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drawings/drawing4.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filterPrivacy="1" hidePivotFieldList="1" defaultThemeVersion="124226"/>
  <xr:revisionPtr revIDLastSave="6" documentId="13_ncr:1_{D25BE4F2-201D-4BA2-B864-651F4BBF39A6}" xr6:coauthVersionLast="46" xr6:coauthVersionMax="46" xr10:uidLastSave="{C36EB560-8DE9-45F8-8F9B-A8D8C356EFE4}"/>
  <bookViews>
    <workbookView minimized="1" xWindow="5070" yWindow="1725" windowWidth="20490" windowHeight="10920" tabRatio="749" activeTab="3" xr2:uid="{00000000-000D-0000-FFFF-FFFF00000000}"/>
  </bookViews>
  <sheets>
    <sheet name="VALIDAÇÃO" sheetId="1" r:id="rId1"/>
    <sheet name="EQUIPAMENTOS MONITORADOS" sheetId="2" r:id="rId2"/>
    <sheet name="Planilha3" sheetId="14" r:id="rId3"/>
    <sheet name="ACOMPANHAMENTO" sheetId="3" r:id="rId4"/>
    <sheet name="DADOS CONF" sheetId="4" r:id="rId5"/>
    <sheet name="Trips por classe" sheetId="5" r:id="rId6"/>
    <sheet name="Trips mês" sheetId="6" r:id="rId7"/>
    <sheet name="Trips por eq ano" sheetId="7" r:id="rId8"/>
    <sheet name="Tabela META" sheetId="8" r:id="rId9"/>
    <sheet name="Definição de meta 2021" sheetId="15" r:id="rId10"/>
    <sheet name="Resumo Eventos" sheetId="9" state="hidden" r:id="rId11"/>
    <sheet name="Plano de Ação" sheetId="11" r:id="rId12"/>
  </sheets>
  <externalReferences>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s>
  <definedNames>
    <definedName name="_xlnm._FilterDatabase" localSheetId="3" hidden="1">ACOMPANHAMENTO!$A$1:$Z$1571</definedName>
    <definedName name="_xlnm._FilterDatabase" localSheetId="4" hidden="1">'DADOS CONF'!$A$105:$B$105</definedName>
    <definedName name="_xlnm._FilterDatabase" localSheetId="1" hidden="1">'EQUIPAMENTOS MONITORADOS'!$A$1:$G$192</definedName>
    <definedName name="_xlnm._FilterDatabase" localSheetId="11" hidden="1">'Plano de Ação'!$A$1:$F$193</definedName>
    <definedName name="_xlnm._FilterDatabase" localSheetId="10" hidden="1">'Resumo Eventos'!$A$1:$G$49</definedName>
    <definedName name="MET_DET">'[1]ISO 14224'!$G$4:$G$13</definedName>
  </definedNames>
  <calcPr calcId="191029"/>
  <pivotCaches>
    <pivotCache cacheId="0" r:id="rId52"/>
    <pivotCache cacheId="1" r:id="rId53"/>
    <pivotCache cacheId="2" r:id="rId54"/>
    <pivotCache cacheId="3" r:id="rId5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35" i="8" l="1"/>
  <c r="AG34" i="8"/>
  <c r="AG33" i="8"/>
  <c r="AG32" i="8"/>
  <c r="AF33" i="8"/>
  <c r="AF34" i="8"/>
  <c r="AF35" i="8"/>
  <c r="AF32" i="8"/>
  <c r="AT13" i="8" l="1"/>
  <c r="AS6" i="8"/>
  <c r="AS5" i="8"/>
  <c r="AS4" i="8"/>
  <c r="AS3" i="8"/>
  <c r="AR6" i="8"/>
  <c r="AR5" i="8"/>
  <c r="AR4" i="8"/>
  <c r="AR3" i="8"/>
  <c r="AB13" i="8"/>
  <c r="AB12" i="8"/>
  <c r="AB11" i="8"/>
  <c r="AB10" i="8"/>
  <c r="AB6" i="8"/>
  <c r="AB5" i="8"/>
  <c r="AB4" i="8"/>
  <c r="AB3" i="8"/>
  <c r="AR13" i="8" l="1"/>
  <c r="AR12" i="8"/>
  <c r="AR11" i="8"/>
  <c r="AR10" i="8"/>
  <c r="P1571" i="3"/>
  <c r="O1571" i="3"/>
  <c r="P1570" i="3"/>
  <c r="O1570" i="3"/>
  <c r="O1404" i="3"/>
  <c r="P1404" i="3"/>
  <c r="O1405" i="3"/>
  <c r="P1405" i="3"/>
  <c r="O1406" i="3"/>
  <c r="P1406" i="3"/>
  <c r="O1407" i="3"/>
  <c r="P1407" i="3"/>
  <c r="O1408" i="3"/>
  <c r="P1408" i="3"/>
  <c r="O1409" i="3"/>
  <c r="P1409" i="3"/>
  <c r="O1410" i="3"/>
  <c r="P1410" i="3"/>
  <c r="O1411" i="3"/>
  <c r="P1411" i="3"/>
  <c r="O1412" i="3"/>
  <c r="P1412" i="3"/>
  <c r="O1413" i="3"/>
  <c r="P1413" i="3"/>
  <c r="O1414" i="3"/>
  <c r="P1414" i="3"/>
  <c r="O1415" i="3"/>
  <c r="P1415" i="3"/>
  <c r="O1416" i="3"/>
  <c r="P1416" i="3"/>
  <c r="O1417" i="3"/>
  <c r="P1417" i="3"/>
  <c r="O1418" i="3"/>
  <c r="P1418" i="3"/>
  <c r="O1419" i="3"/>
  <c r="P1419" i="3"/>
  <c r="O1420" i="3"/>
  <c r="P1420" i="3"/>
  <c r="O1421" i="3"/>
  <c r="P1421" i="3"/>
  <c r="O1422" i="3"/>
  <c r="P1422" i="3"/>
  <c r="O1423" i="3"/>
  <c r="P1423" i="3"/>
  <c r="O1424" i="3"/>
  <c r="P1424" i="3"/>
  <c r="O1425" i="3"/>
  <c r="P1425" i="3"/>
  <c r="O1426" i="3"/>
  <c r="P1426" i="3"/>
  <c r="O1427" i="3"/>
  <c r="P1427" i="3"/>
  <c r="O1428" i="3"/>
  <c r="P1428" i="3"/>
  <c r="O1429" i="3"/>
  <c r="P1429" i="3"/>
  <c r="O1430" i="3"/>
  <c r="P1430" i="3"/>
  <c r="O1431" i="3"/>
  <c r="P1431" i="3"/>
  <c r="O1432" i="3"/>
  <c r="P1432" i="3"/>
  <c r="O1433" i="3"/>
  <c r="P1433" i="3"/>
  <c r="O1434" i="3"/>
  <c r="P1434" i="3"/>
  <c r="O1435" i="3"/>
  <c r="P1435" i="3"/>
  <c r="O1436" i="3"/>
  <c r="P1436" i="3"/>
  <c r="O1437" i="3"/>
  <c r="P1437" i="3"/>
  <c r="O1438" i="3"/>
  <c r="P1438" i="3"/>
  <c r="O1439" i="3"/>
  <c r="P1439" i="3"/>
  <c r="O1440" i="3"/>
  <c r="P1440" i="3"/>
  <c r="O1441" i="3"/>
  <c r="P1441" i="3"/>
  <c r="O1442" i="3"/>
  <c r="P1442" i="3"/>
  <c r="O1443" i="3"/>
  <c r="P1443" i="3"/>
  <c r="O1444" i="3"/>
  <c r="P1444" i="3"/>
  <c r="O1445" i="3"/>
  <c r="P1445" i="3"/>
  <c r="O1446" i="3"/>
  <c r="P1446" i="3"/>
  <c r="O1447" i="3"/>
  <c r="P1447" i="3"/>
  <c r="O1448" i="3"/>
  <c r="P1448" i="3"/>
  <c r="O1449" i="3"/>
  <c r="P1449" i="3"/>
  <c r="O1450" i="3"/>
  <c r="P1450" i="3"/>
  <c r="O1451" i="3"/>
  <c r="P1451" i="3"/>
  <c r="O1452" i="3"/>
  <c r="P1452" i="3"/>
  <c r="O1453" i="3"/>
  <c r="P1453" i="3"/>
  <c r="O1454" i="3"/>
  <c r="P1454" i="3"/>
  <c r="O1455" i="3"/>
  <c r="P1455" i="3"/>
  <c r="O1456" i="3"/>
  <c r="P1456" i="3"/>
  <c r="O1457" i="3"/>
  <c r="P1457" i="3"/>
  <c r="O1458" i="3"/>
  <c r="P1458" i="3"/>
  <c r="O1459" i="3"/>
  <c r="P1459" i="3"/>
  <c r="O1460" i="3"/>
  <c r="P1460" i="3"/>
  <c r="O1461" i="3"/>
  <c r="P1461" i="3"/>
  <c r="O1462" i="3"/>
  <c r="P1462" i="3"/>
  <c r="O1463" i="3"/>
  <c r="P1463" i="3"/>
  <c r="O1464" i="3"/>
  <c r="P1464" i="3"/>
  <c r="O1465" i="3"/>
  <c r="P1465" i="3"/>
  <c r="O1466" i="3"/>
  <c r="P1466" i="3"/>
  <c r="O1467" i="3"/>
  <c r="P1467" i="3"/>
  <c r="O1468" i="3"/>
  <c r="P1468" i="3"/>
  <c r="O1469" i="3"/>
  <c r="P1469" i="3"/>
  <c r="O1470" i="3"/>
  <c r="P1470" i="3"/>
  <c r="O1471" i="3"/>
  <c r="P1471" i="3"/>
  <c r="O1472" i="3"/>
  <c r="P1472" i="3"/>
  <c r="O1473" i="3"/>
  <c r="P1473" i="3"/>
  <c r="O1474" i="3"/>
  <c r="P1474" i="3"/>
  <c r="O1475" i="3"/>
  <c r="P1475" i="3"/>
  <c r="O1476" i="3"/>
  <c r="P1476" i="3"/>
  <c r="O1477" i="3"/>
  <c r="P1477" i="3"/>
  <c r="O1478" i="3"/>
  <c r="P1478" i="3"/>
  <c r="O1479" i="3"/>
  <c r="P1479" i="3"/>
  <c r="O1480" i="3"/>
  <c r="P1480" i="3"/>
  <c r="O1481" i="3"/>
  <c r="P1481" i="3"/>
  <c r="O1482" i="3"/>
  <c r="P1482" i="3"/>
  <c r="O1483" i="3"/>
  <c r="P1483" i="3"/>
  <c r="O1484" i="3"/>
  <c r="P1484" i="3"/>
  <c r="O1485" i="3"/>
  <c r="P1485" i="3"/>
  <c r="O1486" i="3"/>
  <c r="P1486" i="3"/>
  <c r="O1487" i="3"/>
  <c r="P1487" i="3"/>
  <c r="O1488" i="3"/>
  <c r="P1488" i="3"/>
  <c r="O1489" i="3"/>
  <c r="P1489" i="3"/>
  <c r="O1490" i="3"/>
  <c r="P1490" i="3"/>
  <c r="O1491" i="3"/>
  <c r="P1491" i="3"/>
  <c r="O1492" i="3"/>
  <c r="P1492" i="3"/>
  <c r="O1493" i="3"/>
  <c r="P1493" i="3"/>
  <c r="O1494" i="3"/>
  <c r="P1494" i="3"/>
  <c r="O1495" i="3"/>
  <c r="P1495" i="3"/>
  <c r="O1496" i="3"/>
  <c r="P1496" i="3"/>
  <c r="O1497" i="3"/>
  <c r="P1497" i="3"/>
  <c r="O1498" i="3"/>
  <c r="P1498" i="3"/>
  <c r="O1499" i="3"/>
  <c r="P1499" i="3"/>
  <c r="O1500" i="3"/>
  <c r="P1500" i="3"/>
  <c r="P1569" i="3"/>
  <c r="O1569" i="3"/>
  <c r="P1568" i="3"/>
  <c r="O1568" i="3"/>
  <c r="P1567" i="3"/>
  <c r="O1567" i="3"/>
  <c r="P1566" i="3"/>
  <c r="O1566" i="3"/>
  <c r="P1565" i="3"/>
  <c r="O1565" i="3"/>
  <c r="P1564" i="3"/>
  <c r="O1564" i="3"/>
  <c r="P1563" i="3"/>
  <c r="O1563" i="3"/>
  <c r="P1562" i="3"/>
  <c r="O1562" i="3"/>
  <c r="P1561" i="3"/>
  <c r="O1561" i="3"/>
  <c r="P1560" i="3"/>
  <c r="O1560" i="3"/>
  <c r="P1559" i="3"/>
  <c r="O1559" i="3"/>
  <c r="P1558" i="3"/>
  <c r="O1558" i="3"/>
  <c r="P1557" i="3"/>
  <c r="O1557" i="3"/>
  <c r="P1556" i="3"/>
  <c r="O1556" i="3"/>
  <c r="P1555" i="3"/>
  <c r="O1555" i="3"/>
  <c r="P1554" i="3"/>
  <c r="O1554" i="3"/>
  <c r="P1553" i="3"/>
  <c r="O1553" i="3"/>
  <c r="P1552" i="3"/>
  <c r="O1552" i="3"/>
  <c r="P1551" i="3"/>
  <c r="O1551" i="3"/>
  <c r="P1550" i="3"/>
  <c r="O1550" i="3"/>
  <c r="P1549" i="3"/>
  <c r="O1549" i="3"/>
  <c r="P1548" i="3"/>
  <c r="O1548" i="3"/>
  <c r="P1547" i="3"/>
  <c r="O1547" i="3"/>
  <c r="P1546" i="3"/>
  <c r="O1546" i="3"/>
  <c r="P1545" i="3"/>
  <c r="O1545" i="3"/>
  <c r="P1544" i="3"/>
  <c r="O1544" i="3"/>
  <c r="P1543" i="3"/>
  <c r="O1543" i="3"/>
  <c r="P1542" i="3"/>
  <c r="O1542" i="3"/>
  <c r="P1541" i="3"/>
  <c r="O1541" i="3"/>
  <c r="P1540" i="3"/>
  <c r="O1540" i="3"/>
  <c r="P1539" i="3"/>
  <c r="O1539" i="3"/>
  <c r="P1538" i="3"/>
  <c r="O1538" i="3"/>
  <c r="P1537" i="3"/>
  <c r="O1537" i="3"/>
  <c r="P1536" i="3"/>
  <c r="O1536" i="3"/>
  <c r="P1535" i="3"/>
  <c r="O1535" i="3"/>
  <c r="P1534" i="3"/>
  <c r="O1534" i="3"/>
  <c r="P1533" i="3"/>
  <c r="O1533" i="3"/>
  <c r="P1532" i="3"/>
  <c r="O1532" i="3"/>
  <c r="P1531" i="3"/>
  <c r="O1531" i="3"/>
  <c r="P1530" i="3"/>
  <c r="O1530" i="3"/>
  <c r="P1529" i="3"/>
  <c r="O1529" i="3"/>
  <c r="P1528" i="3"/>
  <c r="O1528" i="3"/>
  <c r="P1527" i="3"/>
  <c r="O1527" i="3"/>
  <c r="P1526" i="3"/>
  <c r="O1526" i="3"/>
  <c r="P1525" i="3"/>
  <c r="O1525" i="3"/>
  <c r="P1524" i="3"/>
  <c r="O1524" i="3"/>
  <c r="P1523" i="3"/>
  <c r="O1523" i="3"/>
  <c r="P1522" i="3"/>
  <c r="O1522" i="3"/>
  <c r="P1521" i="3"/>
  <c r="O1521" i="3"/>
  <c r="P1520" i="3"/>
  <c r="O1520" i="3"/>
  <c r="P1519" i="3"/>
  <c r="O1519" i="3"/>
  <c r="P1518" i="3"/>
  <c r="O1518" i="3"/>
  <c r="P1517" i="3"/>
  <c r="O1517" i="3"/>
  <c r="P1516" i="3"/>
  <c r="O1516" i="3"/>
  <c r="P1515" i="3"/>
  <c r="O1515" i="3"/>
  <c r="P1514" i="3"/>
  <c r="O1514" i="3"/>
  <c r="P1513" i="3"/>
  <c r="O1513" i="3"/>
  <c r="P1512" i="3"/>
  <c r="O1512" i="3"/>
  <c r="P1511" i="3"/>
  <c r="O1511" i="3"/>
  <c r="P1510" i="3"/>
  <c r="O1510" i="3"/>
  <c r="P1509" i="3"/>
  <c r="O1509" i="3"/>
  <c r="P1508" i="3"/>
  <c r="O1508" i="3"/>
  <c r="P1507" i="3"/>
  <c r="O1507" i="3"/>
  <c r="P1506" i="3"/>
  <c r="O1506" i="3"/>
  <c r="P1505" i="3"/>
  <c r="O1505" i="3"/>
  <c r="P1504" i="3"/>
  <c r="O1504" i="3"/>
  <c r="P1503" i="3"/>
  <c r="O1503" i="3"/>
  <c r="P1502" i="3"/>
  <c r="O1502" i="3"/>
  <c r="P1501" i="3"/>
  <c r="O1501" i="3"/>
  <c r="Z1571" i="3" l="1"/>
  <c r="Z1497" i="3"/>
  <c r="Z1493" i="3"/>
  <c r="Z1489" i="3"/>
  <c r="Z1485" i="3"/>
  <c r="Z1481" i="3"/>
  <c r="Z1477" i="3"/>
  <c r="Z1570" i="3"/>
  <c r="Z1492" i="3"/>
  <c r="Z1482" i="3"/>
  <c r="Z1488" i="3"/>
  <c r="Z1480" i="3"/>
  <c r="Z1494" i="3"/>
  <c r="Z1486" i="3"/>
  <c r="Z1484" i="3"/>
  <c r="Z1478" i="3"/>
  <c r="Z1502" i="3"/>
  <c r="Z1534" i="3"/>
  <c r="Z1558" i="3"/>
  <c r="Z1566" i="3"/>
  <c r="Z1500" i="3"/>
  <c r="Z1498" i="3"/>
  <c r="Z1496" i="3"/>
  <c r="Z1510" i="3"/>
  <c r="Z1518" i="3"/>
  <c r="Z1526" i="3"/>
  <c r="Z1525" i="3"/>
  <c r="Z1527" i="3"/>
  <c r="Z1529" i="3"/>
  <c r="Z1533" i="3"/>
  <c r="Z1535" i="3"/>
  <c r="Z1537" i="3"/>
  <c r="Z1541" i="3"/>
  <c r="Z1543" i="3"/>
  <c r="Z1545" i="3"/>
  <c r="Z1549" i="3"/>
  <c r="Z1551" i="3"/>
  <c r="Z1553" i="3"/>
  <c r="Z1557" i="3"/>
  <c r="Z1559" i="3"/>
  <c r="Z1561" i="3"/>
  <c r="Z1563" i="3"/>
  <c r="Z1565" i="3"/>
  <c r="Z1567" i="3"/>
  <c r="Z1569" i="3"/>
  <c r="Z1490" i="3"/>
  <c r="Z1505" i="3"/>
  <c r="Z1499" i="3"/>
  <c r="Z1487" i="3"/>
  <c r="Z1479" i="3"/>
  <c r="Z1521" i="3"/>
  <c r="Z1495" i="3"/>
  <c r="Z1491" i="3"/>
  <c r="Z1483" i="3"/>
  <c r="Z1501" i="3"/>
  <c r="Z1540" i="3"/>
  <c r="Z1548" i="3"/>
  <c r="Z1503" i="3"/>
  <c r="Z1508" i="3"/>
  <c r="Z1516" i="3"/>
  <c r="Z1556" i="3"/>
  <c r="Z1564" i="3"/>
  <c r="Z1509" i="3"/>
  <c r="Z1511" i="3"/>
  <c r="Z1513" i="3"/>
  <c r="Z1517" i="3"/>
  <c r="Z1519" i="3"/>
  <c r="Z1524" i="3"/>
  <c r="Z1532" i="3"/>
  <c r="Z1542" i="3"/>
  <c r="Z1550" i="3"/>
  <c r="Z1504" i="3"/>
  <c r="Z1506" i="3"/>
  <c r="Z1515" i="3"/>
  <c r="Z1520" i="3"/>
  <c r="Z1522" i="3"/>
  <c r="Z1531" i="3"/>
  <c r="Z1536" i="3"/>
  <c r="Z1538" i="3"/>
  <c r="Z1547" i="3"/>
  <c r="Z1552" i="3"/>
  <c r="Z1554" i="3"/>
  <c r="Z1568" i="3"/>
  <c r="Z1507" i="3"/>
  <c r="Z1512" i="3"/>
  <c r="Z1514" i="3"/>
  <c r="Z1523" i="3"/>
  <c r="Z1528" i="3"/>
  <c r="Z1530" i="3"/>
  <c r="Z1539" i="3"/>
  <c r="Z1544" i="3"/>
  <c r="Z1546" i="3"/>
  <c r="Z1555" i="3"/>
  <c r="Z1560" i="3"/>
  <c r="Z1562" i="3"/>
  <c r="Z1404" i="3" l="1"/>
  <c r="Z1405" i="3"/>
  <c r="Z1406" i="3"/>
  <c r="Z1407" i="3"/>
  <c r="Z1408" i="3"/>
  <c r="Z1409" i="3"/>
  <c r="Z1410" i="3"/>
  <c r="Z1411" i="3"/>
  <c r="Z1412" i="3"/>
  <c r="Z1413" i="3"/>
  <c r="Z1414" i="3"/>
  <c r="Z1415" i="3"/>
  <c r="Z1416" i="3"/>
  <c r="Z1417" i="3"/>
  <c r="Z1418" i="3"/>
  <c r="Z1419" i="3"/>
  <c r="Z1420" i="3"/>
  <c r="Z1421" i="3"/>
  <c r="Z1422" i="3"/>
  <c r="Z1423" i="3"/>
  <c r="Z1424" i="3"/>
  <c r="Z1425" i="3"/>
  <c r="Z1426" i="3"/>
  <c r="Z1427" i="3"/>
  <c r="Z1428" i="3"/>
  <c r="Z1429" i="3"/>
  <c r="Z1430" i="3"/>
  <c r="Z1431" i="3"/>
  <c r="Z1432" i="3"/>
  <c r="Z1433" i="3"/>
  <c r="Z1434" i="3"/>
  <c r="Z1435" i="3"/>
  <c r="Z1436" i="3"/>
  <c r="Z1437" i="3"/>
  <c r="Z1438" i="3"/>
  <c r="Z1439" i="3"/>
  <c r="Z1440" i="3"/>
  <c r="Z1441" i="3"/>
  <c r="Z1442" i="3"/>
  <c r="Z1443" i="3"/>
  <c r="Z1444" i="3"/>
  <c r="Z1445" i="3"/>
  <c r="Z1446" i="3"/>
  <c r="Z1447" i="3"/>
  <c r="Z1448" i="3"/>
  <c r="Z1449" i="3"/>
  <c r="Z1450" i="3"/>
  <c r="Z1451" i="3"/>
  <c r="Z1452" i="3"/>
  <c r="Z1453" i="3"/>
  <c r="Z1454" i="3"/>
  <c r="Z1455" i="3"/>
  <c r="Z1456" i="3"/>
  <c r="Z1457" i="3"/>
  <c r="Z1458" i="3"/>
  <c r="Z1459" i="3"/>
  <c r="Z1460" i="3"/>
  <c r="Z1461" i="3"/>
  <c r="Z1462" i="3"/>
  <c r="Z1463" i="3"/>
  <c r="Z1464" i="3"/>
  <c r="Z1465" i="3"/>
  <c r="Z1466" i="3"/>
  <c r="Z1467" i="3"/>
  <c r="Z1468" i="3"/>
  <c r="Z1469" i="3"/>
  <c r="Z1470" i="3"/>
  <c r="Z1471" i="3"/>
  <c r="Z1472" i="3"/>
  <c r="Z1473" i="3"/>
  <c r="Z1474" i="3"/>
  <c r="Z1475" i="3"/>
  <c r="Z1476" i="3"/>
  <c r="C4" i="6" l="1"/>
  <c r="B4" i="6"/>
  <c r="AB1384" i="3"/>
  <c r="O1384" i="3" l="1"/>
  <c r="P1384" i="3"/>
  <c r="O1385" i="3"/>
  <c r="P1385" i="3"/>
  <c r="O1386" i="3"/>
  <c r="P1386" i="3"/>
  <c r="O1387" i="3"/>
  <c r="P1387" i="3"/>
  <c r="O1388" i="3"/>
  <c r="P1388" i="3"/>
  <c r="O1389" i="3"/>
  <c r="P1389" i="3"/>
  <c r="O1390" i="3"/>
  <c r="P1390" i="3"/>
  <c r="O1391" i="3"/>
  <c r="P1391" i="3"/>
  <c r="O1392" i="3"/>
  <c r="P1392" i="3"/>
  <c r="O1393" i="3"/>
  <c r="P1393" i="3"/>
  <c r="O1394" i="3"/>
  <c r="P1394" i="3"/>
  <c r="O1395" i="3"/>
  <c r="P1395" i="3"/>
  <c r="O1396" i="3"/>
  <c r="P1396" i="3"/>
  <c r="O1397" i="3"/>
  <c r="P1397" i="3"/>
  <c r="O1398" i="3"/>
  <c r="P1398" i="3"/>
  <c r="O1399" i="3"/>
  <c r="P1399" i="3"/>
  <c r="O1400" i="3"/>
  <c r="P1400" i="3"/>
  <c r="O1401" i="3"/>
  <c r="P1401" i="3"/>
  <c r="O1402" i="3"/>
  <c r="P1402" i="3"/>
  <c r="O1403" i="3"/>
  <c r="P1403" i="3"/>
  <c r="Z1395" i="3" l="1"/>
  <c r="Z1391" i="3"/>
  <c r="Z1387" i="3"/>
  <c r="Z1396" i="3"/>
  <c r="Z1398" i="3"/>
  <c r="Z1392" i="3"/>
  <c r="Z1388" i="3"/>
  <c r="Z1384" i="3"/>
  <c r="Z1402" i="3"/>
  <c r="Z1394" i="3"/>
  <c r="Z1390" i="3"/>
  <c r="Z1386" i="3"/>
  <c r="Z1393" i="3"/>
  <c r="Z1389" i="3"/>
  <c r="Z1385" i="3"/>
  <c r="Z1400" i="3"/>
  <c r="Z1403" i="3"/>
  <c r="Z1401" i="3"/>
  <c r="Z1399" i="3"/>
  <c r="Z1397" i="3"/>
  <c r="O1340" i="3"/>
  <c r="P1340" i="3"/>
  <c r="O1341" i="3"/>
  <c r="P1341" i="3"/>
  <c r="O1342" i="3"/>
  <c r="P1342" i="3"/>
  <c r="O1343" i="3"/>
  <c r="P1343" i="3"/>
  <c r="O1344" i="3"/>
  <c r="P1344" i="3"/>
  <c r="O1345" i="3"/>
  <c r="P1345" i="3"/>
  <c r="O1346" i="3"/>
  <c r="P1346" i="3"/>
  <c r="O1347" i="3"/>
  <c r="P1347" i="3"/>
  <c r="O1348" i="3"/>
  <c r="P1348" i="3"/>
  <c r="O1349" i="3"/>
  <c r="P1349" i="3"/>
  <c r="O1350" i="3"/>
  <c r="P1350" i="3"/>
  <c r="O1351" i="3"/>
  <c r="P1351" i="3"/>
  <c r="O1352" i="3"/>
  <c r="P1352" i="3"/>
  <c r="O1353" i="3"/>
  <c r="P1353" i="3"/>
  <c r="O1354" i="3"/>
  <c r="P1354" i="3"/>
  <c r="O1355" i="3"/>
  <c r="P1355" i="3"/>
  <c r="O1356" i="3"/>
  <c r="P1356" i="3"/>
  <c r="O1357" i="3"/>
  <c r="P1357" i="3"/>
  <c r="O1358" i="3"/>
  <c r="P1358" i="3"/>
  <c r="O1359" i="3"/>
  <c r="P1359" i="3"/>
  <c r="O1360" i="3"/>
  <c r="P1360" i="3"/>
  <c r="O1361" i="3"/>
  <c r="P1361" i="3"/>
  <c r="O1362" i="3"/>
  <c r="P1362" i="3"/>
  <c r="O1363" i="3"/>
  <c r="P1363" i="3"/>
  <c r="O1364" i="3"/>
  <c r="P1364" i="3"/>
  <c r="O1365" i="3"/>
  <c r="P1365" i="3"/>
  <c r="O1366" i="3"/>
  <c r="P1366" i="3"/>
  <c r="O1367" i="3"/>
  <c r="P1367" i="3"/>
  <c r="O1368" i="3"/>
  <c r="P1368" i="3"/>
  <c r="O1369" i="3"/>
  <c r="P1369" i="3"/>
  <c r="O1370" i="3"/>
  <c r="P1370" i="3"/>
  <c r="O1371" i="3"/>
  <c r="P1371" i="3"/>
  <c r="O1372" i="3"/>
  <c r="P1372" i="3"/>
  <c r="O1373" i="3"/>
  <c r="P1373" i="3"/>
  <c r="O1374" i="3"/>
  <c r="P1374" i="3"/>
  <c r="O1375" i="3"/>
  <c r="P1375" i="3"/>
  <c r="O1376" i="3"/>
  <c r="P1376" i="3"/>
  <c r="O1377" i="3"/>
  <c r="P1377" i="3"/>
  <c r="O1378" i="3"/>
  <c r="P1378" i="3"/>
  <c r="O1379" i="3"/>
  <c r="P1379" i="3"/>
  <c r="O1380" i="3"/>
  <c r="P1380" i="3"/>
  <c r="O1381" i="3"/>
  <c r="P1381" i="3"/>
  <c r="O1382" i="3"/>
  <c r="P1382" i="3"/>
  <c r="O1383" i="3"/>
  <c r="P1383" i="3"/>
  <c r="Z1367" i="3" l="1"/>
  <c r="Z1365" i="3"/>
  <c r="Z1363" i="3"/>
  <c r="Z1359" i="3"/>
  <c r="Z1357" i="3"/>
  <c r="Z1355" i="3"/>
  <c r="Z1353" i="3"/>
  <c r="Z1351" i="3"/>
  <c r="Z1349" i="3"/>
  <c r="Z1347" i="3"/>
  <c r="Z1345" i="3"/>
  <c r="Z1343" i="3"/>
  <c r="Z1341" i="3"/>
  <c r="Z1374" i="3"/>
  <c r="Z1358" i="3"/>
  <c r="Z1378" i="3"/>
  <c r="Z1362" i="3"/>
  <c r="Z1346" i="3"/>
  <c r="Z1342" i="3"/>
  <c r="Z1383" i="3"/>
  <c r="Z1381" i="3"/>
  <c r="Z1379" i="3"/>
  <c r="Z1377" i="3"/>
  <c r="Z1375" i="3"/>
  <c r="Z1373" i="3"/>
  <c r="Z1371" i="3"/>
  <c r="Z1369" i="3"/>
  <c r="Z1361" i="3"/>
  <c r="Z1382" i="3"/>
  <c r="Z1370" i="3"/>
  <c r="Z1366" i="3"/>
  <c r="Z1354" i="3"/>
  <c r="Z1344" i="3"/>
  <c r="Z1340" i="3"/>
  <c r="Z1380" i="3"/>
  <c r="Z1376" i="3"/>
  <c r="Z1372" i="3"/>
  <c r="Z1368" i="3"/>
  <c r="Z1364" i="3"/>
  <c r="Z1360" i="3"/>
  <c r="Z1356" i="3"/>
  <c r="Z1352" i="3"/>
  <c r="Z1350" i="3"/>
  <c r="Z1348" i="3"/>
  <c r="O1327" i="3"/>
  <c r="P1327" i="3"/>
  <c r="O1328" i="3"/>
  <c r="P1328" i="3"/>
  <c r="O1329" i="3"/>
  <c r="P1329" i="3"/>
  <c r="O1330" i="3"/>
  <c r="P1330" i="3"/>
  <c r="O1331" i="3"/>
  <c r="P1331" i="3"/>
  <c r="O1332" i="3"/>
  <c r="P1332" i="3"/>
  <c r="O1333" i="3"/>
  <c r="P1333" i="3"/>
  <c r="O1334" i="3"/>
  <c r="P1334" i="3"/>
  <c r="O1335" i="3"/>
  <c r="P1335" i="3"/>
  <c r="O1336" i="3"/>
  <c r="P1336" i="3"/>
  <c r="O1337" i="3"/>
  <c r="P1337" i="3"/>
  <c r="O1338" i="3"/>
  <c r="P1338" i="3"/>
  <c r="O1339" i="3"/>
  <c r="P1339" i="3"/>
  <c r="Z1337" i="3" l="1"/>
  <c r="Z1333" i="3"/>
  <c r="Z1331" i="3"/>
  <c r="Z1328" i="3"/>
  <c r="Z1339" i="3"/>
  <c r="Z1335" i="3"/>
  <c r="Z1338" i="3"/>
  <c r="Z1336" i="3"/>
  <c r="Z1334" i="3"/>
  <c r="Z1332" i="3"/>
  <c r="Z1330" i="3"/>
  <c r="Z1329" i="3"/>
  <c r="Z1327" i="3"/>
  <c r="O1320" i="3" l="1"/>
  <c r="P1320" i="3"/>
  <c r="O1321" i="3"/>
  <c r="P1321" i="3"/>
  <c r="O1322" i="3"/>
  <c r="P1322" i="3"/>
  <c r="O1323" i="3"/>
  <c r="P1323" i="3"/>
  <c r="O1324" i="3"/>
  <c r="P1324" i="3"/>
  <c r="O1325" i="3"/>
  <c r="P1325" i="3"/>
  <c r="O1326" i="3"/>
  <c r="P1326" i="3"/>
  <c r="Z1322" i="3" l="1"/>
  <c r="Z1326" i="3"/>
  <c r="Z1325" i="3"/>
  <c r="Z1323" i="3"/>
  <c r="Z1321" i="3"/>
  <c r="Z1320" i="3"/>
  <c r="Z1324" i="3"/>
  <c r="O1318" i="3" l="1"/>
  <c r="P1318" i="3"/>
  <c r="O1319" i="3"/>
  <c r="P1319" i="3"/>
  <c r="Z1318" i="3" l="1"/>
  <c r="Z1319" i="3"/>
  <c r="O1270" i="3" l="1"/>
  <c r="O1261" i="3" l="1"/>
  <c r="P1261" i="3"/>
  <c r="O1262" i="3"/>
  <c r="P1262" i="3"/>
  <c r="O1263" i="3"/>
  <c r="P1263" i="3"/>
  <c r="O1264" i="3"/>
  <c r="P1264" i="3"/>
  <c r="O1265" i="3"/>
  <c r="P1265" i="3"/>
  <c r="O1266" i="3"/>
  <c r="P1266" i="3"/>
  <c r="O1267" i="3"/>
  <c r="P1267" i="3"/>
  <c r="O1268" i="3"/>
  <c r="P1268" i="3"/>
  <c r="O1269" i="3"/>
  <c r="P1269" i="3"/>
  <c r="P1270" i="3"/>
  <c r="O1271" i="3"/>
  <c r="P1271" i="3"/>
  <c r="O1272" i="3"/>
  <c r="P1272" i="3"/>
  <c r="O1273" i="3"/>
  <c r="P1273" i="3"/>
  <c r="O1274" i="3"/>
  <c r="P1274" i="3"/>
  <c r="O1275" i="3"/>
  <c r="P1275" i="3"/>
  <c r="O1276" i="3"/>
  <c r="P1276" i="3"/>
  <c r="O1277" i="3"/>
  <c r="P1277" i="3"/>
  <c r="O1278" i="3"/>
  <c r="P1278" i="3"/>
  <c r="O1279" i="3"/>
  <c r="P1279" i="3"/>
  <c r="O1280" i="3"/>
  <c r="P1280" i="3"/>
  <c r="O1281" i="3"/>
  <c r="P1281" i="3"/>
  <c r="O1282" i="3"/>
  <c r="P1282" i="3"/>
  <c r="O1283" i="3"/>
  <c r="P1283" i="3"/>
  <c r="O1284" i="3"/>
  <c r="P1284" i="3"/>
  <c r="O1285" i="3"/>
  <c r="P1285" i="3"/>
  <c r="O1286" i="3"/>
  <c r="P1286" i="3"/>
  <c r="O1287" i="3"/>
  <c r="P1287" i="3"/>
  <c r="O1288" i="3"/>
  <c r="P1288" i="3"/>
  <c r="O1289" i="3"/>
  <c r="P1289" i="3"/>
  <c r="O1290" i="3"/>
  <c r="P1290" i="3"/>
  <c r="O1291" i="3"/>
  <c r="P1291" i="3"/>
  <c r="O1292" i="3"/>
  <c r="P1292" i="3"/>
  <c r="O1293" i="3"/>
  <c r="P1293" i="3"/>
  <c r="O1294" i="3"/>
  <c r="P1294" i="3"/>
  <c r="O1295" i="3"/>
  <c r="P1295" i="3"/>
  <c r="O1296" i="3"/>
  <c r="P1296" i="3"/>
  <c r="O1297" i="3"/>
  <c r="P1297" i="3"/>
  <c r="O1298" i="3"/>
  <c r="P1298" i="3"/>
  <c r="O1299" i="3"/>
  <c r="P1299" i="3"/>
  <c r="O1300" i="3"/>
  <c r="P1300" i="3"/>
  <c r="O1301" i="3"/>
  <c r="P1301" i="3"/>
  <c r="O1302" i="3"/>
  <c r="P1302" i="3"/>
  <c r="O1303" i="3"/>
  <c r="P1303" i="3"/>
  <c r="O1304" i="3"/>
  <c r="P1304" i="3"/>
  <c r="O1305" i="3"/>
  <c r="P1305" i="3"/>
  <c r="O1306" i="3"/>
  <c r="P1306" i="3"/>
  <c r="O1307" i="3"/>
  <c r="P1307" i="3"/>
  <c r="O1308" i="3"/>
  <c r="P1308" i="3"/>
  <c r="O1309" i="3"/>
  <c r="P1309" i="3"/>
  <c r="O1310" i="3"/>
  <c r="P1310" i="3"/>
  <c r="O1311" i="3"/>
  <c r="P1311" i="3"/>
  <c r="O1312" i="3"/>
  <c r="P1312" i="3"/>
  <c r="O1313" i="3"/>
  <c r="P1313" i="3"/>
  <c r="O1314" i="3"/>
  <c r="P1314" i="3"/>
  <c r="O1315" i="3"/>
  <c r="P1315" i="3"/>
  <c r="O1316" i="3"/>
  <c r="P1316" i="3"/>
  <c r="O1317" i="3"/>
  <c r="P1317" i="3"/>
  <c r="O1256" i="3"/>
  <c r="P1256" i="3"/>
  <c r="O1260" i="3" l="1"/>
  <c r="P1260" i="3"/>
  <c r="Z1260" i="3" l="1"/>
  <c r="O1259" i="3"/>
  <c r="P1259" i="3"/>
  <c r="Z1259" i="3" l="1"/>
  <c r="O1250" i="3" l="1"/>
  <c r="P1250" i="3"/>
  <c r="O1251" i="3"/>
  <c r="P1251" i="3"/>
  <c r="O1252" i="3"/>
  <c r="P1252" i="3"/>
  <c r="O1253" i="3"/>
  <c r="P1253" i="3"/>
  <c r="O1254" i="3"/>
  <c r="P1254" i="3"/>
  <c r="O1255" i="3"/>
  <c r="P1255" i="3"/>
  <c r="O1257" i="3"/>
  <c r="P1257" i="3"/>
  <c r="O1258" i="3"/>
  <c r="P1258" i="3"/>
  <c r="Z1257" i="3" l="1"/>
  <c r="Z1255" i="3"/>
  <c r="Z1253" i="3"/>
  <c r="Z1251" i="3"/>
  <c r="Z1256" i="3"/>
  <c r="Z1252" i="3"/>
  <c r="Z1258" i="3"/>
  <c r="Z1254" i="3"/>
  <c r="Z1250" i="3"/>
  <c r="O1232" i="3" l="1"/>
  <c r="P1232" i="3"/>
  <c r="O1233" i="3"/>
  <c r="P1233" i="3"/>
  <c r="O1234" i="3"/>
  <c r="P1234" i="3"/>
  <c r="O1235" i="3"/>
  <c r="P1235" i="3"/>
  <c r="O1236" i="3"/>
  <c r="P1236" i="3"/>
  <c r="O1237" i="3"/>
  <c r="P1237" i="3"/>
  <c r="O1238" i="3"/>
  <c r="P1238" i="3"/>
  <c r="O1239" i="3"/>
  <c r="P1239" i="3"/>
  <c r="O1240" i="3"/>
  <c r="P1240" i="3"/>
  <c r="O1241" i="3"/>
  <c r="P1241" i="3"/>
  <c r="O1242" i="3"/>
  <c r="P1242" i="3"/>
  <c r="O1243" i="3"/>
  <c r="P1243" i="3"/>
  <c r="O1244" i="3"/>
  <c r="P1244" i="3"/>
  <c r="O1245" i="3"/>
  <c r="P1245" i="3"/>
  <c r="O1246" i="3"/>
  <c r="P1246" i="3"/>
  <c r="O1247" i="3"/>
  <c r="P1247" i="3"/>
  <c r="O1248" i="3"/>
  <c r="P1248" i="3"/>
  <c r="O1249" i="3"/>
  <c r="P1249" i="3"/>
  <c r="Z1243" i="3" l="1"/>
  <c r="Z1239" i="3"/>
  <c r="Z1238" i="3"/>
  <c r="Z1234" i="3"/>
  <c r="Z1232" i="3"/>
  <c r="Z1246" i="3"/>
  <c r="Z1248" i="3"/>
  <c r="Z1242" i="3"/>
  <c r="Z1240" i="3"/>
  <c r="Z1235" i="3"/>
  <c r="Z1236" i="3"/>
  <c r="Z1244" i="3"/>
  <c r="Z1249" i="3"/>
  <c r="Z1247" i="3"/>
  <c r="Z1245" i="3"/>
  <c r="Z1241" i="3"/>
  <c r="Z1237" i="3"/>
  <c r="Z1233" i="3"/>
  <c r="O1213" i="3"/>
  <c r="P1213" i="3"/>
  <c r="O1214" i="3"/>
  <c r="P1214" i="3"/>
  <c r="O1215" i="3"/>
  <c r="P1215" i="3"/>
  <c r="O1216" i="3"/>
  <c r="P1216" i="3"/>
  <c r="O1217" i="3"/>
  <c r="P1217" i="3"/>
  <c r="O1218" i="3"/>
  <c r="P1218" i="3"/>
  <c r="O1219" i="3"/>
  <c r="P1219" i="3"/>
  <c r="O1220" i="3"/>
  <c r="P1220" i="3"/>
  <c r="O1221" i="3"/>
  <c r="P1221" i="3"/>
  <c r="O1222" i="3"/>
  <c r="P1222" i="3"/>
  <c r="O1223" i="3"/>
  <c r="P1223" i="3"/>
  <c r="O1224" i="3"/>
  <c r="P1224" i="3"/>
  <c r="O1225" i="3"/>
  <c r="P1225" i="3"/>
  <c r="O1226" i="3"/>
  <c r="P1226" i="3"/>
  <c r="O1227" i="3"/>
  <c r="P1227" i="3"/>
  <c r="O1228" i="3"/>
  <c r="P1228" i="3"/>
  <c r="O1229" i="3"/>
  <c r="P1229" i="3"/>
  <c r="O1230" i="3"/>
  <c r="P1230" i="3"/>
  <c r="O1231" i="3"/>
  <c r="P1231" i="3"/>
  <c r="Z1214" i="3" l="1"/>
  <c r="Z1230" i="3"/>
  <c r="Z1228" i="3"/>
  <c r="Z1226" i="3"/>
  <c r="Z1222" i="3"/>
  <c r="Z1220" i="3"/>
  <c r="Z1218" i="3"/>
  <c r="Z1216" i="3"/>
  <c r="Z1215" i="3"/>
  <c r="Z1213" i="3"/>
  <c r="Z1229" i="3"/>
  <c r="Z1225" i="3"/>
  <c r="Z1221" i="3"/>
  <c r="Z1231" i="3"/>
  <c r="Z1227" i="3"/>
  <c r="Z1223" i="3"/>
  <c r="Z1219" i="3"/>
  <c r="Z1217" i="3"/>
  <c r="Z1224" i="3"/>
  <c r="O1211" i="3"/>
  <c r="P1211" i="3"/>
  <c r="O1212" i="3"/>
  <c r="P1212" i="3"/>
  <c r="Z1212" i="3" l="1"/>
  <c r="Z1211" i="3"/>
  <c r="O1192" i="3" l="1"/>
  <c r="P1192" i="3"/>
  <c r="O1193" i="3"/>
  <c r="P1193" i="3"/>
  <c r="O1194" i="3"/>
  <c r="P1194" i="3"/>
  <c r="O1195" i="3"/>
  <c r="P1195" i="3"/>
  <c r="O1196" i="3"/>
  <c r="P1196" i="3"/>
  <c r="O1197" i="3"/>
  <c r="P1197" i="3"/>
  <c r="O1198" i="3"/>
  <c r="P1198" i="3"/>
  <c r="O1199" i="3"/>
  <c r="P1199" i="3"/>
  <c r="O1200" i="3"/>
  <c r="P1200" i="3"/>
  <c r="O1201" i="3"/>
  <c r="P1201" i="3"/>
  <c r="O1202" i="3"/>
  <c r="P1202" i="3"/>
  <c r="O1203" i="3"/>
  <c r="P1203" i="3"/>
  <c r="O1204" i="3"/>
  <c r="P1204" i="3"/>
  <c r="O1205" i="3"/>
  <c r="P1205" i="3"/>
  <c r="O1206" i="3"/>
  <c r="P1206" i="3"/>
  <c r="O1207" i="3"/>
  <c r="P1207" i="3"/>
  <c r="O1208" i="3"/>
  <c r="P1208" i="3"/>
  <c r="O1209" i="3"/>
  <c r="P1209" i="3"/>
  <c r="O1210" i="3"/>
  <c r="P1210" i="3"/>
  <c r="Z1192" i="3" l="1"/>
  <c r="Z1193" i="3"/>
  <c r="Z1194" i="3"/>
  <c r="Z1195" i="3"/>
  <c r="Z1196" i="3"/>
  <c r="Z1197" i="3"/>
  <c r="Z1198" i="3"/>
  <c r="Z1199" i="3"/>
  <c r="Z1200" i="3"/>
  <c r="Z1201" i="3"/>
  <c r="Z1202" i="3"/>
  <c r="Z1203" i="3"/>
  <c r="Z1204" i="3"/>
  <c r="Z1205" i="3"/>
  <c r="Z1206" i="3"/>
  <c r="Z1207" i="3"/>
  <c r="Z1208" i="3"/>
  <c r="Z1209" i="3"/>
  <c r="Z1210" i="3"/>
  <c r="O1173" i="3"/>
  <c r="P1173" i="3"/>
  <c r="O1174" i="3"/>
  <c r="P1174" i="3"/>
  <c r="O1175" i="3"/>
  <c r="P1175" i="3"/>
  <c r="O1176" i="3"/>
  <c r="P1176" i="3"/>
  <c r="O1177" i="3"/>
  <c r="P1177" i="3"/>
  <c r="O1178" i="3"/>
  <c r="P1178" i="3"/>
  <c r="O1179" i="3"/>
  <c r="P1179" i="3"/>
  <c r="O1180" i="3"/>
  <c r="P1180" i="3"/>
  <c r="O1181" i="3"/>
  <c r="P1181" i="3"/>
  <c r="O1182" i="3"/>
  <c r="P1182" i="3"/>
  <c r="O1183" i="3"/>
  <c r="P1183" i="3"/>
  <c r="O1184" i="3"/>
  <c r="P1184" i="3"/>
  <c r="O1185" i="3"/>
  <c r="P1185" i="3"/>
  <c r="O1186" i="3"/>
  <c r="P1186" i="3"/>
  <c r="O1187" i="3"/>
  <c r="P1187" i="3"/>
  <c r="O1188" i="3"/>
  <c r="P1188" i="3"/>
  <c r="O1189" i="3"/>
  <c r="P1189" i="3"/>
  <c r="O1190" i="3"/>
  <c r="P1190" i="3"/>
  <c r="O1191" i="3"/>
  <c r="P1191" i="3"/>
  <c r="Z1191" i="3" l="1"/>
  <c r="Z1187" i="3"/>
  <c r="Z1183" i="3"/>
  <c r="Z1179" i="3"/>
  <c r="Z1175" i="3"/>
  <c r="Z1190" i="3"/>
  <c r="Z1188" i="3"/>
  <c r="Z1186" i="3"/>
  <c r="Z1184" i="3"/>
  <c r="Z1182" i="3"/>
  <c r="Z1180" i="3"/>
  <c r="Z1178" i="3"/>
  <c r="Z1176" i="3"/>
  <c r="Z1189" i="3"/>
  <c r="Z1185" i="3"/>
  <c r="Z1181" i="3"/>
  <c r="Z1177" i="3"/>
  <c r="Z1173" i="3"/>
  <c r="Z1174" i="3"/>
  <c r="AT3" i="8"/>
  <c r="O1160" i="3" l="1"/>
  <c r="P1160" i="3"/>
  <c r="O1161" i="3"/>
  <c r="P1161" i="3"/>
  <c r="O4" i="3"/>
  <c r="P4" i="3"/>
  <c r="O1162" i="3"/>
  <c r="P1162" i="3"/>
  <c r="O1163" i="3"/>
  <c r="P1163" i="3"/>
  <c r="O1164" i="3"/>
  <c r="P1164" i="3"/>
  <c r="O1165" i="3"/>
  <c r="P1165" i="3"/>
  <c r="O1166" i="3"/>
  <c r="P1166" i="3"/>
  <c r="O1167" i="3"/>
  <c r="P1167" i="3"/>
  <c r="O1168" i="3"/>
  <c r="P1168" i="3"/>
  <c r="O1169" i="3"/>
  <c r="P1169" i="3"/>
  <c r="O1170" i="3"/>
  <c r="P1170" i="3"/>
  <c r="O1171" i="3"/>
  <c r="P1171" i="3"/>
  <c r="O1172" i="3"/>
  <c r="P1172" i="3"/>
  <c r="Z1171" i="3" l="1"/>
  <c r="Z1169" i="3"/>
  <c r="Z1167" i="3"/>
  <c r="Z1165" i="3"/>
  <c r="Z1163" i="3"/>
  <c r="Z4" i="3"/>
  <c r="Z1160" i="3"/>
  <c r="Z1172" i="3"/>
  <c r="Z1170" i="3"/>
  <c r="Z1168" i="3"/>
  <c r="Z1166" i="3"/>
  <c r="Z1164" i="3"/>
  <c r="Z1162" i="3"/>
  <c r="Z1161" i="3"/>
  <c r="O1157" i="3" l="1"/>
  <c r="P1157" i="3"/>
  <c r="O1158" i="3"/>
  <c r="P1158" i="3"/>
  <c r="O1159" i="3"/>
  <c r="P1159" i="3"/>
  <c r="Z1158" i="3" l="1"/>
  <c r="Z1159" i="3"/>
  <c r="Z1157" i="3"/>
  <c r="O1156" i="3"/>
  <c r="P1156" i="3"/>
  <c r="Z1156" i="3" l="1"/>
  <c r="O1154" i="3"/>
  <c r="P1154" i="3"/>
  <c r="O1155" i="3"/>
  <c r="P1155" i="3"/>
  <c r="Z1154" i="3" l="1"/>
  <c r="Z1155" i="3"/>
  <c r="O1134" i="3" l="1"/>
  <c r="P1134" i="3"/>
  <c r="O1135" i="3"/>
  <c r="P1135" i="3"/>
  <c r="O1136" i="3"/>
  <c r="P1136" i="3"/>
  <c r="O1137" i="3"/>
  <c r="P1137" i="3"/>
  <c r="O1138" i="3"/>
  <c r="P1138" i="3"/>
  <c r="O1139" i="3"/>
  <c r="P1139" i="3"/>
  <c r="O1140" i="3"/>
  <c r="P1140" i="3"/>
  <c r="O1141" i="3"/>
  <c r="P1141" i="3"/>
  <c r="O1142" i="3"/>
  <c r="P1142" i="3"/>
  <c r="O1143" i="3"/>
  <c r="P1143" i="3"/>
  <c r="O1144" i="3"/>
  <c r="P1144" i="3"/>
  <c r="O1145" i="3"/>
  <c r="P1145" i="3"/>
  <c r="O1146" i="3"/>
  <c r="P1146" i="3"/>
  <c r="O1147" i="3"/>
  <c r="P1147" i="3"/>
  <c r="O1148" i="3"/>
  <c r="P1148" i="3"/>
  <c r="O1149" i="3"/>
  <c r="P1149" i="3"/>
  <c r="O1150" i="3"/>
  <c r="P1150" i="3"/>
  <c r="O2" i="3"/>
  <c r="P2" i="3"/>
  <c r="O3" i="3"/>
  <c r="P3" i="3"/>
  <c r="O1151" i="3"/>
  <c r="P1151" i="3"/>
  <c r="O1152" i="3"/>
  <c r="P1152" i="3"/>
  <c r="O1153" i="3"/>
  <c r="P1153" i="3"/>
  <c r="Z1153" i="3" l="1"/>
  <c r="Z2" i="3"/>
  <c r="Z1147" i="3"/>
  <c r="Z1139" i="3"/>
  <c r="Z1143" i="3"/>
  <c r="Z1135" i="3"/>
  <c r="Z1149" i="3"/>
  <c r="Z1151" i="3"/>
  <c r="Z1145" i="3"/>
  <c r="Z1141" i="3"/>
  <c r="Z1137" i="3"/>
  <c r="Z1152" i="3"/>
  <c r="Z3" i="3"/>
  <c r="Z1150" i="3"/>
  <c r="Z1148" i="3"/>
  <c r="Z1146" i="3"/>
  <c r="Z1144" i="3"/>
  <c r="Z1142" i="3"/>
  <c r="Z1138" i="3"/>
  <c r="Z1140" i="3"/>
  <c r="Z1136" i="3"/>
  <c r="Z1134" i="3"/>
  <c r="P1133" i="3" l="1"/>
  <c r="O1133" i="3"/>
  <c r="P1132" i="3"/>
  <c r="O1132" i="3"/>
  <c r="P1131" i="3"/>
  <c r="O1131" i="3"/>
  <c r="P1130" i="3"/>
  <c r="O1130" i="3"/>
  <c r="P1129" i="3"/>
  <c r="O1129" i="3"/>
  <c r="P1128" i="3"/>
  <c r="O1128" i="3"/>
  <c r="P1127" i="3"/>
  <c r="O1127" i="3"/>
  <c r="P1126" i="3"/>
  <c r="O1126" i="3"/>
  <c r="P1125" i="3"/>
  <c r="O1125" i="3"/>
  <c r="P1124" i="3"/>
  <c r="O1124" i="3"/>
  <c r="P1123" i="3"/>
  <c r="O1123" i="3"/>
  <c r="P1122" i="3"/>
  <c r="O1122" i="3"/>
  <c r="P1121" i="3"/>
  <c r="O1121" i="3"/>
  <c r="P1120" i="3"/>
  <c r="O1120" i="3"/>
  <c r="P1119" i="3"/>
  <c r="O1119" i="3"/>
  <c r="P1118" i="3"/>
  <c r="O1118" i="3"/>
  <c r="P1117" i="3"/>
  <c r="O1117" i="3"/>
  <c r="P1116" i="3"/>
  <c r="O1116" i="3"/>
  <c r="P1115" i="3"/>
  <c r="O1115" i="3"/>
  <c r="P1114" i="3"/>
  <c r="O1114" i="3"/>
  <c r="P1113" i="3"/>
  <c r="O1113" i="3"/>
  <c r="P1112" i="3"/>
  <c r="O1112" i="3"/>
  <c r="P1111" i="3"/>
  <c r="O1111" i="3"/>
  <c r="P1110" i="3"/>
  <c r="O1110" i="3"/>
  <c r="P1109" i="3"/>
  <c r="O1109" i="3"/>
  <c r="P1108" i="3"/>
  <c r="O1108" i="3"/>
  <c r="P1107" i="3"/>
  <c r="O1107" i="3"/>
  <c r="P1106" i="3"/>
  <c r="O1106" i="3"/>
  <c r="P1105" i="3"/>
  <c r="O1105" i="3"/>
  <c r="P1104" i="3"/>
  <c r="O1104" i="3"/>
  <c r="P1103" i="3"/>
  <c r="O1103" i="3"/>
  <c r="Z1105" i="3" l="1"/>
  <c r="Z1109" i="3"/>
  <c r="Z1117" i="3"/>
  <c r="Z1121" i="3"/>
  <c r="Z1131" i="3"/>
  <c r="Z1133" i="3"/>
  <c r="Z1113" i="3"/>
  <c r="Z1129" i="3"/>
  <c r="Z1125" i="3"/>
  <c r="Z1114" i="3"/>
  <c r="Z1106" i="3"/>
  <c r="Z1110" i="3"/>
  <c r="Z1112" i="3"/>
  <c r="Z1116" i="3"/>
  <c r="Z1118" i="3"/>
  <c r="Z1120" i="3"/>
  <c r="Z1122" i="3"/>
  <c r="Z1124" i="3"/>
  <c r="Z1126" i="3"/>
  <c r="Z1128" i="3"/>
  <c r="Z1130" i="3"/>
  <c r="Z1132" i="3"/>
  <c r="Z1107" i="3"/>
  <c r="Z1111" i="3"/>
  <c r="Z1115" i="3"/>
  <c r="Z1119" i="3"/>
  <c r="Z1123" i="3"/>
  <c r="Z1127" i="3"/>
  <c r="Z1103" i="3"/>
  <c r="Z1108" i="3"/>
  <c r="Z1104" i="3"/>
  <c r="P1102" i="3" l="1"/>
  <c r="O1102" i="3"/>
  <c r="Z1102" i="3" l="1"/>
  <c r="P1101" i="3"/>
  <c r="O1101" i="3"/>
  <c r="P1100" i="3"/>
  <c r="O1100" i="3"/>
  <c r="P1099" i="3"/>
  <c r="O1099" i="3"/>
  <c r="P1098" i="3"/>
  <c r="O1098" i="3"/>
  <c r="P1097" i="3"/>
  <c r="O1097" i="3"/>
  <c r="P1096" i="3"/>
  <c r="O1096" i="3"/>
  <c r="P1095" i="3"/>
  <c r="O1095" i="3"/>
  <c r="Z1099" i="3" l="1"/>
  <c r="Z1101" i="3"/>
  <c r="Z1098" i="3"/>
  <c r="Z1100" i="3"/>
  <c r="P1094" i="3"/>
  <c r="O1094" i="3"/>
  <c r="P1093" i="3"/>
  <c r="O1093" i="3"/>
  <c r="P1092" i="3"/>
  <c r="O1092" i="3"/>
  <c r="P1091" i="3"/>
  <c r="O1091" i="3"/>
  <c r="P1090" i="3"/>
  <c r="O1090" i="3"/>
  <c r="P1089" i="3"/>
  <c r="O1089" i="3"/>
  <c r="Z1097" i="3" l="1"/>
  <c r="Z1096" i="3"/>
  <c r="Z1095" i="3"/>
  <c r="Z1094" i="3"/>
  <c r="Z1093" i="3"/>
  <c r="Z1092" i="3"/>
  <c r="Z1091" i="3"/>
  <c r="Z1090" i="3"/>
  <c r="Z1089" i="3"/>
  <c r="P1088" i="3"/>
  <c r="O1088" i="3"/>
  <c r="P1087" i="3"/>
  <c r="O1087" i="3"/>
  <c r="P1086" i="3"/>
  <c r="O1086" i="3"/>
  <c r="P1085" i="3"/>
  <c r="O1085" i="3"/>
  <c r="P1084" i="3"/>
  <c r="O1084" i="3"/>
  <c r="P1083" i="3"/>
  <c r="O1083" i="3"/>
  <c r="P1082" i="3"/>
  <c r="O1082" i="3"/>
  <c r="Z1082" i="3" l="1"/>
  <c r="Z1084" i="3"/>
  <c r="Z1086" i="3"/>
  <c r="Z1088" i="3"/>
  <c r="Z1083" i="3"/>
  <c r="Z1085" i="3"/>
  <c r="Z1087" i="3"/>
  <c r="P1081" i="3"/>
  <c r="O1081" i="3"/>
  <c r="P1080" i="3"/>
  <c r="O1080" i="3"/>
  <c r="P1079" i="3"/>
  <c r="O1079" i="3"/>
  <c r="P1078" i="3"/>
  <c r="O1078" i="3"/>
  <c r="P1077" i="3"/>
  <c r="O1077" i="3"/>
  <c r="P1076" i="3"/>
  <c r="O1076" i="3"/>
  <c r="P1075" i="3"/>
  <c r="O1075" i="3"/>
  <c r="P1074" i="3"/>
  <c r="O1074" i="3"/>
  <c r="P1073" i="3"/>
  <c r="O1073" i="3"/>
  <c r="P1072" i="3"/>
  <c r="O1072" i="3"/>
  <c r="P1071" i="3"/>
  <c r="O1071" i="3"/>
  <c r="P1070" i="3"/>
  <c r="O1070" i="3"/>
  <c r="P1069" i="3"/>
  <c r="O1069" i="3"/>
  <c r="P1068" i="3"/>
  <c r="O1068" i="3"/>
  <c r="Z1070" i="3" l="1"/>
  <c r="Z1072" i="3"/>
  <c r="Z1074" i="3"/>
  <c r="Z1076" i="3"/>
  <c r="Z1078" i="3"/>
  <c r="Z1080" i="3"/>
  <c r="Z1068" i="3"/>
  <c r="Z1069" i="3"/>
  <c r="Z1071" i="3"/>
  <c r="Z1073" i="3"/>
  <c r="Z1075" i="3"/>
  <c r="Z1077" i="3"/>
  <c r="Z1079" i="3"/>
  <c r="Z1081" i="3"/>
  <c r="A132" i="4"/>
  <c r="D132" i="4"/>
  <c r="P951" i="3"/>
  <c r="O951" i="3"/>
  <c r="P1067" i="3"/>
  <c r="O1067" i="3"/>
  <c r="P1066" i="3"/>
  <c r="O1066" i="3"/>
  <c r="Z1066" i="3" l="1"/>
  <c r="Z1067" i="3"/>
  <c r="P1065" i="3"/>
  <c r="O1065" i="3"/>
  <c r="P1064" i="3"/>
  <c r="O1064" i="3"/>
  <c r="Z1065" i="3" l="1"/>
  <c r="Z1064" i="3"/>
  <c r="P1063" i="3"/>
  <c r="O1063" i="3"/>
  <c r="P1062" i="3"/>
  <c r="O1062" i="3"/>
  <c r="P1061" i="3"/>
  <c r="O1061" i="3"/>
  <c r="P1060" i="3"/>
  <c r="O1060" i="3"/>
  <c r="Z1060" i="3" l="1"/>
  <c r="Z1061" i="3"/>
  <c r="Z1062" i="3"/>
  <c r="Z1063" i="3"/>
  <c r="P1059" i="3"/>
  <c r="O1059" i="3"/>
  <c r="P1058" i="3"/>
  <c r="O1058" i="3"/>
  <c r="Z1059" i="3" l="1"/>
  <c r="Z1058" i="3"/>
  <c r="P1057" i="3"/>
  <c r="O1057" i="3"/>
  <c r="Z1057" i="3" l="1"/>
  <c r="P1056" i="3"/>
  <c r="O1056" i="3"/>
  <c r="P1055" i="3"/>
  <c r="O1055" i="3"/>
  <c r="P1054" i="3"/>
  <c r="O1054" i="3"/>
  <c r="P1053" i="3"/>
  <c r="O1053" i="3"/>
  <c r="P1052" i="3"/>
  <c r="O1052" i="3"/>
  <c r="Z1052" i="3" l="1"/>
  <c r="Z1054" i="3"/>
  <c r="Z1056" i="3"/>
  <c r="Z1053" i="3"/>
  <c r="Z1055" i="3"/>
  <c r="P1051" i="3"/>
  <c r="O1051" i="3"/>
  <c r="P1050" i="3"/>
  <c r="O1050" i="3"/>
  <c r="P1049" i="3"/>
  <c r="O1049" i="3"/>
  <c r="P1048" i="3"/>
  <c r="O1048" i="3"/>
  <c r="P1047" i="3"/>
  <c r="O1047" i="3"/>
  <c r="P1046" i="3"/>
  <c r="O1046" i="3"/>
  <c r="P1045" i="3"/>
  <c r="O1045" i="3"/>
  <c r="P1044" i="3"/>
  <c r="O1044" i="3"/>
  <c r="P1043" i="3"/>
  <c r="O1043" i="3"/>
  <c r="P1042" i="3"/>
  <c r="O1042" i="3"/>
  <c r="P1041" i="3"/>
  <c r="O1041" i="3"/>
  <c r="P1040" i="3"/>
  <c r="O1040" i="3"/>
  <c r="Z1042" i="3" l="1"/>
  <c r="Z1048" i="3"/>
  <c r="Z1041" i="3"/>
  <c r="Z1047" i="3"/>
  <c r="Z1051" i="3"/>
  <c r="Z1040" i="3"/>
  <c r="Z1043" i="3"/>
  <c r="Z1045" i="3"/>
  <c r="Z1049" i="3"/>
  <c r="Z1044" i="3"/>
  <c r="Z1046" i="3"/>
  <c r="Z1050" i="3"/>
  <c r="P1039" i="3"/>
  <c r="O1039" i="3"/>
  <c r="P1038" i="3"/>
  <c r="O1038" i="3"/>
  <c r="P1037" i="3"/>
  <c r="O1037" i="3"/>
  <c r="P1036" i="3"/>
  <c r="O1036" i="3"/>
  <c r="P1035" i="3"/>
  <c r="O1035" i="3"/>
  <c r="P1034" i="3"/>
  <c r="O1034" i="3"/>
  <c r="P1033" i="3"/>
  <c r="O1033" i="3"/>
  <c r="P1032" i="3"/>
  <c r="O1032" i="3"/>
  <c r="P1031" i="3"/>
  <c r="O1031" i="3"/>
  <c r="P1030" i="3"/>
  <c r="O1030" i="3"/>
  <c r="P1029" i="3"/>
  <c r="O1029" i="3"/>
  <c r="P1028" i="3"/>
  <c r="O1028" i="3"/>
  <c r="P1027" i="3"/>
  <c r="O1027" i="3"/>
  <c r="P1026" i="3"/>
  <c r="O1026" i="3"/>
  <c r="P1025" i="3"/>
  <c r="O1025" i="3"/>
  <c r="P1024" i="3"/>
  <c r="O1024" i="3"/>
  <c r="P1023" i="3"/>
  <c r="O1023" i="3"/>
  <c r="P1022" i="3"/>
  <c r="O1022" i="3"/>
  <c r="P1021" i="3"/>
  <c r="O1021" i="3"/>
  <c r="P1020" i="3"/>
  <c r="O1020" i="3"/>
  <c r="P1019" i="3"/>
  <c r="O1019" i="3"/>
  <c r="Z1034" i="3" l="1"/>
  <c r="Z1019" i="3"/>
  <c r="Z1021" i="3"/>
  <c r="Z1023" i="3"/>
  <c r="Z1025" i="3"/>
  <c r="Z1027" i="3"/>
  <c r="Z1029" i="3"/>
  <c r="Z1031" i="3"/>
  <c r="Z1033" i="3"/>
  <c r="Z1035" i="3"/>
  <c r="Z1037" i="3"/>
  <c r="Z1039" i="3"/>
  <c r="Z1022" i="3"/>
  <c r="Z1026" i="3"/>
  <c r="Z1030" i="3"/>
  <c r="Z1038" i="3"/>
  <c r="Z1020" i="3"/>
  <c r="Z1024" i="3"/>
  <c r="Z1028" i="3"/>
  <c r="Z1032" i="3"/>
  <c r="Z1036" i="3"/>
  <c r="P998" i="3" l="1"/>
  <c r="O998" i="3"/>
  <c r="P997" i="3"/>
  <c r="O997" i="3"/>
  <c r="P996" i="3"/>
  <c r="O996" i="3"/>
  <c r="P995" i="3"/>
  <c r="O995" i="3"/>
  <c r="P994" i="3"/>
  <c r="O994" i="3"/>
  <c r="P993" i="3"/>
  <c r="O993" i="3"/>
  <c r="P992" i="3"/>
  <c r="O992" i="3"/>
  <c r="P991" i="3"/>
  <c r="O991" i="3"/>
  <c r="P990" i="3"/>
  <c r="O990" i="3"/>
  <c r="P989" i="3"/>
  <c r="O989" i="3"/>
  <c r="P988" i="3"/>
  <c r="O988" i="3"/>
  <c r="P987" i="3"/>
  <c r="O987" i="3"/>
  <c r="P986" i="3"/>
  <c r="O986" i="3"/>
  <c r="P985" i="3"/>
  <c r="O985" i="3"/>
  <c r="P984" i="3"/>
  <c r="O984" i="3"/>
  <c r="P983" i="3"/>
  <c r="O983" i="3"/>
  <c r="P982" i="3"/>
  <c r="O982" i="3"/>
  <c r="Z982" i="3" l="1"/>
  <c r="Z986" i="3"/>
  <c r="Z996" i="3"/>
  <c r="Z984" i="3"/>
  <c r="Z988" i="3"/>
  <c r="Z990" i="3"/>
  <c r="Z992" i="3"/>
  <c r="Z994" i="3"/>
  <c r="Z998" i="3"/>
  <c r="Z983" i="3"/>
  <c r="Z985" i="3"/>
  <c r="Z987" i="3"/>
  <c r="Z989" i="3"/>
  <c r="Z991" i="3"/>
  <c r="Z993" i="3"/>
  <c r="Z995" i="3"/>
  <c r="Z997" i="3"/>
  <c r="P1018" i="3"/>
  <c r="O1018" i="3"/>
  <c r="P1017" i="3"/>
  <c r="O1017" i="3"/>
  <c r="P1016" i="3"/>
  <c r="O1016" i="3"/>
  <c r="P1015" i="3"/>
  <c r="O1015" i="3"/>
  <c r="Z1016" i="3" l="1"/>
  <c r="Z1018" i="3"/>
  <c r="Z1015" i="3"/>
  <c r="Z1017" i="3"/>
  <c r="P1014" i="3"/>
  <c r="O1014" i="3"/>
  <c r="P1013" i="3"/>
  <c r="O1013" i="3"/>
  <c r="Z1013" i="3" l="1"/>
  <c r="Z1014" i="3"/>
  <c r="P1012" i="3"/>
  <c r="O1012" i="3"/>
  <c r="P1011" i="3"/>
  <c r="O1011" i="3"/>
  <c r="Z1012" i="3" l="1"/>
  <c r="Z1011" i="3"/>
  <c r="P1010" i="3"/>
  <c r="O1010" i="3"/>
  <c r="P1009" i="3"/>
  <c r="O1009" i="3"/>
  <c r="P1008" i="3"/>
  <c r="O1008" i="3"/>
  <c r="P1007" i="3"/>
  <c r="O1007" i="3"/>
  <c r="P1006" i="3"/>
  <c r="O1006" i="3"/>
  <c r="P1005" i="3"/>
  <c r="O1005" i="3"/>
  <c r="Z1010" i="3" l="1"/>
  <c r="Z1005" i="3"/>
  <c r="Z1007" i="3"/>
  <c r="Z1009" i="3"/>
  <c r="Z1006" i="3"/>
  <c r="Z1008" i="3"/>
  <c r="P1004" i="3"/>
  <c r="P1003" i="3"/>
  <c r="P1002" i="3"/>
  <c r="P1001" i="3"/>
  <c r="P1000" i="3"/>
  <c r="P999" i="3"/>
  <c r="O1004" i="3"/>
  <c r="O1003" i="3"/>
  <c r="O1002" i="3"/>
  <c r="O1001" i="3"/>
  <c r="O1000" i="3"/>
  <c r="O999" i="3"/>
  <c r="Z999" i="3" l="1"/>
  <c r="Z1003" i="3"/>
  <c r="Z1000" i="3"/>
  <c r="Z1004" i="3"/>
  <c r="Z1001" i="3"/>
  <c r="Z1002" i="3"/>
  <c r="P981" i="3"/>
  <c r="O981" i="3"/>
  <c r="P980" i="3"/>
  <c r="O980" i="3"/>
  <c r="P979" i="3"/>
  <c r="O979" i="3"/>
  <c r="P978" i="3"/>
  <c r="O978" i="3"/>
  <c r="P977" i="3"/>
  <c r="O977" i="3"/>
  <c r="P976" i="3"/>
  <c r="O976" i="3"/>
  <c r="P975" i="3"/>
  <c r="O975" i="3"/>
  <c r="P974" i="3"/>
  <c r="O974" i="3"/>
  <c r="P973" i="3"/>
  <c r="O973" i="3"/>
  <c r="P972" i="3"/>
  <c r="O972" i="3"/>
  <c r="P971" i="3"/>
  <c r="O971" i="3"/>
  <c r="P970" i="3"/>
  <c r="O970" i="3"/>
  <c r="P969" i="3"/>
  <c r="O969" i="3"/>
  <c r="P968" i="3"/>
  <c r="O968" i="3"/>
  <c r="P967" i="3"/>
  <c r="O967" i="3"/>
  <c r="P966" i="3"/>
  <c r="O966" i="3"/>
  <c r="P965" i="3"/>
  <c r="O965" i="3"/>
  <c r="P964" i="3"/>
  <c r="O964" i="3"/>
  <c r="P963" i="3"/>
  <c r="O963" i="3"/>
  <c r="P962" i="3"/>
  <c r="O962" i="3"/>
  <c r="P961" i="3"/>
  <c r="O961" i="3"/>
  <c r="P960" i="3"/>
  <c r="O960" i="3"/>
  <c r="P959" i="3"/>
  <c r="O959" i="3"/>
  <c r="P958" i="3"/>
  <c r="O958" i="3"/>
  <c r="P957" i="3"/>
  <c r="O957" i="3"/>
  <c r="P956" i="3"/>
  <c r="O956" i="3"/>
  <c r="Z956" i="3" l="1"/>
  <c r="Z958" i="3"/>
  <c r="Z960" i="3"/>
  <c r="Z962" i="3"/>
  <c r="Z964" i="3"/>
  <c r="Z966" i="3"/>
  <c r="Z968" i="3"/>
  <c r="Z970" i="3"/>
  <c r="Z972" i="3"/>
  <c r="Z974" i="3"/>
  <c r="Z976" i="3"/>
  <c r="Z978" i="3"/>
  <c r="Z980" i="3"/>
  <c r="Z957" i="3"/>
  <c r="Z959" i="3"/>
  <c r="Z961" i="3"/>
  <c r="Z963" i="3"/>
  <c r="Z965" i="3"/>
  <c r="Z967" i="3"/>
  <c r="Z969" i="3"/>
  <c r="Z971" i="3"/>
  <c r="Z973" i="3"/>
  <c r="Z975" i="3"/>
  <c r="Z977" i="3"/>
  <c r="Z979" i="3"/>
  <c r="Z981" i="3"/>
  <c r="P942" i="3"/>
  <c r="O942" i="3"/>
  <c r="P931" i="3"/>
  <c r="O931" i="3"/>
  <c r="P930" i="3"/>
  <c r="O930" i="3"/>
  <c r="P929" i="3"/>
  <c r="O929" i="3"/>
  <c r="P928" i="3"/>
  <c r="O928" i="3"/>
  <c r="P927" i="3"/>
  <c r="O927" i="3"/>
  <c r="P926" i="3"/>
  <c r="O926" i="3"/>
  <c r="P925" i="3"/>
  <c r="O925" i="3"/>
  <c r="P924" i="3"/>
  <c r="O924" i="3"/>
  <c r="P922" i="3"/>
  <c r="O922" i="3"/>
  <c r="P923" i="3"/>
  <c r="O923" i="3"/>
  <c r="P921" i="3"/>
  <c r="O921" i="3"/>
  <c r="P941" i="3"/>
  <c r="O941" i="3"/>
  <c r="P952" i="3"/>
  <c r="O952" i="3"/>
  <c r="P950" i="3"/>
  <c r="O950" i="3"/>
  <c r="P939" i="3"/>
  <c r="O939" i="3"/>
  <c r="P953" i="3"/>
  <c r="O953" i="3"/>
  <c r="P940" i="3"/>
  <c r="O940" i="3"/>
  <c r="O882" i="3"/>
  <c r="P882" i="3"/>
  <c r="P949" i="3"/>
  <c r="O949" i="3"/>
  <c r="P935" i="3"/>
  <c r="O935" i="3"/>
  <c r="P934" i="3"/>
  <c r="O934" i="3"/>
  <c r="P933" i="3"/>
  <c r="O933" i="3"/>
  <c r="P932" i="3"/>
  <c r="O932" i="3"/>
  <c r="P955" i="3"/>
  <c r="O955" i="3"/>
  <c r="P954" i="3"/>
  <c r="O954" i="3"/>
  <c r="P938" i="3"/>
  <c r="O938" i="3"/>
  <c r="P937" i="3"/>
  <c r="O937" i="3"/>
  <c r="P936" i="3"/>
  <c r="O936" i="3"/>
  <c r="P948" i="3"/>
  <c r="O948" i="3"/>
  <c r="P947" i="3"/>
  <c r="O947" i="3"/>
  <c r="P945" i="3"/>
  <c r="O945" i="3"/>
  <c r="P946" i="3"/>
  <c r="O946" i="3"/>
  <c r="P944" i="3"/>
  <c r="O944" i="3"/>
  <c r="Z955" i="3" l="1"/>
  <c r="AS12" i="8"/>
  <c r="AT12" i="8" s="1"/>
  <c r="Z954" i="3"/>
  <c r="Z953" i="3"/>
  <c r="Z952" i="3"/>
  <c r="Z951" i="3"/>
  <c r="Z950" i="3"/>
  <c r="Z949" i="3"/>
  <c r="Z948" i="3" l="1"/>
  <c r="Z947" i="3"/>
  <c r="Z946" i="3" l="1"/>
  <c r="Z945" i="3"/>
  <c r="Z944" i="3"/>
  <c r="Z943" i="3" l="1"/>
  <c r="Z942" i="3"/>
  <c r="Z941" i="3"/>
  <c r="Z940" i="3" l="1"/>
  <c r="Z939" i="3"/>
  <c r="Z938" i="3" l="1"/>
  <c r="Z937" i="3"/>
  <c r="Z936" i="3"/>
  <c r="Z935" i="3"/>
  <c r="Z934" i="3"/>
  <c r="Z933" i="3"/>
  <c r="Z932" i="3"/>
  <c r="Z931" i="3" l="1"/>
  <c r="Z930" i="3"/>
  <c r="Z929" i="3"/>
  <c r="Z928" i="3"/>
  <c r="Z927" i="3"/>
  <c r="Z926" i="3"/>
  <c r="Z925" i="3"/>
  <c r="Z924" i="3"/>
  <c r="Z923" i="3"/>
  <c r="Z922" i="3"/>
  <c r="Z921" i="3"/>
  <c r="P920" i="3" l="1"/>
  <c r="O920" i="3"/>
  <c r="P919" i="3"/>
  <c r="O919" i="3"/>
  <c r="P918" i="3" l="1"/>
  <c r="O918" i="3"/>
  <c r="P917" i="3"/>
  <c r="O917" i="3"/>
  <c r="P916" i="3" l="1"/>
  <c r="O916" i="3"/>
  <c r="P915" i="3"/>
  <c r="O915" i="3"/>
  <c r="Z915" i="3" l="1"/>
  <c r="Z916" i="3"/>
  <c r="P914" i="3"/>
  <c r="O914" i="3"/>
  <c r="P913" i="3"/>
  <c r="O913" i="3"/>
  <c r="P912" i="3"/>
  <c r="O912" i="3"/>
  <c r="P911" i="3"/>
  <c r="O911" i="3"/>
  <c r="P910" i="3"/>
  <c r="O910" i="3"/>
  <c r="P909" i="3"/>
  <c r="O909" i="3"/>
  <c r="P908" i="3"/>
  <c r="O908" i="3"/>
  <c r="P907" i="3"/>
  <c r="O907" i="3"/>
  <c r="P906" i="3" l="1"/>
  <c r="O906" i="3"/>
  <c r="P905" i="3"/>
  <c r="O905" i="3"/>
  <c r="P904" i="3"/>
  <c r="O904" i="3"/>
  <c r="P903" i="3"/>
  <c r="O903" i="3"/>
  <c r="P902" i="3"/>
  <c r="O902" i="3"/>
  <c r="P901" i="3"/>
  <c r="O901" i="3"/>
  <c r="P900" i="3"/>
  <c r="O900" i="3"/>
  <c r="P899" i="3"/>
  <c r="O899" i="3"/>
  <c r="Z900" i="3" l="1"/>
  <c r="Z902" i="3"/>
  <c r="Z904" i="3"/>
  <c r="Z899" i="3"/>
  <c r="Z901" i="3"/>
  <c r="Z906" i="3"/>
  <c r="Z903" i="3"/>
  <c r="Z905" i="3"/>
  <c r="S16" i="8" l="1"/>
  <c r="P16" i="8"/>
  <c r="M16" i="8"/>
  <c r="J16" i="8"/>
  <c r="G16" i="8"/>
  <c r="D16" i="8"/>
  <c r="S15" i="8"/>
  <c r="P15" i="8"/>
  <c r="M15" i="8"/>
  <c r="J15" i="8"/>
  <c r="G15" i="8"/>
  <c r="D15" i="8"/>
  <c r="S14" i="8"/>
  <c r="P14" i="8"/>
  <c r="M14" i="8"/>
  <c r="J14" i="8"/>
  <c r="G14" i="8"/>
  <c r="D14" i="8"/>
  <c r="AS13" i="8"/>
  <c r="AC13" i="8"/>
  <c r="S13" i="8"/>
  <c r="P13" i="8"/>
  <c r="M13" i="8"/>
  <c r="J13" i="8"/>
  <c r="G13" i="8"/>
  <c r="D13" i="8"/>
  <c r="AC12" i="8"/>
  <c r="S12" i="8"/>
  <c r="P12" i="8"/>
  <c r="M12" i="8"/>
  <c r="J12" i="8"/>
  <c r="G12" i="8"/>
  <c r="D12" i="8"/>
  <c r="AS11" i="8"/>
  <c r="AT11" i="8" s="1"/>
  <c r="AC11" i="8"/>
  <c r="S11" i="8"/>
  <c r="P11" i="8"/>
  <c r="M11" i="8"/>
  <c r="J11" i="8"/>
  <c r="G11" i="8"/>
  <c r="D11" i="8"/>
  <c r="AS10" i="8"/>
  <c r="AT10" i="8" s="1"/>
  <c r="AC10" i="8"/>
  <c r="S10" i="8"/>
  <c r="P10" i="8"/>
  <c r="M10" i="8"/>
  <c r="J10" i="8"/>
  <c r="G10" i="8"/>
  <c r="D10" i="8"/>
  <c r="S9" i="8"/>
  <c r="P9" i="8"/>
  <c r="M9" i="8"/>
  <c r="J9" i="8"/>
  <c r="G9" i="8"/>
  <c r="D9" i="8"/>
  <c r="S8" i="8"/>
  <c r="P8" i="8"/>
  <c r="M8" i="8"/>
  <c r="J8" i="8"/>
  <c r="G8" i="8"/>
  <c r="D8" i="8"/>
  <c r="S7" i="8"/>
  <c r="P7" i="8"/>
  <c r="M7" i="8"/>
  <c r="J7" i="8"/>
  <c r="G7" i="8"/>
  <c r="D7" i="8"/>
  <c r="AT6" i="8"/>
  <c r="AC6" i="8"/>
  <c r="S6" i="8"/>
  <c r="P6" i="8"/>
  <c r="M6" i="8"/>
  <c r="J6" i="8"/>
  <c r="G6" i="8"/>
  <c r="D6" i="8"/>
  <c r="AT5" i="8"/>
  <c r="AC5" i="8"/>
  <c r="AT4" i="8"/>
  <c r="AC4" i="8"/>
  <c r="R4" i="8"/>
  <c r="O4" i="8"/>
  <c r="L4" i="8"/>
  <c r="I4" i="8"/>
  <c r="F4" i="8"/>
  <c r="C4" i="8"/>
  <c r="AC3" i="8"/>
  <c r="I7" i="7"/>
  <c r="Z920" i="3"/>
  <c r="Z919" i="3"/>
  <c r="Z918" i="3"/>
  <c r="Z917" i="3"/>
  <c r="Z914" i="3"/>
  <c r="Z913" i="3"/>
  <c r="Z912" i="3"/>
  <c r="Z911" i="3"/>
  <c r="Z910" i="3"/>
  <c r="Z909" i="3"/>
  <c r="Z908" i="3"/>
  <c r="Z907" i="3"/>
  <c r="P898" i="3"/>
  <c r="O898" i="3"/>
  <c r="P897" i="3"/>
  <c r="O897" i="3"/>
  <c r="P896" i="3"/>
  <c r="O896" i="3"/>
  <c r="P895" i="3"/>
  <c r="O895" i="3"/>
  <c r="P894" i="3"/>
  <c r="O894" i="3"/>
  <c r="P893" i="3"/>
  <c r="O893" i="3"/>
  <c r="P892" i="3"/>
  <c r="O892" i="3"/>
  <c r="P891" i="3"/>
  <c r="O891" i="3"/>
  <c r="P890" i="3"/>
  <c r="O890" i="3"/>
  <c r="P889" i="3"/>
  <c r="O889" i="3"/>
  <c r="P888" i="3"/>
  <c r="O888" i="3"/>
  <c r="P887" i="3"/>
  <c r="O887" i="3"/>
  <c r="P886" i="3"/>
  <c r="O886" i="3"/>
  <c r="P885" i="3"/>
  <c r="O885" i="3"/>
  <c r="P884" i="3"/>
  <c r="O884" i="3"/>
  <c r="P883" i="3"/>
  <c r="O883" i="3"/>
  <c r="P881" i="3"/>
  <c r="O881" i="3"/>
  <c r="P880" i="3"/>
  <c r="O880" i="3"/>
  <c r="P879" i="3"/>
  <c r="O879" i="3"/>
  <c r="P878" i="3"/>
  <c r="O878" i="3"/>
  <c r="P877" i="3"/>
  <c r="O877" i="3"/>
  <c r="P876" i="3"/>
  <c r="O876" i="3"/>
  <c r="P875" i="3"/>
  <c r="O875" i="3"/>
  <c r="P874" i="3"/>
  <c r="O874" i="3"/>
  <c r="P873" i="3"/>
  <c r="O873" i="3"/>
  <c r="P872" i="3"/>
  <c r="O872" i="3"/>
  <c r="P871" i="3"/>
  <c r="O871" i="3"/>
  <c r="P870" i="3"/>
  <c r="O870" i="3"/>
  <c r="P869" i="3"/>
  <c r="O869" i="3"/>
  <c r="P868" i="3"/>
  <c r="O868" i="3"/>
  <c r="P867" i="3"/>
  <c r="O867" i="3"/>
  <c r="P866" i="3"/>
  <c r="O866" i="3"/>
  <c r="P865" i="3"/>
  <c r="O865" i="3"/>
  <c r="P864" i="3"/>
  <c r="O864" i="3"/>
  <c r="P863" i="3"/>
  <c r="O863" i="3"/>
  <c r="P862" i="3"/>
  <c r="O862" i="3"/>
  <c r="P861" i="3"/>
  <c r="O861" i="3"/>
  <c r="P860" i="3"/>
  <c r="O860" i="3"/>
  <c r="P859" i="3"/>
  <c r="O859" i="3"/>
  <c r="P858" i="3"/>
  <c r="O858" i="3"/>
  <c r="P857" i="3"/>
  <c r="O857" i="3"/>
  <c r="P856" i="3"/>
  <c r="O856" i="3"/>
  <c r="P855" i="3"/>
  <c r="O855" i="3"/>
  <c r="P854" i="3"/>
  <c r="O854" i="3"/>
  <c r="P853" i="3"/>
  <c r="O853" i="3"/>
  <c r="P852" i="3"/>
  <c r="O852" i="3"/>
  <c r="P851" i="3"/>
  <c r="O851" i="3"/>
  <c r="P850" i="3"/>
  <c r="O850" i="3"/>
  <c r="P849" i="3"/>
  <c r="O849" i="3"/>
  <c r="P848" i="3"/>
  <c r="O848" i="3"/>
  <c r="P847" i="3"/>
  <c r="O847" i="3"/>
  <c r="P846" i="3"/>
  <c r="O846" i="3"/>
  <c r="P845" i="3"/>
  <c r="O845" i="3"/>
  <c r="P844" i="3"/>
  <c r="O844" i="3"/>
  <c r="P843" i="3"/>
  <c r="O843" i="3"/>
  <c r="P842" i="3"/>
  <c r="O842" i="3"/>
  <c r="P841" i="3"/>
  <c r="O841" i="3"/>
  <c r="P840" i="3"/>
  <c r="O840" i="3"/>
  <c r="P839" i="3"/>
  <c r="O839" i="3"/>
  <c r="P838" i="3"/>
  <c r="O838" i="3"/>
  <c r="P837" i="3"/>
  <c r="O837" i="3"/>
  <c r="P836" i="3"/>
  <c r="O836" i="3"/>
  <c r="P835" i="3"/>
  <c r="O835" i="3"/>
  <c r="P834" i="3"/>
  <c r="O834" i="3"/>
  <c r="P833" i="3"/>
  <c r="O833" i="3"/>
  <c r="P832" i="3"/>
  <c r="O832" i="3"/>
  <c r="P831" i="3"/>
  <c r="O831" i="3"/>
  <c r="P830" i="3"/>
  <c r="O830" i="3"/>
  <c r="P829" i="3"/>
  <c r="O829" i="3"/>
  <c r="P828" i="3"/>
  <c r="O828" i="3"/>
  <c r="P827" i="3"/>
  <c r="O827" i="3"/>
  <c r="P826" i="3"/>
  <c r="O826" i="3"/>
  <c r="P825" i="3"/>
  <c r="O825" i="3"/>
  <c r="P824" i="3"/>
  <c r="O824" i="3"/>
  <c r="P823" i="3"/>
  <c r="O823" i="3"/>
  <c r="P822" i="3"/>
  <c r="O822" i="3"/>
  <c r="P821" i="3"/>
  <c r="O821" i="3"/>
  <c r="P820" i="3"/>
  <c r="O820" i="3"/>
  <c r="P819" i="3"/>
  <c r="O819" i="3"/>
  <c r="P818" i="3"/>
  <c r="O818" i="3"/>
  <c r="P817" i="3"/>
  <c r="O817" i="3"/>
  <c r="P816" i="3"/>
  <c r="O816" i="3"/>
  <c r="P815" i="3"/>
  <c r="O815" i="3"/>
  <c r="P814" i="3"/>
  <c r="O814" i="3"/>
  <c r="P813" i="3"/>
  <c r="O813" i="3"/>
  <c r="P812" i="3"/>
  <c r="O812" i="3"/>
  <c r="P811" i="3"/>
  <c r="O811" i="3"/>
  <c r="P810" i="3"/>
  <c r="O810" i="3"/>
  <c r="P809" i="3"/>
  <c r="O809" i="3"/>
  <c r="P808" i="3"/>
  <c r="O808" i="3"/>
  <c r="P807" i="3"/>
  <c r="O807" i="3"/>
  <c r="P806" i="3"/>
  <c r="O806" i="3"/>
  <c r="P805" i="3"/>
  <c r="O805" i="3"/>
  <c r="P804" i="3"/>
  <c r="O804" i="3"/>
  <c r="P803" i="3"/>
  <c r="O803" i="3"/>
  <c r="P802" i="3"/>
  <c r="O802" i="3"/>
  <c r="P801" i="3"/>
  <c r="O801" i="3"/>
  <c r="P800" i="3"/>
  <c r="O800" i="3"/>
  <c r="P799" i="3"/>
  <c r="O799" i="3"/>
  <c r="P798" i="3"/>
  <c r="O798" i="3"/>
  <c r="P797" i="3"/>
  <c r="O797" i="3"/>
  <c r="P796" i="3"/>
  <c r="O796" i="3"/>
  <c r="P795" i="3"/>
  <c r="O795" i="3"/>
  <c r="P794" i="3"/>
  <c r="O794" i="3"/>
  <c r="P793" i="3"/>
  <c r="O793" i="3"/>
  <c r="P792" i="3"/>
  <c r="O792" i="3"/>
  <c r="P791" i="3"/>
  <c r="O791" i="3"/>
  <c r="P790" i="3"/>
  <c r="O790" i="3"/>
  <c r="P789" i="3"/>
  <c r="O789" i="3"/>
  <c r="P788" i="3"/>
  <c r="O788" i="3"/>
  <c r="P787" i="3"/>
  <c r="O787" i="3"/>
  <c r="P786" i="3"/>
  <c r="O786" i="3"/>
  <c r="P785" i="3"/>
  <c r="O785" i="3"/>
  <c r="P784" i="3"/>
  <c r="O784" i="3"/>
  <c r="P783" i="3"/>
  <c r="O783" i="3"/>
  <c r="P782" i="3"/>
  <c r="O782" i="3"/>
  <c r="P781" i="3"/>
  <c r="O781" i="3"/>
  <c r="P780" i="3"/>
  <c r="O780" i="3"/>
  <c r="P779" i="3"/>
  <c r="O779" i="3"/>
  <c r="P778" i="3"/>
  <c r="O778" i="3"/>
  <c r="P777" i="3"/>
  <c r="O777" i="3"/>
  <c r="P776" i="3"/>
  <c r="O776" i="3"/>
  <c r="P775" i="3"/>
  <c r="O775" i="3"/>
  <c r="P774" i="3"/>
  <c r="O774" i="3"/>
  <c r="P773" i="3"/>
  <c r="O773" i="3"/>
  <c r="P772" i="3"/>
  <c r="O772" i="3"/>
  <c r="P771" i="3"/>
  <c r="O771" i="3"/>
  <c r="P770" i="3"/>
  <c r="O770" i="3"/>
  <c r="P769" i="3"/>
  <c r="O769" i="3"/>
  <c r="P768" i="3"/>
  <c r="O768" i="3"/>
  <c r="P767" i="3"/>
  <c r="O767" i="3"/>
  <c r="P766" i="3"/>
  <c r="O766" i="3"/>
  <c r="P765" i="3"/>
  <c r="O765" i="3"/>
  <c r="P764" i="3"/>
  <c r="O764" i="3"/>
  <c r="P763" i="3"/>
  <c r="O763" i="3"/>
  <c r="P762" i="3"/>
  <c r="O762" i="3"/>
  <c r="P761" i="3"/>
  <c r="O761" i="3"/>
  <c r="P760" i="3"/>
  <c r="O760" i="3"/>
  <c r="P759" i="3"/>
  <c r="O759" i="3"/>
  <c r="P758" i="3"/>
  <c r="O758" i="3"/>
  <c r="P757" i="3"/>
  <c r="O757" i="3"/>
  <c r="P756" i="3"/>
  <c r="O756" i="3"/>
  <c r="P755" i="3"/>
  <c r="O755" i="3"/>
  <c r="P754" i="3"/>
  <c r="O754" i="3"/>
  <c r="P753" i="3"/>
  <c r="O753" i="3"/>
  <c r="P752" i="3"/>
  <c r="O752" i="3"/>
  <c r="P751" i="3"/>
  <c r="O751" i="3"/>
  <c r="P750" i="3"/>
  <c r="O750" i="3"/>
  <c r="P749" i="3"/>
  <c r="O749" i="3"/>
  <c r="P748" i="3"/>
  <c r="O748" i="3"/>
  <c r="P747" i="3"/>
  <c r="O747" i="3"/>
  <c r="P746" i="3"/>
  <c r="O746" i="3"/>
  <c r="P745" i="3"/>
  <c r="O745" i="3"/>
  <c r="P744" i="3"/>
  <c r="O744" i="3"/>
  <c r="P743" i="3"/>
  <c r="O743" i="3"/>
  <c r="P742" i="3"/>
  <c r="O742" i="3"/>
  <c r="P741" i="3"/>
  <c r="O741" i="3"/>
  <c r="P740" i="3"/>
  <c r="O740" i="3"/>
  <c r="P739" i="3"/>
  <c r="O739" i="3"/>
  <c r="P738" i="3"/>
  <c r="O738" i="3"/>
  <c r="P737" i="3"/>
  <c r="O737" i="3"/>
  <c r="P736" i="3"/>
  <c r="O736" i="3"/>
  <c r="P735" i="3"/>
  <c r="O735" i="3"/>
  <c r="P734" i="3"/>
  <c r="O734" i="3"/>
  <c r="P733" i="3"/>
  <c r="O733" i="3"/>
  <c r="P732" i="3"/>
  <c r="O732" i="3"/>
  <c r="P731" i="3"/>
  <c r="O731" i="3"/>
  <c r="P730" i="3"/>
  <c r="O730" i="3"/>
  <c r="P729" i="3"/>
  <c r="O729" i="3"/>
  <c r="P728" i="3"/>
  <c r="O728" i="3"/>
  <c r="P727" i="3"/>
  <c r="O727" i="3"/>
  <c r="P726" i="3"/>
  <c r="O726" i="3"/>
  <c r="P725" i="3"/>
  <c r="O725" i="3"/>
  <c r="P724" i="3"/>
  <c r="O724" i="3"/>
  <c r="P723" i="3"/>
  <c r="O723" i="3"/>
  <c r="P722" i="3"/>
  <c r="O722" i="3"/>
  <c r="P721" i="3"/>
  <c r="O721" i="3"/>
  <c r="P720" i="3"/>
  <c r="O720" i="3"/>
  <c r="P719" i="3"/>
  <c r="O719" i="3"/>
  <c r="P718" i="3"/>
  <c r="O718" i="3"/>
  <c r="P717" i="3"/>
  <c r="O717" i="3"/>
  <c r="P716" i="3"/>
  <c r="O716" i="3"/>
  <c r="P715" i="3"/>
  <c r="O715" i="3"/>
  <c r="P714" i="3"/>
  <c r="O714" i="3"/>
  <c r="P713" i="3"/>
  <c r="O713" i="3"/>
  <c r="P712" i="3"/>
  <c r="O712" i="3"/>
  <c r="P711" i="3"/>
  <c r="O711" i="3"/>
  <c r="P710" i="3"/>
  <c r="O710" i="3"/>
  <c r="P709" i="3"/>
  <c r="O709" i="3"/>
  <c r="P708" i="3"/>
  <c r="O708" i="3"/>
  <c r="P707" i="3"/>
  <c r="O707" i="3"/>
  <c r="P706" i="3"/>
  <c r="O706" i="3"/>
  <c r="P705" i="3"/>
  <c r="O705" i="3"/>
  <c r="P704" i="3"/>
  <c r="O704" i="3"/>
  <c r="P703" i="3"/>
  <c r="O703" i="3"/>
  <c r="P702" i="3"/>
  <c r="O702" i="3"/>
  <c r="P701" i="3"/>
  <c r="O701" i="3"/>
  <c r="P700" i="3"/>
  <c r="O700" i="3"/>
  <c r="P699" i="3"/>
  <c r="O699" i="3"/>
  <c r="P698" i="3"/>
  <c r="O698" i="3"/>
  <c r="P697" i="3"/>
  <c r="O697" i="3"/>
  <c r="P696" i="3"/>
  <c r="O696" i="3"/>
  <c r="P695" i="3"/>
  <c r="O695" i="3"/>
  <c r="P694" i="3"/>
  <c r="O694" i="3"/>
  <c r="P693" i="3"/>
  <c r="O693" i="3"/>
  <c r="P692" i="3"/>
  <c r="O692" i="3"/>
  <c r="P691" i="3"/>
  <c r="O691" i="3"/>
  <c r="P690" i="3"/>
  <c r="O690" i="3"/>
  <c r="P689" i="3"/>
  <c r="O689" i="3"/>
  <c r="P688" i="3"/>
  <c r="O688" i="3"/>
  <c r="P687" i="3"/>
  <c r="O687" i="3"/>
  <c r="P686" i="3"/>
  <c r="O686" i="3"/>
  <c r="P685" i="3"/>
  <c r="O685" i="3"/>
  <c r="P684" i="3"/>
  <c r="O684" i="3"/>
  <c r="P683" i="3"/>
  <c r="O683" i="3"/>
  <c r="P682" i="3"/>
  <c r="O682" i="3"/>
  <c r="P681" i="3"/>
  <c r="O681" i="3"/>
  <c r="P680" i="3"/>
  <c r="O680" i="3"/>
  <c r="P679" i="3"/>
  <c r="O679" i="3"/>
  <c r="P678" i="3"/>
  <c r="O678" i="3"/>
  <c r="P677" i="3"/>
  <c r="O677" i="3"/>
  <c r="P676" i="3"/>
  <c r="O676" i="3"/>
  <c r="P675" i="3"/>
  <c r="O675" i="3"/>
  <c r="P674" i="3"/>
  <c r="O674" i="3"/>
  <c r="P673" i="3"/>
  <c r="O673" i="3"/>
  <c r="P672" i="3"/>
  <c r="O672" i="3"/>
  <c r="P671" i="3"/>
  <c r="O671" i="3"/>
  <c r="P670" i="3"/>
  <c r="O670" i="3"/>
  <c r="P669" i="3"/>
  <c r="O669" i="3"/>
  <c r="P668" i="3"/>
  <c r="O668" i="3"/>
  <c r="P667" i="3"/>
  <c r="O667" i="3"/>
  <c r="P666" i="3"/>
  <c r="O666" i="3"/>
  <c r="P665" i="3"/>
  <c r="O665" i="3"/>
  <c r="P664" i="3"/>
  <c r="O664" i="3"/>
  <c r="P663" i="3"/>
  <c r="O663" i="3"/>
  <c r="P662" i="3"/>
  <c r="O662" i="3"/>
  <c r="P661" i="3"/>
  <c r="O661" i="3"/>
  <c r="P660" i="3"/>
  <c r="O660" i="3"/>
  <c r="P659" i="3"/>
  <c r="O659" i="3"/>
  <c r="P658" i="3"/>
  <c r="O658" i="3"/>
  <c r="P657" i="3"/>
  <c r="O657" i="3"/>
  <c r="P656" i="3"/>
  <c r="O656" i="3"/>
  <c r="P655" i="3"/>
  <c r="O655" i="3"/>
  <c r="P654" i="3"/>
  <c r="O654" i="3"/>
  <c r="P653" i="3"/>
  <c r="O653" i="3"/>
  <c r="P652" i="3"/>
  <c r="O652" i="3"/>
  <c r="P651" i="3"/>
  <c r="O651" i="3"/>
  <c r="P650" i="3"/>
  <c r="O650" i="3"/>
  <c r="P649" i="3"/>
  <c r="O649" i="3"/>
  <c r="P648" i="3"/>
  <c r="O648" i="3"/>
  <c r="P647" i="3"/>
  <c r="O647" i="3"/>
  <c r="P646" i="3"/>
  <c r="O646" i="3"/>
  <c r="P645" i="3"/>
  <c r="O645" i="3"/>
  <c r="P644" i="3"/>
  <c r="O644" i="3"/>
  <c r="P643" i="3"/>
  <c r="O643" i="3"/>
  <c r="P642" i="3"/>
  <c r="O642" i="3"/>
  <c r="P641" i="3"/>
  <c r="O641" i="3"/>
  <c r="P640" i="3"/>
  <c r="O640" i="3"/>
  <c r="P639" i="3"/>
  <c r="O639" i="3"/>
  <c r="P638" i="3"/>
  <c r="O638" i="3"/>
  <c r="P637" i="3"/>
  <c r="O637" i="3"/>
  <c r="P636" i="3"/>
  <c r="O636" i="3"/>
  <c r="P635" i="3"/>
  <c r="O635" i="3"/>
  <c r="P634" i="3"/>
  <c r="O634" i="3"/>
  <c r="P633" i="3"/>
  <c r="O633" i="3"/>
  <c r="P632" i="3"/>
  <c r="O632" i="3"/>
  <c r="P631" i="3"/>
  <c r="O631" i="3"/>
  <c r="P630" i="3"/>
  <c r="O630" i="3"/>
  <c r="P629" i="3"/>
  <c r="O629" i="3"/>
  <c r="P628" i="3"/>
  <c r="O628" i="3"/>
  <c r="P627" i="3"/>
  <c r="O627" i="3"/>
  <c r="P626" i="3"/>
  <c r="O626" i="3"/>
  <c r="P625" i="3"/>
  <c r="O625" i="3"/>
  <c r="P624" i="3"/>
  <c r="O624" i="3"/>
  <c r="P623" i="3"/>
  <c r="O623" i="3"/>
  <c r="P622" i="3"/>
  <c r="O622" i="3"/>
  <c r="P621" i="3"/>
  <c r="O621" i="3"/>
  <c r="P620" i="3"/>
  <c r="O620" i="3"/>
  <c r="P619" i="3"/>
  <c r="O619" i="3"/>
  <c r="P618" i="3"/>
  <c r="O618" i="3"/>
  <c r="P617" i="3"/>
  <c r="O617" i="3"/>
  <c r="P616" i="3"/>
  <c r="O616" i="3"/>
  <c r="P615" i="3"/>
  <c r="O615" i="3"/>
  <c r="P614" i="3"/>
  <c r="O614" i="3"/>
  <c r="P613" i="3"/>
  <c r="O613" i="3"/>
  <c r="P612" i="3"/>
  <c r="O612" i="3"/>
  <c r="P611" i="3"/>
  <c r="O611" i="3"/>
  <c r="P610" i="3"/>
  <c r="O610" i="3"/>
  <c r="P609" i="3"/>
  <c r="O609" i="3"/>
  <c r="P608" i="3"/>
  <c r="O608" i="3"/>
  <c r="P607" i="3"/>
  <c r="O607" i="3"/>
  <c r="P606" i="3"/>
  <c r="O606" i="3"/>
  <c r="P605" i="3"/>
  <c r="O605" i="3"/>
  <c r="P604" i="3"/>
  <c r="O604" i="3"/>
  <c r="P603" i="3"/>
  <c r="O603" i="3"/>
  <c r="P602" i="3"/>
  <c r="O602" i="3"/>
  <c r="P601" i="3"/>
  <c r="O601" i="3"/>
  <c r="P600" i="3"/>
  <c r="O600" i="3"/>
  <c r="P599" i="3"/>
  <c r="O599" i="3"/>
  <c r="P598" i="3"/>
  <c r="O598" i="3"/>
  <c r="P597" i="3"/>
  <c r="O597" i="3"/>
  <c r="P596" i="3"/>
  <c r="O596" i="3"/>
  <c r="P595" i="3"/>
  <c r="O595" i="3"/>
  <c r="P594" i="3"/>
  <c r="O594" i="3"/>
  <c r="P593" i="3"/>
  <c r="O593" i="3"/>
  <c r="P592" i="3"/>
  <c r="O592" i="3"/>
  <c r="P591" i="3"/>
  <c r="O591" i="3"/>
  <c r="P590" i="3"/>
  <c r="O590" i="3"/>
  <c r="P589" i="3"/>
  <c r="O589" i="3"/>
  <c r="P588" i="3"/>
  <c r="O588" i="3"/>
  <c r="P587" i="3"/>
  <c r="O587" i="3"/>
  <c r="P586" i="3"/>
  <c r="O586" i="3"/>
  <c r="P585" i="3"/>
  <c r="O585" i="3"/>
  <c r="P584" i="3"/>
  <c r="O584" i="3"/>
  <c r="P583" i="3"/>
  <c r="O583" i="3"/>
  <c r="P582" i="3"/>
  <c r="O582" i="3"/>
  <c r="P581" i="3"/>
  <c r="O581" i="3"/>
  <c r="P580" i="3"/>
  <c r="O580" i="3"/>
  <c r="P579" i="3"/>
  <c r="O579" i="3"/>
  <c r="P578" i="3"/>
  <c r="O578" i="3"/>
  <c r="P577" i="3"/>
  <c r="O577" i="3"/>
  <c r="P576" i="3"/>
  <c r="O576" i="3"/>
  <c r="P575" i="3"/>
  <c r="O575" i="3"/>
  <c r="P574" i="3"/>
  <c r="O574" i="3"/>
  <c r="P573" i="3"/>
  <c r="O573" i="3"/>
  <c r="P572" i="3"/>
  <c r="O572" i="3"/>
  <c r="P571" i="3"/>
  <c r="O571" i="3"/>
  <c r="P570" i="3"/>
  <c r="O570" i="3"/>
  <c r="P569" i="3"/>
  <c r="O569" i="3"/>
  <c r="P568" i="3"/>
  <c r="O568" i="3"/>
  <c r="P567" i="3"/>
  <c r="O567" i="3"/>
  <c r="P566" i="3"/>
  <c r="O566" i="3"/>
  <c r="P565" i="3"/>
  <c r="O565" i="3"/>
  <c r="P564" i="3"/>
  <c r="O564" i="3"/>
  <c r="P563" i="3"/>
  <c r="O563" i="3"/>
  <c r="P562" i="3"/>
  <c r="O562" i="3"/>
  <c r="P561" i="3"/>
  <c r="O561" i="3"/>
  <c r="P560" i="3"/>
  <c r="O560" i="3"/>
  <c r="P559" i="3"/>
  <c r="O559" i="3"/>
  <c r="P558" i="3"/>
  <c r="O558" i="3"/>
  <c r="P557" i="3"/>
  <c r="O557" i="3"/>
  <c r="P556" i="3"/>
  <c r="O556" i="3"/>
  <c r="P555" i="3"/>
  <c r="O555" i="3"/>
  <c r="P554" i="3"/>
  <c r="O554" i="3"/>
  <c r="P553" i="3"/>
  <c r="O553" i="3"/>
  <c r="P552" i="3"/>
  <c r="O552" i="3"/>
  <c r="P551" i="3"/>
  <c r="O551" i="3"/>
  <c r="P550" i="3"/>
  <c r="O550" i="3"/>
  <c r="P549" i="3"/>
  <c r="O549" i="3"/>
  <c r="P548" i="3"/>
  <c r="O548" i="3"/>
  <c r="P547" i="3"/>
  <c r="O547" i="3"/>
  <c r="P546" i="3"/>
  <c r="O546" i="3"/>
  <c r="P545" i="3"/>
  <c r="O545" i="3"/>
  <c r="P544" i="3"/>
  <c r="O544" i="3"/>
  <c r="P543" i="3"/>
  <c r="O543" i="3"/>
  <c r="P542" i="3"/>
  <c r="O542" i="3"/>
  <c r="P541" i="3"/>
  <c r="O541" i="3"/>
  <c r="P540" i="3"/>
  <c r="O540" i="3"/>
  <c r="P539" i="3"/>
  <c r="O539" i="3"/>
  <c r="P538" i="3"/>
  <c r="O538" i="3"/>
  <c r="P537" i="3"/>
  <c r="O537" i="3"/>
  <c r="P536" i="3"/>
  <c r="O536" i="3"/>
  <c r="P535" i="3"/>
  <c r="O535" i="3"/>
  <c r="P534" i="3"/>
  <c r="O534" i="3"/>
  <c r="P533" i="3"/>
  <c r="O533" i="3"/>
  <c r="P532" i="3"/>
  <c r="O532" i="3"/>
  <c r="P531" i="3"/>
  <c r="O531" i="3"/>
  <c r="P530" i="3"/>
  <c r="O530" i="3"/>
  <c r="P529" i="3"/>
  <c r="O529" i="3"/>
  <c r="P528" i="3"/>
  <c r="O528" i="3"/>
  <c r="P527" i="3"/>
  <c r="O527" i="3"/>
  <c r="P526" i="3"/>
  <c r="O526" i="3"/>
  <c r="P525" i="3"/>
  <c r="O525" i="3"/>
  <c r="P524" i="3"/>
  <c r="O524" i="3"/>
  <c r="P523" i="3"/>
  <c r="O523" i="3"/>
  <c r="P522" i="3"/>
  <c r="O522" i="3"/>
  <c r="P521" i="3"/>
  <c r="O521" i="3"/>
  <c r="P520" i="3"/>
  <c r="O520" i="3"/>
  <c r="P519" i="3"/>
  <c r="O519" i="3"/>
  <c r="P518" i="3"/>
  <c r="O518" i="3"/>
  <c r="P517" i="3"/>
  <c r="O517" i="3"/>
  <c r="P516" i="3"/>
  <c r="O516" i="3"/>
  <c r="P515" i="3"/>
  <c r="O515" i="3"/>
  <c r="P514" i="3"/>
  <c r="O514" i="3"/>
  <c r="P513" i="3"/>
  <c r="O513" i="3"/>
  <c r="P512" i="3"/>
  <c r="O512" i="3"/>
  <c r="P511" i="3"/>
  <c r="O511" i="3"/>
  <c r="P510" i="3"/>
  <c r="O510" i="3"/>
  <c r="P509" i="3"/>
  <c r="O509" i="3"/>
  <c r="P508" i="3"/>
  <c r="O508" i="3"/>
  <c r="P507" i="3"/>
  <c r="O507" i="3"/>
  <c r="P506" i="3"/>
  <c r="O506" i="3"/>
  <c r="P505" i="3"/>
  <c r="O505" i="3"/>
  <c r="P504" i="3"/>
  <c r="O504" i="3"/>
  <c r="P503" i="3"/>
  <c r="O503" i="3"/>
  <c r="P502" i="3"/>
  <c r="O502" i="3"/>
  <c r="P501" i="3"/>
  <c r="O501" i="3"/>
  <c r="P500" i="3"/>
  <c r="O500" i="3"/>
  <c r="P499" i="3"/>
  <c r="O499" i="3"/>
  <c r="P498" i="3"/>
  <c r="O498" i="3"/>
  <c r="P497" i="3"/>
  <c r="O497" i="3"/>
  <c r="P496" i="3"/>
  <c r="O496" i="3"/>
  <c r="P495" i="3"/>
  <c r="O495" i="3"/>
  <c r="P494" i="3"/>
  <c r="O494" i="3"/>
  <c r="P493" i="3"/>
  <c r="O493" i="3"/>
  <c r="P492" i="3"/>
  <c r="O492" i="3"/>
  <c r="P491" i="3"/>
  <c r="O491" i="3"/>
  <c r="P490" i="3"/>
  <c r="O490" i="3"/>
  <c r="P489" i="3"/>
  <c r="O489" i="3"/>
  <c r="P488" i="3"/>
  <c r="O488" i="3"/>
  <c r="P487" i="3"/>
  <c r="O487" i="3"/>
  <c r="P486" i="3"/>
  <c r="O486" i="3"/>
  <c r="P485" i="3"/>
  <c r="O485" i="3"/>
  <c r="P484" i="3"/>
  <c r="O484" i="3"/>
  <c r="P483" i="3"/>
  <c r="O483" i="3"/>
  <c r="P482" i="3"/>
  <c r="O482" i="3"/>
  <c r="P481" i="3"/>
  <c r="O481" i="3"/>
  <c r="P480" i="3"/>
  <c r="O480" i="3"/>
  <c r="P479" i="3"/>
  <c r="O479" i="3"/>
  <c r="P478" i="3"/>
  <c r="O478" i="3"/>
  <c r="P477" i="3"/>
  <c r="O477" i="3"/>
  <c r="P476" i="3"/>
  <c r="O476" i="3"/>
  <c r="P475" i="3"/>
  <c r="O475" i="3"/>
  <c r="P474" i="3"/>
  <c r="O474" i="3"/>
  <c r="P473" i="3"/>
  <c r="O473" i="3"/>
  <c r="P472" i="3"/>
  <c r="O472" i="3"/>
  <c r="P471" i="3"/>
  <c r="O471" i="3"/>
  <c r="P470" i="3"/>
  <c r="O470" i="3"/>
  <c r="P469" i="3"/>
  <c r="O469" i="3"/>
  <c r="P468" i="3"/>
  <c r="O468" i="3"/>
  <c r="P467" i="3"/>
  <c r="O467" i="3"/>
  <c r="P466" i="3"/>
  <c r="O466" i="3"/>
  <c r="P465" i="3"/>
  <c r="O465" i="3"/>
  <c r="P464" i="3"/>
  <c r="O464" i="3"/>
  <c r="P463" i="3"/>
  <c r="O463" i="3"/>
  <c r="P462" i="3"/>
  <c r="O462" i="3"/>
  <c r="P461" i="3"/>
  <c r="O461" i="3"/>
  <c r="P460" i="3"/>
  <c r="O460" i="3"/>
  <c r="P459" i="3"/>
  <c r="O459" i="3"/>
  <c r="P458" i="3"/>
  <c r="O458" i="3"/>
  <c r="P457" i="3"/>
  <c r="O457" i="3"/>
  <c r="P456" i="3"/>
  <c r="O456" i="3"/>
  <c r="P455" i="3"/>
  <c r="O455" i="3"/>
  <c r="P454" i="3"/>
  <c r="O454" i="3"/>
  <c r="P453" i="3"/>
  <c r="O453" i="3"/>
  <c r="P452" i="3"/>
  <c r="O452" i="3"/>
  <c r="P451" i="3"/>
  <c r="O451" i="3"/>
  <c r="P450" i="3"/>
  <c r="O450" i="3"/>
  <c r="P449" i="3"/>
  <c r="O449" i="3"/>
  <c r="P448" i="3"/>
  <c r="O448" i="3"/>
  <c r="P447" i="3"/>
  <c r="O447" i="3"/>
  <c r="P446" i="3"/>
  <c r="O446" i="3"/>
  <c r="P445" i="3"/>
  <c r="O445" i="3"/>
  <c r="P444" i="3"/>
  <c r="O444" i="3"/>
  <c r="P443" i="3"/>
  <c r="O443" i="3"/>
  <c r="P442" i="3"/>
  <c r="O442" i="3"/>
  <c r="P441" i="3"/>
  <c r="O441" i="3"/>
  <c r="P440" i="3"/>
  <c r="O440" i="3"/>
  <c r="P439" i="3"/>
  <c r="O439" i="3"/>
  <c r="P438" i="3"/>
  <c r="O438" i="3"/>
  <c r="P437" i="3"/>
  <c r="O437" i="3"/>
  <c r="P436" i="3"/>
  <c r="O436" i="3"/>
  <c r="P435" i="3"/>
  <c r="O435" i="3"/>
  <c r="P434" i="3"/>
  <c r="O434" i="3"/>
  <c r="P433" i="3"/>
  <c r="O433" i="3"/>
  <c r="P432" i="3"/>
  <c r="O432" i="3"/>
  <c r="P431" i="3"/>
  <c r="O431" i="3"/>
  <c r="P430" i="3"/>
  <c r="O430" i="3"/>
  <c r="P429" i="3"/>
  <c r="O429" i="3"/>
  <c r="P428" i="3"/>
  <c r="O428" i="3"/>
  <c r="P427" i="3"/>
  <c r="O427" i="3"/>
  <c r="P426" i="3"/>
  <c r="O426" i="3"/>
  <c r="P425" i="3"/>
  <c r="O425" i="3"/>
  <c r="P424" i="3"/>
  <c r="O424" i="3"/>
  <c r="P423" i="3"/>
  <c r="O423" i="3"/>
  <c r="P422" i="3"/>
  <c r="O422" i="3"/>
  <c r="P421" i="3"/>
  <c r="O421" i="3"/>
  <c r="P420" i="3"/>
  <c r="O420" i="3"/>
  <c r="P419" i="3"/>
  <c r="O419" i="3"/>
  <c r="P418" i="3"/>
  <c r="O418" i="3"/>
  <c r="P417" i="3"/>
  <c r="O417" i="3"/>
  <c r="P416" i="3"/>
  <c r="O416" i="3"/>
  <c r="P415" i="3"/>
  <c r="O415" i="3"/>
  <c r="P414" i="3"/>
  <c r="O414" i="3"/>
  <c r="P413" i="3"/>
  <c r="O413" i="3"/>
  <c r="P412" i="3"/>
  <c r="O412" i="3"/>
  <c r="P411" i="3"/>
  <c r="O411" i="3"/>
  <c r="P410" i="3"/>
  <c r="O410" i="3"/>
  <c r="P409" i="3"/>
  <c r="O409" i="3"/>
  <c r="P408" i="3"/>
  <c r="O408" i="3"/>
  <c r="P407" i="3"/>
  <c r="O407" i="3"/>
  <c r="P406" i="3"/>
  <c r="O406" i="3"/>
  <c r="P405" i="3"/>
  <c r="O405" i="3"/>
  <c r="P404" i="3"/>
  <c r="O404" i="3"/>
  <c r="P403" i="3"/>
  <c r="O403" i="3"/>
  <c r="P402" i="3"/>
  <c r="O402" i="3"/>
  <c r="P401" i="3"/>
  <c r="O401" i="3"/>
  <c r="P400" i="3"/>
  <c r="O400" i="3"/>
  <c r="P399" i="3"/>
  <c r="O399" i="3"/>
  <c r="P398" i="3"/>
  <c r="O398" i="3"/>
  <c r="P397" i="3"/>
  <c r="O397" i="3"/>
  <c r="P396" i="3"/>
  <c r="O396" i="3"/>
  <c r="P395" i="3"/>
  <c r="O395" i="3"/>
  <c r="P394" i="3"/>
  <c r="O394" i="3"/>
  <c r="P393" i="3"/>
  <c r="O393" i="3"/>
  <c r="P392" i="3"/>
  <c r="O392" i="3"/>
  <c r="P391" i="3"/>
  <c r="O391" i="3"/>
  <c r="P390" i="3"/>
  <c r="O390" i="3"/>
  <c r="P389" i="3"/>
  <c r="O389" i="3"/>
  <c r="P388" i="3"/>
  <c r="O388" i="3"/>
  <c r="P387" i="3"/>
  <c r="O387" i="3"/>
  <c r="P386" i="3"/>
  <c r="O386" i="3"/>
  <c r="P385" i="3"/>
  <c r="O385" i="3"/>
  <c r="P384" i="3"/>
  <c r="O384" i="3"/>
  <c r="P383" i="3"/>
  <c r="O383" i="3"/>
  <c r="P382" i="3"/>
  <c r="O382" i="3"/>
  <c r="P381" i="3"/>
  <c r="O381" i="3"/>
  <c r="P380" i="3"/>
  <c r="O380" i="3"/>
  <c r="P379" i="3"/>
  <c r="O379" i="3"/>
  <c r="P378" i="3"/>
  <c r="O378" i="3"/>
  <c r="P377" i="3"/>
  <c r="O377" i="3"/>
  <c r="P376" i="3"/>
  <c r="O376" i="3"/>
  <c r="P375" i="3"/>
  <c r="O375" i="3"/>
  <c r="P374" i="3"/>
  <c r="O374" i="3"/>
  <c r="P373" i="3"/>
  <c r="O373" i="3"/>
  <c r="P372" i="3"/>
  <c r="O372" i="3"/>
  <c r="P371" i="3"/>
  <c r="O371" i="3"/>
  <c r="P370" i="3"/>
  <c r="O370" i="3"/>
  <c r="P369" i="3"/>
  <c r="O369" i="3"/>
  <c r="P368" i="3"/>
  <c r="O368" i="3"/>
  <c r="P367" i="3"/>
  <c r="O367" i="3"/>
  <c r="P366" i="3"/>
  <c r="O366" i="3"/>
  <c r="P365" i="3"/>
  <c r="O365" i="3"/>
  <c r="P364" i="3"/>
  <c r="O364" i="3"/>
  <c r="P363" i="3"/>
  <c r="O363" i="3"/>
  <c r="P362" i="3"/>
  <c r="O362" i="3"/>
  <c r="P361" i="3"/>
  <c r="O361" i="3"/>
  <c r="P360" i="3"/>
  <c r="O360" i="3"/>
  <c r="P359" i="3"/>
  <c r="O359" i="3"/>
  <c r="P358" i="3"/>
  <c r="O358" i="3"/>
  <c r="P357" i="3"/>
  <c r="O357" i="3"/>
  <c r="P356" i="3"/>
  <c r="O356" i="3"/>
  <c r="P355" i="3"/>
  <c r="O355" i="3"/>
  <c r="P354" i="3"/>
  <c r="O354" i="3"/>
  <c r="P353" i="3"/>
  <c r="O353" i="3"/>
  <c r="P352" i="3"/>
  <c r="O352" i="3"/>
  <c r="P351" i="3"/>
  <c r="O351" i="3"/>
  <c r="P350" i="3"/>
  <c r="O350" i="3"/>
  <c r="P349" i="3"/>
  <c r="O349" i="3"/>
  <c r="P348" i="3"/>
  <c r="O348" i="3"/>
  <c r="P347" i="3"/>
  <c r="O347" i="3"/>
  <c r="P346" i="3"/>
  <c r="O346" i="3"/>
  <c r="P345" i="3"/>
  <c r="O345" i="3"/>
  <c r="P344" i="3"/>
  <c r="O344" i="3"/>
  <c r="P343" i="3"/>
  <c r="O343" i="3"/>
  <c r="P342" i="3"/>
  <c r="O342" i="3"/>
  <c r="P341" i="3"/>
  <c r="O341" i="3"/>
  <c r="P340" i="3"/>
  <c r="O340" i="3"/>
  <c r="P339" i="3"/>
  <c r="O339" i="3"/>
  <c r="P338" i="3"/>
  <c r="O338" i="3"/>
  <c r="P337" i="3"/>
  <c r="O337" i="3"/>
  <c r="P336" i="3"/>
  <c r="O336" i="3"/>
  <c r="P335" i="3"/>
  <c r="O335" i="3"/>
  <c r="P334" i="3"/>
  <c r="O334" i="3"/>
  <c r="P333" i="3"/>
  <c r="O333" i="3"/>
  <c r="P332" i="3"/>
  <c r="O332" i="3"/>
  <c r="P331" i="3"/>
  <c r="O331" i="3"/>
  <c r="P330" i="3"/>
  <c r="O330" i="3"/>
  <c r="P329" i="3"/>
  <c r="O329" i="3"/>
  <c r="P328" i="3"/>
  <c r="O328" i="3"/>
  <c r="P327" i="3"/>
  <c r="O327" i="3"/>
  <c r="P326" i="3"/>
  <c r="O326" i="3"/>
  <c r="P325" i="3"/>
  <c r="O325" i="3"/>
  <c r="P324" i="3"/>
  <c r="O324" i="3"/>
  <c r="P323" i="3"/>
  <c r="O323" i="3"/>
  <c r="P322" i="3"/>
  <c r="O322" i="3"/>
  <c r="P321" i="3"/>
  <c r="O321" i="3"/>
  <c r="P320" i="3"/>
  <c r="O320" i="3"/>
  <c r="P319" i="3"/>
  <c r="O319" i="3"/>
  <c r="P318" i="3"/>
  <c r="O318" i="3"/>
  <c r="P317" i="3"/>
  <c r="O317" i="3"/>
  <c r="P316" i="3"/>
  <c r="O316" i="3"/>
  <c r="P315" i="3"/>
  <c r="O315" i="3"/>
  <c r="P314" i="3"/>
  <c r="O314" i="3"/>
  <c r="P313" i="3"/>
  <c r="O313" i="3"/>
  <c r="P312" i="3"/>
  <c r="O312" i="3"/>
  <c r="P311" i="3"/>
  <c r="O311" i="3"/>
  <c r="P310" i="3"/>
  <c r="O310" i="3"/>
  <c r="P309" i="3"/>
  <c r="O309" i="3"/>
  <c r="P308" i="3"/>
  <c r="O308" i="3"/>
  <c r="P307" i="3"/>
  <c r="O307" i="3"/>
  <c r="P306" i="3"/>
  <c r="O306" i="3"/>
  <c r="P305" i="3"/>
  <c r="O305" i="3"/>
  <c r="P304" i="3"/>
  <c r="O304" i="3"/>
  <c r="P303" i="3"/>
  <c r="O303" i="3"/>
  <c r="P302" i="3"/>
  <c r="O302" i="3"/>
  <c r="P301" i="3"/>
  <c r="O301" i="3"/>
  <c r="P300" i="3"/>
  <c r="O300" i="3"/>
  <c r="P299" i="3"/>
  <c r="O299" i="3"/>
  <c r="P298" i="3"/>
  <c r="O298" i="3"/>
  <c r="P297" i="3"/>
  <c r="O297" i="3"/>
  <c r="P296" i="3"/>
  <c r="O296" i="3"/>
  <c r="P295" i="3"/>
  <c r="O295" i="3"/>
  <c r="P294" i="3"/>
  <c r="O294" i="3"/>
  <c r="P293" i="3"/>
  <c r="O293" i="3"/>
  <c r="P292" i="3"/>
  <c r="O292" i="3"/>
  <c r="P291" i="3"/>
  <c r="O291" i="3"/>
  <c r="P290" i="3"/>
  <c r="O290" i="3"/>
  <c r="P289" i="3"/>
  <c r="O289" i="3"/>
  <c r="P288" i="3"/>
  <c r="O288" i="3"/>
  <c r="P287" i="3"/>
  <c r="O287" i="3"/>
  <c r="P286" i="3"/>
  <c r="O286" i="3"/>
  <c r="P285" i="3"/>
  <c r="O285" i="3"/>
  <c r="P284" i="3"/>
  <c r="O284" i="3"/>
  <c r="P283" i="3"/>
  <c r="O283" i="3"/>
  <c r="P282" i="3"/>
  <c r="O282" i="3"/>
  <c r="P281" i="3"/>
  <c r="O281" i="3"/>
  <c r="P280" i="3"/>
  <c r="O280" i="3"/>
  <c r="P279" i="3"/>
  <c r="O279" i="3"/>
  <c r="P278" i="3"/>
  <c r="O278" i="3"/>
  <c r="P277" i="3"/>
  <c r="O277" i="3"/>
  <c r="P276" i="3"/>
  <c r="O276" i="3"/>
  <c r="P275" i="3"/>
  <c r="O275" i="3"/>
  <c r="P274" i="3"/>
  <c r="O274" i="3"/>
  <c r="P273" i="3"/>
  <c r="O273" i="3"/>
  <c r="P272" i="3"/>
  <c r="O272" i="3"/>
  <c r="P271" i="3"/>
  <c r="O271" i="3"/>
  <c r="P270" i="3"/>
  <c r="O270" i="3"/>
  <c r="P269" i="3"/>
  <c r="O269" i="3"/>
  <c r="P268" i="3"/>
  <c r="O268" i="3"/>
  <c r="P267" i="3"/>
  <c r="O267" i="3"/>
  <c r="P266" i="3"/>
  <c r="O266" i="3"/>
  <c r="P265" i="3"/>
  <c r="O265" i="3"/>
  <c r="P264" i="3"/>
  <c r="O264" i="3"/>
  <c r="P263" i="3"/>
  <c r="O263" i="3"/>
  <c r="P262" i="3"/>
  <c r="O262" i="3"/>
  <c r="P261" i="3"/>
  <c r="O261" i="3"/>
  <c r="P260" i="3"/>
  <c r="O260" i="3"/>
  <c r="P259" i="3"/>
  <c r="O259" i="3"/>
  <c r="P258" i="3"/>
  <c r="O258" i="3"/>
  <c r="P257" i="3"/>
  <c r="O257" i="3"/>
  <c r="P256" i="3"/>
  <c r="O256" i="3"/>
  <c r="P255" i="3"/>
  <c r="O255" i="3"/>
  <c r="P254" i="3"/>
  <c r="O254" i="3"/>
  <c r="P253" i="3"/>
  <c r="O253" i="3"/>
  <c r="P252" i="3"/>
  <c r="O252" i="3"/>
  <c r="P251" i="3"/>
  <c r="O251" i="3"/>
  <c r="P250" i="3"/>
  <c r="O250" i="3"/>
  <c r="P249" i="3"/>
  <c r="O249" i="3"/>
  <c r="P248" i="3"/>
  <c r="O248" i="3"/>
  <c r="P247" i="3"/>
  <c r="O247" i="3"/>
  <c r="P246" i="3"/>
  <c r="O246" i="3"/>
  <c r="P245" i="3"/>
  <c r="O245" i="3"/>
  <c r="P244" i="3"/>
  <c r="O244" i="3"/>
  <c r="P243" i="3"/>
  <c r="O243" i="3"/>
  <c r="P242" i="3"/>
  <c r="O242" i="3"/>
  <c r="P241" i="3"/>
  <c r="O241" i="3"/>
  <c r="P240" i="3"/>
  <c r="O240" i="3"/>
  <c r="P239" i="3"/>
  <c r="O239" i="3"/>
  <c r="P238" i="3"/>
  <c r="O238" i="3"/>
  <c r="P237" i="3"/>
  <c r="O237" i="3"/>
  <c r="P236" i="3"/>
  <c r="O236" i="3"/>
  <c r="P235" i="3"/>
  <c r="O235" i="3"/>
  <c r="P234" i="3"/>
  <c r="O234" i="3"/>
  <c r="P233" i="3"/>
  <c r="O233" i="3"/>
  <c r="P232" i="3"/>
  <c r="O232" i="3"/>
  <c r="P231" i="3"/>
  <c r="O231" i="3"/>
  <c r="P230" i="3"/>
  <c r="O230" i="3"/>
  <c r="P229" i="3"/>
  <c r="O229" i="3"/>
  <c r="P228" i="3"/>
  <c r="O228" i="3"/>
  <c r="P227" i="3"/>
  <c r="O227" i="3"/>
  <c r="P226" i="3"/>
  <c r="O226" i="3"/>
  <c r="P225" i="3"/>
  <c r="O225" i="3"/>
  <c r="P224" i="3"/>
  <c r="O224" i="3"/>
  <c r="P223" i="3"/>
  <c r="O223" i="3"/>
  <c r="P222" i="3"/>
  <c r="O222" i="3"/>
  <c r="P221" i="3"/>
  <c r="O221" i="3"/>
  <c r="P220" i="3"/>
  <c r="O220" i="3"/>
  <c r="P219" i="3"/>
  <c r="O219" i="3"/>
  <c r="P218" i="3"/>
  <c r="O218" i="3"/>
  <c r="P217" i="3"/>
  <c r="O217" i="3"/>
  <c r="P216" i="3"/>
  <c r="O216" i="3"/>
  <c r="P215" i="3"/>
  <c r="O215" i="3"/>
  <c r="P214" i="3"/>
  <c r="O214" i="3"/>
  <c r="P213" i="3"/>
  <c r="O213" i="3"/>
  <c r="P212" i="3"/>
  <c r="O212" i="3"/>
  <c r="P211" i="3"/>
  <c r="O211" i="3"/>
  <c r="P210" i="3"/>
  <c r="O210" i="3"/>
  <c r="P209" i="3"/>
  <c r="O209" i="3"/>
  <c r="P208" i="3"/>
  <c r="O208" i="3"/>
  <c r="P207" i="3"/>
  <c r="O207" i="3"/>
  <c r="P206" i="3"/>
  <c r="O206" i="3"/>
  <c r="P205" i="3"/>
  <c r="O205" i="3"/>
  <c r="P204" i="3"/>
  <c r="O204" i="3"/>
  <c r="P203" i="3"/>
  <c r="O203" i="3"/>
  <c r="P202" i="3"/>
  <c r="O202" i="3"/>
  <c r="P201" i="3"/>
  <c r="O201" i="3"/>
  <c r="P200" i="3"/>
  <c r="O200" i="3"/>
  <c r="P199" i="3"/>
  <c r="O199" i="3"/>
  <c r="P198" i="3"/>
  <c r="O198" i="3"/>
  <c r="P197" i="3"/>
  <c r="O197" i="3"/>
  <c r="P196" i="3"/>
  <c r="O196" i="3"/>
  <c r="P195" i="3"/>
  <c r="O195" i="3"/>
  <c r="P194" i="3"/>
  <c r="O194" i="3"/>
  <c r="P193" i="3"/>
  <c r="O193" i="3"/>
  <c r="P192" i="3"/>
  <c r="O192" i="3"/>
  <c r="P191" i="3"/>
  <c r="O191" i="3"/>
  <c r="P190" i="3"/>
  <c r="O190" i="3"/>
  <c r="P189" i="3"/>
  <c r="O189" i="3"/>
  <c r="P188" i="3"/>
  <c r="O188" i="3"/>
  <c r="P187" i="3"/>
  <c r="O187" i="3"/>
  <c r="P186" i="3"/>
  <c r="O186" i="3"/>
  <c r="P185" i="3"/>
  <c r="O185" i="3"/>
  <c r="P184" i="3"/>
  <c r="O184" i="3"/>
  <c r="P183" i="3"/>
  <c r="O183" i="3"/>
  <c r="P182" i="3"/>
  <c r="O182" i="3"/>
  <c r="P181" i="3"/>
  <c r="O181" i="3"/>
  <c r="P180" i="3"/>
  <c r="O180" i="3"/>
  <c r="P179" i="3"/>
  <c r="O179" i="3"/>
  <c r="P178" i="3"/>
  <c r="O178" i="3"/>
  <c r="P177" i="3"/>
  <c r="O177" i="3"/>
  <c r="P176" i="3"/>
  <c r="O176" i="3"/>
  <c r="P175" i="3"/>
  <c r="O175" i="3"/>
  <c r="P174" i="3"/>
  <c r="O174" i="3"/>
  <c r="P173" i="3"/>
  <c r="O173" i="3"/>
  <c r="P172" i="3"/>
  <c r="O172" i="3"/>
  <c r="P171" i="3"/>
  <c r="O171" i="3"/>
  <c r="P170" i="3"/>
  <c r="O170" i="3"/>
  <c r="P169" i="3"/>
  <c r="O169" i="3"/>
  <c r="P168" i="3"/>
  <c r="O168" i="3"/>
  <c r="P167" i="3"/>
  <c r="O167" i="3"/>
  <c r="P166" i="3"/>
  <c r="O166" i="3"/>
  <c r="P165" i="3"/>
  <c r="O165" i="3"/>
  <c r="P164" i="3"/>
  <c r="O164" i="3"/>
  <c r="P163" i="3"/>
  <c r="O163" i="3"/>
  <c r="P162" i="3"/>
  <c r="O162" i="3"/>
  <c r="P161" i="3"/>
  <c r="O161" i="3"/>
  <c r="P160" i="3"/>
  <c r="O160" i="3"/>
  <c r="P159" i="3"/>
  <c r="O159" i="3"/>
  <c r="P158" i="3"/>
  <c r="O158" i="3"/>
  <c r="P157" i="3"/>
  <c r="O157" i="3"/>
  <c r="P156" i="3"/>
  <c r="O156" i="3"/>
  <c r="P155" i="3"/>
  <c r="O155" i="3"/>
  <c r="P154" i="3"/>
  <c r="O154" i="3"/>
  <c r="P153" i="3"/>
  <c r="O153" i="3"/>
  <c r="P152" i="3"/>
  <c r="O152" i="3"/>
  <c r="P151" i="3"/>
  <c r="O151" i="3"/>
  <c r="P150" i="3"/>
  <c r="O150" i="3"/>
  <c r="P149" i="3"/>
  <c r="O149" i="3"/>
  <c r="P148" i="3"/>
  <c r="O148" i="3"/>
  <c r="P147" i="3"/>
  <c r="O147" i="3"/>
  <c r="P146" i="3"/>
  <c r="O146" i="3"/>
  <c r="P145" i="3"/>
  <c r="O145" i="3"/>
  <c r="P144" i="3"/>
  <c r="O144" i="3"/>
  <c r="P143" i="3"/>
  <c r="O143" i="3"/>
  <c r="P142" i="3"/>
  <c r="O142" i="3"/>
  <c r="P141" i="3"/>
  <c r="O141" i="3"/>
  <c r="P140" i="3"/>
  <c r="O140" i="3"/>
  <c r="P139" i="3"/>
  <c r="O139" i="3"/>
  <c r="P138" i="3"/>
  <c r="O138" i="3"/>
  <c r="P137" i="3"/>
  <c r="O137" i="3"/>
  <c r="P136" i="3"/>
  <c r="O136" i="3"/>
  <c r="P135" i="3"/>
  <c r="O135" i="3"/>
  <c r="P134" i="3"/>
  <c r="O134" i="3"/>
  <c r="P133" i="3"/>
  <c r="O133" i="3"/>
  <c r="P132" i="3"/>
  <c r="O132" i="3"/>
  <c r="P131" i="3"/>
  <c r="O131" i="3"/>
  <c r="P130" i="3"/>
  <c r="O130" i="3"/>
  <c r="P129" i="3"/>
  <c r="O129" i="3"/>
  <c r="P128" i="3"/>
  <c r="O128" i="3"/>
  <c r="P127" i="3"/>
  <c r="O127" i="3"/>
  <c r="P126" i="3"/>
  <c r="O126" i="3"/>
  <c r="P125" i="3"/>
  <c r="O125" i="3"/>
  <c r="P124" i="3"/>
  <c r="O124" i="3"/>
  <c r="P123" i="3"/>
  <c r="O123" i="3"/>
  <c r="P122" i="3"/>
  <c r="O122" i="3"/>
  <c r="P121" i="3"/>
  <c r="O121" i="3"/>
  <c r="P120" i="3"/>
  <c r="O120" i="3"/>
  <c r="P119" i="3"/>
  <c r="O119" i="3"/>
  <c r="P118" i="3"/>
  <c r="O118" i="3"/>
  <c r="P117" i="3"/>
  <c r="O117" i="3"/>
  <c r="P116" i="3"/>
  <c r="O116" i="3"/>
  <c r="P115" i="3"/>
  <c r="O115" i="3"/>
  <c r="P114" i="3"/>
  <c r="O114" i="3"/>
  <c r="P113" i="3"/>
  <c r="O113" i="3"/>
  <c r="P112" i="3"/>
  <c r="O112" i="3"/>
  <c r="P111" i="3"/>
  <c r="O111" i="3"/>
  <c r="P110" i="3"/>
  <c r="O110" i="3"/>
  <c r="P109" i="3"/>
  <c r="O109" i="3"/>
  <c r="P108" i="3"/>
  <c r="O108" i="3"/>
  <c r="P107" i="3"/>
  <c r="O107" i="3"/>
  <c r="P106" i="3"/>
  <c r="O106" i="3"/>
  <c r="P105" i="3"/>
  <c r="O105" i="3"/>
  <c r="P104" i="3"/>
  <c r="O104" i="3"/>
  <c r="P103" i="3"/>
  <c r="O103" i="3"/>
  <c r="P102" i="3"/>
  <c r="O102" i="3"/>
  <c r="P101" i="3"/>
  <c r="O101" i="3"/>
  <c r="P100" i="3"/>
  <c r="O100" i="3"/>
  <c r="P99" i="3"/>
  <c r="O99" i="3"/>
  <c r="P98" i="3"/>
  <c r="O98" i="3"/>
  <c r="P97" i="3"/>
  <c r="O97" i="3"/>
  <c r="P96" i="3"/>
  <c r="O96" i="3"/>
  <c r="P95" i="3"/>
  <c r="O95" i="3"/>
  <c r="P94" i="3"/>
  <c r="O94" i="3"/>
  <c r="P93" i="3"/>
  <c r="O93" i="3"/>
  <c r="P92" i="3"/>
  <c r="O92" i="3"/>
  <c r="P91" i="3"/>
  <c r="O91" i="3"/>
  <c r="P90" i="3"/>
  <c r="O90" i="3"/>
  <c r="P89" i="3"/>
  <c r="O89" i="3"/>
  <c r="P88" i="3"/>
  <c r="O88" i="3"/>
  <c r="P87" i="3"/>
  <c r="O87" i="3"/>
  <c r="P86" i="3"/>
  <c r="O86" i="3"/>
  <c r="P85" i="3"/>
  <c r="O85" i="3"/>
  <c r="P84" i="3"/>
  <c r="O84" i="3"/>
  <c r="P83" i="3"/>
  <c r="O83" i="3"/>
  <c r="P82" i="3"/>
  <c r="O82" i="3"/>
  <c r="P81" i="3"/>
  <c r="O81" i="3"/>
  <c r="P80" i="3"/>
  <c r="O80" i="3"/>
  <c r="P79" i="3"/>
  <c r="O79" i="3"/>
  <c r="P78" i="3"/>
  <c r="O78" i="3"/>
  <c r="P77" i="3"/>
  <c r="O77" i="3"/>
  <c r="P76" i="3"/>
  <c r="O76" i="3"/>
  <c r="P75" i="3"/>
  <c r="O75" i="3"/>
  <c r="P74" i="3"/>
  <c r="O74" i="3"/>
  <c r="P73" i="3"/>
  <c r="O73" i="3"/>
  <c r="P72" i="3"/>
  <c r="O72" i="3"/>
  <c r="P71" i="3"/>
  <c r="O71" i="3"/>
  <c r="P70" i="3"/>
  <c r="O70" i="3"/>
  <c r="P69" i="3"/>
  <c r="O69" i="3"/>
  <c r="P68" i="3"/>
  <c r="O68" i="3"/>
  <c r="P67" i="3"/>
  <c r="O67" i="3"/>
  <c r="P66" i="3"/>
  <c r="O66" i="3"/>
  <c r="P65" i="3"/>
  <c r="O65" i="3"/>
  <c r="P64" i="3"/>
  <c r="O64" i="3"/>
  <c r="P63" i="3"/>
  <c r="O63" i="3"/>
  <c r="P62" i="3"/>
  <c r="O62" i="3"/>
  <c r="P61" i="3"/>
  <c r="O61" i="3"/>
  <c r="P60" i="3"/>
  <c r="O60" i="3"/>
  <c r="P59" i="3"/>
  <c r="O59" i="3"/>
  <c r="P58" i="3"/>
  <c r="O58" i="3"/>
  <c r="P57" i="3"/>
  <c r="O57" i="3"/>
  <c r="P56" i="3"/>
  <c r="O56" i="3"/>
  <c r="P55" i="3"/>
  <c r="O55" i="3"/>
  <c r="P54" i="3"/>
  <c r="O54" i="3"/>
  <c r="P53" i="3"/>
  <c r="O53" i="3"/>
  <c r="P52" i="3"/>
  <c r="O52" i="3"/>
  <c r="P51" i="3"/>
  <c r="O51" i="3"/>
  <c r="P50" i="3"/>
  <c r="O50" i="3"/>
  <c r="P49" i="3"/>
  <c r="O49" i="3"/>
  <c r="P48" i="3"/>
  <c r="O48" i="3"/>
  <c r="P47" i="3"/>
  <c r="O47" i="3"/>
  <c r="P46" i="3"/>
  <c r="O46" i="3"/>
  <c r="P45" i="3"/>
  <c r="O45" i="3"/>
  <c r="P44" i="3"/>
  <c r="O44" i="3"/>
  <c r="P43" i="3"/>
  <c r="O43" i="3"/>
  <c r="P42" i="3"/>
  <c r="O42" i="3"/>
  <c r="P41" i="3"/>
  <c r="O41" i="3"/>
  <c r="P40" i="3"/>
  <c r="O40" i="3"/>
  <c r="P39" i="3"/>
  <c r="O39" i="3"/>
  <c r="P38" i="3"/>
  <c r="O38" i="3"/>
  <c r="P37" i="3"/>
  <c r="O37" i="3"/>
  <c r="P36" i="3"/>
  <c r="O36" i="3"/>
  <c r="P35" i="3"/>
  <c r="O35" i="3"/>
  <c r="P34" i="3"/>
  <c r="O34" i="3"/>
  <c r="P33" i="3"/>
  <c r="O33" i="3"/>
  <c r="P32" i="3"/>
  <c r="O32" i="3"/>
  <c r="P31" i="3"/>
  <c r="O31" i="3"/>
  <c r="P30" i="3"/>
  <c r="O30" i="3"/>
  <c r="P29" i="3"/>
  <c r="O29" i="3"/>
  <c r="P28" i="3"/>
  <c r="O28" i="3"/>
  <c r="P27" i="3"/>
  <c r="O27" i="3"/>
  <c r="P26" i="3"/>
  <c r="O26" i="3"/>
  <c r="P25" i="3"/>
  <c r="O25" i="3"/>
  <c r="P24" i="3"/>
  <c r="O24" i="3"/>
  <c r="P23" i="3"/>
  <c r="O23" i="3"/>
  <c r="P22" i="3"/>
  <c r="O22" i="3"/>
  <c r="P21" i="3"/>
  <c r="O21" i="3"/>
  <c r="P20" i="3"/>
  <c r="O20" i="3"/>
  <c r="P19" i="3"/>
  <c r="O19" i="3"/>
  <c r="P18" i="3"/>
  <c r="O18" i="3"/>
  <c r="P17" i="3"/>
  <c r="O17" i="3"/>
  <c r="P16" i="3"/>
  <c r="O16" i="3"/>
  <c r="P15" i="3"/>
  <c r="O15" i="3"/>
  <c r="P14" i="3"/>
  <c r="O14" i="3"/>
  <c r="P13" i="3"/>
  <c r="O13" i="3"/>
  <c r="P12" i="3"/>
  <c r="O12" i="3"/>
  <c r="P11" i="3"/>
  <c r="O11" i="3"/>
  <c r="P10" i="3"/>
  <c r="O10" i="3"/>
  <c r="P9" i="3"/>
  <c r="O9" i="3"/>
  <c r="P8" i="3"/>
  <c r="O8" i="3"/>
  <c r="P7" i="3"/>
  <c r="O7" i="3"/>
  <c r="P6" i="3"/>
  <c r="O6" i="3"/>
  <c r="P5" i="3"/>
  <c r="O5" i="3"/>
  <c r="AT7" i="8" l="1"/>
  <c r="AT14" i="8"/>
  <c r="Z897" i="3"/>
  <c r="Z896" i="3"/>
  <c r="Z898" i="3"/>
  <c r="Z61" i="3"/>
  <c r="Z65" i="3"/>
  <c r="Z69" i="3"/>
  <c r="Z77" i="3"/>
  <c r="Z173" i="3"/>
  <c r="Z177" i="3"/>
  <c r="Z181" i="3"/>
  <c r="Z189" i="3"/>
  <c r="Z193" i="3"/>
  <c r="Z197" i="3"/>
  <c r="Z306" i="3"/>
  <c r="Z550" i="3"/>
  <c r="Z718" i="3"/>
  <c r="Z622" i="3"/>
  <c r="Z8" i="3"/>
  <c r="Z10" i="3"/>
  <c r="Z14" i="3"/>
  <c r="Z16" i="3"/>
  <c r="Z18" i="3"/>
  <c r="Z20" i="3"/>
  <c r="Z22" i="3"/>
  <c r="Z26" i="3"/>
  <c r="Z78" i="3"/>
  <c r="Z124" i="3"/>
  <c r="Z126" i="3"/>
  <c r="Z130" i="3"/>
  <c r="Z138" i="3"/>
  <c r="Z166" i="3"/>
  <c r="Z230" i="3"/>
  <c r="Z405" i="3"/>
  <c r="Z407" i="3"/>
  <c r="Z409" i="3"/>
  <c r="Z411" i="3"/>
  <c r="Z413" i="3"/>
  <c r="Z415" i="3"/>
  <c r="Z417" i="3"/>
  <c r="Z419" i="3"/>
  <c r="Z421" i="3"/>
  <c r="Z445" i="3"/>
  <c r="Z457" i="3"/>
  <c r="Z459" i="3"/>
  <c r="Z461" i="3"/>
  <c r="Z465" i="3"/>
  <c r="Z467" i="3"/>
  <c r="Z469" i="3"/>
  <c r="Z473" i="3"/>
  <c r="Z475" i="3"/>
  <c r="Z477" i="3"/>
  <c r="Z485" i="3"/>
  <c r="Z509" i="3"/>
  <c r="Z571" i="3"/>
  <c r="Z573" i="3"/>
  <c r="Z579" i="3"/>
  <c r="Z581" i="3"/>
  <c r="Z597" i="3"/>
  <c r="Z623" i="3"/>
  <c r="Z627" i="3"/>
  <c r="Z629" i="3"/>
  <c r="Z631" i="3"/>
  <c r="Z635" i="3"/>
  <c r="Z637" i="3"/>
  <c r="Z645" i="3"/>
  <c r="Z679" i="3"/>
  <c r="Z681" i="3"/>
  <c r="Z717" i="3"/>
  <c r="Z719" i="3"/>
  <c r="Z721" i="3"/>
  <c r="Z735" i="3"/>
  <c r="Z819" i="3"/>
  <c r="Z792" i="3"/>
  <c r="Z822" i="3"/>
  <c r="Z824" i="3"/>
  <c r="Z868" i="3"/>
  <c r="Z878" i="3"/>
  <c r="Z880" i="3"/>
  <c r="Z882" i="3"/>
  <c r="Z885" i="3"/>
  <c r="Z887" i="3"/>
  <c r="Z889" i="3"/>
  <c r="Z891" i="3"/>
  <c r="Z54" i="3"/>
  <c r="Z122" i="3"/>
  <c r="Z170" i="3"/>
  <c r="Z385" i="3"/>
  <c r="Z601" i="3"/>
  <c r="Z609" i="3"/>
  <c r="Z621" i="3"/>
  <c r="Z787" i="3"/>
  <c r="Z804" i="3"/>
  <c r="Z7" i="3"/>
  <c r="Z23" i="3"/>
  <c r="Z25" i="3"/>
  <c r="Z79" i="3"/>
  <c r="Z81" i="3"/>
  <c r="Z87" i="3"/>
  <c r="Z89" i="3"/>
  <c r="Z91" i="3"/>
  <c r="Z123" i="3"/>
  <c r="Z231" i="3"/>
  <c r="Z235" i="3"/>
  <c r="Z239" i="3"/>
  <c r="Z247" i="3"/>
  <c r="Z249" i="3"/>
  <c r="Z250" i="3"/>
  <c r="Z252" i="3"/>
  <c r="Z254" i="3"/>
  <c r="Z256" i="3"/>
  <c r="Z258" i="3"/>
  <c r="Z260" i="3"/>
  <c r="Z262" i="3"/>
  <c r="Z264" i="3"/>
  <c r="Z266" i="3"/>
  <c r="Z268" i="3"/>
  <c r="Z270" i="3"/>
  <c r="Z272" i="3"/>
  <c r="Z274" i="3"/>
  <c r="Z276" i="3"/>
  <c r="Z278" i="3"/>
  <c r="Z280" i="3"/>
  <c r="Z282" i="3"/>
  <c r="Z284" i="3"/>
  <c r="Z286" i="3"/>
  <c r="Z288" i="3"/>
  <c r="Z290" i="3"/>
  <c r="Z292" i="3"/>
  <c r="Z294" i="3"/>
  <c r="Z296" i="3"/>
  <c r="Z298" i="3"/>
  <c r="Z302" i="3"/>
  <c r="Z386" i="3"/>
  <c r="Z388" i="3"/>
  <c r="Z390" i="3"/>
  <c r="Z402" i="3"/>
  <c r="Z428" i="3"/>
  <c r="Z434" i="3"/>
  <c r="Z436" i="3"/>
  <c r="Z510" i="3"/>
  <c r="Z512" i="3"/>
  <c r="Z518" i="3"/>
  <c r="Z522" i="3"/>
  <c r="Z538" i="3"/>
  <c r="Z570" i="3"/>
  <c r="Z590" i="3"/>
  <c r="Z863" i="3"/>
  <c r="Z678" i="3"/>
  <c r="Z702" i="3"/>
  <c r="Z710" i="3"/>
  <c r="Z714" i="3"/>
  <c r="Z726" i="3"/>
  <c r="Z736" i="3"/>
  <c r="Z738" i="3"/>
  <c r="Z742" i="3"/>
  <c r="Z746" i="3"/>
  <c r="Z758" i="3"/>
  <c r="Z58" i="3"/>
  <c r="Z70" i="3"/>
  <c r="Z74" i="3"/>
  <c r="Z76" i="3"/>
  <c r="Z107" i="3"/>
  <c r="Z115" i="3"/>
  <c r="Z119" i="3"/>
  <c r="Z121" i="3"/>
  <c r="Z182" i="3"/>
  <c r="Z186" i="3"/>
  <c r="Z190" i="3"/>
  <c r="Z192" i="3"/>
  <c r="Z194" i="3"/>
  <c r="Z196" i="3"/>
  <c r="Z198" i="3"/>
  <c r="Z202" i="3"/>
  <c r="Z214" i="3"/>
  <c r="Z218" i="3"/>
  <c r="Z222" i="3"/>
  <c r="Z224" i="3"/>
  <c r="Z226" i="3"/>
  <c r="Z228" i="3"/>
  <c r="Z389" i="3"/>
  <c r="Z401" i="3"/>
  <c r="Z530" i="3"/>
  <c r="Z626" i="3"/>
  <c r="Z634" i="3"/>
  <c r="Z646" i="3"/>
  <c r="Z648" i="3"/>
  <c r="Z662" i="3"/>
  <c r="Z693" i="3"/>
  <c r="Z709" i="3"/>
  <c r="Z745" i="3"/>
  <c r="Z779" i="3"/>
  <c r="Z793" i="3"/>
  <c r="Z795" i="3"/>
  <c r="Z841" i="3"/>
  <c r="Z90" i="3"/>
  <c r="Z92" i="3"/>
  <c r="Z94" i="3"/>
  <c r="Z98" i="3"/>
  <c r="Z106" i="3"/>
  <c r="Z167" i="3"/>
  <c r="Z234" i="3"/>
  <c r="Z303" i="3"/>
  <c r="Z305" i="3"/>
  <c r="Z307" i="3"/>
  <c r="Z309" i="3"/>
  <c r="Z363" i="3"/>
  <c r="Z365" i="3"/>
  <c r="Z375" i="3"/>
  <c r="Z377" i="3"/>
  <c r="Z379" i="3"/>
  <c r="Z420" i="3"/>
  <c r="Z460" i="3"/>
  <c r="Z468" i="3"/>
  <c r="Z476" i="3"/>
  <c r="Z502" i="3"/>
  <c r="Z504" i="3"/>
  <c r="Z513" i="3"/>
  <c r="Z517" i="3"/>
  <c r="Z539" i="3"/>
  <c r="Z541" i="3"/>
  <c r="Z547" i="3"/>
  <c r="Z549" i="3"/>
  <c r="Z551" i="3"/>
  <c r="Z567" i="3"/>
  <c r="Z582" i="3"/>
  <c r="Z598" i="3"/>
  <c r="Z600" i="3"/>
  <c r="Z602" i="3"/>
  <c r="Z606" i="3"/>
  <c r="Z610" i="3"/>
  <c r="Z616" i="3"/>
  <c r="Z618" i="3"/>
  <c r="Z669" i="3"/>
  <c r="Z727" i="3"/>
  <c r="Z729" i="3"/>
  <c r="Z731" i="3"/>
  <c r="Z733" i="3"/>
  <c r="Z772" i="3"/>
  <c r="Z812" i="3"/>
  <c r="Z823" i="3"/>
  <c r="Z846" i="3"/>
  <c r="Z881" i="3"/>
  <c r="Z888" i="3"/>
  <c r="Z478" i="3"/>
  <c r="Z480" i="3"/>
  <c r="Z638" i="3"/>
  <c r="Z640" i="3"/>
  <c r="Z663" i="3"/>
  <c r="Z665" i="3"/>
  <c r="Z686" i="3"/>
  <c r="Z694" i="3"/>
  <c r="Z698" i="3"/>
  <c r="Z759" i="3"/>
  <c r="Z761" i="3"/>
  <c r="Z769" i="3"/>
  <c r="Z771" i="3"/>
  <c r="Z773" i="3"/>
  <c r="Z893" i="3"/>
  <c r="Z149" i="3"/>
  <c r="Z157" i="3"/>
  <c r="Z209" i="3"/>
  <c r="Z213" i="3"/>
  <c r="Z259" i="3"/>
  <c r="Z437" i="3"/>
  <c r="Z5" i="3"/>
  <c r="Z29" i="3"/>
  <c r="Z33" i="3"/>
  <c r="Z37" i="3"/>
  <c r="Z45" i="3"/>
  <c r="Z49" i="3"/>
  <c r="Z53" i="3"/>
  <c r="Z55" i="3"/>
  <c r="Z150" i="3"/>
  <c r="Z154" i="3"/>
  <c r="Z158" i="3"/>
  <c r="Z160" i="3"/>
  <c r="Z162" i="3"/>
  <c r="Z241" i="3"/>
  <c r="Z243" i="3"/>
  <c r="Z245" i="3"/>
  <c r="Z367" i="3"/>
  <c r="Z369" i="3"/>
  <c r="Z438" i="3"/>
  <c r="Z440" i="3"/>
  <c r="Z453" i="3"/>
  <c r="Z492" i="3"/>
  <c r="Z500" i="3"/>
  <c r="Z514" i="3"/>
  <c r="Z524" i="3"/>
  <c r="Z557" i="3"/>
  <c r="Z565" i="3"/>
  <c r="Z594" i="3"/>
  <c r="Z608" i="3"/>
  <c r="Z650" i="3"/>
  <c r="Z677" i="3"/>
  <c r="Z685" i="3"/>
  <c r="Z750" i="3"/>
  <c r="Z791" i="3"/>
  <c r="Z803" i="3"/>
  <c r="Z816" i="3"/>
  <c r="Z820" i="3"/>
  <c r="Z828" i="3"/>
  <c r="Z837" i="3"/>
  <c r="Z141" i="3"/>
  <c r="Z145" i="3"/>
  <c r="Z161" i="3"/>
  <c r="Z165" i="3"/>
  <c r="Z205" i="3"/>
  <c r="Z225" i="3"/>
  <c r="Z229" i="3"/>
  <c r="Z263" i="3"/>
  <c r="Z267" i="3"/>
  <c r="Z275" i="3"/>
  <c r="Z425" i="3"/>
  <c r="Z38" i="3"/>
  <c r="Z42" i="3"/>
  <c r="Z46" i="3"/>
  <c r="Z48" i="3"/>
  <c r="Z50" i="3"/>
  <c r="Z99" i="3"/>
  <c r="Z103" i="3"/>
  <c r="Z105" i="3"/>
  <c r="Z108" i="3"/>
  <c r="Z110" i="3"/>
  <c r="Z114" i="3"/>
  <c r="Z131" i="3"/>
  <c r="Z135" i="3"/>
  <c r="Z137" i="3"/>
  <c r="Z199" i="3"/>
  <c r="Z446" i="3"/>
  <c r="Z448" i="3"/>
  <c r="Z454" i="3"/>
  <c r="Z497" i="3"/>
  <c r="Z499" i="3"/>
  <c r="Z501" i="3"/>
  <c r="Z505" i="3"/>
  <c r="Z507" i="3"/>
  <c r="Z566" i="3"/>
  <c r="Z568" i="3"/>
  <c r="Z591" i="3"/>
  <c r="Z595" i="3"/>
  <c r="Z655" i="3"/>
  <c r="Z657" i="3"/>
  <c r="Z670" i="3"/>
  <c r="Z705" i="3"/>
  <c r="Z817" i="3"/>
  <c r="Z869" i="3"/>
  <c r="Z871" i="3"/>
  <c r="Z383" i="3"/>
  <c r="Z404" i="3"/>
  <c r="Z427" i="3"/>
  <c r="Z432" i="3"/>
  <c r="Z444" i="3"/>
  <c r="Z508" i="3"/>
  <c r="Z876" i="3"/>
  <c r="Z39" i="3"/>
  <c r="Z71" i="3"/>
  <c r="Z73" i="3"/>
  <c r="Z82" i="3"/>
  <c r="Z84" i="3"/>
  <c r="Z86" i="3"/>
  <c r="Z95" i="3"/>
  <c r="Z97" i="3"/>
  <c r="Z100" i="3"/>
  <c r="Z102" i="3"/>
  <c r="Z111" i="3"/>
  <c r="Z113" i="3"/>
  <c r="Z116" i="3"/>
  <c r="Z118" i="3"/>
  <c r="Z127" i="3"/>
  <c r="Z129" i="3"/>
  <c r="Z132" i="3"/>
  <c r="Z134" i="3"/>
  <c r="Z151" i="3"/>
  <c r="Z183" i="3"/>
  <c r="Z215" i="3"/>
  <c r="Z361" i="3"/>
  <c r="Z391" i="3"/>
  <c r="Z393" i="3"/>
  <c r="Z395" i="3"/>
  <c r="Z397" i="3"/>
  <c r="Z399" i="3"/>
  <c r="Z406" i="3"/>
  <c r="Z431" i="3"/>
  <c r="Z433" i="3"/>
  <c r="Z435" i="3"/>
  <c r="Z441" i="3"/>
  <c r="Z443" i="3"/>
  <c r="Z470" i="3"/>
  <c r="Z472" i="3"/>
  <c r="Z489" i="3"/>
  <c r="Z491" i="3"/>
  <c r="Z493" i="3"/>
  <c r="Z542" i="3"/>
  <c r="Z544" i="3"/>
  <c r="Z546" i="3"/>
  <c r="Z552" i="3"/>
  <c r="Z554" i="3"/>
  <c r="Z558" i="3"/>
  <c r="Z701" i="3"/>
  <c r="Z780" i="3"/>
  <c r="Z6" i="3"/>
  <c r="Z11" i="3"/>
  <c r="Z30" i="3"/>
  <c r="Z32" i="3"/>
  <c r="Z34" i="3"/>
  <c r="Z36" i="3"/>
  <c r="Z62" i="3"/>
  <c r="Z64" i="3"/>
  <c r="Z66" i="3"/>
  <c r="Z142" i="3"/>
  <c r="Z144" i="3"/>
  <c r="Z146" i="3"/>
  <c r="Z174" i="3"/>
  <c r="Z176" i="3"/>
  <c r="Z178" i="3"/>
  <c r="Z180" i="3"/>
  <c r="Z187" i="3"/>
  <c r="Z206" i="3"/>
  <c r="Z208" i="3"/>
  <c r="Z210" i="3"/>
  <c r="Z212" i="3"/>
  <c r="Z219" i="3"/>
  <c r="Z310" i="3"/>
  <c r="Z312" i="3"/>
  <c r="Z314" i="3"/>
  <c r="Z316" i="3"/>
  <c r="Z320" i="3"/>
  <c r="Z324" i="3"/>
  <c r="Z328" i="3"/>
  <c r="Z332" i="3"/>
  <c r="Z336" i="3"/>
  <c r="Z340" i="3"/>
  <c r="Z344" i="3"/>
  <c r="Z346" i="3"/>
  <c r="Z348" i="3"/>
  <c r="Z350" i="3"/>
  <c r="Z352" i="3"/>
  <c r="Z354" i="3"/>
  <c r="Z356" i="3"/>
  <c r="Z358" i="3"/>
  <c r="Z360" i="3"/>
  <c r="Z370" i="3"/>
  <c r="Z372" i="3"/>
  <c r="Z378" i="3"/>
  <c r="Z380" i="3"/>
  <c r="Z382" i="3"/>
  <c r="Z384" i="3"/>
  <c r="Z422" i="3"/>
  <c r="Z426" i="3"/>
  <c r="Z519" i="3"/>
  <c r="Z521" i="3"/>
  <c r="Z525" i="3"/>
  <c r="Z531" i="3"/>
  <c r="Z533" i="3"/>
  <c r="Z653" i="3"/>
  <c r="Z753" i="3"/>
  <c r="Z452" i="3"/>
  <c r="Z456" i="3"/>
  <c r="Z484" i="3"/>
  <c r="Z486" i="3"/>
  <c r="Z488" i="3"/>
  <c r="Z537" i="3"/>
  <c r="Z562" i="3"/>
  <c r="Z577" i="3"/>
  <c r="Z585" i="3"/>
  <c r="Z589" i="3"/>
  <c r="Z633" i="3"/>
  <c r="Z642" i="3"/>
  <c r="Z661" i="3"/>
  <c r="Z703" i="3"/>
  <c r="Z725" i="3"/>
  <c r="Z757" i="3"/>
  <c r="Z784" i="3"/>
  <c r="Z788" i="3"/>
  <c r="Z799" i="3"/>
  <c r="Z807" i="3"/>
  <c r="Z811" i="3"/>
  <c r="Z813" i="3"/>
  <c r="Z835" i="3"/>
  <c r="Z845" i="3"/>
  <c r="Z865" i="3"/>
  <c r="Z895" i="3"/>
  <c r="Z449" i="3"/>
  <c r="Z451" i="3"/>
  <c r="Z462" i="3"/>
  <c r="Z464" i="3"/>
  <c r="Z481" i="3"/>
  <c r="Z483" i="3"/>
  <c r="Z494" i="3"/>
  <c r="Z496" i="3"/>
  <c r="Z534" i="3"/>
  <c r="Z536" i="3"/>
  <c r="Z545" i="3"/>
  <c r="Z559" i="3"/>
  <c r="Z563" i="3"/>
  <c r="Z574" i="3"/>
  <c r="Z576" i="3"/>
  <c r="Z578" i="3"/>
  <c r="Z584" i="3"/>
  <c r="Z586" i="3"/>
  <c r="Z599" i="3"/>
  <c r="Z614" i="3"/>
  <c r="Z639" i="3"/>
  <c r="Z641" i="3"/>
  <c r="Z643" i="3"/>
  <c r="Z654" i="3"/>
  <c r="Z656" i="3"/>
  <c r="Z682" i="3"/>
  <c r="Z687" i="3"/>
  <c r="Z689" i="3"/>
  <c r="Z711" i="3"/>
  <c r="Z713" i="3"/>
  <c r="Z739" i="3"/>
  <c r="Z741" i="3"/>
  <c r="Z754" i="3"/>
  <c r="Z756" i="3"/>
  <c r="Z767" i="3"/>
  <c r="Z781" i="3"/>
  <c r="Z796" i="3"/>
  <c r="Z798" i="3"/>
  <c r="Z800" i="3"/>
  <c r="Z808" i="3"/>
  <c r="Z862" i="3"/>
  <c r="Z864" i="3"/>
  <c r="Z866" i="3"/>
  <c r="Z873" i="3"/>
  <c r="Z877" i="3"/>
  <c r="Z879" i="3"/>
  <c r="Z892" i="3"/>
  <c r="Z894" i="3"/>
  <c r="Z603" i="3"/>
  <c r="Z605" i="3"/>
  <c r="Z611" i="3"/>
  <c r="Z613" i="3"/>
  <c r="Z615" i="3"/>
  <c r="Z630" i="3"/>
  <c r="Z632" i="3"/>
  <c r="Z647" i="3"/>
  <c r="Z649" i="3"/>
  <c r="Z651" i="3"/>
  <c r="Z666" i="3"/>
  <c r="Z671" i="3"/>
  <c r="Z673" i="3"/>
  <c r="Z695" i="3"/>
  <c r="Z697" i="3"/>
  <c r="Z747" i="3"/>
  <c r="Z751" i="3"/>
  <c r="Z762" i="3"/>
  <c r="Z766" i="3"/>
  <c r="Z768" i="3"/>
  <c r="Z774" i="3"/>
  <c r="Z776" i="3"/>
  <c r="Z825" i="3"/>
  <c r="Z827" i="3"/>
  <c r="Z838" i="3"/>
  <c r="Z840" i="3"/>
  <c r="Z842" i="3"/>
  <c r="Z848" i="3"/>
  <c r="Z852" i="3"/>
  <c r="Z872" i="3"/>
  <c r="Z874" i="3"/>
  <c r="Z884" i="3"/>
  <c r="Z886" i="3"/>
  <c r="Z9" i="3"/>
  <c r="Z12" i="3"/>
  <c r="Z19" i="3"/>
  <c r="Z21" i="3"/>
  <c r="Z28" i="3"/>
  <c r="Z35" i="3"/>
  <c r="Z44" i="3"/>
  <c r="Z51" i="3"/>
  <c r="Z60" i="3"/>
  <c r="Z67" i="3"/>
  <c r="Z140" i="3"/>
  <c r="Z147" i="3"/>
  <c r="Z156" i="3"/>
  <c r="Z163" i="3"/>
  <c r="Z172" i="3"/>
  <c r="Z179" i="3"/>
  <c r="Z188" i="3"/>
  <c r="Z195" i="3"/>
  <c r="Z204" i="3"/>
  <c r="Z211" i="3"/>
  <c r="Z220" i="3"/>
  <c r="Z227" i="3"/>
  <c r="Z236" i="3"/>
  <c r="Z238" i="3"/>
  <c r="Z240" i="3"/>
  <c r="Z242" i="3"/>
  <c r="Z244" i="3"/>
  <c r="Z246" i="3"/>
  <c r="Z248" i="3"/>
  <c r="Z251" i="3"/>
  <c r="Z253" i="3"/>
  <c r="Z255" i="3"/>
  <c r="Z257" i="3"/>
  <c r="Z261" i="3"/>
  <c r="Z265" i="3"/>
  <c r="Z269" i="3"/>
  <c r="Z271" i="3"/>
  <c r="Z273" i="3"/>
  <c r="Z277" i="3"/>
  <c r="Z279" i="3"/>
  <c r="Z281" i="3"/>
  <c r="Z283" i="3"/>
  <c r="Z285" i="3"/>
  <c r="Z287" i="3"/>
  <c r="Z289" i="3"/>
  <c r="Z291" i="3"/>
  <c r="Z293" i="3"/>
  <c r="Z295" i="3"/>
  <c r="Z297" i="3"/>
  <c r="Z299" i="3"/>
  <c r="Z301" i="3"/>
  <c r="Z308" i="3"/>
  <c r="Z315" i="3"/>
  <c r="Z317" i="3"/>
  <c r="Z319" i="3"/>
  <c r="Z321" i="3"/>
  <c r="Z323" i="3"/>
  <c r="Z325" i="3"/>
  <c r="Z327" i="3"/>
  <c r="Z329" i="3"/>
  <c r="Z331" i="3"/>
  <c r="Z333" i="3"/>
  <c r="Z335" i="3"/>
  <c r="Z337" i="3"/>
  <c r="Z339" i="3"/>
  <c r="Z341" i="3"/>
  <c r="Z343" i="3"/>
  <c r="Z345" i="3"/>
  <c r="Z347" i="3"/>
  <c r="Z349" i="3"/>
  <c r="Z351" i="3"/>
  <c r="Z353" i="3"/>
  <c r="Z355" i="3"/>
  <c r="Z357" i="3"/>
  <c r="Z359" i="3"/>
  <c r="Z366" i="3"/>
  <c r="Z368" i="3"/>
  <c r="Z13" i="3"/>
  <c r="Z27" i="3"/>
  <c r="Z41" i="3"/>
  <c r="Z43" i="3"/>
  <c r="Z52" i="3"/>
  <c r="Z57" i="3"/>
  <c r="Z59" i="3"/>
  <c r="Z68" i="3"/>
  <c r="Z139" i="3"/>
  <c r="Z148" i="3"/>
  <c r="Z153" i="3"/>
  <c r="Z155" i="3"/>
  <c r="Z164" i="3"/>
  <c r="Z169" i="3"/>
  <c r="Z171" i="3"/>
  <c r="Z185" i="3"/>
  <c r="Z201" i="3"/>
  <c r="Z203" i="3"/>
  <c r="Z217" i="3"/>
  <c r="Z233" i="3"/>
  <c r="Z300" i="3"/>
  <c r="Z15" i="3"/>
  <c r="Z17" i="3"/>
  <c r="Z24" i="3"/>
  <c r="Z31" i="3"/>
  <c r="Z40" i="3"/>
  <c r="Z47" i="3"/>
  <c r="Z56" i="3"/>
  <c r="Z63" i="3"/>
  <c r="Z72" i="3"/>
  <c r="Z75" i="3"/>
  <c r="Z80" i="3"/>
  <c r="Z83" i="3"/>
  <c r="Z85" i="3"/>
  <c r="Z88" i="3"/>
  <c r="Z93" i="3"/>
  <c r="Z96" i="3"/>
  <c r="Z101" i="3"/>
  <c r="Z104" i="3"/>
  <c r="Z109" i="3"/>
  <c r="Z112" i="3"/>
  <c r="Z117" i="3"/>
  <c r="Z120" i="3"/>
  <c r="Z125" i="3"/>
  <c r="Z128" i="3"/>
  <c r="Z133" i="3"/>
  <c r="Z136" i="3"/>
  <c r="Z143" i="3"/>
  <c r="Z152" i="3"/>
  <c r="Z159" i="3"/>
  <c r="Z168" i="3"/>
  <c r="Z175" i="3"/>
  <c r="Z184" i="3"/>
  <c r="Z191" i="3"/>
  <c r="Z200" i="3"/>
  <c r="Z207" i="3"/>
  <c r="Z216" i="3"/>
  <c r="Z221" i="3"/>
  <c r="Z223" i="3"/>
  <c r="Z232" i="3"/>
  <c r="Z237" i="3"/>
  <c r="Z304" i="3"/>
  <c r="Z311" i="3"/>
  <c r="Z313" i="3"/>
  <c r="Z318" i="3"/>
  <c r="Z322" i="3"/>
  <c r="Z326" i="3"/>
  <c r="Z330" i="3"/>
  <c r="Z334" i="3"/>
  <c r="Z338" i="3"/>
  <c r="Z342" i="3"/>
  <c r="Z362" i="3"/>
  <c r="Z364" i="3"/>
  <c r="Z371" i="3"/>
  <c r="Z398" i="3"/>
  <c r="Z400" i="3"/>
  <c r="Z373" i="3"/>
  <c r="Z392" i="3"/>
  <c r="Z408" i="3"/>
  <c r="Z424" i="3"/>
  <c r="Z429" i="3"/>
  <c r="Z516" i="3"/>
  <c r="Z529" i="3"/>
  <c r="Z561" i="3"/>
  <c r="Z583" i="3"/>
  <c r="Z593" i="3"/>
  <c r="Z625" i="3"/>
  <c r="Z730" i="3"/>
  <c r="Z734" i="3"/>
  <c r="Z374" i="3"/>
  <c r="Z376" i="3"/>
  <c r="Z381" i="3"/>
  <c r="Z387" i="3"/>
  <c r="Z394" i="3"/>
  <c r="Z396" i="3"/>
  <c r="Z403" i="3"/>
  <c r="Z410" i="3"/>
  <c r="Z412" i="3"/>
  <c r="Z414" i="3"/>
  <c r="Z416" i="3"/>
  <c r="Z418" i="3"/>
  <c r="Z423" i="3"/>
  <c r="Z430" i="3"/>
  <c r="Z439" i="3"/>
  <c r="Z442" i="3"/>
  <c r="Z447" i="3"/>
  <c r="Z450" i="3"/>
  <c r="Z455" i="3"/>
  <c r="Z458" i="3"/>
  <c r="Z463" i="3"/>
  <c r="Z466" i="3"/>
  <c r="Z471" i="3"/>
  <c r="Z474" i="3"/>
  <c r="Z479" i="3"/>
  <c r="Z482" i="3"/>
  <c r="Z487" i="3"/>
  <c r="Z490" i="3"/>
  <c r="Z495" i="3"/>
  <c r="Z498" i="3"/>
  <c r="Z503" i="3"/>
  <c r="Z506" i="3"/>
  <c r="Z520" i="3"/>
  <c r="Z523" i="3"/>
  <c r="Z526" i="3"/>
  <c r="Z528" i="3"/>
  <c r="Z543" i="3"/>
  <c r="Z553" i="3"/>
  <c r="Z555" i="3"/>
  <c r="Z560" i="3"/>
  <c r="Z575" i="3"/>
  <c r="Z587" i="3"/>
  <c r="Z592" i="3"/>
  <c r="Z607" i="3"/>
  <c r="Z617" i="3"/>
  <c r="Z619" i="3"/>
  <c r="Z624" i="3"/>
  <c r="Z658" i="3"/>
  <c r="Z674" i="3"/>
  <c r="Z690" i="3"/>
  <c r="Z706" i="3"/>
  <c r="Z722" i="3"/>
  <c r="Z535" i="3"/>
  <c r="Z569" i="3"/>
  <c r="Z749" i="3"/>
  <c r="Z783" i="3"/>
  <c r="Z785" i="3"/>
  <c r="Z790" i="3"/>
  <c r="Z805" i="3"/>
  <c r="Z815" i="3"/>
  <c r="Z847" i="3"/>
  <c r="Z659" i="3"/>
  <c r="Z664" i="3"/>
  <c r="Z667" i="3"/>
  <c r="Z672" i="3"/>
  <c r="Z675" i="3"/>
  <c r="Z680" i="3"/>
  <c r="Z683" i="3"/>
  <c r="Z688" i="3"/>
  <c r="Z691" i="3"/>
  <c r="Z696" i="3"/>
  <c r="Z699" i="3"/>
  <c r="Z704" i="3"/>
  <c r="Z707" i="3"/>
  <c r="Z712" i="3"/>
  <c r="Z715" i="3"/>
  <c r="Z720" i="3"/>
  <c r="Z723" i="3"/>
  <c r="Z737" i="3"/>
  <c r="Z740" i="3"/>
  <c r="Z743" i="3"/>
  <c r="Z748" i="3"/>
  <c r="Z763" i="3"/>
  <c r="Z775" i="3"/>
  <c r="Z777" i="3"/>
  <c r="Z782" i="3"/>
  <c r="Z797" i="3"/>
  <c r="Z809" i="3"/>
  <c r="Z814" i="3"/>
  <c r="Z839" i="3"/>
  <c r="Z755" i="3"/>
  <c r="Z789" i="3"/>
  <c r="Z801" i="3"/>
  <c r="Z806" i="3"/>
  <c r="Z821" i="3"/>
  <c r="Z843" i="3"/>
  <c r="Z854" i="3"/>
  <c r="Z870" i="3"/>
  <c r="Z511" i="3"/>
  <c r="Z527" i="3"/>
  <c r="Z532" i="3"/>
  <c r="Z540" i="3"/>
  <c r="Z548" i="3"/>
  <c r="Z556" i="3"/>
  <c r="Z564" i="3"/>
  <c r="Z572" i="3"/>
  <c r="Z580" i="3"/>
  <c r="Z588" i="3"/>
  <c r="Z596" i="3"/>
  <c r="Z604" i="3"/>
  <c r="Z612" i="3"/>
  <c r="Z620" i="3"/>
  <c r="Z628" i="3"/>
  <c r="Z636" i="3"/>
  <c r="Z644" i="3"/>
  <c r="Z652" i="3"/>
  <c r="Z660" i="3"/>
  <c r="Z668" i="3"/>
  <c r="Z676" i="3"/>
  <c r="Z684" i="3"/>
  <c r="Z692" i="3"/>
  <c r="Z700" i="3"/>
  <c r="Z708" i="3"/>
  <c r="Z716" i="3"/>
  <c r="Z724" i="3"/>
  <c r="Z515" i="3"/>
  <c r="Z732" i="3"/>
  <c r="Z728" i="3"/>
  <c r="Z744" i="3"/>
  <c r="Z752" i="3"/>
  <c r="Z760" i="3"/>
  <c r="Z770" i="3"/>
  <c r="Z778" i="3"/>
  <c r="Z786" i="3"/>
  <c r="Z794" i="3"/>
  <c r="Z802" i="3"/>
  <c r="Z810" i="3"/>
  <c r="Z818" i="3"/>
  <c r="Z826" i="3"/>
  <c r="Z836" i="3"/>
  <c r="Z844" i="3"/>
  <c r="Z867" i="3"/>
  <c r="Z875" i="3"/>
  <c r="Z883" i="3"/>
  <c r="Z890" i="3"/>
  <c r="Z853" i="3"/>
  <c r="Z855" i="3"/>
  <c r="Z860" i="3"/>
  <c r="Z861" i="3"/>
  <c r="Z859" i="3"/>
  <c r="Z856" i="3"/>
  <c r="Z858" i="3"/>
  <c r="Z857" i="3"/>
  <c r="Z851" i="3"/>
  <c r="Z850" i="3"/>
  <c r="Z849" i="3"/>
</calcChain>
</file>

<file path=xl/sharedStrings.xml><?xml version="1.0" encoding="utf-8"?>
<sst xmlns="http://schemas.openxmlformats.org/spreadsheetml/2006/main" count="30057" uniqueCount="4693">
  <si>
    <t>Equipamento afetado</t>
  </si>
  <si>
    <t>Tipo de manutenção</t>
  </si>
  <si>
    <t>Subdivisões</t>
  </si>
  <si>
    <t>Parada e Shutdown</t>
  </si>
  <si>
    <t>Mecanismo de Falha</t>
  </si>
  <si>
    <t>Mecanismo de Falha2</t>
  </si>
  <si>
    <t>Causa da Falha</t>
  </si>
  <si>
    <t>Subdivisão da causa da Falha</t>
  </si>
  <si>
    <t>Metodo de Detecção</t>
  </si>
  <si>
    <t>Atividade de manutenção</t>
  </si>
  <si>
    <t>AQ-513201A</t>
  </si>
  <si>
    <t>Preventiva</t>
  </si>
  <si>
    <t>Sistema de partida</t>
  </si>
  <si>
    <t>SIM</t>
  </si>
  <si>
    <t>1-Falha Mecânica</t>
  </si>
  <si>
    <t>1.0-Geral</t>
  </si>
  <si>
    <t>1-Projeto</t>
  </si>
  <si>
    <t>1-Manutenção Periódica</t>
  </si>
  <si>
    <t>1-Substituição</t>
  </si>
  <si>
    <t>AQ-513201B</t>
  </si>
  <si>
    <t>Corretiva planejada</t>
  </si>
  <si>
    <t>Tomada de ar</t>
  </si>
  <si>
    <t>NÃO</t>
  </si>
  <si>
    <t>2-Falha de Material</t>
  </si>
  <si>
    <t>1.1-Vazamento</t>
  </si>
  <si>
    <t>2-Fabricação/Instalação</t>
  </si>
  <si>
    <t>1.1-Capacidade Inadequada</t>
  </si>
  <si>
    <t>2-Teste Funcional</t>
  </si>
  <si>
    <t>2-Reparo</t>
  </si>
  <si>
    <t>AQ-513201C</t>
  </si>
  <si>
    <t>Corretiva</t>
  </si>
  <si>
    <t>Sistema de combustão</t>
  </si>
  <si>
    <t>3-Falha na Instrumentação</t>
  </si>
  <si>
    <t>1.2-Vibração</t>
  </si>
  <si>
    <t>3-Operação/Manutenção</t>
  </si>
  <si>
    <t>1.2-Materiais Inadequado</t>
  </si>
  <si>
    <t>3-Inspeção</t>
  </si>
  <si>
    <t>3-Modificação</t>
  </si>
  <si>
    <t>AQ-513201D</t>
  </si>
  <si>
    <t>Intervenção por condição</t>
  </si>
  <si>
    <t>Compressor</t>
  </si>
  <si>
    <t>4-Falha Elétrica</t>
  </si>
  <si>
    <t>1.3-Folga/Alinhamento</t>
  </si>
  <si>
    <t>4-Gestão</t>
  </si>
  <si>
    <t>2.0-Geral</t>
  </si>
  <si>
    <t>4-Monitoramento Periódico da Condição</t>
  </si>
  <si>
    <t>4-Ajuste</t>
  </si>
  <si>
    <t>AQ-513501A</t>
  </si>
  <si>
    <t>Turbina de potência
Turbina de alta (HP)</t>
  </si>
  <si>
    <t>5-Falha Externa</t>
  </si>
  <si>
    <t>1.4-Deformação</t>
  </si>
  <si>
    <t>5-Miscelâneas</t>
  </si>
  <si>
    <t>2.1-Erro de Fabricação</t>
  </si>
  <si>
    <t>5-Monitoramento Contínuo da Condição</t>
  </si>
  <si>
    <t>5-Conservação</t>
  </si>
  <si>
    <t>AQ-513501B</t>
  </si>
  <si>
    <t>Controle e monitoramento</t>
  </si>
  <si>
    <t>6-Miscelâneas</t>
  </si>
  <si>
    <t>1.5-Afrouxamento</t>
  </si>
  <si>
    <t>2.2-Erro na Instalação</t>
  </si>
  <si>
    <t>6-Interferência na Produção</t>
  </si>
  <si>
    <t>6-Verificação</t>
  </si>
  <si>
    <t>B-123101A</t>
  </si>
  <si>
    <t>Sistema de lubrificação</t>
  </si>
  <si>
    <t>1.6-Emperramento</t>
  </si>
  <si>
    <t>3.0-Geral</t>
  </si>
  <si>
    <t>7-Observação Casual</t>
  </si>
  <si>
    <t>7-Serviço</t>
  </si>
  <si>
    <t>B-123101B</t>
  </si>
  <si>
    <t>Sistema de combustível</t>
  </si>
  <si>
    <t>3.1-Serviço fora das condições de projeto</t>
  </si>
  <si>
    <t>8-Manutenção Corretiva</t>
  </si>
  <si>
    <t>8-Teste</t>
  </si>
  <si>
    <t>B-123701A</t>
  </si>
  <si>
    <t>Injeção de água/vapor</t>
  </si>
  <si>
    <t>2.1-Cavitação</t>
  </si>
  <si>
    <t>3.2-Erro de operação</t>
  </si>
  <si>
    <t>9-Sob Demanda</t>
  </si>
  <si>
    <t>9-Inspeção</t>
  </si>
  <si>
    <t>B-123701B</t>
  </si>
  <si>
    <t>Proteção contra incêndio e gás</t>
  </si>
  <si>
    <t>2.2-Corrosão</t>
  </si>
  <si>
    <t>3.3-Erro de manutenção</t>
  </si>
  <si>
    <t>10-Outros</t>
  </si>
  <si>
    <t>10-Revisão geral</t>
  </si>
  <si>
    <t>B-123702A</t>
  </si>
  <si>
    <t>Acionamento de acessórios</t>
  </si>
  <si>
    <t>2.3-Erosão</t>
  </si>
  <si>
    <t>3.4-Desgaste e deterioção esperados.</t>
  </si>
  <si>
    <t>11-Combinação</t>
  </si>
  <si>
    <t>B-123702B</t>
  </si>
  <si>
    <t>Exaustão</t>
  </si>
  <si>
    <t>2.4-Desgaste</t>
  </si>
  <si>
    <t>4.0-Geral</t>
  </si>
  <si>
    <t>12-Outra</t>
  </si>
  <si>
    <t>B-123703A</t>
  </si>
  <si>
    <t>Miscelânea</t>
  </si>
  <si>
    <t>2.5-Fratura/Quebra</t>
  </si>
  <si>
    <t>4.1-Erro na Documentação</t>
  </si>
  <si>
    <t>B-123703B</t>
  </si>
  <si>
    <t>2.6-Fadiga</t>
  </si>
  <si>
    <t>4.2-Erro de gestão</t>
  </si>
  <si>
    <t>B-1621301A</t>
  </si>
  <si>
    <t>2.7-Sobreaquecimento</t>
  </si>
  <si>
    <t>5.0-Miscelâneas - geral</t>
  </si>
  <si>
    <t>B-1621301B</t>
  </si>
  <si>
    <t>2.8-Rompimento (burst)</t>
  </si>
  <si>
    <t>5.1-Nenhuma causa encontrada</t>
  </si>
  <si>
    <t>B-2123101A</t>
  </si>
  <si>
    <t>5.2-Causas comum</t>
  </si>
  <si>
    <t>B-2123101B</t>
  </si>
  <si>
    <t>3.1-Falha de Controle</t>
  </si>
  <si>
    <t>5.3-Causas combinadas</t>
  </si>
  <si>
    <t>B-2123701A</t>
  </si>
  <si>
    <t>3.2 - Sem sinal/indicação/alarme</t>
  </si>
  <si>
    <t>5.4-Outras</t>
  </si>
  <si>
    <t>B-2123701B</t>
  </si>
  <si>
    <t>3.3- Sinal/Indicação/Alarme falso</t>
  </si>
  <si>
    <t>5.5 Desconhecida</t>
  </si>
  <si>
    <t>B-232104A</t>
  </si>
  <si>
    <t>3.4-Fora de ajuste</t>
  </si>
  <si>
    <t>B-232104B</t>
  </si>
  <si>
    <t>3.5-Falha no Software</t>
  </si>
  <si>
    <t>B-2621301A</t>
  </si>
  <si>
    <t>3.6-Falhas de causa/modo comum</t>
  </si>
  <si>
    <t>B-2621301B</t>
  </si>
  <si>
    <t>B-3123101A</t>
  </si>
  <si>
    <t>4.1-Curto Circuito</t>
  </si>
  <si>
    <t>B-3123101B</t>
  </si>
  <si>
    <t>4.2-Circuito aberto</t>
  </si>
  <si>
    <t>B-3123701A</t>
  </si>
  <si>
    <t>4.3-Sem energia/tensão</t>
  </si>
  <si>
    <t>B-3123701B</t>
  </si>
  <si>
    <t>4.4- Energia/tensão incorreta</t>
  </si>
  <si>
    <t>B-513201A</t>
  </si>
  <si>
    <t>4.5-Falha de aterramento/falha de isolação</t>
  </si>
  <si>
    <t>B-513201B</t>
  </si>
  <si>
    <t>5.0-Geral</t>
  </si>
  <si>
    <t>B-513203</t>
  </si>
  <si>
    <t>5.1-Obstrução/Bloqueio/Entupimento</t>
  </si>
  <si>
    <t>B-530004A</t>
  </si>
  <si>
    <t>5.2-Contaminação</t>
  </si>
  <si>
    <t>B-530004B</t>
  </si>
  <si>
    <t>5.3-Influências Externas diversas</t>
  </si>
  <si>
    <t>B-540001A</t>
  </si>
  <si>
    <t>6.0-Geral</t>
  </si>
  <si>
    <t>B-540001B</t>
  </si>
  <si>
    <t>6.1- Nenhuma causa Encontrada</t>
  </si>
  <si>
    <t>B-540001C</t>
  </si>
  <si>
    <t>6.2-Causas Combinadas</t>
  </si>
  <si>
    <t>B-540002A</t>
  </si>
  <si>
    <t>6.3-Outros</t>
  </si>
  <si>
    <t>B-540002B</t>
  </si>
  <si>
    <t>6.4-Desconhecidos</t>
  </si>
  <si>
    <t>B-541201A</t>
  </si>
  <si>
    <t>B-541201B</t>
  </si>
  <si>
    <t>B-600001A</t>
  </si>
  <si>
    <t>B-600001B</t>
  </si>
  <si>
    <t>B-6313101A</t>
  </si>
  <si>
    <t>B-6313101B</t>
  </si>
  <si>
    <t>B-631502</t>
  </si>
  <si>
    <t>B-631503</t>
  </si>
  <si>
    <t>B-6315101A</t>
  </si>
  <si>
    <t>B-6315101B</t>
  </si>
  <si>
    <t>C-123101A</t>
  </si>
  <si>
    <t>C-123101B</t>
  </si>
  <si>
    <t>C-123101C</t>
  </si>
  <si>
    <t>C-123101D</t>
  </si>
  <si>
    <t>C-123101E</t>
  </si>
  <si>
    <t>C-123102A</t>
  </si>
  <si>
    <t>C-123102B</t>
  </si>
  <si>
    <t>C-123102C</t>
  </si>
  <si>
    <t>C-123701A</t>
  </si>
  <si>
    <t>C-123701B</t>
  </si>
  <si>
    <t>C-3123102A</t>
  </si>
  <si>
    <t>C-3123102B</t>
  </si>
  <si>
    <t>C-3123701A</t>
  </si>
  <si>
    <t>C-3123701B</t>
  </si>
  <si>
    <t>C-3123701C</t>
  </si>
  <si>
    <t>C-513401A</t>
  </si>
  <si>
    <t>C-513401B</t>
  </si>
  <si>
    <t>C-513401C</t>
  </si>
  <si>
    <t>C-513401D</t>
  </si>
  <si>
    <t>C-513401E</t>
  </si>
  <si>
    <t>C-513401F</t>
  </si>
  <si>
    <t>C-513401G</t>
  </si>
  <si>
    <t>FT-513401</t>
  </si>
  <si>
    <t>FT-513402</t>
  </si>
  <si>
    <t>FT-513405</t>
  </si>
  <si>
    <t>FT-513406</t>
  </si>
  <si>
    <t>FT-513407</t>
  </si>
  <si>
    <t>FT-513408</t>
  </si>
  <si>
    <t>FV-1231001</t>
  </si>
  <si>
    <t>FV-21231001</t>
  </si>
  <si>
    <t>FV-31231001</t>
  </si>
  <si>
    <t>GE-513201A</t>
  </si>
  <si>
    <t>GE-513201B</t>
  </si>
  <si>
    <t>GE-513201C</t>
  </si>
  <si>
    <t>GE-513201D</t>
  </si>
  <si>
    <t>GE-513202</t>
  </si>
  <si>
    <t>M-VT-P-123113A</t>
  </si>
  <si>
    <t>M-VT-P-123113B</t>
  </si>
  <si>
    <t>M-VT-P-123113C</t>
  </si>
  <si>
    <t>M-VT-P-123113D</t>
  </si>
  <si>
    <t>M-VT-P-123113E</t>
  </si>
  <si>
    <t>M-VT-P-123113F</t>
  </si>
  <si>
    <t>M-VT-P-123113G</t>
  </si>
  <si>
    <t>M-VT-P-123113H</t>
  </si>
  <si>
    <t>M-VT-P-123713A</t>
  </si>
  <si>
    <t>M-VT-P-123713B</t>
  </si>
  <si>
    <t>M-VT-P-123714A</t>
  </si>
  <si>
    <t>M-VT-P-123714B</t>
  </si>
  <si>
    <t>M-VT-P-2123113A</t>
  </si>
  <si>
    <t>M-VT-P-2123113B</t>
  </si>
  <si>
    <t>M-VT-P-2123113C</t>
  </si>
  <si>
    <t>M-VT-P-2123113D</t>
  </si>
  <si>
    <t>M-VT-P-2123113E</t>
  </si>
  <si>
    <t>M-VT-P-2123113F</t>
  </si>
  <si>
    <t>M-VT-P-2123113G</t>
  </si>
  <si>
    <t>M-VT-P-2123113H</t>
  </si>
  <si>
    <t>M-VT-P-2123713-1</t>
  </si>
  <si>
    <t>M-VT-P-2123713-2</t>
  </si>
  <si>
    <t>M-VT-P-2123713-3</t>
  </si>
  <si>
    <t>M-VT-P-2123713-4</t>
  </si>
  <si>
    <t>M-VT-P-2123713-5</t>
  </si>
  <si>
    <t>M-VT-P-2123713-6</t>
  </si>
  <si>
    <t>M-VT-P-2123713-7</t>
  </si>
  <si>
    <t>M-VT-P-2123713-8</t>
  </si>
  <si>
    <t>M-VT-P-2123714-1</t>
  </si>
  <si>
    <t>M-VT-P-2123714-2</t>
  </si>
  <si>
    <t>M-VT-P-3123113-1</t>
  </si>
  <si>
    <t>M-VT-P-3123113-10</t>
  </si>
  <si>
    <t>M-VT-P-3123113-11</t>
  </si>
  <si>
    <t>M-VT-P-3123113-12</t>
  </si>
  <si>
    <t>M-VT-P-3123113-2</t>
  </si>
  <si>
    <t>M-VT-P-3123113-3</t>
  </si>
  <si>
    <t>M-VT-P-3123113-4</t>
  </si>
  <si>
    <t>M-VT-P-3123113-5</t>
  </si>
  <si>
    <t>M-VT-P-3123113-6</t>
  </si>
  <si>
    <t>M-VT-P-3123113-7</t>
  </si>
  <si>
    <t>M-VT-P-3123113-8</t>
  </si>
  <si>
    <t>M-VT-P-3123113-9</t>
  </si>
  <si>
    <t>M-VT-P-3123713-1</t>
  </si>
  <si>
    <t>M-VT-P-3123713-2</t>
  </si>
  <si>
    <t>M-VT-P-3123713-3</t>
  </si>
  <si>
    <t>M-VT-P-3123713-4</t>
  </si>
  <si>
    <t>M-VT-P-3123713-5</t>
  </si>
  <si>
    <t>M-VT-P-3123713-6</t>
  </si>
  <si>
    <t>M-VT-P-3123713-7</t>
  </si>
  <si>
    <t>M-VT-P-3123713-8</t>
  </si>
  <si>
    <t>M-VT-P-3123714-1</t>
  </si>
  <si>
    <t>M-VT-P-3123714-2</t>
  </si>
  <si>
    <t>PN-123001</t>
  </si>
  <si>
    <t>PN-123002</t>
  </si>
  <si>
    <t>PN-123003</t>
  </si>
  <si>
    <t>PN-123004</t>
  </si>
  <si>
    <t>PN-123010 (Controllogix K-24)</t>
  </si>
  <si>
    <t>PN-123011 (PES-K-24)</t>
  </si>
  <si>
    <t>PN-123012 (Fiedbus K-24)</t>
  </si>
  <si>
    <t>PN-513201A</t>
  </si>
  <si>
    <t>PN-513201B</t>
  </si>
  <si>
    <t>PN-513201C</t>
  </si>
  <si>
    <t>PN-513201D</t>
  </si>
  <si>
    <t>PN-513202</t>
  </si>
  <si>
    <t>PN-513205</t>
  </si>
  <si>
    <t>PN-513206</t>
  </si>
  <si>
    <t>PN-513207</t>
  </si>
  <si>
    <t>PN-513208</t>
  </si>
  <si>
    <t>PN-513209</t>
  </si>
  <si>
    <t>PN-513210</t>
  </si>
  <si>
    <t>PN-513211</t>
  </si>
  <si>
    <t>PN-513212</t>
  </si>
  <si>
    <t>PN-513213</t>
  </si>
  <si>
    <t>PN-514401</t>
  </si>
  <si>
    <t>PN-514402</t>
  </si>
  <si>
    <t>PN-552001 (Controllogix K-13)</t>
  </si>
  <si>
    <t>PN-552002 (PES-K-13)</t>
  </si>
  <si>
    <t>PN-552003 (Fiedbus K-13)</t>
  </si>
  <si>
    <t>PN-552006A</t>
  </si>
  <si>
    <t>PN-552201 (Solaz)</t>
  </si>
  <si>
    <t>PN-552302 (ECOS)</t>
  </si>
  <si>
    <t>PN-552305A</t>
  </si>
  <si>
    <t>PN-552305B</t>
  </si>
  <si>
    <t>PN-552305C</t>
  </si>
  <si>
    <t>PN-552305D</t>
  </si>
  <si>
    <t>PN-552305E</t>
  </si>
  <si>
    <t>PN-M-M-C-123101</t>
  </si>
  <si>
    <t>PN-TA-541201</t>
  </si>
  <si>
    <t>PN-UPS-123001</t>
  </si>
  <si>
    <t>PN-UPS-513201</t>
  </si>
  <si>
    <t>PN-UPS-514401</t>
  </si>
  <si>
    <t>PV-5134002</t>
  </si>
  <si>
    <t>S-513401</t>
  </si>
  <si>
    <t>S-513402</t>
  </si>
  <si>
    <t>SRV-01A (Servidor K-13)</t>
  </si>
  <si>
    <t>SRV-01B (Servidor K-13)</t>
  </si>
  <si>
    <t>SRV-02A (Servidor K-24)</t>
  </si>
  <si>
    <t>SRV-02B (Servidor K-24)</t>
  </si>
  <si>
    <t>UV-1621301A</t>
  </si>
  <si>
    <t>UV-1621301B</t>
  </si>
  <si>
    <t>UV-2621301A</t>
  </si>
  <si>
    <t>UV-2621301B</t>
  </si>
  <si>
    <t>XV-5135001</t>
  </si>
  <si>
    <t>XV-6000002</t>
  </si>
  <si>
    <t>XV-6000003</t>
  </si>
  <si>
    <t>XV-6521005</t>
  </si>
  <si>
    <t>Z-123701</t>
  </si>
  <si>
    <t>TAG</t>
  </si>
  <si>
    <t>Área</t>
  </si>
  <si>
    <t>Referência / sistema</t>
  </si>
  <si>
    <t>CLASSE EQPTO</t>
  </si>
  <si>
    <t>LOCAL DE INSTALAÇÃO</t>
  </si>
  <si>
    <t>RESPONSÁVEL</t>
  </si>
  <si>
    <t>DIVISÃO</t>
  </si>
  <si>
    <t>Utilidades</t>
  </si>
  <si>
    <t>Circulação de óleo térmico</t>
  </si>
  <si>
    <t>PERMUTADOR</t>
  </si>
  <si>
    <t>3A0201.FSGP.514701.000093.0001*</t>
  </si>
  <si>
    <t>U48F - Fernando</t>
  </si>
  <si>
    <t>TGs</t>
  </si>
  <si>
    <t>3A0201.FSGP.514702.000093.0001*</t>
  </si>
  <si>
    <t>3A0201.FSGP.514703.000093.0001*</t>
  </si>
  <si>
    <t>3A0201.FSGP.514704.000093.0001*</t>
  </si>
  <si>
    <t>Movimentação de gás</t>
  </si>
  <si>
    <t>Suprimento de gás combustível</t>
  </si>
  <si>
    <t>3A0201.PSGC.513501.000001*</t>
  </si>
  <si>
    <t>3A0201.PSGC.513501.000002*</t>
  </si>
  <si>
    <t>UAPO</t>
  </si>
  <si>
    <t>Regeneração de glicol</t>
  </si>
  <si>
    <t>BOMBA</t>
  </si>
  <si>
    <t>3A0201.PSPG.123102.000006*</t>
  </si>
  <si>
    <t>RVF2 - Gobis</t>
  </si>
  <si>
    <t>BOMBAS, VENTILADORES , AR COMPRIMIDO</t>
  </si>
  <si>
    <t>3A0201.PSPG.123102.000007*</t>
  </si>
  <si>
    <t>UPCGN</t>
  </si>
  <si>
    <t>Desbutanização</t>
  </si>
  <si>
    <t>3A0201.PSPC.123703.000003*</t>
  </si>
  <si>
    <t>3A0201.PSPC.123703.000004*</t>
  </si>
  <si>
    <t>Estabilização</t>
  </si>
  <si>
    <t>3A0201.PSPC.123701.000004*</t>
  </si>
  <si>
    <t>3A0201.PSPC.123701.000005*</t>
  </si>
  <si>
    <t>3A0201.PSPC.123701.000008*</t>
  </si>
  <si>
    <t>3A0201.PSPC.123701.000009*</t>
  </si>
  <si>
    <t>Transferência e estocagem</t>
  </si>
  <si>
    <t>Bombeio de GLP</t>
  </si>
  <si>
    <t>3A0201.PSEG.162130.000001*</t>
  </si>
  <si>
    <t>3A0201.PSEG.162130.000004*</t>
  </si>
  <si>
    <t>3A0201.PSPG.123105.000006*</t>
  </si>
  <si>
    <t>3A0201.PSPG.123105.000007*</t>
  </si>
  <si>
    <t>3A0201.PSPC.123706.000003*</t>
  </si>
  <si>
    <t>3A0201.PSPC.123706.000004*</t>
  </si>
  <si>
    <t>UTC</t>
  </si>
  <si>
    <t>Transferência de GLP</t>
  </si>
  <si>
    <t>3A0201.PSTC.900001.000005*</t>
  </si>
  <si>
    <t>3A0201.PSTC.900001.000006*</t>
  </si>
  <si>
    <t>Bombeio de C5+</t>
  </si>
  <si>
    <t>3A0201.PSEP.262130.000010*</t>
  </si>
  <si>
    <t>3A0201.PSEP.262130.000020*</t>
  </si>
  <si>
    <t>3A0201.PSPG.123110.000007*</t>
  </si>
  <si>
    <t>3A0201.PSPG.123110.000008*</t>
  </si>
  <si>
    <t>3A0201.PSPC.123708.000003*</t>
  </si>
  <si>
    <t>3A0201.PSPC.123708.000004*</t>
  </si>
  <si>
    <t>3A0201.FOTE.513203.000001*</t>
  </si>
  <si>
    <t>3A0201.FOTE.513203.000002*</t>
  </si>
  <si>
    <t>3A0201.FOTE.513203.000003*</t>
  </si>
  <si>
    <t>Segregação e drenagem de efluentes</t>
  </si>
  <si>
    <t>3A0201.FSDO.532302.000009*</t>
  </si>
  <si>
    <t>3A0201.FSDO.532302.000010*</t>
  </si>
  <si>
    <t>Segurança industrial</t>
  </si>
  <si>
    <t>3A0201.FSCI.542301.000002*</t>
  </si>
  <si>
    <t>3A0201.FSCI.542301.000003*</t>
  </si>
  <si>
    <t>3A0201.FSCI.542301.000004*</t>
  </si>
  <si>
    <t>3A0201.FSCI.542301.000005*</t>
  </si>
  <si>
    <t>3A0201.FSCI.542301.000006*</t>
  </si>
  <si>
    <t>Tocha</t>
  </si>
  <si>
    <t>3A0201.PSFL.541201.000004*</t>
  </si>
  <si>
    <t>3A0201.PSFL.541201.000005*</t>
  </si>
  <si>
    <t>Drenagem fechada</t>
  </si>
  <si>
    <t>3A0201.FSDO.532302.000001*</t>
  </si>
  <si>
    <t>3A0201.FSDO.532302.000002*</t>
  </si>
  <si>
    <t>3A0201.PSEP.631300.000010*</t>
  </si>
  <si>
    <t>3A0201.PSEP.631300.000020*</t>
  </si>
  <si>
    <t>Bombeio</t>
  </si>
  <si>
    <t>3A0201.FAGA.631505.000002*</t>
  </si>
  <si>
    <t>3A0201.FAGA.631505.000003*</t>
  </si>
  <si>
    <t>3A0201.PSEG.631510.000010*</t>
  </si>
  <si>
    <t>3A0201.PSEG.631510.000030*</t>
  </si>
  <si>
    <t>Compressão de gás de venda</t>
  </si>
  <si>
    <t>COMPRESSOR</t>
  </si>
  <si>
    <t>3A0201.PSCG.123101*</t>
  </si>
  <si>
    <t>U4JQ - Pedro</t>
  </si>
  <si>
    <t>VENDAS</t>
  </si>
  <si>
    <t>3A0201.PSCG.123102*</t>
  </si>
  <si>
    <t>3A0201.PSCG.123103*</t>
  </si>
  <si>
    <t>3A0201.PSCG.123104*</t>
  </si>
  <si>
    <t>3A0201.PSCG.123105*</t>
  </si>
  <si>
    <t>Refrigeração a propano</t>
  </si>
  <si>
    <t>3A0201.PSPG.123112*</t>
  </si>
  <si>
    <t>U4JL - Lucas</t>
  </si>
  <si>
    <t>PROPANOS</t>
  </si>
  <si>
    <t>3A0201.PSPG.123113*</t>
  </si>
  <si>
    <t>3A0201.PSPG.123114*</t>
  </si>
  <si>
    <t>Compressão de gás de reciclo</t>
  </si>
  <si>
    <t>3A0201.PSPC.123704.000004*</t>
  </si>
  <si>
    <t>UT62 - Suzuki</t>
  </si>
  <si>
    <t>RECICLOS</t>
  </si>
  <si>
    <t>3A0201.PSPC.123704.000005*</t>
  </si>
  <si>
    <t>3A0201.PSPG.123107.000015*</t>
  </si>
  <si>
    <t>3A0201.PSPG.123107.000016*</t>
  </si>
  <si>
    <t>3A0201.PSPC.123709.000005*</t>
  </si>
  <si>
    <t>3A0201.PSPC.123709.000006*</t>
  </si>
  <si>
    <t>3A0201.PSPC.123709.000007*</t>
  </si>
  <si>
    <t>Compressão de ar</t>
  </si>
  <si>
    <t>3A0201.FSAC.513401.000001*</t>
  </si>
  <si>
    <t>3A0201.FSAC.513401.000002*</t>
  </si>
  <si>
    <t>3A0201.FSAC.513401.000003*</t>
  </si>
  <si>
    <t>3A0201.FSAC.513401.000004*</t>
  </si>
  <si>
    <t>3A0201.FSAC.513401.000005*</t>
  </si>
  <si>
    <t>3A0201.FSAC.513401.000006*</t>
  </si>
  <si>
    <t>3A0201.FSAC.513401.000007*</t>
  </si>
  <si>
    <t>Secagem de ar</t>
  </si>
  <si>
    <t>FILTRO</t>
  </si>
  <si>
    <t>3A0201.FSAC.513402.000001*</t>
  </si>
  <si>
    <t>3A0201.FSAC.513402.000002*</t>
  </si>
  <si>
    <t>3A0201.FSAC.513402.000011*</t>
  </si>
  <si>
    <t>3A0201.FSAC.513402.000012*</t>
  </si>
  <si>
    <t>3A0201.FSAC.513402.000013*</t>
  </si>
  <si>
    <t>3A0201.FSAC.513402.000014*</t>
  </si>
  <si>
    <t>Desidratação, resfriamento e separação de gás</t>
  </si>
  <si>
    <t>VÁLVULA</t>
  </si>
  <si>
    <t>3A0201.PSPG.123101.000001.1370*</t>
  </si>
  <si>
    <t>U5B2 - Mure</t>
  </si>
  <si>
    <t>VÁLVULAS</t>
  </si>
  <si>
    <t>3A0201.PSPG.123104.000001.1396*</t>
  </si>
  <si>
    <t>3A0201.PSPG.123109.000001.5983*</t>
  </si>
  <si>
    <t>Geração elétrica principal</t>
  </si>
  <si>
    <t>GERADOR</t>
  </si>
  <si>
    <t>3A0201.FSGP.514701*</t>
  </si>
  <si>
    <t>3A0201.FSGP.514702*</t>
  </si>
  <si>
    <t>3A0201.FSGP.514703*</t>
  </si>
  <si>
    <t>3A0201.FSGP.514704*</t>
  </si>
  <si>
    <t>Geração elétrica de emergência</t>
  </si>
  <si>
    <t>3A0201.FSGE.526101.000001*</t>
  </si>
  <si>
    <t>M-VE-P-123113A</t>
  </si>
  <si>
    <t>VENTILADOR</t>
  </si>
  <si>
    <t>3A0201.PSPG.123103.000003.0002*</t>
  </si>
  <si>
    <t>E1EJ - Clodoaldo</t>
  </si>
  <si>
    <t>M-VE-P-123113B</t>
  </si>
  <si>
    <t>3A0201.PSPG.123103.000003.0003*</t>
  </si>
  <si>
    <t>M-VE-P-123113C</t>
  </si>
  <si>
    <t>3A0201.PSPG.123103.000003.0004*</t>
  </si>
  <si>
    <t>M-VE-P-123113D</t>
  </si>
  <si>
    <t>3A0201.PSPG.123103.000003.0005*</t>
  </si>
  <si>
    <t>M-VE-P-123113E</t>
  </si>
  <si>
    <t>3A0201.PSPG.123103.000003.0006*</t>
  </si>
  <si>
    <t>M-VE-P-123113F</t>
  </si>
  <si>
    <t>3A0201.PSPG.123103.000003.0007*</t>
  </si>
  <si>
    <t>M-VE-P-123113G</t>
  </si>
  <si>
    <t>3A0201.PSPG.123103.000003.0008*</t>
  </si>
  <si>
    <t>M-VE-P-123113H</t>
  </si>
  <si>
    <t>3A0201.PSPG.123103.000003.0009*</t>
  </si>
  <si>
    <t>M-VE-P-123713A</t>
  </si>
  <si>
    <t>3A0201.PSPC.123703.000009.0002*</t>
  </si>
  <si>
    <t>M-VE-P-123713B</t>
  </si>
  <si>
    <t>3A0201.PSPC.123703.000009.0003*</t>
  </si>
  <si>
    <t>M-VE-P-123714A</t>
  </si>
  <si>
    <t>3A0201.PSPC.123703.000010.0002*</t>
  </si>
  <si>
    <t>M-VE-P-123714B</t>
  </si>
  <si>
    <t>3A0201.PSPC.123703.000010.0003*</t>
  </si>
  <si>
    <t>M-VE-P-2123113A</t>
  </si>
  <si>
    <t>3A0201.PSPG.123106.000003.0002*</t>
  </si>
  <si>
    <t>M-VE-P-2123113B</t>
  </si>
  <si>
    <t>3A0201.PSPG.123106.000003.0003*</t>
  </si>
  <si>
    <t>M-VE-P-2123113C</t>
  </si>
  <si>
    <t>3A0201.PSPG.123106.000003.0004*</t>
  </si>
  <si>
    <t>M-VE-P-2123113D</t>
  </si>
  <si>
    <t>3A0201.PSPG.123106.000003.0005*</t>
  </si>
  <si>
    <t>M-VE-P-2123113E</t>
  </si>
  <si>
    <t>3A0201.PSPG.123106.000003.0006*</t>
  </si>
  <si>
    <t>M-VE-P-2123113F</t>
  </si>
  <si>
    <t>3A0201.PSPG.123106.000003.0007*</t>
  </si>
  <si>
    <t>M-VE-P-2123113G</t>
  </si>
  <si>
    <t>3A0201.PSPG.123106.000003.0008*</t>
  </si>
  <si>
    <t>M-VE-P-2123113H</t>
  </si>
  <si>
    <t>3A0201.PSPG.123106.000003.0009*</t>
  </si>
  <si>
    <t>M-VE-P-2123713-1</t>
  </si>
  <si>
    <t>3A0201.PSPC.123706.000008.0002*</t>
  </si>
  <si>
    <t>M-VE-P-2123713-2</t>
  </si>
  <si>
    <t>3A0201.PSPC.123706.000008.0004*</t>
  </si>
  <si>
    <t>M-VE-P-2123713-3</t>
  </si>
  <si>
    <t>3A0201.PSPC.123706.000008.0007*</t>
  </si>
  <si>
    <t>M-VE-P-2123713-4</t>
  </si>
  <si>
    <t>3A0201.PSPC.123706.000008.0009*</t>
  </si>
  <si>
    <t>M-VE-P-2123713-5</t>
  </si>
  <si>
    <t>3A0201.PSPC.123706.000008.0012*</t>
  </si>
  <si>
    <t>M-VE-P-2123713-6</t>
  </si>
  <si>
    <t>3A0201.PSPC.123706.000008.0014*</t>
  </si>
  <si>
    <t>M-VE-P-2123713-7</t>
  </si>
  <si>
    <t>3A0201.PSPC.123706.000008.0017*</t>
  </si>
  <si>
    <t>M-VE-P-2123713-8</t>
  </si>
  <si>
    <t>3A0201.PSPC.123706.000008.0019*</t>
  </si>
  <si>
    <t>M-VE-P-2123714-1</t>
  </si>
  <si>
    <t>3A0201.PSPC.123706.000009.0002*</t>
  </si>
  <si>
    <t>M-VE-P-2123714-2</t>
  </si>
  <si>
    <t>3A0201.PSPC.123706.000009.0004*</t>
  </si>
  <si>
    <t>M-VE-P-3123113-1</t>
  </si>
  <si>
    <t>3A0201.PSPG.123111.000002.0002*</t>
  </si>
  <si>
    <t>M-VE-P-3123113-10</t>
  </si>
  <si>
    <t>3A0201.PSPG.123111.000002.0020*</t>
  </si>
  <si>
    <t>M-VE-P-3123113-11</t>
  </si>
  <si>
    <t>3A0201.PSPG.123111.000002.0022*</t>
  </si>
  <si>
    <t>M-VE-P-3123113-12</t>
  </si>
  <si>
    <t>3A0201.PSPG.123111.000002.0024*</t>
  </si>
  <si>
    <t>M-VE-P-3123113-2</t>
  </si>
  <si>
    <t>3A0201.PSPG.123111.000002.0004*</t>
  </si>
  <si>
    <t>M-VE-P-3123113-3</t>
  </si>
  <si>
    <t>3A0201.PSPG.123111.000002.0006*</t>
  </si>
  <si>
    <t>M-VE-P-3123113-4</t>
  </si>
  <si>
    <t>3A0201.PSPG.123111.000002.0008*</t>
  </si>
  <si>
    <t>M-VE-P-3123113-5</t>
  </si>
  <si>
    <t>3A0201.PSPG.123111.000002.0010*</t>
  </si>
  <si>
    <t>M-VE-P-3123113-6</t>
  </si>
  <si>
    <t>3A0201.PSPG.123111.000002.0012*</t>
  </si>
  <si>
    <t>M-VE-P-3123113-7</t>
  </si>
  <si>
    <t>3A0201.PSPG.123111.000002.0014*</t>
  </si>
  <si>
    <t>M-VE-P-3123113-8</t>
  </si>
  <si>
    <t>3A0201.PSPG.123111.000002.0016*</t>
  </si>
  <si>
    <t>M-VE-P-3123113-9</t>
  </si>
  <si>
    <t>3A0201.PSPG.123111.000002.0018*</t>
  </si>
  <si>
    <t>M-VE-P-3123713-1</t>
  </si>
  <si>
    <t>3A0201.PSPC.123708.000008.0002*</t>
  </si>
  <si>
    <t>M-VE-P-3123713-2</t>
  </si>
  <si>
    <t>3A0201.PSPC.123708.000008.0004*</t>
  </si>
  <si>
    <t>M-VE-P-3123713-3</t>
  </si>
  <si>
    <t>3A0201.PSPC.123708.000008.0007*</t>
  </si>
  <si>
    <t>M-VE-P-3123713-4</t>
  </si>
  <si>
    <t>3A0201.PSPC.123708.000008.0009*</t>
  </si>
  <si>
    <t>M-VE-P-3123713-5</t>
  </si>
  <si>
    <t>3A0201.PSPC.123708.000008.0012*</t>
  </si>
  <si>
    <t>M-VE-P-3123713-6</t>
  </si>
  <si>
    <t>3A0201.PSPC.123708.000008.0014*</t>
  </si>
  <si>
    <t>M-VE-P-3123713-7</t>
  </si>
  <si>
    <t>3A0201.PSPC.123708.000008.0017*</t>
  </si>
  <si>
    <t>M-VE-P-3123713-8</t>
  </si>
  <si>
    <t>3A0201.PSPC.123708.000008.0019*</t>
  </si>
  <si>
    <t>M-VE-P-3123714-1</t>
  </si>
  <si>
    <t>3A0201.PSPC.123708.000009.0002*</t>
  </si>
  <si>
    <t>M-VE-P-3123714-2</t>
  </si>
  <si>
    <t>3A0201.PSPC.123708.000009.0004*</t>
  </si>
  <si>
    <t>SE-1230 - Subestação U-31231, U-21237, U-31237</t>
  </si>
  <si>
    <t>PAINEL</t>
  </si>
  <si>
    <t>3A0201.FEEP.514206*</t>
  </si>
  <si>
    <t>SISTEMA ELÉTRICO</t>
  </si>
  <si>
    <t>3A0201.FEDE.514809*</t>
  </si>
  <si>
    <t>3A0201.FEDE.514810*</t>
  </si>
  <si>
    <t>3A0201.FEDE.514811*</t>
  </si>
  <si>
    <t>Sistema de supervisão e controle</t>
  </si>
  <si>
    <t>3A0201.PSSC.552305*</t>
  </si>
  <si>
    <t>SISTEMA AUTOMAÇÃO</t>
  </si>
  <si>
    <t>Sistema instrumentado de segurança</t>
  </si>
  <si>
    <t>SE-5132 - Subestação principal</t>
  </si>
  <si>
    <t>3A0201.FEEP.514201*</t>
  </si>
  <si>
    <t>3A0201.FEEP.514202*</t>
  </si>
  <si>
    <t>3A0201.FEEP.514203*</t>
  </si>
  <si>
    <t>3A0201.FEEP.514205*</t>
  </si>
  <si>
    <t>3A0201.FEEP.514204*</t>
  </si>
  <si>
    <t>3A0201.FEDE.514801*</t>
  </si>
  <si>
    <t>3A0201.FEDE.514802*</t>
  </si>
  <si>
    <t>3A0201.FEDE.514803*</t>
  </si>
  <si>
    <t>3A0201.FEEM.526901*</t>
  </si>
  <si>
    <t>3A0201.FEEM.526902*</t>
  </si>
  <si>
    <t>3A0201.FEDE.514804*</t>
  </si>
  <si>
    <t>3A0201.FEDE.514805*</t>
  </si>
  <si>
    <t>3A0201.FEDE.514806*</t>
  </si>
  <si>
    <t>3A0201.FEEM.526903*</t>
  </si>
  <si>
    <t>SE-5144 - Subestação compressores de gás de venda</t>
  </si>
  <si>
    <t>3A0201.FEDE.514807*</t>
  </si>
  <si>
    <t>3A0201.FEDE.514808*</t>
  </si>
  <si>
    <t>3A0201.PSSC.552301*</t>
  </si>
  <si>
    <t>3A0201.PSSC.552302.000070*</t>
  </si>
  <si>
    <t>3A0201.PSSC.552302*</t>
  </si>
  <si>
    <t>3A0201.PSSC.552302.000020*</t>
  </si>
  <si>
    <t>3A0201.PSSC.552302.000030*</t>
  </si>
  <si>
    <t>3A0201.PSSC.552302.000040*</t>
  </si>
  <si>
    <t>3A0201.PSSC.552302.000050*</t>
  </si>
  <si>
    <t>3A0201.PSSC.552302.000060*</t>
  </si>
  <si>
    <t>3A0201.PSCG.123130.000001*</t>
  </si>
  <si>
    <t>Sistema de ignição</t>
  </si>
  <si>
    <t>3A0201.PSFL.541202.000001*</t>
  </si>
  <si>
    <t>3A0201.FECC.526508.000003*</t>
  </si>
  <si>
    <t>3A0201.FECC.526502.000003*</t>
  </si>
  <si>
    <t>3A0201.FECC.526505.000003*</t>
  </si>
  <si>
    <t>Distribuição de ar</t>
  </si>
  <si>
    <t>3A0201.FSAC.513403.000002*</t>
  </si>
  <si>
    <t>SECADORES DE AR</t>
  </si>
  <si>
    <t>3A0201.FSAC.513404.000001*</t>
  </si>
  <si>
    <t>3A0201.FSAC.513404.000002*</t>
  </si>
  <si>
    <t>3A0201.PSSC.552304.000001</t>
  </si>
  <si>
    <t>3A0201.PSSC.552304.000002</t>
  </si>
  <si>
    <t>3A0201.PSEG.162130.000008.0030*</t>
  </si>
  <si>
    <t>3A0201.PSEG.162130.000008.0040*</t>
  </si>
  <si>
    <t>Transferência de C5+</t>
  </si>
  <si>
    <t>3A0201.PSEP.262130.000060.0030*</t>
  </si>
  <si>
    <t>3A0201.PSEP.262130.000060.0040*</t>
  </si>
  <si>
    <t>3A0201.PSGC.513502.000001.3626*</t>
  </si>
  <si>
    <t>Coletor I</t>
  </si>
  <si>
    <t>3A0201.PSRG.600001.000005.0009*</t>
  </si>
  <si>
    <t>3A0201.PSRG.600001.000011.0006*</t>
  </si>
  <si>
    <t>Recebimento de gás</t>
  </si>
  <si>
    <t>VALVULA MOTORIZADA</t>
  </si>
  <si>
    <t>Lubrificação</t>
  </si>
  <si>
    <t>A CLASSIFICAR</t>
  </si>
  <si>
    <t>3A0201.FSOM.123701*</t>
  </si>
  <si>
    <t>Ano</t>
  </si>
  <si>
    <t>Mês</t>
  </si>
  <si>
    <t>Observações LIDER / BDI/ OUTROS</t>
  </si>
  <si>
    <t>Equipamento/ Instrumento que causou a Falha</t>
  </si>
  <si>
    <t>Componente defeituoso</t>
  </si>
  <si>
    <t>Subdivisão</t>
  </si>
  <si>
    <t>Ação</t>
  </si>
  <si>
    <t>Início da avaria</t>
  </si>
  <si>
    <t>Fim da avaria</t>
  </si>
  <si>
    <t xml:space="preserve"> Fim última Avaria</t>
  </si>
  <si>
    <t>TTR (Tempo de reparo)</t>
  </si>
  <si>
    <t>TTF (Tempo sem falhar)</t>
  </si>
  <si>
    <t>Parada</t>
  </si>
  <si>
    <t>Shutdown equip</t>
  </si>
  <si>
    <t>Shutdown planta</t>
  </si>
  <si>
    <t>Descrição do Mec de Falha</t>
  </si>
  <si>
    <t>Descrição Causa de Falha</t>
  </si>
  <si>
    <t>TBF</t>
  </si>
  <si>
    <t>2017017991 - B-3123101B Vazamento pelo amortecedor de pulsação
Equipe de mecânica atuou em seguida na identificação do vazamento do amortecedor de pulsação da bomba B de meg da UAPO III. Amortecedor foi removido pelos TMs para oficina e identificado que o vazamento é proveniente do assentamento da sede da válvula de fundo do amortecedor. A bexiga está íntegra. Realizada consulta ao estoque mas não foi encontrado o kit de reparo. Amanhã será feita nova tentativa de consulta, também em outros locais da Petrobras, para tentarmos abreviar o prazo de retorno desta bomba.
Status: Em andamento - Indisponível</t>
  </si>
  <si>
    <t>Amortecedor de Pulsação</t>
  </si>
  <si>
    <t>Substituir o kit de reparo</t>
  </si>
  <si>
    <t xml:space="preserve">05/05/2017 -  16.01.2017 (aorx) Conforme  informado pelo Interino do Edgard aoki,
douglas o mesmo informou que o lider de manutenção Renato solicitou a
inclusão da  operação 250 (Retirar soprador para reparo em oficina )
</t>
  </si>
  <si>
    <t>Soprador</t>
  </si>
  <si>
    <t>Secadora</t>
  </si>
  <si>
    <t>2017041449 - B-2621301B Falha Bently Nevada
Hoje durante o turno da noite houve ocorrência de queda da B-2621301B por suposta falha na XV-102B. Ao tentar voltar com o bombeio, a bomba apresentou no TE-2621301B sendo que a OP não conseguiu resetar o Bently para tentar a partida. Ao tentar partir a bomba redundante, a mesma operou por algum tempo mas foi observada perda acentuada de fluido de selagem da B-2621301A, levando à parada da bomba. Assim, no primeiro horário optamos por tratar de forma imediata a ocorrência no Bently da bomba B-2621301B. Equipe de automação foi destinada e identificou uma possível falha no instrumento. Assim, a instrumentação foi envolvida e verificou que o TE-301B (temperatura do motor da bomba) estava com seu bloco cerâmico interno rachado, porém segundo Sup. Fazzini, isto não causa nenhuma anormalidade na medição. Sendo assim, foi realizado reset no Bently pela automação e liberada a bomba.
Status: Concluído - Disponível</t>
  </si>
  <si>
    <t xml:space="preserve">BENTLY NEVADA </t>
  </si>
  <si>
    <t>BENTLY NEVADA</t>
  </si>
  <si>
    <t>Óleo Sintético</t>
  </si>
  <si>
    <t>RESET</t>
  </si>
  <si>
    <t>2017043627 - FT-5132603C Falha secundária (SD do TG-C)
Hoje por volta das 09h00 a MI foi acionada devido a queda do TG-C por suposta falha na meetering do secundário. Foi criada ordem imediata para atuação da equipe de instrumentação que verificou que a falha provia do FT-5132603C, controlador da meetering. TM Sílvio identificou que um dos cabos do instrumento estava solto de seu terminal (o terminal estava fixado corretamente no borne). Foi realizado o reparo do cabeamento e entregue à OP por volta das 16h30, que realizou sua partida em seguida sem anormalidades.
Status: Concluído - Disponível</t>
  </si>
  <si>
    <t>FT-5132603 (80FGS)</t>
  </si>
  <si>
    <t>METERING</t>
  </si>
  <si>
    <t>Proteção vibração Bently Nevada</t>
  </si>
  <si>
    <t>REAPERTAR OS CABOS</t>
  </si>
  <si>
    <t>2017045578 - GE-513201B Spread na Partida
Após a queda do TG-A por nível baixo de óleo, como o TG-C ainda não estava disponível, OP tentou realizar a partida do TG-B, sem sucesso. Em 3 tentativas de partida houve spread por atuação dos termopares 01 e 17.  Assim, foi aberta ordem imediata para equipe de mecânica realizar a limpeza das tochas. TMs Sérgio e João Vitor realizaram a tarefa, reinstalaram as tochas e acompanharam a partida do TG, que queimou na primeira tentativa. OBS: TMs João e Sérgio atuaram até aproximadamente 21h30. 
Status: Concluído - Disponível</t>
  </si>
  <si>
    <t>CÂMARA DE COMBUSTÃO</t>
  </si>
  <si>
    <t>Câmara de combustão 9</t>
  </si>
  <si>
    <t>GG-Combustão</t>
  </si>
  <si>
    <t>Limpeza da tocha</t>
  </si>
  <si>
    <t>GE-513201A Vazamento de Óleo Sintético (SD do TG-A)
Após a queda do TG-C, OP colocou em operação o TG-A, que partiu sem maiores problemas porém veio a cair por volta das 16h00 por baixo nível de óleo sintético. Equipe da Semapi foi acionada para realizar a completação e investigação da falha. Conforme informado pela equipe, cerca de 80 litros de óleo foram perdidos no vazamento. Foi completado 120 litros e deixada a máquina com aproximadamente 300mm de nível (acima do que estava antes do vazamento). Ao abrir o hood, foi encontrada bastante sujeira de óleo e não foi possível identificar o ponto exato do vazamento, mas Sup. Helimar suspeita de ser algum mangote. Nos próximos dias será dada continuidade nesta avaliação, com a limpeza do hood e avaliação da possibilidade de partir o TG com as portas do hood abertas para abreviar o tempo de identificação do ponto que falhou. 
Status: Indisponível 07.01.2018 GE-513201A - Sanar vazamento conexão bomba motor de partida
Ontem durante a partida TGA por volta das 11:00h para realização dos testes de estanqueidade das linhas de óleo sintético do hood houve pequeno vazamento na conexão do mangote da bomba do motor de partida (externo), o resíduo de óleo ficou contido no dick de contenção localizado abaixo na bomba. Hoje a equipe de mecânica substituiu os o'rings das duas extremidades do mangote de 1.1/2" do motor de partida. Constatado que o'ring estava realmente rompido no ponto onde ocorreu o vazamento. Atividade foi concluída por volta das 10:00h, logo em seguida o TGA foi colocado em operação, o mesmo ficou operando até as 15:00h com carga de 2MW. Por volta das 18:00h realizamos inspeção interna no hood para verificar a existência de algum vazamento, nada foi encontrado. Dessa forma, o equipamento foi liberado para operação. Acordamos junto a coordenação fazer da TGD pelo TGA durante o dia.
INFORMATIVO: O TGD permaneceu durante todo o final de semana com mesma contagem de partículas no debris counter(14) está estável.
Status: Concluído - disponível</t>
  </si>
  <si>
    <t>TANQUE DE ÓLEO</t>
  </si>
  <si>
    <t>O'RING</t>
  </si>
  <si>
    <t>2017041449 - B-2621301B Falha Bently Nevada
Ontem, após a liberação da bomba pela equipe de automação e instrumentação, no período da noite, novamente o mesmo sensor alarmou no Bently (com a bomba parada) e deixou a bomba indisponível. A OP conseguiu fazer um reset, porém a falha voltava em seguida. Sendo assim, hoje novamente a equipe foi direcionada ao local. Equipe de instrumentação retirou o sensor e aplicou sinal de PT-100 no cartão do Bently, confirmando que a falha não era no sensor. Com apoio do Sup. Fazzini, equipe de automação realizou reset no cartão e limpeza com limpa contato. Supôs-se por uma falha no contato. No período da tarde a bomba foi entregue à OP que realizou sua partida com sucesso. Desde então a bomba segue operando.
Status: Concluído - Disponível</t>
  </si>
  <si>
    <t>ANTI SURGE</t>
  </si>
  <si>
    <t xml:space="preserve">2016999925 - B-123101B Ruído Anormal e Temperatura Elevada
Iniciada atividade na bomba B de MEG da UAPO-I. Realizada medição dimensional da folga do primeiro pinhão do redutor, após desacoplamento motor x redutor. Atividade segue amanhã.
Status: Em andamento - Indisponível
</t>
  </si>
  <si>
    <t>2017010249 - M-VE-P-2123113A Substituir Correia
Realizada com sucesso pela equipe da G&amp;E a substituição da correia do M-VE-P-2123113A. Ventilador disponível. - Item do PFCEO quitado.
Status: Concluído - Disponível</t>
  </si>
  <si>
    <t>CORREIA</t>
  </si>
  <si>
    <t>Correia</t>
  </si>
  <si>
    <t>Substituir correia</t>
  </si>
  <si>
    <t xml:space="preserve">2017065523 B-6313101B - Falha de Comunicação válvulas XV´s
Acionado a manutenção por volta das 10:00h devido a falha de comunicação nas duas XV-102 e XV-104 da bomba booster B do OCVAP II, impedindo a partida do sistema. Foi gerado imediata devido a indisponibilidade do tramo A que também ficou indisponível em função de indicação de falha de desbalanceamento de fase na gaveta. Em campo os TM´s Tiago e Hélvio efetuaram teste em remoto na XV-6313102/104, a princípio não indícios de anormalidade anormalidades na rede Profibus e em seguida foi acompanhada a partida da bomba, o sistema caiu logo após a partida apresentando falha de falta de fase S na XV-6313102. Sendo assim, foi acionada a manutenção elétrica que verificou a integridade do cabeamento elétrico, realizou medições de tensão, verificou a parametrização da falha na válvula, porém não encontrou nenhuma anormalidade. Após os testes foram feitos três acionamentos locais de abertura e fechamento nas válvulas todas com sucesso. Em seguida, o sistema foi colocado em operação às 15:30h e não apresentou mais falhas, segue operando. 
Obs.: Amanhã vamos tratar também como imediata a avaliação do desbalanceamento de fase que indisponibilizou todo o tramo A.  
Status: Concluído - Operando.
</t>
  </si>
  <si>
    <t>Indefinido</t>
  </si>
  <si>
    <t>Painel CCM</t>
  </si>
  <si>
    <t>Automação+Instrumentação:
OI 2017086772 C-123101E - Falha na IHM e queima de barreira intrínseca
Após a identificação de um novo vazamento de gás pelo flange do carretel instalado pela Azevedo, diante desse vazamento foi decidido em parar o compressor para realizar o retorqueamento dos estojos. O venda E estava liberado para o Isup realizar a o prolongamento do dreno da linhar ar do compressor, no momento em que alinhou o ar a IHM permaneceu apagada. Foi emitida Ordem e PT imediata para automação para resetar a IHM, quando habilitado a IHM foi identificado que o TE-434 estava em falha e identificado a queima da barreira intrínseca, Acionado a equipe de instrumentação e realizada a substituição da barreira com sucesso. Na pressurização no painel ocorreu nova falha na IHM, onde foi realizado novo reset e liberado para a operação.
Status: Concluído - Operando</t>
  </si>
  <si>
    <t xml:space="preserve">PN-C-123101E </t>
  </si>
  <si>
    <t>Barreira Intrínseca</t>
  </si>
  <si>
    <t>Painel de Controle</t>
  </si>
  <si>
    <t>Substituir barreira intrínseca</t>
  </si>
  <si>
    <t>2017131750 GE-513201D Falha Passagem p/PREMIX
Após a queda do TGC durante a madrugada equipe da operação optou inicialmente pela partida dessa máquina sem sucesso. Inicialmente ocorreram algumas falhas no sistema de ignição devido a temperatura das câmaras e logo na sequência falha no WHRU. Houve uma última tentativa bem-sucedida, a máquina chegou a operar bem central mas caiu por volta das 05:30h quando da tentativa de PREMIX devido SPREAD na câmara 02(TE´s #01/#17). Foi emitido ordem imediata para atuação da equipe de mecânica para sopragem das câmaras 1, 2 e 9 juntamente com a drenagem das câmaras. Atividades foram concluídas com sucesso ainda no período da manhã, foi encontrado pouco de condensado nas câmaras inferiores. Equipamento foi liberado para operação as 12:00h. A máquina foi colocada em operação por volta das 13:00h e passou para premix com sucesso por volta das 14:00h.   
Status: Concluído disponível</t>
  </si>
  <si>
    <t>GG-513201D</t>
  </si>
  <si>
    <t>Câmara de combustão</t>
  </si>
  <si>
    <t>Combustão</t>
  </si>
  <si>
    <t>Soprar as câmeras com N2</t>
  </si>
  <si>
    <t xml:space="preserve"> 2016977271 - GE-513201B - Falha motor de partida  
Após a queda do TGD por Spread foi tentado duas partidas no TG-B, sem sucesso devido falha “starter crash re-engagement” nos momentos iniciais do acionamento do motor de partida. Essa condição é pouco diferente das outras ocorrências que temos histórico, esse tipo de falha sempre ocorria quando da aceleração da máquina, essa é primeira vez que vemos essa condição de falha logo na partida do motor. Realizamos com equipe de mecânica um teste de cranck mas não houve sucesso logo no início da partida, houve indicação normal de rotação do motor descartando algum tipo de travamento. No entanto, devido as condições de resolução do TGC serem mais favoráveis optamos por deixar atuação nesse TG para amanhã. Iremos montar alguns logger para testes e avaliação mais detalhada dessa falha. Foi inserido na ordem do motor de partida que está programada a operação para automação montar esses logs´s de acompanhamento.
Status: Indisponível - Inicia 21/01                                                                                                                             23.01.2018 GE-513201B - Falha motor partida TGB. 
Hoje demos prosseguimento avaliação de falha do motor de partida do TGB, em campo realizamos a remoção do sensor de velocidade para verificação do orifício de inserção do sensor de rotação do motor de partida. Constatamos que o sensor capta os pulsos através de um tipo de cruzeta, e não em uma roda fônica comum. Foi realizado o alinhamento do "dente" com o orifício com auxílio de boroscópio e medido a distância entre a face do orifício e o "dente" da cruzeta. Com isso, percebe-se que a inserção do sensor rotação estava aquém da distância medida. Por isso, não conseguíamos receber os pulsos em baixas rotações. Tendo a medida de adequada do ponto de fixação foi realizado ajuste do comprimento de inserção na contraporca e reinstalado do sensor. Na sequência foram realizados dois crank's com sucesso. Foi negociado com operação a partida da máquina por volta das 17:30h, não houve nenhum tipo de anomalia na sequência de partida. Equipamento operou por 01:30h em IDLE, sendo parado as 19:15h. Equipamento testado e liberado para operação. 
Status: Concluído - disponível</t>
  </si>
  <si>
    <t>M-PT-513201B</t>
  </si>
  <si>
    <t>Motor de partida</t>
  </si>
  <si>
    <t>1.5-Afrouxamento/Perda de Torque</t>
  </si>
  <si>
    <t xml:space="preserve">2016917323 C-123102B - Falha válvula controle LV-504B
Acionado a manutenção por volta das 07:30h devido a falha na válvula de controle de nível do propano B ocasionando em distúrbio no controle do V-02. Identificamos no SAP uma ordem já estava mapeada no backlog do MI para essa falha. Devido indisponibilidade do compressor C pela campanha NR-13 essa demanda foi priorizada. Em campo verificamos que micro switch da posição de fechada estava impedância alta e a de aberto estava com baixa isolação, com isso, ambas foram trocadas por swicth´s sobressalentes disponível em estoque. Após a troca foram realizados vários testes de abertura e fechamento com sucesso. Equipamento testado e liberado por volta das 13:00h. 
Status: concluído operando </t>
  </si>
  <si>
    <t>LV-1231504B</t>
  </si>
  <si>
    <t>SWITHS DA VÁLVULA DE CONTROLE DE NÍVEL</t>
  </si>
  <si>
    <t>SUBSTITUIR OS SWITS</t>
  </si>
  <si>
    <t>2017165617 - GE-513201C - Falha no termopar 7
Com o planejamento da operação em colocar o TG-C em operação para liberar os serviços no TG-A para a semana 05, os operadores informaram que quando ocorreu o desligamento do TG-C dia 20/01 ocorreu spread na câmara 5. Ao verificar o histórico identificaram que este termopar apresentava grande discrepância nos valores comprados com os outros termopares, sendo assim a operação informou que não se sentia segura em partir o TG-C nestas condições. Diante do exposto foi emitida ordem e PT imediata para verificação e correção da falha. Solicitado apoio do Eng. Lucas para avaliar esta falha que identificou que o Termopar 7B apresentou um ruído no momento do desligamento do TG-C. Em análise o Supo. Fazzini com sua equipe informou que o multi cabos do termopar 7A está desconectado na casota devido baixa isolação do cabo, para o termopar 7B foi testado o termopar e cabo e não apresentaram nenhuma falha. Foi realizado o reaperto dos bornes de todos os termopares e liberado o TG-C para operação.
Status: Concluído - Disponível</t>
  </si>
  <si>
    <t>TE-5132610G-AC</t>
  </si>
  <si>
    <t>Cabos dos termopares</t>
  </si>
  <si>
    <t>Reaperto nos bornes</t>
  </si>
  <si>
    <t>2017169073 - C-123701B - Falha na chave de nível LSL-1237403B
Acionado manutenção por volta das 21h devido falha na chave de nível LSL-1237403B impedindo a partida do compressor. Elaborado ARO 251, nota, ordem e PT imediata para realização do force e liberado o compressor para operação. Atividade finalizada as 22:30h.
Status: Concluído - Operando</t>
  </si>
  <si>
    <t>LSL-1237403A</t>
  </si>
  <si>
    <t>CHAVE DE NÍVEL</t>
  </si>
  <si>
    <t>FORCE LÓGICO NA CHAVE</t>
  </si>
  <si>
    <t>I 2017169240 - GE-513201C Falha na partida
Hoje no turno da noite foi relatado pela OP que o TG-C estava apresentando falha na ignição durante tentativas de partida. Foi realizada avaliação pela manhã e constatado que o problema não tinha relação com a questão do termopar 7 solucionada ontem. Sendo assim, foi criada nova ordem imediata para verificação pela instrumentação. Equipe realizou um teste de partida com monitoramento das variáveis envolvidas e não encontrou anormalidades na sequência de partida que possam estar levando as tochas a não acender. Foram então realizados testes no RIC, também sem anomalias. Em seguida, também foram verificadas as 2 XVs do sistema, funcionalidade de PCV, inspeção do RO e abertura das linhas de dreno para verificar presença de umidade. Nenhuma situação aparentemente anormal foi encontrada. Assim, equipe decidiu por uma nova tentativa de partida ao final do dia junto com a OP. Nesta tentativa, o TG queimou de primeira, sem problemas. O mesmo foi acelerado por um curto período pela OP e em seguida parado.
Status: Concluído - Disponível</t>
  </si>
  <si>
    <t>JE-5132600CC</t>
  </si>
  <si>
    <t>NÃO CONCLUSIVO</t>
  </si>
  <si>
    <t>LUBRIFICAÇÃO</t>
  </si>
  <si>
    <t>2017173784 - GE-513201C Falha na partida (Spread termopar 15/16)
Hoje MI foi acionada no período da manhã pela OP após 3 tentativas mal sucedidas de partida do TG-C no turno da noite. Nestas 3 oportunidades a máquina caia por spread no termopar 01, no início da ignição, segundo a OP, sendo esta uma falha diferente da verificada ontem, quando a equipe de instrumentação atuou e conseguiu uma partida com sucesso do TG. Foi então criada OM para atuação imediata da equipe de mecânica, que verificou em campo que, na verdade, as quedas se deviam ao spread nos termopares 15 e 16, indicando uma provável falha na tocha da câmara 01. TM Luciano removeu a tocha e não encontrou sujeira visível, mas fez a limpeza com WD e trocou pela tocha da câmara 5 para controle. Foi então iniciadas tentativas de partida do TG, todas sem sucesso e sem relação com o problema de spread verificado anteriormente. Equipes de automação e instrumentação foram envolvidas também para tentar identificar o motivo destas quedas, sem sucesso. Houveram falhas pelo sistema de combustível (SD common gas fail), starter crash reengagement, outras falhas de automação resetadas no PLC até o momento que o TG passou pelo Warm Up, confirmando que não havia mais problemas na tocha da câmara 1 e caiu cerca de 10 minutos depois novamente por SD common gas fail. Assim, interrompemos a atividade e continuaremos amanhã.
OBS: TMs Luciano, Squinca, Martins e Menezes atuaram até aproximadamente 20h45.
Status: Em andamento - Indisponível</t>
  </si>
  <si>
    <t>Substituição câmara de combustão</t>
  </si>
  <si>
    <t>2017173758 - GE-513201B Falha na partida (Ignition Failure)
Hoje MI foi acionada logo pela manhã após o relato da OP de tentar realizar partidas do TG-B no turno da noite quando ocorreu falhas na ignição (Ignition Failure SD). Foi criada ordem imediata para verificação pela equipe de instrumentação e automação onde se identificou necessidade de apoio também da mecânica para verificação das tochas. Devido à priorização da atividade no TG-C e no Venda D, a continuidade da intervenção foi postergada para amanhã. Solicitamos também ao Coordenador André que, se possível, detalhe um pouco mais os eventos ocorridos na última madrugada neste TG e nos informe por email para tentarmos ganhar mais tempo no diagnóstico amanhã cedo.
Status: Em andamento - Indisponíve</t>
  </si>
  <si>
    <t>JE-5132600CB</t>
  </si>
  <si>
    <t>Instrumentação/Automação/Andaime
OM 2017376423 - C-123101D Falha partida
Hoje MI foi acionada pela manhã com o relato de queda do compressor de venda D no turno da noite ocasionada pela atuação do PALL-1231327 (sistema de nitrogênio) que não estava aceitando reset. TMs foram ao local mas não identificaram nenhuma anormalidade. Foram realizados testes na geradora, sem nenhum problema. O que se viu foi uma falha na XV de descarga do compressor que estava fechada e não aceitava abertura para permitir a máquina partir. Foi mobilizada equipe de andaime que confeccionou patamar para acesso à válvula. TMs identificaram então uma falha no retorno de posição da mesma. Realizada a substituição do switch e confirmada funcionalidade OK da válvula. Compressor ficou permissivo porém não foi partido em teste por opção da OP.
Status: Concluído - Disponível</t>
  </si>
  <si>
    <t>Micro Swith</t>
  </si>
  <si>
    <t>POSICIONADOR</t>
  </si>
  <si>
    <t>Substituir micro swith</t>
  </si>
  <si>
    <t>Instalação de válvula de reteção no spool de descarga do compressor de venda B</t>
  </si>
  <si>
    <t>Selo mecânico</t>
  </si>
  <si>
    <t>Instalação de check valve descarga compressor</t>
  </si>
  <si>
    <t>5-Influência Externa</t>
  </si>
  <si>
    <t>2017188825 - GE-513201B Sopragem Câmara 9
Após a conclusão da atividade de ontem na falha de partida do TG-B, hoje de manhã o mesmo foi colocado para operar com sucesso. Ao passar para o pré-mix, também com sucesso, foi notado comportamento anormal na câmara 9, sendo que o termopar 14 estava indicando temperatura muito superior aos demais, em torno de 100°C. Pelo histórico que temos de, em condições parecidas, acontecer SD por spread caso a medição ultrapasse 150°C, optamos por novamente para a máquina, partindo o TG-A, e intervir na câmara 9 para sopragem. Foi aberta OM Imediata e os TMs Luciano e João Vitor realizaram a tarefa. TG foi testado ao final do dia e partiu sem problemas e sem apresentar spread.
Status: Concluído - Disponível</t>
  </si>
  <si>
    <t>Gerador</t>
  </si>
  <si>
    <t>03.02.2018 2017194812 - B-540002B falha na partida
Hoje durante realização de teste na bomba de inundação das esferas, OP relatou dificuldade em partir, relacionada ao sistema de arrefecimento. Verificado que havia a falha de alta temperatura do sistema que não aceitava reset. Também foi constatado baixo nível no fluido de selagem. Sendo assim, aberta OM imediata para atuação. Feita reserva de 20l de fluido de arrefecimento e completado nível pela mecânica. Também foi identificada que a chave de nível baixo do sistema de arrefecimento LSL-5420302 está em falha. Como os TMs de instrumentação esavam na atividade do LIT-112, TM Marcelinho e os TMs de mecânica tentaram reapertar os terminais, limpar contatos mas não tiveram sucesso. Assim, foi acertado com a OP que iremos continuar a atuação com a instrumentação amanhã.
Status: Em andamento - Indisponível
05.02.2018 2017194812 - B-540002B falha na partida
Hoje demos andamento na avaliação da falha da bomba de injeção de agua das esferas. Confirmados junto à automação que os sensores do motor diesel LSL-5420-302 (Nível do radiador; TSH-5420-301 (Temperatura água arrefecimento); PSL-5420-304 Pressão óleo lubrificante), não impedem o motor de partir, todos são somente alarmes. Com isso, foi mobilizamos a equipe de mecânica e caldeiraria para desacoplamento do motor com intuito de rodar a bomba em vazio, pois em condição normal ele não opera por mais de 3 minutos por não existe linha de retorno para tanque dificultando dessa forma qualquer tipo de teste. Feito o desacoplamento a bomba tivemos um pouco de dificuldade para entrar em operação, sendo necessário atuação pela mecânica no injetor de diesel manual no motor. Durante esse bombeamento foi observado a presença de bastante ar na linha o que possivelmente era o que estava ocasionando na falha na partida. Feito isso, a bomba entrou em operação com sucesso, foi realizado tanto testes de partida em local quanto remoto todos com sucesso, o motor rodou em vazio em torno de uns 10 minutos mantendo bem rotação. Após a conclusão dos testes foi realizado reinstalação do acoplamento e liberado o equipamento para operação.
Equipe de operação sinalizou de falha na botoeira do painel que está gerando acionamento da buzina, foi solicitado abertura de nota para tratamento em fluxo normal da manutenção.
Obs.: Equipe da CCT desmobilizada às 19:30h.
Status: Concluído - disponíve</t>
  </si>
  <si>
    <t>LSL-5420302</t>
  </si>
  <si>
    <t>Arrefecimento</t>
  </si>
  <si>
    <t>Substituir chave</t>
  </si>
  <si>
    <t>2017198772 - VE-P-3123113-5 - Instalar Correias/Alinhar/Tensionar
Hoje tivemos atuação conjunta da equipe de andaime e mecânica para recomposição do ventilador do P-5 da UAPO III, essas atividades foram tratada como imediata devido a indisponibilidade de três ventiladores simultaneamente 4, 5 e 6 devido queda/rompimento de correias. Após a conclusão da montagem de andaime a mecânica verificou que três das correias das cinco estavam soltas no P-5, com pouco de desgaste, mas integradas, as polias também não apresentavam desgaste significativo. Possivelmente pode ocorrido a queda em função de falta do tensionamento. As correias foram reposicionadas, alinhadas e tensionadas novamente. Devido ao tardar do horário ficou para amanhã o teste funcional antes da  liberação. Foi acordado com equipe de mecânica solicitar o apoio da equipe de preditiva para uso do equipamento novo para conferência do alinhamento.   
Status: Concluído - Pendente teste funcional</t>
  </si>
  <si>
    <t>Substituir da correia</t>
  </si>
  <si>
    <t>2017198828 - VE-P-3123113-6 - Instalar Correias/Alinhar/Tensionar
Equipe de andaime concluiu a montagem do patamar de acesso para intervenção no ventilador. Amanhã teremos a intervenção pela mecânica logo a liberação do P-3123113-5. 
Status: Andamento - Continua 07/02.</t>
  </si>
  <si>
    <t>Ajustar da correia</t>
  </si>
  <si>
    <t>AIQ-5132601B</t>
  </si>
  <si>
    <t>Fogo e Gás</t>
  </si>
  <si>
    <t xml:space="preserve">Hoje por volta das 18:15h tivemos a queda do TGA devido a falha de posição da metering secundária, com isso foi realizado tentativa de partida do TGB com sucesso. Porém, por volta das 19:45h houve evento de ESD 3 parando toda unidade. Foram mobilizados equipes de elétrica e automação para apoio. Verificamos que falha que derrubou o TGB foi devido a atuação da central de fogo e gás do TGB por conta do detector de gás do vent do hood(71GPEV02), esse evento acabou derrubando o TGB e logo em seguida tivemos a queda do TGD por spread na câmara 2. Devido ao cenário de shutdown geral foram mobilizados os plantões da manutenção Eng. Mure, Lucas, Sup. Fazzini  e coordenador Gustavo para apoio no restabelecimento da unidade. Por volta das 21:00h retornamos em operação com TGD e TGC, ficando TGB e TGA indisponíveis para atuação da manutenção em 08/02. </t>
  </si>
  <si>
    <t xml:space="preserve">2017233301 - GE-513201A - Teste das válvulas meatring
Devido a queda do TG-A em 08/02 por falha na válvula meatring secundária, foi emitida ordem para verificação e testes das 3 válvulas: central, primária e secundária conforme recomendação do Eng. lucas. Nos testes realizados na data de hoje observou que a válvula meatring secundária apresentou diversos ruídos com características de possível travamento da válvula. Equipe emitiu relatório para avaliação do Eng. Lucas para confirmação da falha na válvula. Consultado o estoque identificado que possuímos 3 válvulas disponíveis ( NM 11.290.815 Válvula p/turb.gás R.ROYCE ).
</t>
  </si>
  <si>
    <t>MV-UH-TS-GE-513201A-01A</t>
  </si>
  <si>
    <t>Válvula Metering Central</t>
  </si>
  <si>
    <t xml:space="preserve">2017237894 - C-123102B - Filtro Y do V-123103 obstruído
Acionado manutenção por volta das 15:30h, devido a operação em sua ronda ter identificado que o V-123103 estar com o LG indicando 100% de nível podendo causar arraste de óleo para o sistema de gás e consequentemente perda de óleo do compressor. Avaliado o compressor e havia a hipótese do filtro estar obstruído ou a check valv estar travada na linha de injeção de óleo do V-123103 para a sucção do primeiro estágio do compressor. Decidido parar o compressor para que atuassemos na falha, removido o filtro Y e encontrado muita sujeira. Realizado limpeza, testado e liberado o compressor as 18:30h. 
</t>
  </si>
  <si>
    <t>Filtro Y</t>
  </si>
  <si>
    <t>Vaso 123102-03</t>
  </si>
  <si>
    <t>Desobstruir fltro</t>
  </si>
  <si>
    <t>Gás Combustível</t>
  </si>
  <si>
    <t xml:space="preserve">2017159328 B-123101-B bomba de MEG
Hoje conforme programado foi realizado intervenção no cabeçote dois da bomba MEG B da UAPO I que estava apresentando vazamento, em campo os técnicos não encontraram nenhum tipo de dano aparente no diafragma, anéis de vedação e ou tampouco no parafuso de fixação. Todas as peças aparentemente estavam ok. Porém, por desencargo foi substituído o diafragma. Amanhã prossegue atividade de alinhamento e reinstalação dos spools.                         26.02.2018 Após o aparelho de alinhamento estar carregado e a liberação da PT, foi iniciado o alinhamento do conjunto Stroker 2 - Stroker 3.
Foram executados os ajustes no conjunto e realizada nova leitura:
Stroker 2 - stroker 3:
Vertical:
-0,01 Axial
+0,06 Radial
Horizontal:
+0,01 Axial
-0,09 Radial
Finalizada a atividade de alinhamento, o equipamento foi entregue para operação.
</t>
  </si>
  <si>
    <t xml:space="preserve">Anel elástico </t>
  </si>
  <si>
    <t>Substituir anel elástico</t>
  </si>
  <si>
    <t>Acompanhamento e apoio a execução de serviços de "Diagnóstico Mensal de Condição" das Unidades Compressoras de Reciclo da Fase 1 e da Fase 2.
Fiscalização de contrato de assistência técnica e garantia de disponibilidade dos Compressores de Reciclo com a empreasa NEAC.
- Requisição de Permissão de Trabalho;
- Acompanhamento da execução da atividades programadas em campo (coleta de dados e análise de vibração no C-123701B);
(inspeção termográfica em componentes mecânicos do C-123701B);
preparação para análise preditiva através técnica do diagrama PxV no C-123701B);
- Leitura e comentários nos RDOs (Relatórios de Ocorrências);
- Arquivamento de documentos eletrônicos e físicos;
- Confirmação de HH na Ordem de Manutenção.
A NEAC apresentará o Relatório Técnico Específico em até 7 (sete) dias corridos, a contar a partir do último dia da visita (23/02/18).</t>
  </si>
  <si>
    <t xml:space="preserve">2017232988 C-3123102B Falha slide valve 2º
Hoje tivemos atuação conjunta das equipes de instrumentação e automação nas slides valves do compressor de propano B para verificar a falha sinalizada pela equipe de operação que tripou a máquina em dois eventos no dia 08/02. Em campo foram verificados solenoide de acionamento pneumática, modulo hidráulico de controle, retorno de posição tanto na slide valve do 1º estágio quanto do 2º estágio e não foram encontradas nenhuma anomalia; as duas válvulas responderam perfeitamente nos testes realizados de abertura e fechamento no modo manual. Devido a limpeza do P-10 da UAPO III não foi possível partir essa máquina para realizar os testes no modo automático. Acordado com operação a partida amanhã para continuidade da avaliação
</t>
  </si>
  <si>
    <t>XV-31231932B</t>
  </si>
  <si>
    <t>Slide valve</t>
  </si>
  <si>
    <t>Controle de capacidade</t>
  </si>
  <si>
    <t>28/02 - Conforme programado iniciada atividade de limpeza do sistema de arrefecimento do compressor, drenado todo inventário de água e realizado a abertura do tanque. Foi identificado grande quantidade de lama no interior do tanque.          Problema econtrado pela OM 2015274513 por esta OM mas as operações foram
confirmadas final e devido a quebra do c-123701B,a limpeza não foi
realizada com eficiencia ficando pendente e para a OM não ficar muito
extensa e facilicar no AR foi aberto a OM 2017549991 para  realizar as
mesmas intervenções nesta OM descrita. essa mudança  antes de ser
realizada foi conversado com Supervisor Bellote.</t>
  </si>
  <si>
    <t>SISTEMA DE ARREFECIMENTO</t>
  </si>
  <si>
    <t>Sistema de arrefecimento do compressor</t>
  </si>
  <si>
    <t>LIMPEZA NO SISTEMA DE ARREFECIMENTO</t>
  </si>
  <si>
    <t xml:space="preserve">2017269455 - B-123702A  - Substituição do selo mecânico
Conforme programado realizado a remoção do spool de descarga, raqueteado a sucção da bomba e flangeado os drenos. Também desconectado os cabos motor elétrico. Atividade segue durante a semana com a remoção de instrumentos, bomba e substituição do selo.
</t>
  </si>
  <si>
    <t>Substituir selo mecânico</t>
  </si>
  <si>
    <t xml:space="preserve">2017284816 - C-123101C Falha de comunicação IHM com PLC
Hoje foi relatado pela OP sobre uma possível falha de comunicação entre a IHM do compressor de venda C com o PLC que deixava a mesma apagada e indisponibilizava o compressor para partida. Devido à condição de parada das unidades e, para evitar possíveis problemas que possamos ter nos compressores de venda no momento da partida, optamos por realizar de forma extra-programada esta ordem para correção. Equipe de automação foi ao local e realizou o reset, restabelecendo a comunicação.
</t>
  </si>
  <si>
    <t>PN-C-123101C</t>
  </si>
  <si>
    <t xml:space="preserve">PAINEL DE CONTROLE </t>
  </si>
  <si>
    <t>RESET NO PLC</t>
  </si>
  <si>
    <t>2017319252 - AQ-C-123102B-01 Em falha
Hoje, por volta das 8h da manhã, a MI foi acionado pela OP com a informação de falha no aquecedor de óleo do primeiro estágio do compressor de propano B, impedindo a elevação de temperatura do óleo para possibilitar a partida da máquina. Elaborada OM imediata e destinados TMs Valdemar, Rodney e Danilo para a tarefa. Foi verificado pelos TMs que, ao ligar as bombas de óleo para circular, as mesmas caiam após poucos segundos, desligando o aquecedor. Porém o motivo da queda era diferencial alto nos filtros. Realizado ajuste da pressão da bomba pelo Sup. João da OP que foi eficaz para manter as bombas operando e o aquecedor ligado, sem anormalidades. Atividade concluída por volta das 9h.
Status: Concluído - Disponível</t>
  </si>
  <si>
    <t>AQ-C-123102B-00</t>
  </si>
  <si>
    <t>PRESSÃO DIFERENCIAL ALTO NO FILTRO</t>
  </si>
  <si>
    <t>Ajuste de pressão na bomba de óleo</t>
  </si>
  <si>
    <t>2017319253 - C-123102A vazamento ar de purga
Também as 8h, OP relatou condição de falha no sistema de purga do compressor de propano A, sendo que a purga não completava, mantendo ar passando constantemente. Criada OM imediata e destinados TMs de instrumentação para a atividade. Consultado também histórico de falhas neste sistema, que indicou atuação recente dos TMs no ajuste da pressão no interior do motor para superior a 15,5mbar. Foi realizado ajuste semelhante, mantendo a pressão em torno de 17mbar, finalizando a operação de purga e liberando o compressor A por volta das 09h30.
Fazzini e Luan, no histórico da OM 2017064680 de janeiro/18 quando foi feito este ajuste pela primeira vez, os TMs já relataram a necessidade de aquisição do relé pneumático número 10 para correção definitiva desta falha. Peço apoio de vocês para priorizar a identificação/reserva deste material. Obrigado.
Status: Concluído - Disponível</t>
  </si>
  <si>
    <t>Painel Purga</t>
  </si>
  <si>
    <t>PAINEL DE PURGA</t>
  </si>
  <si>
    <t>MOTOR PRINCIPAL</t>
  </si>
  <si>
    <t>AJUSTE NO PAINEL DE PURGA</t>
  </si>
  <si>
    <t>2017279332 - TIT-1231509A INDICAÇÃO FALSA
Após a conclusão da atividade no painel de purga do compressor de propano A, por volta das 09h30, nos foi passada a informação de outra falha no compressor, agora no TIT-509 (temperatura de óleo do primeiro estágio), sendo que este instrumento apresentava indicação travada em 159°C (fim de escala) desde o início de fevereiro. Esta condição não impede o compressor de operar e nem é impeditivo de partir a máquina, porém impede o aquecedor de óleo de ligar para chegar na temperatura correta de partida. Optamos por mobilizar a equipe de instrumentação para tentativa de correção definitiva da falha ao invés de forçar o aquecedor a ligar. Verificado que já existia OM pronta para execução e que ainda não havia sido programada intervenção devido a indisponibilidade do compressor de propano C (preventiva, NR-13). Utilizamos esta OM e os TMs foram ao local e identificaram um cabo solto na conexão do instrumento. Cabo foi reconectado e o instrumento testado sem apresentar nenhuma outra anormalidade. Atividade finalizada por volta das 11h00.
Status: Concluído - Disponível</t>
  </si>
  <si>
    <t>TIT-1231509A</t>
  </si>
  <si>
    <t>ÓLEO PRIMEIRO ESTÁGIO</t>
  </si>
  <si>
    <t>2017319685 - C-123101A - TE 18 Falha do sensor (Vorecon)
Por volta das 16h00, ao tentar partir o compressor de venda A, OP observou sensor TE-18 de temperatura do Vorecon em falha na IHM, impedindo a partida do compressor. Tentaram retirar a falha sem sucesso. Foi então aberta esta ordem imediata para atuação da automação no diagnóstico/reset da falha. TM Danilo estava em outra frente de trabalho e foi deslocado para a atividade por volta das 18h20. Foi identificado que a falha se tratava da barreira intrínseca queimada e não apenas de reset no cartão. Devido ao horário, acordado com a OP para prosseguirmos com a substituição amanhã. OM foi adequada para contemplar esta tarefa pela equipe de instrumentação.
Status: Em andamento - Indisponível</t>
  </si>
  <si>
    <t>TE-18</t>
  </si>
  <si>
    <t>VORECON</t>
  </si>
  <si>
    <t>2017333312 - C-123101A - Falha Pressurização
Acionado a manutenção devido a queda do compressor de venda A por volta das 12:30h como informação da operação de falha no sistema de pressurização. Foi ordem imediata para verificação no sistema pressurização, foram verificados o cabeamento e pressostato, mas não foram encontrados nenhuma anormalidade. Inclusive constatamos que sistema de pressurização já estava inibido pela chaveta do relé levantada. Esse sistema havia ficado nessa condição force da pressurização devido a painel do CCC poder causar queda nas demais máquinas em operação durante testes funcionais, porém, por algum motivo desconhecido foi dado baixa na ARO e se perdeu o registro dessa condição. Enfim, foi inclusa nessa ordem o registro do retorno da ARO 271 ativando o force e outro registro de remoção que se dará quando da realização do teste funcional. A equipe automação também atuou resetando o cartão modbus que havia travado congelando várias indicações para sala de controle e IHM. Ambas atividades foram por volta das 18:00h. Equipamento liberação com sucesso. 
Status: Concluído - disponível</t>
  </si>
  <si>
    <t>PN-C-123101A</t>
  </si>
  <si>
    <t>FORCE RETIRADO SEM COMUNICAÇÃO</t>
  </si>
  <si>
    <t>FORCE LÓGICO NO PAINEL</t>
  </si>
  <si>
    <t>2017334883 B-631503 Completação do pote de selagem.
Acionado a manutenção por volta das 17:30h devido a baixa nível na selagem da bomba de descarregamento de propano está intertravando a partida da bomba. Em campo constatamos que nível do pote estava zerado, foi gerado ordem imediata para atuação pela equipe de mecânica. Em campo TM´s Brazil e Rodrigo fizeram a reposição do pote até o valor máximo, no entanto, mesmo após a reposição o sistema não liberou devido a indicação de pressão baixa no PDIT-6315638 intertravando. A principio imaginamos que havia ocorrido um pressurização indevida gerado pela selagem, foram realizados várias tentativas de despressurização, escorva, chegamos a by passar por alguns segundos a pressurização para ver se o sistema recuperação a pressão, mas não houve sucesso. Foram verificados documentação do plano de selagem em conjunto com operação, mas a documentação não dá muito detalhes da atuação do sistema no campo. Em avaliação da lógica a pressão baixa é que está intertravando o sistema requer em torno de 50Kpa de diferencial para liberação, porém a indicação não passa de 30Kpa. Equipe de mecânica acredita que possivelmente que pode estar tendo uma passagem na vedação do DRU. Enfim, devido ao tardar do horário acordamos junto coordenação para dispensar a carreta para retorno amanhã a noite com intuito de avaliarmos melhor durante o dia o que pode estar causando essa falha.
Obs.: TM´s Brazil, Rodrigo e Danilo atuaram até as 22:30h 2017334883 B-631503 - Falha na partida bomba 
Hoje foi dado prosseguimento na avaliação da falha na partida da bomba de descarregamento de propano. O TM Luciano fez a avaliação no período da manhã com algumas tentativas de partida após bom tempo de escorva, porém sem sucesso. Houve consulta ao Eng. Allan da UO-BS para esclarecimento de dúvidas quanto ao funcionamento do plano de selagem. Foi verificado na lógica que não existe temporização na partida desse sistema, e que também que a presença de alguns RO´s nas linhas que atrapalham a indicação dos instrumentos. Tivemos falhas deste no passado nas bombas do sistema de GLP B-631504 onde foi implementado melhorias no plano de selagem para sanar essas possíveis falhas de projeto. Para liberação do sistema foi emitido a ARO 272 para force no PDIT-6315638, foi verificado que mesmo com essa inibição o sistema está protegido pela intertravamento de pressão alta na linha do selo que ficou ativo. Equipamento o force o equipamento foi colocado em operação com sucesso e segue descarregando a carreta com inventário de propano. Foi gerado a ZE 10383837 para implementação de melhoria no plano de selagem dessa bomba considerando os detalhes da análise de falha dessa ordem contingencial.
Status: Concluído - Operando
Status: Andamento - Continua 07/03</t>
  </si>
  <si>
    <t>Baaixo nível de selagem +baixa pressão e intertravamento PDIT</t>
  </si>
  <si>
    <t>FORCE LÓGICO NO PAINEL PREENCHIMENTO DA SELAGEM</t>
  </si>
  <si>
    <t>2017351816 - B-C-123102C-03A - Remoção da bomba vazamento pelo selo
Conforme vazamento identificado pelo selo da bomba na partida do compressor, foi definido no redia que deveria ser removida a bomba devido as válvulas de bloqueio estarem dando passagem fazendo com que ficasse com o vazamento continuo pelo selo mecânico. Foi emitida ordem e PT imediata sendo removida a bomba e instalado flange cego disponibilizando o compressor para operação. Em conversa com Supervisor Aoki temos selo e bomba em estoque e será programado para a semana 12 o reparo e instalação da bomba.
Status: Concluído - Compressor Disponível</t>
  </si>
  <si>
    <t xml:space="preserve">B-C-123102C-03A </t>
  </si>
  <si>
    <t>substituir o selo</t>
  </si>
  <si>
    <t>Automação:
OI 2017354462 - GE-513201A - Falha de comunicação do Bently
Logo pela manhã foi acionado a manutenção devido a IHM do TG-A estar com as indicações congeladas, TM Squinca avaliou e identificou a necessidade de resetar o rack do bently para tentar normalizar as indicações. Emitida ordem e Pt imediata, sendo realizado o desligamento dos fusíveis e reset do bently nevada normalizando as indicação, acompanhado durante a tarde e não apresentou falhas.
Status: Concluído - Disponível</t>
  </si>
  <si>
    <t>PN-513201-A</t>
  </si>
  <si>
    <t>Controle e Monitoramento</t>
  </si>
  <si>
    <t>RESET NO BENTLY NEVADA</t>
  </si>
  <si>
    <t xml:space="preserve">Automação:
OI 2017356478 - C-123101A - IHM Apagada
Com a redução da Plataforma de Mexilhão houve a necessidade de parada do compressor, porém algum tempo depois foi identificado que a IHM estava apagada e que já estavam com a necessidade de partida do compressor, emitida ordem e PT imediata e reiniciado o computador normalizando a IHM, porém logo em seguida tornou a apagar a IHM novamente. Acertado com a coordenação de operação e removida a IHM para avaliação em bancada sendo identificado que cooler do processador está danificado. Amanhã daremos continuidade na busca de sobressalente para realização do reparo. Forship liberada as 17:30h.
Status: Em andamento - Indisponível Continua 13/03 
</t>
  </si>
  <si>
    <t>VENTILADOR DA IHM</t>
  </si>
  <si>
    <t>Substituir ventilador/ fusível</t>
  </si>
  <si>
    <t>Automação:
OI 2017356483 - C-123101C - IHM travada
Com necessidade partida do terceiro compressor e não foi possível partir o compressor C devido a IHM do compressor estar sem a indicação de todos os parâmetros do compressor de monitoramento e partida. Equipe foi até o local identificando que o Windows estava travado, foi reiniciado o Windows e normalizado a indicação sendo colocado o compressor em operação na seqüência.
Status: Concluído - Operando</t>
  </si>
  <si>
    <t>SOFTWARE</t>
  </si>
  <si>
    <t>REINICIAR O WINDOWS</t>
  </si>
  <si>
    <t>Mecânica:
OI 2017368917 - C-123701B - Queda do compressor por atuação do sensor VE-1237402
Acionado a manutenção por volta das 11:40h informando a queda do compressor de Reciclo B com atuação de vibração VE-1237402, foi emitida ordem e Pt imediata para verificar o ocorrido, foi removido a proteção do acoplamento e identificado que as lâminas do acoplamento lado do motor estava totalmente danificadas e as lâminas do lado compressor parcialmente danificadas. Com isso o compressor ficou indisponível. Será delineado a atividade de substituição e análise da falha, Foi identificado que temos 1 unidade das lâminas em estoque, será iniciado o delineamento da substituição das lâminas e será atuado logo na seqüência da liberação do compressor
Status: Em andamento - Indisponível</t>
  </si>
  <si>
    <t>VE-1237402</t>
  </si>
  <si>
    <t>Automação:
OI 2017354462 - GE-513201A - Falha de comunicação do Bently
Fomos acionados hoje devido o TG-A estar indisponível e não aceitando reset, TM Danyell da automação foi avaliar a falha e identificou que o Bently estava travado, emitida Pt imediata para reset do Bently, após realização do reset foi normalizado e deixado o TG-A disponível para operação.
Status: Concluído - Disponível</t>
  </si>
  <si>
    <t>RESET DO BENTLY NEVADA</t>
  </si>
  <si>
    <t>Automação:
OI 2017375700 - C-123101A - Falha impedindo partida
Acionado manutenção por volta das 20:20h devido a queda do compressor de venda D e na tentativa de partida a operação identificou que a válvula anti surge do Venda D XV1231214 estava travada a princípio. Diante disso forma partir o compressor A porém apresenta falha e não conseguia resetar, acionado TM Danyell para avalia um possível travamento do Bentlly, na primeira avaliação suspeitou da falha de um cartão da Bently, retirado sobressalente do estoque e substituído sem sucesso. Ao aprofundar um pouco mais na identificação, foi observado que o TE-34 do mancal do motor principal estava em falha e chegando a conclusão da barreira intrínseca queimada. Acionado o TM Helvio as 22;30h e realizada a substituição da barreira por outra recuperada eliminando a falha. Iniciada nova partida sendo abortada por falha no booster. Ao avaliar o funcionamento do booster foi identificado que um dos cilindros pneumáticos estava solto com os 4 parafusos caídos e que o tube de acionamento do cilindro havia cisalhado na anilha, normalizado a fixação do cilindro e refeito a fixação do Tube. Após isto foi realizada nova partida do compressor com sucesso as 23:45h. TM Danyell e TM Helvio liberados as 00:00h. OBS: Compressor D ficou indisponível para melhor avaliação no dia seguinte.
Status: Concluído - Operando</t>
  </si>
  <si>
    <t>BARREIRAS INTRÍNSECAS</t>
  </si>
  <si>
    <t>PAINEL DE PROTEÇÃO</t>
  </si>
  <si>
    <t xml:space="preserve">Instrumentação/Automação/Andaime
OM 2017376423 - C-123101D Falha partida
Hoje MI foi acionada pela manhã com o relato de queda do compressor de venda D no turno da noite ocasionada pela atuação do PALL-1231327 (sistema de nitrogênio) que não estava aceitando reset. TMs foram ao local mas não identificaram nenhuma anormalidade. Foram realizados testes na geradora, sem nenhum problema. O que se viu foi uma falha na XV de descarga do compressor que estava fechada e não aceitava abertura para permitir a máquina partir. Foi mobilizada equipe de andaime que confeccionou patamar para acesso à válvula. TMs identificaram então uma falha no retorno de posição da mesma. Realizada a substituição do switch e confirmada funcionalidade OK da válvula. Compressor ficou permissivo porém não foi partido em teste por opção da OP.
Status: Concluído - Disponível
</t>
  </si>
  <si>
    <t>XV-1231212</t>
  </si>
  <si>
    <t xml:space="preserve"> Por volta de 00h30, conseguimos restabelecer a condição operacional adequada para a UTGCA com a partida do terceiro compressor de venda (E - após reset no PLC). Isto se deu praticamente simultaneamente com evento de ESD3 (fogo e gás) ocorrido em PMXL-1, que zerou a vazão de importação. Sendo assim, um compressor de venda foi parado (C) e um de propano (A), mas estão disponíveis em caso de necessidade.
</t>
  </si>
  <si>
    <t>PLC em LOOP</t>
  </si>
  <si>
    <t>Elétrica/Automação/Instrumentação
OI 2017380996 - C-123101D Falha na partida
Hoje foi dado prosseguimento na avaliação da falha que, por 3 vezes consecutivas neste final de semana, ocasionou o trip do compressor de venda D logo após a partida (XS-323-Disjuntor Desenergizado). Foi envolvido na análise, além dos TMs Flaviano, Wladimir e Danyell, também o TM André, após a suspeita levantada ontem pela equipe de uma possível falha no booster estar causando este shutdown, retornando o sinal de disjuntor desenergizado. TMs verificaram que, na lógica, existe um sinal de shutdown por "pressão diferencial baixa do filtro do booster" que sempre é enviado após o booster terminar sua operação normal durante a sequência de partida. Este sinal, em uma condição normal, não causa o trip do compressor pois é seguido de um comando "always off" que o inibe. Com a suspeita de que, por algum motivo, algum erro possa ter acontecido na leitura da lógica durante os procedimentos de partida do compressor, talvez ocasionado pelo ESD3 de sábado, foi decidido por realizar um reset no PLC e uma nova tentativa de partida monitorada. Nesta tentativa, o compressor entrou com sucesso na primeira tentativa, e segue em operação. Esta atividade foi muito importante para desenvolvimento da equipe na lógica dos compressores de venda e para confirmar que, frequentemente, problemas na leitura da lógica destes compressores acontecem quando demandada sua partida. Evento similar ocorreu no sábado no compressor de venda E, quando um passo da sequência de partida foi pulado, sem motivo aparente e só foi possível "destravar" a permissão para partida do compressor com um reset no PLC</t>
  </si>
  <si>
    <t>PN-C-123101D</t>
  </si>
  <si>
    <t>Mecânica
OI 2017380997 - GE-513201B Limpeza de Tochas 4 e 5
Durante tentativa de partida do TG-B após queda da planta, por 3 vezes consecutivas, a máquina caia durante a queima por spread nos termopares 5, 6 e 7. Foi criada, então, ordem imediata para atuação da mecânica na limpeza das tochas 4 e 5. TMs atuaram até aproximadamente 16h30, liberando novamente o TG para partida, que aconteceu sem anormalidades na primeira tentativa.
Status: Concluído - Operando
OBS: Pendente associação de nota - OM criada sem nota.</t>
  </si>
  <si>
    <t>TOCHAS</t>
  </si>
  <si>
    <t>LIMPEZA NAS TOCHAS</t>
  </si>
  <si>
    <t>Automação
OI 2017354462 - GE-513201A Falha de comunicação do Bently
Mais uma vez hoje pela manhã a MI foi acionada pela OP com a informação de nova falha no Bently do TG-A. Ontem havia sido substituído o cartão do Slot 1 do rack do Bently, o que havia momentaneamente solucionado o problema. Em avaliação do TM Dannyel hoje, foi verificada uma falha no cartão do slot 10. Verificado em estoque a disponibilidade de 1 UND do NM 10.655.486 (realizada reserva 77481007/2 na OM) referente a este cartão, porém o mesmo não foi localizado por nós no K-08. Optamos por não acionar o sobreaviso do almoxarifado neste momento para localizar o cartão e realizar a troca dos cartões do slot 10 do TG-C para o do TG-A, monitorando ao longo do final de semana se a falha volta a aparecer em algum dos TGs (quando os cartões foram trocados, nenhum apresentou falha). Iremos tratar na segunda-feira com o almoxarifado o atendimento da reserva para recomposição do TG-C se for o caso. Durante todo o dia de hoje, a falha não voltou a aparecer em nenhum TG. Seguiremos monitorando amanhã e a OP durante o fim do turno da noite.
Status: Concluído - Disponível</t>
  </si>
  <si>
    <t>Substituir cartão</t>
  </si>
  <si>
    <t xml:space="preserve">Instrumentação
OI 2017382039 - C-123102C falha LIT Interestágio
Ontem foi verificado pela OP que o instrumento de medição de nível interestágio do compressor de propano C estava em falha o que comprometia a partida do sistema de lubrificação do compressor e o aquecimento do óleo. Foram feitas algumas manobras operacionais com apoio do Téc. Carlos da Semapi e foi possível iniciar o aquecimento do óleo ainda ontem, porém o problema no LIT persistia e foi decidido por atuar de forma imediata para correção hoje. Sendo assim, TMs de instrumentação iniciaram atuação e identificaram que a faixa de calibração do instrumento estava errada. Refeita a calibração sem anormalidades e liberado o equipamento para a OP por volta de 16h30 que iniciou os procedimentos de partida. 
Status: Concluído - Disponível
</t>
  </si>
  <si>
    <t>LIT-1231506</t>
  </si>
  <si>
    <t>LIT-1231506C</t>
  </si>
  <si>
    <t>INTER-ESTÁGIO</t>
  </si>
  <si>
    <t>CALIBRAÇÃO DO INSTRUMENTO</t>
  </si>
  <si>
    <t xml:space="preserve">Automação
OI 2017382036 - C-123101A Falha na IHM (painel apagado)
Ontem a MI foi acionada por volta de 15h45 com o relato da OP de que a IHM do compressor de venda A estava com as indicações dos valores das variáveis do compressor apagados (blocos pretos nas variáveis). Como isto não ocasionava queda da máquina e a indicação estava visível através da tela dos compressores de venda da sala de controle, mas impediria a possibilidade de tentar uma nova partida em caso de queda do compressor, a atividade corretiva foi priorizada apenas para hoje de forma imediata. TM Danyell verificou em campo que o cabo ethernet que chega na placa de rede estava conectado na placa cujo IP estava errado. Foi realizada a troca do cabo para a placa de rede do IP correto, normalizando de imediato a indicação na IHM.
Status: Concluído - Disponível
</t>
  </si>
  <si>
    <t>CONEXÃO DE CABOS</t>
  </si>
  <si>
    <t>RECONECTAR EM LOCAL CORRETO.</t>
  </si>
  <si>
    <t xml:space="preserve">Elétrica+Automação+Instrumentação+Engenharia:
OI 2017404953 GE-513201A - Falha motor de partida.
Hoje, foi dado continuidade na avaliação da falha no motor de partida do TGA com apoio do Eng. Lucas. Em campo verificamos que a gaveta do motor da bomba não estava sendo energizada devido falha no cabeamento de controle vindo do inversor de frequência; os TM´s Bruno e Rodney identificaram um mal contato nesse cabo, foi realizado reaperto geral normalizando a energização da gaveta. Após essa intervenção foi teste um crank, o sistema entrou de primeira. Na sequência foi realizado outro também não houve anormalidades. Foi descartada a suspeita do controlador da FCV. Eng. Lucas entregou para equipe de instrumentação tabela com correlação de mA x V, os valores medidos durante os testes estavam bem coerentes. Equipamento foi testado e liberado para operação por volta das 15:00h.
Obs.: O mesmo deve entrar em operação em IDLE na segunda para realização de atividades programadas da equipe de preditiva. 
Status: Concluído - disponível </t>
  </si>
  <si>
    <t>M-P-GE-513201A-03</t>
  </si>
  <si>
    <t>Conexão Cabo de Controle</t>
  </si>
  <si>
    <t>Reaperto dos bornes</t>
  </si>
  <si>
    <t>Mecânica G&amp;E:
OI 2017410448 B-540002B Vazamento diesel
Hoje durante a realização preventiva pela mecânica na bomba diesel de injeção da água nas esferas, por volta das 14:00h foi identificado vazamento de diesel pela mangueira de injeção de combustível no motor. Por se tratar de equipamento de segurança e vazamento de produto inflamável, foi gerado ordem imediata. Foi necessário aplicar novo libra no equipamento pois anterior na preventiva não previa intervenção no sistema de diesel. Após a troca do libra foi cortado um pequeno trecho da mangueira que estava rasgada e reinstalado a mesma reposicionado as abraçadeiras. Feito isso, foi sanando o vazamento. Equipamento foi testado e liberado para operação às 18:30h 
Status: Concluído - operand</t>
  </si>
  <si>
    <t>Mangueira</t>
  </si>
  <si>
    <t>Injeção de combustível</t>
  </si>
  <si>
    <t>Cortar parte furada da mangueira</t>
  </si>
  <si>
    <t xml:space="preserve">Instrumentação+Automação+Engenharia:
OI-2017412995 GE-513201D- Falha Posição VIGV
Acionado a manutenção por volta das 14:30h devido a queda do TGD por a falha no sensor de posição da VIGV "A75GGIGVF1". O sensor RVDT entrada B estava em a falha em função da divergência de diferencial fora da tolerância comparado sinal do sensor RVDT entrada A. Esses valores de de posição de retorno de posição da válvula devem estar sempre bem próximos. Neste caso, o sensor RVDT-A=20% e RVDT=33% essa diferença acabou gerando o SD na máquina. No entanto, ao abrirmos o painel da casota para verificar este módulo 
constatamos a presença de bastante água no interior do painel oriunda de infiltração por condensação vinda ar condicionado. Água acabou afetando vários módulos de controle, foi necessário secagem completa no interior do painel, limpeza nas canaletas de cabos e a sopragem com secador térmico nos módulos eletrônicos. Identificamos que o módulo RVDT-B estava danificado devido a presença água no circuito eletrônico, o mesmo foi substituído por sobressalente disponível em estoque( NM 11.775.553 - Reserva 77733490-1). Foi necessário mobilizar a equipe do almoxarifado para localizar esse material no estoque. A princípio tínhamos o material disponível com duas unidades em estoque, porém, sem a sua respectiva locação no SAP. Somente por volta das 18:00h o material foi localizado pelo TM Márcio Jaime, neste mesmo momento que a equipe do almoxarifado chegou na unidade. Este fato  acarretou em pelo menos três horas de atraso na atuação da manutenção para o restabelecimento da máquina. Superado a questão do material, o módulo danificado foi substituído por sobressalente, na sequência feito sua calibração com uso do gabarito, medidos os valores de impedância da bobina do sensor estava ok. Foi ajustado retorno de sensor posição RVDT-B, movimentando a válvula no campo com sucesso. Após a intervenção na VIGV identificamos uma falha no cartão de interface comunicação da no módulo da bently 3500/22M o cartão estava sem configuração em função da falha em uma das fontes redundantes, foi verificado que a mesma estava apagada devido a mal contato no borne fusível. Sendo assim, foi restabelecido a fonte, regularizado a configuração do cartão fazendo download, normalizando o sistema da bently. Após os testes foi realizada a partida da máquina com sucesso, foi colocada carga até 5MW. No entanto, logo na sequência parou devido a falha de acionamento da VIGV, verificamos que módulo de controle da MOOG recebe o sinal de controle do PLC, mas não envia para campo. Esse controlador também foi afetado pela infiltração de água no painel. Identificamos sobressalente disponível em estoque(NM 11.912.221  Reserva 77733490-1). O módulo reserva foi pré ajustado(jumpers internos) espelhando o controlador original, feito a configuração, realizamos simulação pelo PLC enviado sinal de controle para controlador, mas ele não transferiu o sinal para no campo. Pela complexidade de ajustes neste controlador da MOOG acordamos com operação de continuar atividade amanhã, após o interstício das equipes. Segue operando TGA Central e TG B em Premix reduzindo a pressão do GASMEX aos poucos com três vendas operando. Foi instalado uma lona de proteção em cima do painel da casota como medida paliativa para evitar nova infiltração de água. Equipe da operação já solicitou prioridade na atuação do compartilhado para resolver o problema no sistema de ar condicionado.  
Obs.: TM´s Danilo, Silvio, Márcio e Eng. Lucas atuaram até as 01:00h
Status: Em andamento - Continua 25/03                                                                                                           25.03.18 Instrumentação+Automação+Engenharia:
OI 2017412995 GE-513201D- Falha Posição VIGV
Hoje após o retorno dos TM´s Silvio e Danilo do interstício por volta das 13:00h conseguimos levantar com apoio do Eng. Lucas todos os documentos para a calibração do módulo sobressalente da MOOG para restabelecimento do controle da VIGV. Trabalhamos bastante na calibração do controlador que ficou bem coerente com dados de referência da documentação e nas medições de tensão e corrente do controle, contudo após a reinstalação do módulo não tivemos sucesso nos testes funcionais. Inicialmente não havia sinal de saída para válvula no campo, foi quando constatamos uma inversão no cabeamento de saída, o que possivelmente estava causando a falha. Corrigido essa ligação a válvula começou a operar a contento. Essa inversão pode ter ocorrido quando da desmontagem dos componentes do painel para secagem com soprador térmico. Por desencargo retornamos com módulo anterior para testar se ele estava bom ou não. De fato, o módulo anterior estava queimado devido infiltração de água parte eletrônica. Finalizados todos os testes liberamos o TGD por volta das 18:00h para operação. A máquina partiu de primeira por volta das 18:15h foi passada para PREMIX por volta das 19:30h. Equipamento testado e liberado para operação. 
Status: Concluído - operando </t>
  </si>
  <si>
    <t>PN-513201-D</t>
  </si>
  <si>
    <t>Teto do TGCP com infiltração</t>
  </si>
  <si>
    <t>GG-Compressor</t>
  </si>
  <si>
    <t xml:space="preserve">Manutenir teto do TGCP </t>
  </si>
  <si>
    <t>6-Demais Falhas (Miscelâneas)</t>
  </si>
  <si>
    <t>6.3-Outras</t>
  </si>
  <si>
    <t>Automação+Engenharia:
OI 2017412960 GE-513201A - Falha na partida GG NH Pullaway
Hoje, após a queda do TGD por volta das 14:30h foi tentado diversas partidas no TGA sem sucesso devido devido a falha NH Pullaway Speed Achieved Failure SD. Devido a recorrência de falhas foi mobilizado o apoio do Eng. Lucas para avaliação e apoio no restabelecimento da máquina. Em campo foi verificado que esse SD é devido a um watchdog timer para identificar, após a detecção da ignição, que a rotação NH da GG chegou em 3500 rpm. Conforme já havia sido identificado anteriormente, este timer está configurado para 15s em todos os TGs, porém o diagrama lógico dos TGs apresenta que este timer deveria ser de 30s. Verificado também que nas tentativas de partida que falharam, a rotação NH chegava próximo a 3400, indicando que se o tempo estivesse conforme projeto, provavelmente seria possível a rotação chegar a 3500 e seguir com a sequência de partida. O preset desse timer, em 15s, está em uma rotina da lógica do ECS a qual não temos acesso. Foi identificado na lógica algumas rotinas abertas, uma delas é a "T3gc", que é responsável para leitura dos dados de cromatografia do gás. Optamos então por incluir ao final dessa rotina uma instrução que altera o preset desse timer para 30s, conforme projeto. Com isso, o timer foi deixado conforme projeto. Após essa alteração, foi realizada a partida do TG com sucesso, onde foi identificado que o TG está demorando 16s para atingir a velocidade de 3500 rpm. Acordamos por deixar o TG com essa temporização até Segunda-feira, onde reavaliaremos qual a estratégia será adotada para regularização do problema, é possível com uma lavagem a máquina possivelmente melhore este tempo de partida. O TGA segue operando em central com carga em torno de 10MW.
Status: Concluído-operando</t>
  </si>
  <si>
    <t>Lógica do ECS</t>
  </si>
  <si>
    <t>Ajuste set point</t>
  </si>
  <si>
    <t>Elétrica:
OM 2017414013 PN-GE-513201C-03- Falhas em Gavetas do CCM
Hoje após a liberação do TGC pela equipe de analítica que atuou regularizando o sistema de fogo e gás, tivemos acionamento da equipe de elétrica para apoio a operação para regularização de falha no CCM impeditivas para partida da máquina. Foi gerado ordem imediata devido a necessidade de verificação interna de gavetas ligados ao sistema do demister e guilhotina. No CCM não foi identificado nenhuma anomalia na gaveta pela operação, porém ao acessar a parte interna identificamos pelos relês de controle o indicativo de botoeiras batidas no campo. Ambas botoeiras foram resetadas no campo normalizando as condições de partida. Após isso realizamos partida na máquina, porém houve SD devido ao falha na velocidade do motor de partida. "LSS65UC087_13" Starter speed estabilished failure SD às 18:30h. Como a equipe da operação estava empenhada em colocar carga no TGD acordamos realizar novos testes amanhã durante o dia.  
Status: Concluído - indisponível</t>
  </si>
  <si>
    <t xml:space="preserve">PN-M-DG-P-GE-513201C </t>
  </si>
  <si>
    <t>BOTOEIRA</t>
  </si>
  <si>
    <t>WHRU</t>
  </si>
  <si>
    <t>NORMALIZAR BOTOEIRA</t>
  </si>
  <si>
    <t xml:space="preserve">Mecânica:
OM 2017413788 B-C-123102B-01B-Limpeza Filtro STR-10
Acionado a manutenção por volta das 08:30h da manhã devido a queda do compressor de propano B devido a baixa eficiência da B-C-123102B-01B. Foi gerado ordem imediata para atuação da equipe de mecanica na limpeza do fitro. O mesmo foi removido do campo para oficina onde foi realizada a limpeza e sopragem. Foi necessário confeccionar junta para reinstalação do equipamento no campo. O Equipamento foi reinstalado por volta das 15:00h. Após o retorno da máquina por volta das 18:30h após a partida do TGD foi necessário ajustar o parafuso de controle da PCV. Equipamento testado e liberado às 19:00h para operação. 
Status: Concluído - operando
</t>
  </si>
  <si>
    <t>STR 10B</t>
  </si>
  <si>
    <t>STR-10B</t>
  </si>
  <si>
    <t>SISTEMA DE LUBRIFICAÇÃPO</t>
  </si>
  <si>
    <t>LIMPAR O STR 10B</t>
  </si>
  <si>
    <t>Instrumentação+Automação+Mecnãnica:
OI  2017420526 GE-513201C- Falha na partida
Na tentativa de partida do TG-C para queima após a preventiva para garantir a queima para a lavagem. Equipe de instrumentação identificou logo pela manhã que a não havia pressão de óleo no sistema acionando a mecânica para apoio na avaliação, em avaliação conjunta chegaram a conclusão que válvula MV-UH-TS-GE-513201C (75QGCV) não estava recebendo o comando de abertura se mantendo com 4MA. Dando andamento na análise em conjunto com a automação, foi identificado que o cartão apresentava o alarme (LAA65UC148_13) dos termopares 1 a 8 (câmaras 2 a 6) estava em falha, onde foi substituído por sobressalente e normalizado. A equipe identificou mais 5 alarmes que não conseguiam realizar reset, onde foram realizados reset via PLC e normalizando 3 alarmes. Amanhã daremos continuidade na avaliação dos outros 2 alarmes existentes, teste na válvula MV-UH-TS-GE-513201C (75QGCV) e tentativa de partida do TG-C. TM's Marcio, Silvio e Danilo liberados as 20:00h.
Status: Em andamento  - Indisponível</t>
  </si>
  <si>
    <t>PN-513201-C</t>
  </si>
  <si>
    <t xml:space="preserve">FALHA NO CARTÃO </t>
  </si>
  <si>
    <t>SUBSTITUIR O CALRTÃO DE COMANDO DA VÁLVULA</t>
  </si>
  <si>
    <t xml:space="preserve">Elétrica:
OI 2017421655  GE-513201B- Temperatura no estator do gerador
Acionado a manutenção devido a queda do TG-B por volta das 17:30h por alarme de temperatura alta no estator do gerador através do sensor TE-5132671B (26GNt02). Em avaliação realizada pelo TM Bruno e Eng. Allan foi identificado uma atuação espúria do sensor, foi avaliação decidido em realizar o force do instrumento e liberar o TG-B para operação. Emitida ordem e PT imediata, emitido ARO 278 e realizado o force, após foi realizada a partida do TG-B com sucesso. Na sequência a coordenação de operação decidiu em colocar o TG-B em PREMIX. Equipamento liberado para operação das 19:40h. 
Status: Concluído - operando 
</t>
  </si>
  <si>
    <t>TE-5132671</t>
  </si>
  <si>
    <t>TE-5132671C</t>
  </si>
  <si>
    <t>FORCE OFF NO INSTRUMENTO</t>
  </si>
  <si>
    <t>NÃO HOUVE A NECESSIDADE DE ATUAR DE FORMA CORRETIVA NO SISTEMA DE ACIONAMNETO DA SOLENÓIDE DO SISTEMA DE CO2.O MESMO FOI REALIZADO NA ORDEM DE 8000 HORAS,COM SEU FUNCIONAMENTO NORMAL.E ATUAÇÃO CORRETA.
STATUS OPERACIONAL
EXEC.RODRIGO DO PRADO
         46261788
           B1GK</t>
  </si>
  <si>
    <t>CILINDROS CO2</t>
  </si>
  <si>
    <t>VÁLVULAS CO2</t>
  </si>
  <si>
    <t>AJUSTE</t>
  </si>
  <si>
    <t>Mecânica:
OI  2017437650 - GE-513201A - Remover mangueira da bomba hidráulica do motor de partida
Removida a mangueira hidráulica do TG-A para instalação e lavagem do TG-C.
Status: Concluído - Indisponível</t>
  </si>
  <si>
    <t xml:space="preserve">B-UH-TS-GE-513201A-02 </t>
  </si>
  <si>
    <t xml:space="preserve">MANGUEIRA </t>
  </si>
  <si>
    <t xml:space="preserve">SUBSTITUIR MANGUEIRA </t>
  </si>
  <si>
    <t>Andaime/Mecânica
OI 2017438789 - C-123701A Queda do compressor por Vibração
Após ocorrência de quebra das lâminas do acoplamento do compressor de reciclo A da fase 1 na última quinta-feira a noite, hoje foi possível iniciar intervenção fora da programação para substituição. Foi montado pau de carga sobre o acoplamento e realizada a conferência inicial do alinhamento pela equipe de mecânica, além do centro magnético do motor e medição do GAP, conforme havíamos combinado. Atividade segue em andamento amanhã com o desacoplamento do conjunto e continua nos próximos dias com previsão de conclusão até 10/04.
Status: Em andamento - Indisponível</t>
  </si>
  <si>
    <t>LÂMINA DO ACOPLAMENTO</t>
  </si>
  <si>
    <t>ACOPLAMENTO</t>
  </si>
  <si>
    <t>SUBSTITUIR ACOPLAMENTO</t>
  </si>
  <si>
    <t>02.03.18 - Danilo (U4UE)
Ordem imediata aberta após OP identificar pequeno vazamento pelo dreno
da válvula manual de bloqueio da sucção do compressor de venda A.
Aproveitando a oportunidade de parada total da planta prevista para
amanhã, iremos realizar esta tarefa com a caldeiraria que demanda
despressurização total do header de sucção para sua liberação.</t>
  </si>
  <si>
    <t>XV-12310643</t>
  </si>
  <si>
    <t>BUJÃO</t>
  </si>
  <si>
    <t>VEDAR E REAPERTAR</t>
  </si>
  <si>
    <t>AT-1231201C -Em falha
------------------------------------------------------------------------
Ver relato ...
Data: 05/03/2018; OM: 2017324795; PT: 10968386 das 12:00h até 17:00h.
Ocorrência: C-123101C - Geradora de N2 / AT-201.
Causa: Corretiva.
Atuação: Realizado primeiramente a verificação do alinhamento de ar-
comprimido para geradora de nitrogênio e posteriormente solicitado ao
operador que desce o comando de inicialização da mesma, logo após,
verificamos as indicações dos transmissores de pressão de entrada "PIT-
442" e de saída "PIT-426"da geradora, e notamos que somente o
transmissor de pressão de entrada é que estava com a pressão requerida
em aproximadamente 660kPa e observamos que o transmissor de saída "PIT-
426" estava com a indicação de pressão zerada. Desta forma, efetuamos o
alinhamento do by-pass da "PCV-243" e notamos que o "PIT-426" permanecia
com a indicação zerada, então chegamos à conclusão que a válvula "ROV-
235" não estava aberta. Solicitamos apoio da equipe de automação para
verificação do comando da "SOV-235" que é responsável pela atuação da
respectiva válvula "ROV-235", enquanto realizamos as devidas medições de
tensão de alimentação "24Vcc" da "SOV-235" (sem tensão) e de saída de
ar-comprimido da "SOV-235" (sem ar de saída). Em paralelo, realizamos a
verificação do analisador de oxigênio "AT-201", passando o gás padrão de
O2 à 10% e o mesmo indicou o valor coerente de 99,8% na IHM, em seguida
passamos o gás padrão de nitrogênio à 99,99% e o mesmo indicou também o
valor coerente de -0,1% na IHM, o que descartou qualquer possível
problema com o analisador de O2. Por fim, a equipe de automação,
realizou vários forces para teste da "SOV-235", até que foi observado
que o CLP do compressor de venda "C" estava "PARADO" em "STOP". Foi
normalizado o CLP passando para modo "RUN" e em seguida, testado
novamente a "SOV-235" com sucesso, onde foi observado que a "ROV-235"
foi perfeitamente aberta, permitindo que o transmissor de pressão de
saída "PIT-426" indicasse a devida pressão requerida em aproximadamente
660kPa e toda a malha de controle da geradora passou a funcionar
perfeitamente.
Situação deixada: Disponível a geradora de nitrogênio e analisador de
O2, porém a equipe de automação ainda realizará a atualização do Backup
do programa desta máquina.
Responsáveis: Márcio Jaime, Hélvio, Martins, Prado G&amp;E, Eber Automação e
Anderson GE.</t>
  </si>
  <si>
    <t>ANALIZADOR DE O2</t>
  </si>
  <si>
    <t>SELAGEM</t>
  </si>
  <si>
    <t>AJUSTAR O ANALISADOR</t>
  </si>
  <si>
    <t>PT- 11009012; das 19:30h até 01:30h.
Ocorrência: C-123102A/ SDV-1231502A Falha
Causa: Válvula solenoide danificada.
Atuação: Retirada a válvula solenoide, reparo em bancada, reinstalação e acompanhado teste durante a operação.
Situação deixada: Operando.
Responsáveis: Grammlich/Hélvio.</t>
  </si>
  <si>
    <t>XV-1231502A</t>
  </si>
  <si>
    <t>VÁLVULA SOLENÓIDE</t>
  </si>
  <si>
    <t>BY-PASS</t>
  </si>
  <si>
    <t>SUBSTITUIR VÁLVULA SOLENÓIDE</t>
  </si>
  <si>
    <t>Vazamento do seo mecânico do 1º estágio do compressor. Está em avaliação pela Mayekawa.</t>
  </si>
  <si>
    <t>SELO MECÂNICO</t>
  </si>
  <si>
    <t>Substituir selo</t>
  </si>
  <si>
    <t>Mecânica
OE 2017316040 - GG-GE-513201B Sopragem Câmaras 1, 2 e 9
Após relato da OP de ontem e confirmação da preditiva sobre spread elevado nos termopares 1 e 16 do TG-B, indicando uma possível queda no retorno da planta ou ao longo do mês de março, optamos hoje por realizar preventivamente a sopragem das câmaras 1, 2 e 9, de forma imediata. Atividade transcorreu sem surpresas disponibilizando o TG ao final do dia. OBS: Foi definido por soprar as câmaras e não substituí-las para que a equipe de preditiva/grandes máquinas possa fazer um monitoramento da eficiência das sopragem ao longo do mês de março.</t>
  </si>
  <si>
    <t>CÂMARA 1,2 e9</t>
  </si>
  <si>
    <t>Mecânica:
OM 2017191050 - GE-513201C - Preventiva 1.000 (Lavagem e Boroscopia)
Finalizada a lavagem da GG com sucesso, na primeira tentativa de partida da máquina ocorreu SD na partida pela falha SECUNDARY DOWNSTREAM PRESSURE FAULT SHUTDOWN, foi tentado a segunda partida que foi realizada com sucesso. Em conversa com a Coordenação de operação optamos em deixar o TG-C disponível, mesmo com a necessidade de reparo no suporte da tubulação do vent do gas combustível na chaminé, que estamos prevendo realizar de forma extra programada na segunda 02/04.
Status: Em andamento - Disponível</t>
  </si>
  <si>
    <t xml:space="preserve">B-UH-TS-GE-513201C-02 </t>
  </si>
  <si>
    <t>AZT. C-123101C - Instalação de retenção e figura oito
- Este projeto visa eliminar o problema de rotação reversa nos
compressores do Gás de Venda através da instalação de válvulas de
retenção na descarga dos mesmos. Outro objetivo deste projeto é
facilitar a liberação dos compressores para manutenção através da
instalação de figura 8 na sucção e descarga dos mesmos. Para
implementação deste projeto será realizado o corte e solda nas linhas de
descarga e sução, adequação de suportes, uso da ponte rolante do gás de
venda, uso de andaimes, uso de nitrogênio para inertização do sistema.
Este projeto será implementado conforme MD-9540.03-1231-940-P4C-001</t>
  </si>
  <si>
    <t>REVISÃO GERAL</t>
  </si>
  <si>
    <t xml:space="preserve">Automação
OI 2017454271 - C-123101A Parada inesperada do compressor
Hoje no período da tarde a OP realizou manobra de parada do venda B e partida do venda D para atender ao rodízio da equipe de grandes máquinas. Por volta das 17h30, a MI foi acionada pela OP com a informação de parada despressurizada do venda A, logo após a partida do venda D. Equipe de automação foi destinada para tentar identificar o motivo da falha que, na IHM, retornava apenas informação de disjuntor aberto. TMs destrincharam a lógica e verificaram que, de acordo com SOE do PES, o primeiro alarme foi o XS1231406A e depois ocorreram os outros, como o XS1231409A e o fechamento da XV1231207. Foi identificado que os possíveis causadores do XS1231406A são: alguns detectores de gás e fogo que dependem de botoeira, sendo que existem 2 detectores de gás com votação 2 de 2, e falha de posição da XV1231207. Assim, foi descartada a hipótese de gás/fogo/botoeira e acreditamos na hipótese de uma falha espúria da posição da XV-207 (mas não há registro no SOE). Foi realizada a movimentação da XV1231207 que indicou corretamente a posição de aberto e fechado. Portanto, o equipamento foi dado como liberado para a OP sendo que, caso volte a ocorrer o problema, já podemos nos direcionar para a XV.
OBS: TMs Squinca e Thiago atuaram até aproximadamente 20h15.
Status: Concluído - Disponível
</t>
  </si>
  <si>
    <t xml:space="preserve">OI 2017479089 - GE-513201C- Drenagem Manifold Central
Devido manobra operacional do TG-C por queda da Plataforma de Mexilhão, ocorreu SD do TG-C na saída do PREMIX por volta das 11h. Em conversa com Gerente Flaviano solicitou que fosse verificado a presença de líquido no manifoald da central. Emitido ordem e PT imediata e realizado a drenagem do manifoald central encontrando a presença de muito líquido, aproveitada a oportunidade foi drenada e encontrada também a presença de bastante líquido no manifoald das tochas e no manifoald da primária não foi identificado nenhum condensado.
Status: Concluído - Disponível </t>
  </si>
  <si>
    <t>GG-513201C</t>
  </si>
  <si>
    <t>Manifold Central</t>
  </si>
  <si>
    <t>LIMPEZA DOS DRENOS.</t>
  </si>
  <si>
    <t>ata: 13/04/2018; OM:2017489079, PT: 11097631 das 15h00 até 18h00.
Ocorrência: C-UC-513401E
Causa: Corretiva.
Atuação: Encontrado elemento danificado, tínhamos um sobressalente no laboratório novo. Logo efetuamos substituição do TE-5134303E e instalação do VE-5134329E Fabr: Bently Nevada, PN 330400,100mv/g (10,2mv/m/s2), CE 1180, G08E022Y.
Situação deixada: Operacional.
Responsável: Silvio/Menezes.</t>
  </si>
  <si>
    <t>TE-5134303E</t>
  </si>
  <si>
    <t>SUBSTITUIR SENSOR</t>
  </si>
  <si>
    <t>OI 2017498332 - B-1621301A Falha na Partida
Hoje pela manhã MI foi acionada com a informação de que, por diversas vezes ao longo do turno da noite, a OP não conseguiu realizar a partida do OCVAP I através da bomba principal A. Como a bomba B está indisponível (atividades corretivas programadas para semana 16), foi criada ordem imediata para verificação, pela equipe de automação. TM Squinca identificou que existe um intertravamento por pressão baixa na sucção de cada uma das bombas (PSL-1621301) que só é resetado com a partida de uma das bombas. Como a bomba redundante estava indisponível para partida, o alarme permanecia intertravando a B-1621301A. Foi realizado um reset do mesmo na lógica geral do OCVAP I e a bomba partiu com sucesso em seguida. Esta condição de lógica é incomum para as outras bombas da unidade e deverá ser feita uma SGM para realizar sua alteração. Por ora, caso ocorra o intertravamento novamente, a equipe de automação deverá ser acionada para realizar o reset na lógica.
Status: Concluído - Disponível
Edinilson, com a ausência do Ger. Flaviano hoje da unidade, tirei uma dúvida com o Ger. Amauri sobre esta SGM que envolve a lógica da Transpetro e ele me informou que esta SGM deve ser registrada mesmo no sistema da Transpetro, porém a execução da mudança pode ser feita por nós. Assim, solicito que ao longo dos próximos dias, você procure o Ger. Flaviano para saber quem é o responsável por registrar e autorizar esta mudança na Transpetro, baseando-se no relatório do TM Squinca. O relatório deve ser enviado para esta pessoa e devemos acompanhar o andamento do registro da mudança, para programarmos a correção definitiva. Qualquer dúvida, me procure amanhã. Obrigado.</t>
  </si>
  <si>
    <t>CLP</t>
  </si>
  <si>
    <t>ELABORAR SGM</t>
  </si>
  <si>
    <t xml:space="preserve">05/04 - Hoje por volta das 07:00h tivemos a informação da equipe da operação da queda do C-123701A na data de ontem devido a temperatura alta no "Mancal D", por atuação do TIT-1237436A, eles informaram que foi observado logo após a queda, constataram uma fumaça proveniente das tampas localizadas na parte superior do compressor. Esse evento aconteceu por volta das 22h30 do dia 05/04 informado também que ocorreu um aumento súbito na temperatura do Mancal D, variando de 66ºC para 89 ºC em espaço de tempo de aprox. 13 minutos, logo na sequência a máquina veio a cair. Com isso, o compressor C-123701B foi colocado novamente em operação. Essa demanda foi encaminhada para avaliação do Coord. Gustavo que prontamente respondeu com as recomendações para avaliação de falha. Para essa atividade foi gerado ordem extraprogramada para início da avaliação amanhã em campo.   
</t>
  </si>
  <si>
    <t>Acoplamento</t>
  </si>
  <si>
    <t>Substituição de acoplamento e mancal D do compressor</t>
  </si>
  <si>
    <t>08/04 - Hoje tivemos atuação conjunta das equipes de MI para avaliar a falha ocorrida na partida do TGB durante a madrugada. Realizamos partida acompanhada para verificar os valores de pressão do sistema de gás e comportamento das válvulas. Verificamos que a linha de gás da tocha estava com valor 180Kpa a menor comparada com partida de outras máquinas. Já havíamos passados por tipo de falha de falha de ignição de todas as câmaras em atuação anteriores, na época a falha ocorrida era devido a travamento da válvula de dreno da tocha 20FGTORD que estava travada aberta. Com isso, partimos para realizar teste de estanqueidade nas válvulas de dreno utilizando injeção de ar comprimido. Dito e feito, a válvula estava realmente travada aberta. Com isso, a mesma foi removida para reparo em bancada onde constatado a presença de bastante sujeira em seu interior, foi realizado limpeza e teste funcionais com sucesso. Na sequência a válvula foi reinstalado no campo, simulamos abertura e fechamento pelo PLC a mesma respondeu adequadamente. Após intervenção em campo realizamos partida na máquina, dessa vez a câmaras ignitaram normalmente, porém agora caíram spread. Foram três tentativas de partida sem sucesso devido a spread nas câmaras 1,2,4,7,8,9.  Devido ao tardar do horário foi acordado com coordenação a continuidade dessa atividade, iremos remover as tochas que deram falha para limpeza. Atividade paralisada 20:00h</t>
  </si>
  <si>
    <t>GG-513201B</t>
  </si>
  <si>
    <t>20 FGTORD</t>
  </si>
  <si>
    <t>08/04 - Acionado a manutenção por volta das 16;00h devido a queda compressor de reciclo C-123701B devido atuação intertravamento por temperatura no da garrafa de descarga do 2º estágio(V-C-123701B-04), em função da indisponibilidade do compressor de reciclo C-123701A demanda foi tratada como imediata. Foi negociado com operação a realização de force nesse instrumento enquanto atuávamos no TGB, porém em análise na lógica o TM Danilo identificou a presença de dois instrumentos redundantes TIT-404B-1 e TIT-404B-2 em canais diferentes de entrada analógica do PLC que atuaram com mesmo valor de intertravamento de temperatura elevada, esses instrumentos entrando em lógica de votação SIL2. Tendo essa informação recuamos na questão do force, buscando documentação não menção alguma a esse segundo instrumento no campo ou quanto a redundância de medição aplicada nesta máquina. Em campo verificamos que realmente só existe um sensor fisicamente, foi verificado termoelemento, integridade e isolação do cabeamento, testado a calibração do transmissor tudo ok. A única ressalva foi que encontramos o transmissor de temperatura com parafuso de fixação da suportação frouxo acarretando em vibração excessiva na parte eletronica quando do compressor em operação. Foi realizado também loop teste desse instrumento e constatado pelo TM Danilo que valor de entrada analógica está identifico nos TIT-404B-1 e TIT-404B-2 de alguma forma fisicamente internamente no painel esse sinal está sendo duplicado para entrar nessa lógica de votação SIL2. Verificamos também que essa lógica existe para diversos outros instrumentos tais como TIT-402/404/407/409 e PIT-401/403/406/409/411.Após a intervenção o equipamento foi testado e liberado para operação por volta das 20;00h</t>
  </si>
  <si>
    <t>TIT-1237404B</t>
  </si>
  <si>
    <t>2ºEST 1º PROCESSO</t>
  </si>
  <si>
    <t>FIXAR TIT</t>
  </si>
  <si>
    <t xml:space="preserve">09/04 - Hoje atuamos de forma extraprogramada na bomba diesel de injeção de água nas esferas devido que apresentou falha ontem durante o teste funcional semanal. O TM Brazil realizou o desacoplamento da motor x bomba de forma a deixar o motor livre para operar e fazer testes funcionais. Tendo o motor livre foi remota e apresentou dificuldades para entrar, foi realizado processo de injeção de diesel pelo sistema manual colocando assim o motor em funcionamento. Foi constatado a presença de bastante ar na linha, feito sangria nos bicos de injeção. Após intervenção deixamos o motor operar por volta de 01:00h. Após esse período a máquina e feito mais dois testes de partida, tanto no modo remoto pela sala de controle quanto pela partida manual pneumática local o equipamento pegou de primeira. Essas falhas de partida são comuns devido a essa bomba diesel não operar por tempo maior, no máximo ela opera por 2 minutos e logo em seguida e parada devido alagamento que ela causa no pátio de esferas e brita lateral. Para melhoria nesse sistema foi aberta a SEP SEP 592/2018 para ISUP para instalação de linha de recirculação de forma a possibilitar que essa bomba possa operar pelo menos por meia hora, também foi aberto nota ZE 10464244 para equipe SAP para avaliação do corpo de engenharia para a revisão do plano de manutenção colocando essa sugestão de a cada 3 meses desacoplar essa bomba para ela rodar pelo menos por  01:00h. </t>
  </si>
  <si>
    <t>AR NO SISTEMA DE COMBUSTÍVEL</t>
  </si>
  <si>
    <t xml:space="preserve"> B-540002B</t>
  </si>
  <si>
    <t>MC-B-540002B</t>
  </si>
  <si>
    <t>REVISAR PLANO PARA TESTE FUNCIONAL</t>
  </si>
  <si>
    <t>1.6Interferência/Travamento/Emperramento</t>
  </si>
  <si>
    <t>14/04 - Realizado a substituição dos dois oring's da mangueira de descarga da bomba hidráulica pelo oring adquirido pelo Antonino, conforme especificação do Eng. Suzuki. Realizamos uma inspeção mais abrangente e identificamos uma abraçadeira de fixação da tubulação de descarga da bomba dentro do hood debaixo da inlet plenum totalmente solta e uma segunda abaraçadeira com um parafuso caído e o outro quase caído também, normalizado a fixação da tubulação. Acreditamos que pode ser a causa do rompimento dos anéis de vedação.</t>
  </si>
  <si>
    <t>Oring mangueira sistema de partida</t>
  </si>
  <si>
    <t>Oring</t>
  </si>
  <si>
    <t>Substituição do oring e reaperto de fixação de tubulação</t>
  </si>
  <si>
    <t>Foi realizada a instalação da mangueira de retorno de óleo na bomba do motor de partida.
Realizada inspeção interna do sistema de partida para verificar possíveis pontos de fixação soltos.
Não foi realizado teste no sistema pois haviam outras atividades ocorrendo no TGA.</t>
  </si>
  <si>
    <t>MANGUEIRA</t>
  </si>
  <si>
    <t>Sistema de Partida</t>
  </si>
  <si>
    <t>Reinstalar mangueira</t>
  </si>
  <si>
    <t xml:space="preserve">NEAC+Preditiva:
OM 2017466052 - C-3123701B Revisão Geral
Finalizada a inspeção de partida do C-3123701 B, avanço curva "S" realizado 100,00% x planejado 91,53%
Status: Concluído
</t>
  </si>
  <si>
    <t>17/07 - Hoje fomos informados pela OP no período da manhã sobre uma falha no inversor do pony motor B dos compressores de venda, ocasionando sua indisponibilidade. Foi relatado que o ruído do ventilador do inversor era característico de travamento e era acompanhado de um cheiro de queimado após cerca de 1 minuto de sua partida, ocasionando a falha do inversor. Esta situação provavelmente foi ocasionada após os SDs da semana passada e priorizamos para hoje atuação imediata com a equipe de elétrica. TMs verificaram, ao abrir o inversor, que havia uma das quatro ventoinhas queimada. Equipe possuía uma reserva na oficina e realizou a substituição. Inversor foi selecionado como principal e não apresentou mais nenhuma falha. O mesmo foi deixado selecionado para ser utilizado como primeira opção quando da próxima necessidade de partir um compressor de venda (possivelmente o C) e foi dado como disponível.</t>
  </si>
  <si>
    <t>CF-M-M-C-123101B</t>
  </si>
  <si>
    <t>VENTOINHA DO INVERSOR</t>
  </si>
  <si>
    <t>SUBISTITUIR VENTOINHA DO INVERSOR</t>
  </si>
  <si>
    <t>19/04 - Hoje foi identificado pela equipe de elétrica que a falha do disjuntor da bomba se tratava de uma perda das propriedades mecânicas do suporte de borracha da micro switch de sinalização de mola comprimida (disjuntor fechado), que impedia o fechamento correto do disjuntor. O suporte estava totalmente solto, não suportando mais a posição da micro switch. Equipe de elétrica envolveu então a caldeiraria para realizar a confecção de uma pequena chapinha em L de aço para apoiar a borracha e restaurar suas propriedades. O novo suporte foi instalado e o disjuntor sinalizou normalmente.</t>
  </si>
  <si>
    <t>SUPORTE DE BORRACHA</t>
  </si>
  <si>
    <t>DISJUNTOR</t>
  </si>
  <si>
    <t>APOIAR O SUPORTE DE BORRACHA</t>
  </si>
  <si>
    <t xml:space="preserve">Hoje conforme acordado foi realizado partida do TGC por volta 05:20h da manhã, porém às 08:45h quando da passagem para PREMIX houve queda por SPREAD nas câmaras. O TM Brazil realizou avaliação pelo gráfico de tendência junto operação e identificou ocorrência de SPREAD nos TE´s 14, 15 e 16(Câmaras 1 e 9). Neste momento, houve descarte de carga pelo GSP de dois vendas e um propano. O TGD se manteve estável em Premix e retornamos com TGB logo em seguida. Por volta das 12:00h já havia sido restabelecido a vazão da unidade. Foi inserido nova operação nesta ordem para sopragem nas câmaras 1, 2 e 9, essa atividade só teve inicio na parte da tarde em função do repartida das máquinas pela operação e aplicação do libra. Os TM´s Brazil  e Anderson da G&amp;E realizaram sopragem das três câmaras com N2, a atividade finalizada por volta das 17:00h. Após intervenção a máquina com sucesso por volta das 17:45h, fez todo ciclo de "Warm up" e foi parada logo em seguida ficando disponível como backup. Foi acordado a partida por volta das 05:00h para a passagem para premix logo no início do próximo turno. </t>
  </si>
  <si>
    <t>CÂMERA DE COMBUSTÃO</t>
  </si>
  <si>
    <t>LIMPAR AS CÂMERAS</t>
  </si>
  <si>
    <t>Hoje foi realizada a conferência do aperto de todas as porcas castelo de fixação das gaiolas das válvulas dos 3 compressores. Foram encontradas diversas porcas sem aperto, com aperto insuficiente ou arruelas danificadas. Para viabilizar a disponibilizar os compressores C e B, a equipe removeu as arruelas que estavam em bom estado do compressor A e instalou nos compressores B e C. No total foram 7 arruelas removidas, que agora estão pendentes de instalação no compressor A. Feito contato com a empresa que fez a usinagem das arruelas do C-123701B e acertado que façam o mesmo serviço nas arruelas do C-3123701A. Amanhã, até o meio-dia, já teremos este material em mãos para instalar a liberar os compressores para partida no período da tarde.</t>
  </si>
  <si>
    <t>NÃO IDENTIFICADO</t>
  </si>
  <si>
    <t xml:space="preserve">VERIFICADO O SISTEMA DE PARTIDA </t>
  </si>
  <si>
    <t>Status: Em andamento - Indisponível</t>
  </si>
  <si>
    <t>TE-401</t>
  </si>
  <si>
    <t>5-Miscelâneas/Demais causas</t>
  </si>
  <si>
    <t xml:space="preserve">Instrumentação:
OI 2017535697 C-1213101E Falha TE-401
Por volta das 13:00h foi acionado a manutenção devido a parada do compressor por falha no TE-1234401, o qual havia apresentado falha no dia 24/04. Reemitida PT para a equipe de instrumentação para identificar o porque voltou a falhar o instrumento. Realizado a substituição da barreira intrínseca e reapertado todos os bornes do instrumento até o cartão de entrada não apresentando mais falha.
Status: Concluído - Disponível
</t>
  </si>
  <si>
    <t>Substituição da barreira</t>
  </si>
  <si>
    <t xml:space="preserve">OM 2017310915-  C-123101D- Inserir Force Físico XV-214
Conforme programado foi realizado o force da XV-214 e liberado o compressor para a ISUP instalar a check valv. Leonardo Sampaio informou a conclusão pelo ISUP as 16:40h e negociado com a coordenação de operação a remoção deste force amanhã no primeiro horário.
Status: Concluído – Indisponível
</t>
  </si>
  <si>
    <t xml:space="preserve">Mecânica:
OM 2017449786 B-123101A Ajuste de defasagem bomba
Concluída a montagem do 3 cabeçotes e iniciado o alinhamento do conjunto.
Status: Concluído – disponível
</t>
  </si>
  <si>
    <t>DEFASAGEM (ERRO DE MONTAGEM</t>
  </si>
  <si>
    <t>REMONTAR</t>
  </si>
  <si>
    <t xml:space="preserve">OM 2017316042 - C -3123701A - Revisão Geral
Iniciada atividade de montagem de andaime, bancadas, cobertura e plataformas.
Status: Concluído - disponível
</t>
  </si>
  <si>
    <t xml:space="preserve">Mecânica:
OM 2017497351 - VE-P-123113D Troca de Correia
Conforme programado realizado a substituição da correia, testado e liberado o permutador.
</t>
  </si>
  <si>
    <t>POLIA</t>
  </si>
  <si>
    <t>SUBSTITUIR POLIA</t>
  </si>
  <si>
    <t xml:space="preserve">Instrumentação:
OM 2016220721 - B-540002B - Substituir TSH-5420301
Realizada a substituição do instrumento porém permaneceu a falha não conseguindo resetar. Será dado continuidade amanhã com apoio da automação.
Status: Em andamento – Disponível
</t>
  </si>
  <si>
    <t>TSH-5420301</t>
  </si>
  <si>
    <t>SUBSTITUIR TSH</t>
  </si>
  <si>
    <t>Instrumentação+Automação:
OM 2016220721 - B-540002B - Substituir TSH-5420301
TM Silvio e Danilo atuaram no TSH e idenficaram que o alarme existente na IHM não era referente uma falha do termostato, mas um erro na lógica onde havia a entrada do sinal do instrumento porem no PLC não havia lógica habilitada paro recebimento do sinal do campo. Removida a IHM do campo e também foi constatado que não havia backup da lógica, com isso foi realizado o backup da lógica e estudado como poderia ser habilitada o recebimento do sinal do termostato. Realizado tentativa de habilitação sem sucesso, equipe de automação precisará de mis tempo apara estudar a lógica da bomba para corrigir esta falha de alta temperatura do sistema de arrefecimento. Atividade deverá ser reprogramada para a equipe de automação.
Status: Concluído substituição do Termostato - Disponíve</t>
  </si>
  <si>
    <t>TSH-5420301/ LOGICA</t>
  </si>
  <si>
    <t>SUBSTITUIR TSH/ AJUSTAR LÓGICA PLC</t>
  </si>
  <si>
    <t xml:space="preserve">OM 2017029009 - CF-M-VT-P-123113A Substituir Controlador
Na instalação do controlador de temperatura foi na gaveta do ventilador na K-13, foi identificado que neste controlador existe um timer ativo onde impacta na partida do ventilador, diferente dos outros controladores instalados na gaveta do ventilador onde este timer está desativado. Equipe tentará em bancada a desativação deste timer para tentar reinstalar nos dias 30/04 ou 01/05 ainda dentro da semana 17.
Status: Em andamento - Indisponível
</t>
  </si>
  <si>
    <t>CF-M-VE-P-123113A</t>
  </si>
  <si>
    <t>CONTROLADOR</t>
  </si>
  <si>
    <t>SUBSTITUIR CONTROLADOR</t>
  </si>
  <si>
    <t>Inspeção de seção quente - discharge nozzle e combustores - recomendação GT</t>
  </si>
  <si>
    <t>GG-513201A</t>
  </si>
  <si>
    <t>Discharge nozzle</t>
  </si>
  <si>
    <t>Realizar overhaul</t>
  </si>
  <si>
    <t xml:space="preserve">Mecânica
OE 2017368917 - C-123701B Lapidação
Definição a respeito da lapidação em campo das vedações da válvula/cabeçote. O Supervisor AOKI está verificando junto ao TEBAR a possibilidade la lapidação da tampa da válvula para que possamos concluir esta máquina e liberar para operar.
Status: Em andamento - indisponível.
</t>
  </si>
  <si>
    <t>OM 2017553887 - B-3123101B - Bomba sem Pressão/Vazão
Realizada atividade da mecânica na bomba de MEG B da UAPO III após relato da OP de baixa eficiência. Sistema hidráulico de acionamento da bomba foi aberto e foi encontrada muita sujeira no óleo. Equipe não chegou à conclusão de onde esta sujeira pode ter vindo (contaminação externa ou interna através de passagem de MEG para a bomba). Foi realizada drenagem de todo o óleo e limpeza do sistema, sendo reabastecido em seguida. Bomba foi testada com acompanhamento da MI e apresentou comportamento normal novamente.
Status: Concluído - Disponível</t>
  </si>
  <si>
    <t>Mecânica
OI 2017569952 - OI-GE-513201B Limpeza das Tochas (após queda geral da geração)
Por volta das 09h20 de hoje, houve ocorrência de queda da geração na UTGCA. Este evento está sob avaliação da engenharia mas já foi verificado que houve uma nova ocorrência de passagem de pré-mix para central do TG-C, com aproximadamente 14MW e, ao retornar para pré-mix, causou spread derrubando a máquina. O TG-D tentou assumir parte da carga indo de 14MW para 20MW, e em seguida para 10MW, não conseguindo segurar e caindo também em seguida. Durante a repartida dos equipamentos, foi colocado em operação o TG-C e em seguida o TG-D pois houveram duas ocorrências seguidas de spread nos termopares 15 e 16 (câmara 1) do TG-B durante a partida. Com o objetivo de pararmos o TG-C para termos uma melhor avaliação do que está causando este comportamento anormal, foi criada ordem imediata para atuação da mecânica na limpeza da tocha do TG-B. Atividade foi iniciada logo após o almoço e por volta das 15h concluída, com a partida do TG ocorrendo com sucesso na primeira tentativa. Com isso o TG-C foi parado novamente e o TG-B opera neste momento sem anormalidades, em pré-mix. As demais grandes máquinas entraram em operação sem a necessidade de envolvimento da MI.
Status: Concluído - Disponível</t>
  </si>
  <si>
    <t xml:space="preserve">Automação+Mecânica:
OI 2017571468 - OCVAP II - Falha na partida
Após a intervenção da caldeiraria na inspeção do filtro foi negociado com CNCO partidas no sistema OCVAP II para testes funcionais. Logo após almoço demos continuidade na avaliação da falha, inicialmente foi realizado partida tanto pelo tramo A quanto pelo B alinhados pelo TQ-03 sem sucesso atuando intertravamento por baixa pressão na descarga menor do que 1Kgf/cm2, o que nos levou a entender que se tratava de algo comum entre as bombas. Foram verificados novamente o alinhamento das válvulas manuais junto a equipe da operação e testado todas as válvulas XV´s do header de alimentação XV-105/106/107 todas sem anormalidades. Realizamos então segundo teste partida agora alinhando o TQ-02, porém houve o mesmo tipo de falha nas duas bombas. Sendo assim, foram realizadas várias tentativas de escorva utilizando alinhamento dos vent´s para vaso de drenagem fechada, mas também sem sucesso, a bomba não dava nenhum indício de ruído característico quando da ocorrência de ar no seu interior. Dessa forma, realizamos junto a operação drenagem da linha de sucção da bomba booster A através da tomada do PDIT-6313101A com apoio do caminhão vácuo, identificamos a saída de líquido com presença de gás. Feito essa manobra foi colocado novamente a bomba A em operação eo sistema partiu de primeira a pressão de descarga subiu para 13Kgf/cm2. Com isso, concluímos que realmente a falha era devido presença de ar trapeada na bomba. Foi feito esse mês procedimento na bomba B e deixando as duas bombas disponíveis para operação. Atividade concluída por volta das 16:00h. Por volta das 19:30h houve a necessidade de troca da bomba A pela B devido a uma falha no relé da  gaveta do K-13 da bomba A, Foi necessário verificação pela equipe de elétrica para avaliar a falha e acompanhar o retorno do tramo B, o que ocorreu com sucesso as 20:00h Caldeiraria:
OE 2016841774 - B-6313101B - Verificação Filtro Y 
Hoje conforme programado tivemos a mobilização da equipe da CCT para inspeção no filtro Y da bomba B do OCVAP II com intuito de verificar a existência de alguma restrição interna que poderia estar ocasionando na indisponibilidade da bomba desde o dia 04/05. O filtro foi aberto e inspecionado pelo sup. Aoki e líder, porém não foi encontrado nenhum indicio de sujeira e ou existência de alguma tela de proteção que poderia estar causando a falha no sistema. Verificamos também a malha nova mesh(50) comparando com o filtro original mesh(100) a nova é realmente é mais aberta e está OK. Dessa forma, descartamos qualquer tipo de anormalidade no filtro, o mesmo foi reinstalado sem maiores delongas para realização novos testes funcionais nos sistemas com acompanhamento da manutenção. Atividade concluída por volta das 11:30h
Status: Concluído - disponível </t>
  </si>
  <si>
    <t>Instrumentação:
OE 2017571718 - GE-513201C Verif. Meetering secundária
Hoje logo após a intervenção programada na XV-207 a equipe instrumentação iniciou atividade extraprogramada de análise de falha no TGC para a verificação da válvula meetering secundária conforme roteiro definido pela engenharia da MI baseados nos data logs dos eventos. Os TM´s Bretas e Nobre realizaram as verificações em campo nas conexões elétricas, integridade do cabeamento tanto na válvula quanto no controlador MOOG drive. Também foram realizados as medições nas bobinas dos retornos de posição da válvula, os valores encontrados de resistência, impedâncias estavam um poucos diferentes dos valores de referência descrito na ordem, mas comparados com valores de outra válvula existente na oficina estavam bem similares. Atividade prossegue amanhã com a realização do auto-teste do controlador e loop test com intuito de encontrar alguma anormalidade no comportamento da válvula, a principio nada de relevante foi encontrado no campo.
Status: Em andamento - Indisponível 2017571718 - GE-513201C Verif. Meetering secundária
Hoje foi dado continuidade na análise de falha da meetering do TGC. Os TM´s Bretas e Nobre atuaram na verificação da impedância das bobinas das válvulas meetering primária e central para confrontar com medições encontradas na válvula secundária. Os valores medidos no campo foram: (A - B = 74,1 ohms - Seno, C - D = 74,5 ohms - Cosseno E - F = 31,7 ohms - Referência. Todos estão coerentes com as demais válvulas medidas, porém estão divergente do valores de manual(A - B = 33 ohms - Seno, C - D = 33 ohms - Cosseno  E - F = 16 ohms - Referência). O manual de referência existente para consulta indica outro part number de válvula por isso os desencontros de valores. Foi realizado também o auto-test da com sucesso, o hardware do controlador não apresentou nenhuma falha. No entanto, o led de falha da rede estava ativo, foi realizado procedimento padrão de reset pela casota normalizando a indicação. Por desencargo também verificamos os transmissores de pressão dessa malha PT-63FGSS e PT-63FGSM. Foram verificados toda parte elétrica, conexões, terminais e integridade do cabeamento, foi aberto também as tomadas de impulso para drenagem, mas não foram encontrados nenhum resquício de líquido. Amanhã vamos alinhar com equipe de engenharia se tem mais algum teste a ser realizado para o fechamento da análise de falha para liberação de partida da máquina TGC. Foi acordado com coordenação a realização da troca dessa máquina ou amanhã na parte da tarde ou no mais tardar na terça-feira pela manhã. Pois a máquina B está com tendência aumento de SPREAD no(TE- 16) câmara 01. Com isso, foi gerado ordem imediata 2017577998 para sopragem das três câmaras superiores 1, 2 e 9 assim que essa máquina parar.
Status: Concluído - disponível</t>
  </si>
  <si>
    <t>OM 2017311490 - C-123101A - Teste Funcional+Falha XV-207
Hoje conforme programado tivemos o apoio do Anderson da GE para realização dos testes funcionais no compressor de venda A após a troca das check´s valve realizadas no final de semana. No entanto, houve o pedido da gerência da operação no REDIA para realizar o teste no compressor de venda B batendo a botoeira. Foi acordado junto a GE para partimos o venda A recirculando e na sequência que seja parado o B através da botoeira de forma a testar se ocorrência alguma evento de queda do compressor A cenário similar a falha que tivemos ao longo da semana 17 com intuito de verificar se ocorreria algum evento. Foram ativados alguns logs´s para essa finalidade. Porém, houve falha no limite de posição da XV-207 que impediu a partida do compressor. Tivemos chuva forte no período da tarde que possibilitou atuação da instrumentação ao final da tarde. Tendo restabelecido as condições climáticas a equipe de instrumentação atuou prontamente no limite de posição normalizando a indicação do sinal. Devido ao tardar do horário os testes foram postergados para amanhã.
Status: Em andamento - disponível</t>
  </si>
  <si>
    <t>Mecânica:
OI 2017586804 GE-513201C - Falha na Partida
Sinalizado pela equipe da operação por volta das 06:30h da realização de três tentativas de partida do TGC durante a madrugada de hoje sem sucesso devido a falha na ignição das câmaras 1,8,9(TE´s 13,14,15,16). Sendo necessário a intervenção para limpeza das tochas. Em função da indisponibilidade do TGA essa demanda foi tratada como imediata. Foi realizada a retirada as tochas 1, 8 e 9 para limpeza em oficina na sequência os mesmos foram reinstalados em campo. Atividade foi concluída com sucesso por volta das 12:00h. A máquina entrou em operação 12:30h mas caiu durante a fase de warmup devido a falha no sistema de fogo e gás. Verificamos que existiam algumas falhas ativas no EAGLE pertinente a abertura de porta, desbloqueio de CO2 dentre outras que não haviam sido resetadas antes da partida da máquina. Após o reset, a máquina partiu com sucesso, foi colocada em carga e passou para PREMIX com 14,3MW por volta das 15:00h. Obs.: Essa questão da passagem tardia para premix está em avaliação pela equipe de engenharia. Foi montado logger pelo Eng. Mure para acompanhamento de variáveis que influenciam nessa fase, caso venha a ocorrer outro evento de passagem indevida de PREMIX para Central teremos condições analisar melhor a falha. 
Após o retorno do TGC o TGB foi parado para realização de sopragem nas câmaras que estavam apresentando spread elevado. Segue operando TGD e TGC em PREMIX.
Status: Concluído - Operando</t>
  </si>
  <si>
    <t>Mecânica:
OE 2017577998 GE-513201B Sopragem câmaras
Após parada da máquina TGB tivemos atuação da equipe de mecânica para sopragem das três câmaras superiores 1,2 e 9. Essa atividade foi iniciada por volta das 17:30h devido ao tempo de resfriamento da máquina para acesso ao hood e aplicação do libra pela equipe da operação. Atividade concluída com sucesso as 20:00h. Amanhã temos previsto uma série de atividades programadas com intuito de zerar o backlog de corretivas dessa máquina. A mesma permanece disponível como backup da planta. Obs.: TM Davi atuou até as 20:00h.
Status: Concluído - disponível</t>
  </si>
  <si>
    <t>Mecânica G&amp;E:
OM 2017484092 B-UH-TS-GE-513201B-02 Subst. de Oring do B. Partida
Hoje conforme programado foi tivemos atuação da equipe de mecânica nas mangueiras da bomba do motor de partida do TGB.  Foram substituídos todos os anéis O' rings com desgaste por sobressalentes novos, sendo um total de quatro anéis de viton com dureza Shore A de 90 a 100. Após a intervenção foi realizado teste de estanqueidade partindo a bomba, e, não houve indícios de vazamento. Dessa forma, equipamento foi testado e liberado para operação por volta das 15:00h
Status: Concluído disponível</t>
  </si>
  <si>
    <t>Instrumentação+ISUP:
OM 2017310606 C-123101E - Substituição Checks Valve+Inserção/remoção force físico na XV-215
Hoje conforme programado tivemos atuação conjunta da instrumentação e AZT no compressor de venda "E". Foi realizado logo no início da manhã pela instrumentação a inserção no force na XV-217. O compressor foi entregue ao AZT as 09:30h que atuou na substituição dos spools pelas check valve de sucção e descarga, essa atividade terminou por volta das 16:00h quando houve acionamento da MI para remoção do force da XV. O TM Hélvio realizou a remoção do force na XV-215 por volta das 18:00h o compressor entregue para operação. 
A equipe de turno da noite realizará a remoção do libra juntamente com teste de pressurização com apoio do SMS para se há algum indício de vazamento. 
Obs.: No entanto, por volta das 16:30h tivemos a informação da equipe operação que ontem durante a parada normal dessa máquina para aplicação do libra tivemos comportamento estranho na máquina. Após a comando de parada normal através da IHM o motor não parou ficando com corrente constante em 10A, juntamente com as válvulas de sucção e descarga abertas, foi então batido a botoeira de emergência e escutado um barulho característico de metal moendo, conforme relatos da operadora Stefânia. Sendo assim, foi acordado com a coordenação que amanhã quando da realização dos testes funcionais nessa máquinas será realizado análise prévia no campo pela GE. Será gerado ordem imediata para essa finalidade.
Status: Concluído - disponível (Pendente testes funcionais).</t>
  </si>
  <si>
    <t>GE+Automação:
OI 2017596160 C-123101E - Verificar condição anormal (#)
OM 2017310606 C-123101E - Teste funcional do compressor
Anderson da GE iniciou avaliação do compressor C-123101E da condição anormal do compressor durante a parada do compressor para instalação da check valv, o Anderson da GE verificou que os os valores de vibração e temperatura do compressor estavam OK e a princípio não foi identificou anormalidade. Outro ponto avaliado foi a questão do compressor não ter parado quando solicitado via a sequência normal de parada do compressor onde foi paralisado através da botoeira de emergência, foi realizado os testes de comando de desliga via PLC e no físico e funcionaram perfeitamente. Amanhã o Anderson ficou de avaliar a versão da lógica instalada no compressor E para analisar uma possível desatualização ou erro na lógica. Também foi realizada a pressurização do compressor e apresentou vazamento pelo flange da check valv, a AZT atuará amanhã no retorqueamento dos estojos.
Status: Em andamento - Indisponível</t>
  </si>
  <si>
    <t>Andaime+Elétrica+Mecânica:
OM 2017542446 - XV-1621301A Especificação Diâmetro Haste+Chaveta
Finalizada  a coleta do dimensional da chaveta e da haste e realizada instalação do atuador da válvula, ficando pendente somente teste da válvula que será realizada após finalização da verificação/correção do vazamento de óleo pelo mancal LOA da bomba B-1621301A.
Status: Concluído - Pendente teste</t>
  </si>
  <si>
    <t>NEAC/Mecânica
OM 2017546708 - C-3123701A Apoio de Partida
OM 2017546786 - C-3123701B Apoio de Partida
OM 2017546837 - C-3123701C Apoio de Partida
Hoje foi realizada a conferência do aperto de todas as porcas castelo de fixação das gaiolas das válvulas dos 3 compressores. Foram encontradas diversas porcas sem aperto, com aperto insuficiente ou arruelas danificadas. Para viabilizar a disponibilizar os compressores C e B, a equipe removeu as arruelas que estavam em bom estado do compressor A e instalou nos compressores B e C. No total foram 7 arruelas removidas, que agora estão pendentes de instalação no compressor A. Feito contato com a empresa que fez a usinagem das arruelas do C-123701B e acertado que façam o mesmo serviço nas arruelas do C-3123701A. Amanhã, até o meio-dia, já teremos este material em mãos para instalar a liberar os compressores para partida no período da tarde.
Status: Em andamento - Indisponível</t>
  </si>
  <si>
    <t>Caldeiraria
OM 2017409647 P. UPCGN 1- C-123701B Relocar permutador
OM 2017410182 P. UPCGN 1- C-123701A Relocar permutador
OM 2017490807 - P-C-123701B-01B Vazamento pelo flange 
Realizado com sucesso hoje pela equipe da CCT a troca dos permutadores água x óleo do NEA A para o NEA B. Também foi realizado nesta oportunidade a reinstalação da válvula do permutador que apresentou vazamento, após ter sua junta de teflon do corpo substituída em oficina.
Status: Concluído</t>
  </si>
  <si>
    <t xml:space="preserve">Engenharia/Instrumentação/Automação
OI 2017571718 - GE-513201C PT-5132647 Subst. Instrumento
Nesta madrugada, por volta das 4h00, houve nova ocorrência de passagem de pré-mix para central do TG-C com alta carga (cerca de 13,5MW). OP identificou esta passagem rápido e passou o TG de Droop para Isoch na tentativa de evitar um retorno de central para pré-mix, o que realmente não ocorreu. Este evento possibilitou que o data logger que a Engenharia da MI havia colocado para monitorar parâmetros de pressão de saída do difusor da GG confirmasse que, no momento da ocorrência, um dos dois instrumentos de medição apresentou pico divergente do outro. Assim, optamos por realizar atividade imediata corretiva hoje. TG-B foi colocado em operação sem anormalidades, liberando o TG-C para a MI atuar por volta das 14h. Equipe de instrumentação implementou a recomendação da Engenharia de substituir o instrumento defeituoso (PT-5132647) e equipe de automação também fez sua parte checando o cartão e multiplexador associados ao instrumento. Ao final do dia, a atividade foi concluída, ficando para amanhã pela manhã a partida do TG-C. Vamos manter o monitoramento destas variáveis para termos a certeza de que foi efetivo. TG-C foi deixado como disponível em caso de necessidade nesta noite.
Status: Concluído (pendente teste) - Disponível
Ocorrência: TG-513201C
Causa: Corretiva.
Atuação: Efetuado requisição NM 11.202.251. Transmissor novo PT 5132-647C, foi levantada a curva do instrumento utilizando os referidos padrões de referência. Após o término do procedimento, o instrumento recebeu nova etiqueta/selo de calibração, com dados atualizados e foi encaminhado para reinstalação e realinhamento, ao processo. Conforme resultados da calibração realizada, o Instrumento encontra-se dentro da especificação de ERRO (EMAD). Foi gerado certificado de calibração e anexado na ordem.
Situação deixada: Foi deixado o range do instrumento de 0 a 2800kpa.
Responsáveis: Silvio/Menezes.
</t>
  </si>
  <si>
    <t>Automação/Instrumentação/Engenharia
OI 2017571718 - GE-513201C PT-5132647 Subst. Instrumento
Hoje pela manhã, o TG-C foi parado pela OP conforme havíamos combinado. Equipes de instrumentação e automação iniciaram atuação e contaram com apoio dos Eng. Lucas e Mure, além do envolvimento dos Sup. Edinilson e Fazzini. Foram realizadas as verificações propostas pela engenharia e mais algumas ao longo do dia: substituído cartão, foi passado um novo cabeamento externo para teste, invertidos canais do cartão para ver se o problema se invertia indicando um possível problema interno no PLC. A cada tentativa, eram realizados crancks no TG para verificar o ruído e não foi observada melhora em nenhuma delas. Equipe então partiu para tentativa de ajuste no damping dos transmissores e desta vez foi observado que o ruído diminuiu. Partimos então para um ajuste fino no damping pois, a depender do valor colocado, o TG nem conseguia partir para teste. Ao final do dia, chegou-se a um valor de damping de 0,8s que permitiu a partida correta do TG e um comportamento menos ruidoso do instrumentos. Assim, o TG foi parado e será mantido disponível ao longo do final de semana. Estamos planejando para segunda-feira uma tentativa de partida do TG-C com passagem a pré-mix para vermos se a atuação de hoje foi efetiva para correção da falha.
OBS: TMs Menezes, Bruno Forship, Norte Forship e Eng. Lucas atuaram até próximo das 21h.
OBS: TM Danyell atuou até aproximadamente 20h.
Status: Pendente teste de passagem a pré-mix - Disponível</t>
  </si>
  <si>
    <t>OM 2017503407 - C-3123701B Limpeza filtros chapéu de bruxa
Iniciadas tentativas de partida do compressor B hoje pela manhã. Compressor partiu e veio a cair poucos segundos depois, novamente por pressão baixa na sucção. Isto ocorreu por duas vezes consecutivas, quando o motor abriu contagem de 3 horas para permitir uma nova partida. Aproveitando este intervalo, equipe de caldeiraria foi destinada para verificação dos filtros chapéu de bruxa de 4" e 6". Foi encontrada muita sujeira nos filtros, sendo principalmente resíduos metálicos. Também identificado que a tela do filtro de sucção do segundo estágio foi rompida. O principal objetivo da instalação destes filtros era realmente impedir este tipo de resíduo de entrar no compressor. Após a limpeza e reinstalação do filtro do primeiro estágio e substituição do filtro do segundo, ao final da tarde foi tentada uma nova tentativa e, desta vez, o compressor operou com sucesso por cerca de 12 minutos, vindo a cair novamente por pressão baixa. Assim, equipe da CCT realizou uma nova abertura dos filtros identificando desta vez praticamente nenhuma sujeira em nenhum, mas novamente a tela do filtro do segundo estágio rompida. Foi decidido pela equipe da MI e NEAC por não trocarmos novamente este filtro (só temos mais um filtro novo, com tela). Será feito contato com a gerência da NEAC através do Técnico Antônio Jorge para saber a posição da NEAC de se liberar a instalação do filtro pela NEA. Também vamos envolver a fiscalização / Equipe de grandes máquinas amanhã na avaliação. Assim, compressor foi deixado indisponível esta noite, com a pendência de instalar este filtro para tentar novas partidas.
OBS: Foi observado, durante o período que a máquina operou, que a vibração nas tubulações ficou imperceptível, dando indícios também de um bom trabalho nas suportações. 
Status: Em andamento - Indisponível</t>
  </si>
  <si>
    <t>Elétrica
OM 2017591334 - OCVAP II Correção Falha Disjuntores TRAMO A
Hoje equipe de elétrica deu continuidade na tarefa no disjuntor. A tomada que havia sido danificada foi substituído e foi possível prosseguir na análise. Equipe encontrou um dos cabos que chega ao relé solto. Este cabo era responsável por enviar o sinal de disjuntor aberto. Equipe realizou a conexão, fez testes e deu a tarefa como concluída, deixando o disjuntor e a bomba principal A do OCVAP II disponíveis.
Status: Concluído - Disponível</t>
  </si>
  <si>
    <t>Instrumentação
OI 2017636026 - GE-513201C - ZSL-5132603C Alarme
Hoje pela manhã fomos acionados com a informação de falha do sensor ZSL-5132603C (331FDC2) que está indicando porta dos filtros do TG-C aberta, porém a mesma está fechada. Verificado que esta falha acarreta ocasiona indisponibilidade do TG-C e conseqüente perda da redundância da geração principal. Assim, aberta ordem imediata para atuação da instrumentação. TM Sílvio identificou que o sensor estava danificado, necessitando substituição. Realizada reserva 78746910 e retirada uma unidade do NM 11.296.637 do estoque. Feita a troca do sensor e o equipamento voltou a ficar funcional, disponibilizando novamente o TG-C.
Status: Concluído - Disponível</t>
  </si>
  <si>
    <t xml:space="preserve">Caldeiraria
OI 2017636109 - C-123701B filtro saturado
Ordem imediata aberta após identificação de cavitação na bomba de óleo do compressor. Equipe de caldeiraria atuou na limpeza do filtro Y da bomba de óleo do compressor NEA B da fase 1. Realizada limpeza com sucesso, porém compressor não será partido neste momento devido ao dano encontrado nas vedações da tampa de uma das válvulas do 1E2P.
Status: Concluído
</t>
  </si>
  <si>
    <t>Instrumentação / Automação / Elétrica/ Andaime
OI 2017638800 Queda do C-3123102A 
Hoje as 8:38 da manha o compressor desarmou porem sem histórico de alarmes. Segundo relato da operação os instrumentos de campo estavam apagados, porem o TM Silvio ao chegar no local não identificou esta falha. Foi observado que a lógica de primeiro evento não está funcionando e também o sumario de alarmes, , acionado o Eng Daniel para verificação em campo, o mesmo já contactou a MAYEKAWA que está ciente do problema e estão tratando.
Definido com a Instrumentação a verificação de todo circuito de alimentação do painel e instrumentos de campo com apoio da Automação. Verificado pela elétrica também possíveis falhas no rele SEL, nada encontrado.
As 18h30 foi entregue para operação, operando.
Eng Daniel, Favor acompanhar junto a MAYEKAWA a solução do problema,   
Edinison, o sumario de alarmes na IHM não conseguimos ver com nosso pessoal?
Status: Concluído - operando , pendente o sumario de alarmes.</t>
  </si>
  <si>
    <t>Instrumentação+Caldeiraria+Elétrica:
OI 2017667609 - LIT-1231512A - Vazamento de óleo
Acionado manutenção por volta das 13h, devido vazamento de óleo no stand pipe do vaso do segundo estágio do compressor C-123102A. Ao remover o isolamento térmico foi identificado uma trinca na solda da luva do dreno do stand pipe, avaliado que o mesmo era idêntico ao do compressor C. Diante disso foi decidido em remover o stand pipe do compressor C para instalar no compressor A. Acionada equipe multi disciplinar caldeiraria, instrumentação e elétrica, removido stand pipe, traço elétrico e LIT. Instalado do stand pipe que foi removido do compressor C, instalado traço elétrico, LIT, ficando pendente somente a pressurização do equipamento montagem do isolamento térmico. Se não fizéssemos esta permuta de stand pipe o compressor A ficaria indisponível. Atividade concluída pela CCT as 21:30h, instrumentação as 22h e pela elétrica as 22:40h. 
Status: Concluído - Disponível</t>
  </si>
  <si>
    <t>09.05.2018 Andaime+Elétrica:
OM 2017542446 XV-1621301A Especificação Diâmetro Haste+Chaveta
Hoje conforme programado foi realizado a montagem de andaime, instalação de pau de carga e desconexão dos cabos elétricos e de rede para remoção do atuador a ser realizado amanhã pela equipe de mecânica. Essa atividade visa levantamento de dados para elaboração de nota de centro para NM criado somente para aquisição do corpo dessa válvula. 
Status: Em andamento - indisponível                                                                                                         10.05.2018 Andaime+Elétrica+Mecânica:
OM 2017542446 - XV-1621301A Especificação Diâmetro Haste+Chaveta
Finalizada  a coleta do dimensional da chaveta e da haste e realizada instalação do atuador da válvula, ficando pendente somente teste da válvula que será realizada após finalização da verificação/correção do vazamento de óleo pelo mancal LOA da bomba B-1621301A.
Status: Concluído - Pendente teste                                                                                                            14.05.2018 Mecânica:
OM 2016886069 - B-1621301A Vazamento de óleo pela caixa mancal
Concluída a montagem do mancal LOA e será redelineado a atividade para a substituição do selo LOA.
Status: Concluído - Disponível</t>
  </si>
  <si>
    <t>B-1621301A Perda de fluído de selagem</t>
  </si>
  <si>
    <t>MV-UC-TS-GE-513201C-01</t>
  </si>
  <si>
    <t xml:space="preserve">B-UH-TS-GE-513201B-02 </t>
  </si>
  <si>
    <t>XV-1621301A</t>
  </si>
  <si>
    <t>C-UC-513401B</t>
  </si>
  <si>
    <t>P-C-123701B-01A</t>
  </si>
  <si>
    <t>PT-5132647C</t>
  </si>
  <si>
    <t>FT-C-3123701B-02</t>
  </si>
  <si>
    <t>DJ-526</t>
  </si>
  <si>
    <t>ZSL-5132603C</t>
  </si>
  <si>
    <t>FY-1237800B</t>
  </si>
  <si>
    <t>LIT-1231512A</t>
  </si>
  <si>
    <t>Mancal</t>
  </si>
  <si>
    <t>CONTAMINAÇÃO DO SISTEMA</t>
  </si>
  <si>
    <t xml:space="preserve">FILTRO </t>
  </si>
  <si>
    <t xml:space="preserve">Atuador </t>
  </si>
  <si>
    <t>IHM</t>
  </si>
  <si>
    <t>CABO SOLTO</t>
  </si>
  <si>
    <t>SENSOR DE PORTA</t>
  </si>
  <si>
    <t>Stand Pipe</t>
  </si>
  <si>
    <t>MANCAL</t>
  </si>
  <si>
    <t>Ventilador</t>
  </si>
  <si>
    <t>BOMBA LUBRIFICAÇÃO DO 1º ST</t>
  </si>
  <si>
    <t>Lubrificação  Compressor</t>
  </si>
  <si>
    <t>Motor</t>
  </si>
  <si>
    <t>Ar de Ventilação</t>
  </si>
  <si>
    <t>Lubrificação 2 estágio Compressor</t>
  </si>
  <si>
    <t>Bomba</t>
  </si>
  <si>
    <t>Selagem</t>
  </si>
  <si>
    <t>Acessórios Pacote</t>
  </si>
  <si>
    <t>Substituir mancal</t>
  </si>
  <si>
    <t xml:space="preserve">LIMPAR </t>
  </si>
  <si>
    <t>LIMPAR CÂMARAS</t>
  </si>
  <si>
    <t>LIMPAR FILTRO</t>
  </si>
  <si>
    <t>COLETAR MEDIDAS PARA CADASTRO SAP</t>
  </si>
  <si>
    <t>SUBSTITUIR IHM</t>
  </si>
  <si>
    <t>SUBSTITUIR INSTRUMENTO</t>
  </si>
  <si>
    <t>SUBTITUIR FILTRO</t>
  </si>
  <si>
    <t>SUBSTUIR/LIMPAR FILTRO</t>
  </si>
  <si>
    <t>Substituir Stand Pipe</t>
  </si>
  <si>
    <t>Substituição de vedações mancal LOA</t>
  </si>
  <si>
    <t xml:space="preserve">Automação
OI 2017687016 - B-631502 Falha ventilador selagem
Hoje pela manhã houve mais uma falha similar à ocorrida ontem na B-631503, mas desta vez, na B-631502 de make up de propano, que impedia a transferência do inventário recém recebido de propano para as UAPOs. Realizada atividade com TM Danilo que identificou exatamente a mesma situação de problemas na lógica do temporizador do ventilador do sistema de selagem. Ajustamos novamente seguindo a mesma estratégia padrão dos planos de selagem da EagleBurgmann: operação do ventilador por 60s &gt; entrada da bomba &gt; operação do ventilador por 120s após parada da bomba. Com isto, a bomba entrou em operação na primeira tentativa e segue operando. OBS: Acreditamos que houve alguma SGM implementada recentemente que alterou estas lógicas de tempo dos ventiladores, porém de maneira errada, comprometendo a entrada da bomba. Como isto não passou pela MI, na segunda-feira, iremos consultar o pessoal do UOTOP que pode ter solicitado estas alterações.
Status: Concluído - Disponível
</t>
  </si>
  <si>
    <t>Mecânica:
OI 2017368917 - C-123701B - Sanar vazamento
Hoje no período da manhã fomos acionados pela OP com a informação de pequeno vazamento gás no compressor de reciclo B que estava em operação identificado pela equipe do SMS durante o turno da noite. A equipe da operação não soube precisar no primeiro momento o local adequado. Com isso, foi mobilizada equipe de mecânica para nova em campo junto ao SMS, nessa inspeção foram constatados dois pontos de vazamento sendo um deles pelas porcas castelo e outro próximo em linha de tubbing no vaso de descarga. Tendo essa avaliação do cenário foi solicitado a parada da máquina para intervenção imediata pela MI. Máquina foi parada por volta das 13:00h onde foram realizados reapertos tanto nessas porcas castelo quanto nas tampas do 1ºP 1ºE/2ºE e 2ºP1ºE. Também foi necessário trocar a anilha do tubbing do manômetro de indicação local de pressão do vaso de descarga que cisalhou, local este por onde estava a quantidade do vazamento. Sanado essas falhas a máquina foi liberada pela MI para operação por volta das 15:00h. 
Obs.: Logo após o retorno houve uma nova inspeção pela equipe do SMS, não sendo mais identificado nenhum tipo vazamento. Equipamento segue operando sem anormalidades. 
Status: concluído operando</t>
  </si>
  <si>
    <t xml:space="preserve">Elétrica+Engenharia: 
OM 2017516631 - B-540001A - Alteração modo de operação - ISOC
OM 2017649042 - B-540001B - Alteração modo de operação - ISOC
OM 2017649090 - B-540001C - Alteração modo de operação - ISOC
Hoje conforme programado tivemos atuação da equipe de elétrica na alteração do modo de rotação das três bombas de combate a incêndio. Os TMs Flaviano e Rodney com apoio do eng. Allan passaram o modo controle de rotação do modo "DROOP" para modo "ISOC" fixando dessa forma o valor de rotação do motor a diesel em 1800rpm. Após as alterações foram testadas todas as bombas, o valor médio de rotação em torno de 1830rpm. Atividade concluída com sucesso. 
Status: Concluído - disponível
</t>
  </si>
  <si>
    <t>Elétrica+Engenharia: 
OM 2017516631 - B-540001A - Alteração modo de operação - ISOC
OM 2017649042 - B-540001B - Alteração modo de operação - ISOC
OM 2017649090 - B-540001C - Alteração modo de operação - ISOC
Hoje conforme programado tivemos atuação da equipe de elétrica na alteração do modo de rotação das três bombas de combate a incêndio. Os TMs Flaviano e Rodney com apoio do eng. Allan passaram o modo controle de rotação do modo "DROOP" para modo "ISOC" fixando dessa forma o valor de rotação do motor a diesel em 1800rpm. Após as alterações foram testadas todas as bombas, o valor médio de rotação em torno de 1830rpm. Atividade concluída com sucesso. 
Status: Concluído - disponível</t>
  </si>
  <si>
    <t>Automação:
OM 2017298863 - C-3123102A - IHM não mostra alarmes
Hoje tivemos atuação da automação na IHM do compressor de propano A da adequação que está com ausência de indicação de alarmes e falha na tela. Foi tentando a restauração do backup da aplicação anterior pela rede, mas sem sucesso. A IHM ficou travada após esse processo de restauração, devido ausência de bancada de andaime para abertura da tampa do painel essa atividade ficou para amanhã. Foi negociado com equipe de andaime para montagem de um pequeno patamar de acesso no pipe shop e instalação no campo. Esse acesso é necessário para abertura de todos os parafusos da tampa do painel. Será necessário realizar a desernegização da IHM juntamente com novo processo de restauração de backup, agora através da porta USB localizada no interior do painel de campo. Devido a esse travamento da IHM o compressor A ficou indisponível para operação.
Status: Em andamento - Indisponível Continua 06/06</t>
  </si>
  <si>
    <t>Instrumentação:
OI 2017704252 C-123701B-Falha de indicação TIT-1237402B(#)
Hoje fomos acionados pela operação por volta das 08:30 com a informação da queda do compressor de reciclo B da fase I devido a falha na indicação de temperatura TIT-402B. Em função da indisponibilidade de compressor A atividade foi tratada como imediata. Em campo equipe de instrumentação identificou que sensor de temperatura PT-100 estava com termoelemento aberto, foi necessária sua substituição. Neste caso, o termoelemento instalado era redundante. Com isso, foi feito a troca o cabeamento interno restabelecendo a medição. Após isso, foram realizados verificação no transmissor e feito loop teste da malha de temperatura com PLC, simulando todo o range da faixa com sucesso. Equipamento foi testado e liberado pela manutenção às 12:00h e logo na sequência retornou em operação.
Status: Concluído - operando</t>
  </si>
  <si>
    <t xml:space="preserve">
Instrumentação+Elétrica:
OI 2017703320 C-3123102A - Baixa eficiência Sist. Aquecimento de óleo
Hoje tivemos atuação pelas equipes da MI para restabelecimento do compressor de propano A da adequação que estava indisponível devido à baixa eficiência no sistema de aquecimento de óleo. Em campo o TM Martins identificou que a válvula de controle de temperatura TV-31231906A estava indisponível devido a caixa infiltração de água no interior da caixa de interligação da solenoide de alimentação de ar. Foi realizado limpeza geral, troca das conexões e substituição do fusível que queimado. Após a intervenção a válvula de controle retornou à operação com seu alinhamento original. A falha possivelmente era causada devido ao travamento dessa válvula que é de três vias, seu alinhamento estava direcionando todo o fluxo de óleo para os coolers de refrigeração, quando do momento da reenergização da válvula TV-906A houve retornou do fluxo de óleo para vaso do 1º estágio, onde fica localizado a medição de controle através do TIT-905A. Sendo assim, o óleo retornou a temperatura de controle correta variando entre 37ºC a 33ºC liberando dessa forma a máquina para partida. Tivemos também atuação da equipe de elétrica verificando as condições do aquecedor, foram medidos tanto as resistências de aquecimento quanto o balanceamento de fases (em torno de 11A) estava tudo OK. Dessa forma, o equipamento foi liberado para operação por volta das 15:00h.
Status: Concluído - disponível</t>
  </si>
  <si>
    <t>Instrumentação+Automação+Engenharia:
OE 2017571718 - GE-513201C - Verificação válvula 20FGCD+Inversão tomadas PIT-647/649.
Hoje tivemos no período da manhã tivemos a troca dos TGC pelo TGB. Por volta das 08:20h durante a passagem de Prémix para central oTGC veio a cair com carga de12,5MW, neste mesmo mmento o TGB passou de 3MW para 13MW segurando a carga da planta junto ao TGD. Comportamento este já esperado devido a suspeita de liquido na câmaras inferiores. Na parte após o resfriamento e bloqueio da máquina, tivemos atuação da instrumentação e automação com Eng Mure, Lucas e Sup. Fazzini, foi realizado a inversão das tomadas de medição no hood entre os PIT´s -647/649, removido o damping dos dois sensores, realizado também a drenagem do header das câmaras inferiores, foi constatado a presença de bastante água. Foi implementando a configuração dos data loggers para realização dos testes funcionais. Devido a tardar do horário optamos por deixar a máquina disponível e fazer os testes na válvula de 20FGCD amanhã logo no primeiro horário.
Status: Em andamento - Continua</t>
  </si>
  <si>
    <t xml:space="preserve">Caldeiraria:
OE 2017503327 C-31213701C - Limpeza de Filtro Chapéu de Bruxa.
OE 2017503407 C-31213701B - Limpeza de Filtro Chapéu de Bruxa.
Hoje formos acionados pela equipe da operação com informação de queda do compressor de reciclo C da adequação em devido ao nível baixo de óleo de lubrificação. A equipe da Semapi foi acionada pela OP e fez a reposição. Após essa intervenção foi tentado nova partida da máquina sem sucesso devido a obstrução nos filtros. Foi tentado também a partida do compressor B que estava disponível como backup também sem sucesso, houve a mesma falha de obstrução nos filtros. Dessa forma, foi mobilizado a equipe CCT para realização da limpeza nos filtros chapéu de bruxa tanto do compressor B quanto do C. Atividade foi concluída com sucesso por volta das 18:30h, deixando as duas máquinas disponíveis para OP.
Obs.: Equipe CCT desmobilizada as 19:00h.
Status: Concluído - disponível
</t>
  </si>
  <si>
    <t>Caldeiraria:
OE 2017503327 C-31213701C - Limpeza de Filtro Chapéu de Bruxa.
OE 2017503407 C-31213701B - Limpeza de Filtro Chapéu de Bruxa.
Hoje formos acionados pela equipe da operação com informação de queda do compressor de reciclo C da adequação em devido ao nível baixo de óleo de lubrificação. A equipe da Semapi foi acionada pela OP e fez a reposição. Após essa intervenção foi tentado nova partida da máquina sem sucesso devido a obstrução nos filtros. Foi tentado também a partida do compressor B que estava disponível como backup também sem sucesso, houve a mesma falha de obstrução nos filtros. Dessa forma, foi mobilizado a equipe CCT para realização da limpeza nos filtros chapéu de bruxa tanto do compressor B quanto do C. Atividade foi concluída com sucesso por volta das 18:30h, deixando as duas máquinas disponíveis para OP.
Obs.: Equipe CCT desmobilizada as 19:00h.
Status: Concluído - disponível</t>
  </si>
  <si>
    <t>Automação:
OI 2017714135 C-3123701C- Análise de falha Queda compressor
Acionado a manutenção por volta das 12:00h com a informação da OP indicando a queda do compressor sem motivo aparente. Sobe alarme de pressão alta no primeiro estágio, porém as variáveis de processo estão todas estáveis. Não ficou evidente se o compressor primeiro cai e depois resulta em pressão alta ou se primeiro atinge pressão alta no 1º est. e então o compressor cai. Solicitado a manutenção para identificar o que está derrubando o compressor, pois este é o segundo evento do dia ele cai pelo mesmo motivo na período da manhã. TM Tiago identificou que a queda do compressor ocorreu pela atuação da chave de vazão baixo FAL-31237906C, chave de vazão da bomba de lubrificação das camisas. A qual foi ajustada pela mecânica normalizando a falha.
Status: Concluído - Operando</t>
  </si>
  <si>
    <t>Instrumentação:
OI 2017704252 C-123701B-Falha de indicação TIT-1237402B(#)
Acionado a manutenção por volta das 08:30h com informação da OP da queda do compressor de reciclo B da fase I devido a falha no TIT-402B que passou de 70ºc para 150ºC de forma repentina derrubando a máquina. Havíamos troca o sensor termoelemento danificado no dia 07/06 pelo seu par reserva. Foi verificado em campo que identificado que o termoelemento teria aberto, sendo necessitando a substituição do PT-100, identificado sobressalente NM 11.218.583 gerado reserva 79086006-1 de uma unidade  e realizado a substituição do instrumento em campo. Após a substituição do instrumento e colocado o compressor em operação com sucesso.
Status: Concluído - Operando</t>
  </si>
  <si>
    <t>Mecânica:
OI 2017715343 - C-123102A - STR-14A - Limpeza filtro Y 
Acionado manutenção devido o filtro da bomba B-C-123102A-03A estar apresentando diferencial alto e com risco de queda do compressor devido a bomba redundante estar sem o spool de descarga. Emitida ordem e PT imediata, parado o compressor por volta das  18:00h para atuação da manutenção. Realizada a limpeza do filtro Y, pressurizado e ajustada a PCV da bomba que estava no limite do seu curso. Atividade finalizada asa 21:15h.
Status: Concluído - Operando</t>
  </si>
  <si>
    <t>OI 2016306539 - M-VE-P-123113E - Reinstalar Polia Motora do Ventilador
Hoje no redia das 8h o Coordenador e Gerente de Operação solicitaram atuação imediata neste ventilador devido baixa refrigeração no sistema da UAPO I por falta de dois ventiladores e a alta carga da planta devido a parada da UAPO II. Esta atividade seria executa na semana 24 acabando sendo antecipada, a equipe de mecânica atuou na instalação da polia e correia do ventilador, realizado teste e liberado para a operação por volta das 14:30h.
Status: Concluído - Operando</t>
  </si>
  <si>
    <t>1) Atividades de Emergência/Imediatas:
Instrumentação:
OI 2017704252 C-123701B-Falha de indicação TIT-1237402B(#):
Acionado a manutenção por volta das 10:40h informando a queda do compressor por atuação do TIT-1237402B. Deslocado o TM Helvio para verificar o que ocorreu identificando que o instrumento instalado em 09/06 apresentou falha no termoelemento, necessitando que fosse realizada a substituição do instrumento. Em consulta ao estoque não encontramos um PT-100 com o cumprimento adequado de 450mm, sendo que no dia 09/06 instalamos um PT-100 com 470mm e veio a falha e devido a vibração veio a folgar o instrumento. Para termos uma melhor confiabilidade e não termos queima de gás, foi realizada a remoção do TIT-1237402A e instalado no compressor B liberando o compressor B para operação. compressor liberado por voltas 14:00h.
Status: Concluído - Operando</t>
  </si>
  <si>
    <t>Instrumentação+Automação+Preditiva:
OI 2017704252 - C-123701B-Falha de indicação TIT-1237402B(#):
Por voltas 08:30h foi acionado a manutenção devido o TIT-1237402B estar com a tampa e conexões do instrumento folgada, foi solicitado ao TM Helvio para avaliar o que estava ocorrendo, em primeira avaliação o TM Helvio indicou que a falha seria por alta vibração na tubulação e que estaria ocorrendo a falha no instrumento, então solicitamos apoio da equipe de preditiva que realizou uma coleta de vibração global antes e após o instrumento e na carcaça do compressor não identificando vibração excessiva. Em analise da conexão do instrumento suspeita que devido a a diferença no comprimento dos niples e no comprimento do instrumento é que pode estar causando estas falhas. Supevisor Fazzini encontrou no estoque um PIT com um comprimento da haste menor eliminando todas as conexões excessivas para a instalação do instrumento, assim conectando o instrumento direto no poço. Realizado a substituição do instrumento com a inserção de force para não ocorresse a parada do compressor, concluída a instalação do PIT, removido force e liberado o compressor por volta das 15h.
Status: Concluído - Operando</t>
  </si>
  <si>
    <t>Instrumentação+Automação+Preditiva:
OI 2017403852 - SKID UPCGN-03_APOIOS PARA REPARTIDA
Após a limpeza dos filtros do compressor A  e não sendo encontrado obstrução nos filtros e a máquina caindo por diferencial alto de pressão e o compressor C caindo pela mesma falha porém sendo encontrado pequeno acumulo de sujeira no filtro, em conversa com TM Gobis acompanhamos a partida do compressor A acompanhado as pressões de entrada e saída dos dos demisters do 1 e 2 estágio, onde tivemos a suspeita de obstrução nos demister, realizamos a partida do compressor e concluímos que os demisters estão OK. Passamos a suspeitar da operação das PV's 901 e 902 que com o curto tempo de operação não conseguíamos ver as válvulas operando, solicitado apoio para a automação para acompanhar as partidas e tentar identificar um possível falha na operação ou lógica das PV's. Na quarta partida do compressor A, conseguimos que o compressor operasse por uns 3 minutos, mas para esta condição o operador abrir a válvula de vent do vaso de descarga do 1º estágio para flare aliviando a pressão do inter estágio vindo a cair logo após por diferencial alto entre os estágios devido o vent do vaso ser de um diâmetro pequeno 3/4". Após esta condição de operar mais tempo com o vent aberto, chegamos uma possível travamento ou obstrução na chek valve de descarga do primeiro estágio, a qual iremos remover para inspeção. O que chamou mais atenção foi que na quarta partida do compressor por volta das 17:50h o compressor entrou em operação sozinho sendo atuada a botoeira de emergência no painel do compressor pelo operador, mesmo alarmando temperatura alta do motor principal. Será necessário avaliar a configuração do relé SEL que não bloqueou a partida do compressor acusando temperatura alta no motor e porque o compressor entrou em operação sem ter recebido comando de partida.
Status: Em andamento - Indisponível</t>
  </si>
  <si>
    <t>Mecânica
OI 2017744282 - C-3123701A Regular bomba de lubrificação das camisas
Hoje foi identificado pela OP e confirmado pela equipe da SEMAPI que o gotejador do C-3123701A estava com ajuste inadequado, ocasionando em lubrificação insuficiente. Como este compressor deve ser mantido em operação, foi aberta esta ordem imediata para equipe de mecânica realizar o ajuste. Consultado manual e efetuado o ajuste com sucesso. Compressor segue operando desde ontem por volta das 17h sem nenhuma anormalidade, inclusive sem entupimento dos filtros chapéu de bruxa, alinhado para o skid da UPCGN III.
Status: Concluído - Disponível</t>
  </si>
  <si>
    <t xml:space="preserve">Automação
OI 2017744502 - PN-C-123101D Partida indisponível
Devido à indisponibilidade dos ventiladores VE-P123112D-C/D por falhas que estão sob tratamento da MI, foi relatado pela OP que o compressor C-123101D está indisponível para partida.  Por ainda não termos uma previsão de retorno próximo dos permutadores e devido à indisponibilidade do C-123101A (NR-13), foi criada esta ordem imediata para inserção de um force que permitiria a partida do venda D com apenas 2 ventiladores, o que será suficiente para resfriar o gás. Destinado TM Danilo para a tarefa que verificou que a lógica prevê que a partida do compressor é liberada com a disponibilidade de, ao menos, um dos ventiladores A e B, em conjunto com ao menos um dos ventiladores C e D. No entanto, esta condição deveria ocorrer apenas para partida pressurizada do compressor, o que não é o caso agora. Para realizarmos este force (ARO 341) que liberaria a partida do compressor com os ventiladores A e B que estão disponíveis, exigimos da OP a pressurização do compressor em seguida, para certificarmo-nos de que o procedimento foi feito corretamente, já que este force nunca foi feito, ao menos pelo TM Danilo. No entanto a Coordenação não liberou a pressurização para teste. Assim, o force não foi feito, o compressor permanece indisponível e iremos deixar esta OM e PT abertas para atuação emergencial em caso de necessidade de partida do venda D.
Status: Em andamento - Indisponível
</t>
  </si>
  <si>
    <t>aldeiraria
OM 2017503180 - C-3123701A Limpeza filtros chapéu de bruxa
Erick, hoje por volta das 17h00 o compressor de reciclo A da fase 2 caiu por possível saturação dos filtros chapéu de bruxa. O C foi colocado para operar e o A já está librado para execução da limpeza dos filtros amanhã cedo. Favor priorizar com a equipe. Obrigado</t>
  </si>
  <si>
    <t>2017503327 - C-3123701A/C Limpeza filtros chapéu de bruxa
Ontem ocorreu a queda do compressor de reciclo A da fase 2 por volta das 17h, que vinha operando desde sexta-feira. OP tentou colocar em operação o compressor C durante o turno da noite mas este também caiu com poucos segundos de operação devido ao entupimento dos filtros. Assim, hoje priorizamos com a caldeiraria a limpeza dos filtros de ambos os compressores, no primeiro horário. Atividade foi realizada com sucesso para os dois compressores, finalizando por volta das 11h45 e liberando para a OP, que partiu o compressor C.
Status: Em andamento - Compressores Disponíveis</t>
  </si>
  <si>
    <t>Instrumentação+Andaime:
GE-513201D - Atuar nas atividade de preventiva e corretiva do TG-D</t>
  </si>
  <si>
    <t>N/A</t>
  </si>
  <si>
    <t>NÃO HOUVE APONTAMENTO  NOS FATOS RELEVANTES</t>
  </si>
  <si>
    <t xml:space="preserve">20/06 - Caldeiraria/Mecânica:
OM 2017751677 - B-3123101B Diafragma Rompido: 
Hoje conforme programado tivemos a montagem de pau de carga, remoção dos spools de sucção e descarga e instalação de flanges cego. Amanhã teremos o início das atividades de mecânica para verificação dos diafragmas dessa bomba.  
Status: Em andamento- indisponível Mecânica:
21/ 06 - OM 2017751677 - B-3123101B Diafragma Rompido: 
Hoje conforme programado tivemos atuação da equipe da mecânica na bomba B de MEG da UAPO III para verificar diafragmas dos cabeçotes. Os TM´s da G&amp;E informaram que as duas membranas do lado esquerdo se encontram rompidos, as duas membranas lado direito estão integras. Como não temos sobressalente disponível em estoque optamos por deixar essa bomba raqueteada até chegada desses materiais. Já está priorizada junto ao SBS aquisição desses materiais através da RC 24828396 com abertura de propostas em 26/06/2018. Em paralelo segue o Antonino realizando cotação do material junto ao fabricante da bomba (SPX). 
Status: Reprogramar – indisponível (Aguardando material)Mecânica/ENGP:
</t>
  </si>
  <si>
    <t>1) Atividades de Emergência/Imediatas:
21/06 Mecânica:
OI 2017503327 C-3123701C - Limpeza de Filtro Chapéu de Bruxa 
Acionado a manutenção por volta das 21:00h devido a tentativas de partida nos compressores de reciclo A e C da fase II sem sucesso em função de baixa pressão na sucção dos compressores, sendo necessário a limpeza nos filtros chapéu de bruxa. A operação optou pela limpeza do compressor "C" devido ao mesmo estar com maior confiabilidade. Dessa forma, foi mobilizado os TM de sobreaviso da mecânica para realização da limpeza nos filtros do compressor C. Foi constatado a presença de sujeira seca no interior dos dois filtros, feito limpeza e reinstalado ambos no campo. Atividade concluída por das volta das 03:15h. Após a intervenção o compressor foi tentado nova partida sem sucesso, a máquina veio a cair por baixa pressão agora na sucção do 2º estágio. Durante o acompanhamento de partida não foi constatado nenhum tipo de vazamento pelos flanges, sendo assim, o equipamento foi considerando entregue pela manutenção. A operação operação verificou ruído sonoro elevado vindo da região dos skids na área e optou reavaliar as condições operacionais no campo antes de mobilizar apoio da manutenção. Logo pela manhã vamos realizar a limpeza nos filtros do compressor C-3123701A. Obs.: TM´s Sérgio e João katsu desmobilizados as 04:00h..
Status: Concluído - disponível.</t>
  </si>
  <si>
    <t>1) Atividades de Emergência/Imediatas:
22/06 Caldeiraria/Mecânica:
OI 2017768190 BC-123102A-01A - Limpeza Filtro Y STR
Acionado a manutenção por volta das 12:00h com informação pela operação de queda do compressor de propano C-123102A devido a baixa pressão de sucção da bomba de óleo de lubrificação do 1º estágio. A bomba redundante "B" está indisponível em função da ausência do spool que está em reparo externo na MYCOM. Dessa forma, foi a ordem imediata para atuação de limpeza no filtro Y. A equipe da caldeiraria realizou a limpeza do filtro e a mecânica fez o ajuste no parafuso de vazão no cabeçote da bomba. Atividade concluída por volta das 14:30h o equipamento foi testado e liberado para operação. O mesmo partiu com sucesso as 15:00h e segue em operação.   
Status: Concluído - operando.</t>
  </si>
  <si>
    <t>22/06 - Caldeiraria:
OE 2017503180 -C-3123701A - Limpeza de Filtros Chapéu de bruxa (#)
Hoje pela manhã tivemos a partida do compressor de reciclo pela OP por volta das 08:00h o mesmo operou até as 08:20h, vindo a cair por atuação do intertravamento de baixa pressão na sucção PDAH-912A. Dessa forma, foi mobilizado equipe de caldeiraria para limpeza nos filtros de chapéu de bruxa. Em campo verificamos que o filtro de 6" do 2º estágio estava bem sujo e danificado, o elemento filtrante virou "avesso a montagem original". Tivemos bastante dificuldade para remover esse filtro danificado, pela informação da CCT esse não foi a primeiro evento deste tipo. Felizmente tínhamos um filtro reserva no canteiro da CCT que substituiu o filtro danificado, o filtro do 1º estágio foi limpo e reinstalado. Atividade foi concluída por volta das 12:30h. Após a intervenção de limpeza dos filtros a máquina foi partida, porém nas duas tentativas houve queda consecutivas por temperatura elevada na descarga do 2º estágio, muito por conta da temperatura do dia e da ausência de um dos motores do sistema de refrigeração (M-VE-P-3123716A) que está em processo de compras junto ao SBS. Obs.: Precisaremos buscar informações junto ao fabricante SFAY o motivo desse filtro inverter para dentro da tubulação, se alguma falha construtiva ou de especificação.
Status: Concluído - disponível. (Com restrição de temperatura)</t>
  </si>
  <si>
    <t>22/06 Caldeiraria:
OE 2017503327 C-3123701C - Limpeza de Filtros Chapéu de bruxa
Após esses eventos de queda do compressor A, houve abertura de contagem de 3 horas para nova partida. Sendo assim, foi tentado partida no compressor "C" que sido limpo pela equipe de sobreaviso, no entanto, a máquina logo na primeira partida caiu por baixa pressão na sucção sendo necessária nova limpeza. A equipe caldeiraria foi mobilizada, efetuou a limpeza nos dois filtros que realmente estavam sujos novamente. Por volta das 15:00h terminamos essa atividade. A máquina por volta das 16;00h com sucesso e segue operando. A equipe de operação deve realizar a troca do compressor "C" pelo "A" durante o final de semana para possibilitar a coleta de vibração neste compressor na segunda-feira pela contratada do ISUP.
Status: Concluído - operando.</t>
  </si>
  <si>
    <t>23/06 Instrumentação
OM 2017420875 -GE-513201B Ajuste da válvula HV-0805
Hoje após o restabelecimento dos TGB tivemos atuação do TM Silvio no ajuste da HV-0805, o valor de pressão inicial estava 0,9 KPA, foi tentado o ajuste para deixar dentro dos valores de tolerância(1,7K a 2,0Kpa) com rotação acima dos 6200rpm, porém sem sucesso. O Valor ficou fixo 0,11KPa, não conseguindo mais nenhum tipo de ajuste pela válvula. Dessa forma, atividade será reprogramada para verificação geral em todo o sistema. Deverá ser realizado calibração da PCV, verificação da válvula de retenção, solenoide e novo ajuste na HV. 
Status: Reprogramar- operando</t>
  </si>
  <si>
    <t>24/06 Instrumentação:
OE 2017403405 – C-123101A Remover force físico XV-207(Apoio ISUP – NR-13 do P-123112A): 
Realizado a remoção do force físico da XV-1231207 disponibilizando o compressor para operação após campanha NR-13 dos P-123112A.
Status: Concluído - Operando</t>
  </si>
  <si>
    <t>25/06 - Automação:
OI 2017774035 - C-123101E - Seqüência de partida travada
As 07h da manhã foi acionado a manutenção informando que o compressor de venda A estava somente com um dos P-123112 operando e os três permutadores restantes indisponíveis. Com isso foi solicitado atuação imediata pela coordenação de operação para corrigisse a falha na seqüência de partida do compressor. TM Danilo foi até o local onde realizou o reset do CCC na IHM liberando o compressor para operação.
Status: Concluído - Operando</t>
  </si>
  <si>
    <t>25/06 - Mecânica:
OE 2015914562 - VE-P-123112A-B - Alinhamento de polia e substituição de correia
Foi solicitado no redia pelo Gerente e Coord. de Op, prioridade na atuação do reestabelecimento dos ventiladores dos P-123112 do compressor de venda A que estava somente com um ventilador disponível e que não seria possível manter o compressor operando somente com um permutador devido a alta temperatura ambiente. Com isso foi parado o compressor A e emitida PT imediata para a recomposição do ventilador VE-P-123112A-B que estava planejada para a semana 26 dia 27/06. Foi realizado o alinhamento das polias  e substituída a correia, testado e liberado para operação. Será solicitado análise de vibração do ventilador devido no momento dos testes o mecânico ter observado uma possível vibração excessiva no motor do ventilador.
Status: Concluído - Disponível</t>
  </si>
  <si>
    <t>27/06 - Mecânica:
OM 2017503327 - C-3123701C - Limpeza chapéu de bruxa
Acionado manutenção por volta das 22:500h devido à queda do compressor por diferencial alto de pressão gerando queima elevada de gás, foi mobilizada equipe da mecânica para atuar na limpeza do filtro do primeiro e segundo estágio de forma imediata. Equipamento liberado para atuar pela operação as 02:30h realizado a limpeza dos filtros e liberado para operação as 04:30h para pressurização. Foi encontrada bastante sujeira no filtro do segundo estágio. Equipe dispensada as 05:00h.
Status: Concluído - Disponível</t>
  </si>
  <si>
    <t xml:space="preserve">27/06 - Caldeiraria:
OM 2017503327 - C-3123701C - Limpeza chapéu de bruxa
Acionado manutenção por volta das 10:30h devido à queda do compressor por diferencial alto de pressão, mobilizada equipe da CCT para atuar na limpeza do filtro. Compressor foi liberado para execução por volta das 13:00h, sendo limpo o filtro e liberado para operação por volta das 15:00h. Foi encontrada bastante sujeira no filtro do segundo estágio.
Status: Concluído - Disponível
</t>
  </si>
  <si>
    <t>27/06 - Mecânica:
OE 2017368917 - C-123701B - Vazamento pela tampa do compressor (#)
Acionado manutenção por volta das 11h com informação de vazamento de gás pela tampa do compressor indicando 70% explosividade na região do 2E2P. TM Brazil e Davi avaliaram e identificaram vazamento pelas porcas castelo da válvula de descarga lado externo e nas porcas castelo das tampas de sucção deste mesmo estágio e processo. Ao remover as porcas castelo notou-se que as juntas instalas eram maiores do que o alojamento para seu acentamento e com a dilatação térmica do compressor é que pode ter causado o vazamento, realizado a substituição dos anéis de vedação, pressurizado e liberado o compressor.
Status: Concluído - Operando</t>
  </si>
  <si>
    <t xml:space="preserve">28/06 - Instrumentação:
OM 2017264079 - TV-1231503A_CORRIGIR FALHA VÁLVULA TRAVADA
Conforme acordado com a operação assim que parado o compressor foi realizado atuação da TV que estava com histórico de travamento sendo identificado uma falha no posicionador, foi substituído o posicionador, realizado auto setup e liberado o compressor para operação.
Status: Concluído – Operando
</t>
  </si>
  <si>
    <t>27/06 - Andaime/Mecânica/Caldeiraria/Lubrificação:
OM 2017612984 - B-2123101A - AJUSTE DE DEFASAGEM
Realizada a montagem do pau de carga, remoção dos spools de sucção e descarga, remoção dos amortecedores de pulsação. Amanhã daremos início para a verificação da defasagem dos pistões.
Status: Em andamento – Indisponível
28/06 - Mecânica:
OM 2017612984 - B-2123101A - AJUSTE DE DEFASAGEM
Realizada a desmontagem  bomba, iniciado a realização do ajuste da defasagem dos pistões e preparação para a montagem da bomba.
Status: Em andamento – Indisponível
29/06 - OM 2017612984 - B-2123101A - AJUSTE DE DEFASAGEM
Atividade prosseguiu hoje com a instalação dos 3 diafragmas e tampas. Para segunda-feira, fica o torqueamento das tampas e alinhamento do conjunto.
Status: Em andamento - Indisponível</t>
  </si>
  <si>
    <t xml:space="preserve">27/06 - Andaime:
OM 2017776408 - VE-P-123112A-A Montar andaime e substituir correia
Concluída a montagem do andaime para a substituição da correia amanhã pela mecânica. Compressor A somente com dois permutadores disponíveis.
Status: Em andamento – Indisponível
28/06 - Mecânica
OM 2017776408 - VE-P-123112A-A Montar andaime e substituir correia
Realizado a substituição da correia, testado e liberado o ventilador para operação, desta forma deixamos o compressor A com 3 dos 4 ventiladores disponíveis. 
Status: Concluído –disponível
</t>
  </si>
  <si>
    <t>07/06 - Elétrica+Caldeiraria:
OM 2017173041 C-UC-513401B - Religação Cabos+Troca conexões+Teste funcional
Hoje foi dado prosseguimento na intervenção para restabelecimento do compressor de ar "B" original. Equipe de elétrica atuou na período da manhã removendo os cabos do compressor alugado da AGERADORA e reinstalou no compressor original. Em paralelo a equipe da caldeiraria realizou a desconexão do mangote e giro do spool da saída para conexão retonando com a condição original do compressor. Na parte da tarde quando do momento da remoção do libra da válvula descarga(gaveta) foi identificado trinca no flange lado do compressor em quase toda sua extensão inviabilizando qualquer tipo de teste na máquina. Com isso, junto a coordenação optamos impedir esse compressor até a troca dessa válvula. A equipe da CCT localizou no almoxarifado uma sobressalente válvula recuperada, no entanto, para realização dessa troca é necessário parada total da unidade devido a não ter nenhum tipo de bloqueio a montante desse compressor ou de qualquer outro ponto no header de saída.  
Planejamento-Caldeiraria: Por gentileza viabilizar nota/OM para substituição dessa válvula danificada no período de parada total em julho ou qualquer outra oportunidade de parada.   
Status: Reprogramar - Indisponível  -  31/07 - Caldeiraria
OM 2017710044 P. TOTAL - VALV-51340111 - Trinca no Flange da Válvula
Realizado com sucesso a troca da válvula manual de bloqueio do C-513401B. Compressor estará disponível para testes quando do retorno do sistema de ar comprimido.
Status: Concluído</t>
  </si>
  <si>
    <t>PN-B-540001A</t>
  </si>
  <si>
    <t>PN-B-540001B</t>
  </si>
  <si>
    <t>PN-B-540001C</t>
  </si>
  <si>
    <t>PN-C-3123102A</t>
  </si>
  <si>
    <t>TCV-31231985A</t>
  </si>
  <si>
    <t>20FGTORD</t>
  </si>
  <si>
    <t>PCV-31237921C</t>
  </si>
  <si>
    <t>TIT-1237402B</t>
  </si>
  <si>
    <t>STR-14A</t>
  </si>
  <si>
    <t>M-C-123101B</t>
  </si>
  <si>
    <t>STR-09A Filtro</t>
  </si>
  <si>
    <t>Filtros Chapéu de bruxa</t>
  </si>
  <si>
    <t>Em análise</t>
  </si>
  <si>
    <t>HV-0805</t>
  </si>
  <si>
    <t>XV-1231207</t>
  </si>
  <si>
    <t>P-123112</t>
  </si>
  <si>
    <t>VE-P-123112A-B</t>
  </si>
  <si>
    <t>C-123701B Compressor</t>
  </si>
  <si>
    <t>TV-1231503A</t>
  </si>
  <si>
    <t>VE-P-123112A-A</t>
  </si>
  <si>
    <t>PREVENTIVA</t>
  </si>
  <si>
    <t xml:space="preserve">Lógica </t>
  </si>
  <si>
    <t>TAMPAS DAS VÁLVULAS</t>
  </si>
  <si>
    <t>SENSOR DE TEMPERATURA</t>
  </si>
  <si>
    <t>VÁLVULA DE CONTROLE DE TEMPERATURA</t>
  </si>
  <si>
    <t>VÁLVULA DE CONTROLE DE PRESSÃO</t>
  </si>
  <si>
    <t>TRANSMISSOR DE TEMPERATURA</t>
  </si>
  <si>
    <t>FILTRO Y</t>
  </si>
  <si>
    <t>TERMO-ELEMENTO</t>
  </si>
  <si>
    <t>GOTEJADOR DE ÓLEO</t>
  </si>
  <si>
    <t>LÓGICA</t>
  </si>
  <si>
    <t>DIAFRÁGMA ROMPIDO</t>
  </si>
  <si>
    <t xml:space="preserve">Filtro Chapéu de Bruxa </t>
  </si>
  <si>
    <t>Arruelas de vedação</t>
  </si>
  <si>
    <t>MONTAGEM INCORRETA</t>
  </si>
  <si>
    <t>VALV-51340111</t>
  </si>
  <si>
    <t>Descarga 1º Estágio</t>
  </si>
  <si>
    <t>Sucção 1º Estágio</t>
  </si>
  <si>
    <t>Lubrificação 1 estágio Compressor</t>
  </si>
  <si>
    <t>Sistema de Nitrogênio</t>
  </si>
  <si>
    <t>Outros</t>
  </si>
  <si>
    <t>force com ARO 272</t>
  </si>
  <si>
    <t>REAPERTO NAS TAMPAS DAS VÁLVULAS</t>
  </si>
  <si>
    <t>Passar o modo controle de rotação do modo "DROOP" para modo "ISOC"</t>
  </si>
  <si>
    <t>Substituir Sensor</t>
  </si>
  <si>
    <t>SUBSTITUIÇÃO DE CONEXÕES E FUSÍVEL</t>
  </si>
  <si>
    <t>MANUTENIR VÁLVULA SOLENÓIDE</t>
  </si>
  <si>
    <t>LIMPEZA DE FILTRO</t>
  </si>
  <si>
    <t>AJUSTAR PRESSÃO</t>
  </si>
  <si>
    <t>SUBSTITUIR TIT</t>
  </si>
  <si>
    <t>USINAR E REISNTALAR POLIA</t>
  </si>
  <si>
    <t>VÁRIAS AÇÕES NO ACOMPANHAMENTO DA PARTIDA</t>
  </si>
  <si>
    <t>AJUSTAR O GOTEJADOR</t>
  </si>
  <si>
    <t>FORCE ARO 341</t>
  </si>
  <si>
    <t>LIMPEZA DO FILTRO</t>
  </si>
  <si>
    <t>EXECUTAR PREVENTIVA 4.000 HORAS</t>
  </si>
  <si>
    <t>SUBSTITUIÇÃO DO TERMO ELEMENTO</t>
  </si>
  <si>
    <t>SUBSTITUIR DIAFRÁGMA</t>
  </si>
  <si>
    <t>LIMPEZA FILTRO CHAPÉU BRUXA</t>
  </si>
  <si>
    <t>LIMPEZA DO FILTRO Y</t>
  </si>
  <si>
    <t>Ajustar valor de pressão da válvula HV-0805</t>
  </si>
  <si>
    <t>Remoção do force físico da XV-1231207</t>
  </si>
  <si>
    <t>Reset do CCC na IHM</t>
  </si>
  <si>
    <t xml:space="preserve"> Alinhamento das polias  e substituída a correia</t>
  </si>
  <si>
    <t>Substituição dos anéis de vedação</t>
  </si>
  <si>
    <t>Substituído o posicionador e realizado auto setup</t>
  </si>
  <si>
    <t>CORREÇÃO DA MONTAGEM</t>
  </si>
  <si>
    <t>SUBSTITUIR CORREIA</t>
  </si>
  <si>
    <t>Substituição da  VALV-51340111 (Válvula manual de bloqueio)</t>
  </si>
  <si>
    <t>7-Manutenção Preventiva</t>
  </si>
  <si>
    <t>7.0-Preventiva</t>
  </si>
  <si>
    <t>6-Preventiva</t>
  </si>
  <si>
    <t>6.0-Preventiva</t>
  </si>
  <si>
    <t>4-Gerenciamento</t>
  </si>
  <si>
    <t>4.1-Geral</t>
  </si>
  <si>
    <t>7-Em análise</t>
  </si>
  <si>
    <t>8-0-Em análise</t>
  </si>
  <si>
    <t>7.0-Em análise</t>
  </si>
  <si>
    <t xml:space="preserve">21/07 - INFORMATIVO-1:
GE-513201B - Shutdown: Acionado a manutenção por volta da 01:30h com informação da operação da ocorrência de queda do TG-B por volta da 0:30h devido a um comportamento anormal nas válvulas do controle de gás combustível. Logo após a queda foram tentadas em torno de quatro partidas sem sucesso devido a falha de ignição da máquina. Neste evento houve descarte de cargas dos compressores de vendas C e B. Em paralelo foi tentado a partida do TG-C sem sucesso, devido à atuação do intertravamento do sensor de deslocamento axial 39GBLA1 que estava com sua indicação fora do limite de tolerância. Mesmo após a partida da bomba do sistema de lubrificação óleo o deslocamento de posição do eixo estava muito lento, sendo estimado em torno de 1:30h para dar o permissivo de partida da máquina. Em paralelo também foi verificado pela OP uma falha impeditiva de partida no compressor de venda B. Assim, foram mobilizadas as equipes de automação e instrumentação para o restabelecimento da planta. Para essa finalidade foram geradas as seguintes ordens imediatas:    - 21/07 - INFORMATIVO-2: 
GE-513201B: Por volta das 10:00h realizamos partida assistida no TG-B, a máquina perdeu a primeira tentativa com falha de "desacoplamento" do motor de partida. Na segunda tentativa a máquina partiu com sucesso, sem nenhum tipo de desvio. Dessa forma, a equipe da operação optou por manter o TG-B operando em central em conjunto com TG-C até redução da pressão de entrada do Gasmex. No entanto, durante no meio da tarde durante troca de cargas entre TG-B e TG-C o mesmo veio a cair. Foi colocado em operação logo em seguida, neste evento não houve acionamento da manutenção. Foi gerado ordem imediata para análise deste evento de queda do TG-B. Serão envolvidas as equipes de sobreaviso para levantar os data logger, resumo de falha, horário de eventos, de forma desenvolver as equipes na análise de falha de grandes máquinas.   - 23/07 - Automação+Engenharia:
OI 2017878844 GE-513201B Análise de Falha SD - 21/07 
Hoje devido atividades de apoio do projeto ASA pela equipe de automação não conseguimos avançar nessa análise. TM Danilo passou informalmente para Eng. Lucas o que encontrou nos trends da máquina do dia do evento. Está pendente o fechamento da análise de falha agora com pouco mais de abrangência pela automação devido ao SD ontem por volta das 14h18. O TG-B segue operando na condição de central, e deve ficar no sacrifício em baixa carga devido a parada total da exportação à partir da 0h00 de hoje. 
Status: Em andamento - disponível
</t>
  </si>
  <si>
    <t>Automação
OM 2017761671 - C-3123701A Partida sem Comando
Conforme programação semanal, hoje foi avaliado pelo TM Thiago a lógica de partida/temporização do compressor de reciclo A da fase 2, em busca de possíveis motivos que poderiam fazer esta máquina partir sem comando. Foi relatado pela OP uma ocorrência destas na semana passada, durante tentativas de partida após limpezas de filtros chapéu de bruxa. Porém, em conversa com Coord. André, TOs de produção 2 e Sup. de Prod. 2, não havia relato algum em passagens de serviço da OP sobre esta situação realmente ter ocorrido. Mesmo assim, TM Thiago verificou a lógica do compressor A, comparou-a com a dos compressores B e C da fase 2 e não identificou nenhuma condição que poderia permitir a partida sem comando. Também foi verificada a temporização de liberação de partida pelos motores elétricos, estando os motores dos 3 compressores com a mesma lógica implementada. Assim, demos por concluída a atividade e aguardaremos uma possível nova ocorrência no momento de tentativas de partida do compressor, que está sendo mantido como última opção para operar devido aos altos índices de vibração encontrados nas tubulações de processo.
Status: Concluído - Disponível</t>
  </si>
  <si>
    <t>03/07 - Elétrica/Automação
OI 2017805335 - XV-1621301B Não abre
Ontem, por volta das 23h, tivemos ocorrência de falha na XV-301B, da bomba principal B do OCVAP I. A válvula não abre e no display está descrita falha de fonte e falha de posicionador, além dos 3 leds verdes estarem acesos (condição anormal). Isto causa indisponibilidade do sistema todo, pois a bomba redundante está fora, em manutenção. Foi decidido junto com Coord. Ornan, por realizar a atividade apenas hoje, pela manhã. Foi então aberta esta ordem imediata e destinado TMs Wladimir e Rodney para avaliação inicial. Ao chegar no local, TMs a falha havia sumido. Foram realizadas tentativas de modular em local e remoto, com sucesso. Em seguida, foi realizada uma tentativa de partida do sistema com acompanhamento do TM Thiago mas a válvula voltou a falhar. TMs de elétrica então voltaram à atividade e identificaram que a falha possivelmente vinha de uma das placas do atuador. Realizada reserva do material para substituição, porém não obtivemos sucesso. Foi identificado pelos TMs um cabo danificado, que foi substituído, mas mesmo assim, sem sucesso. Partimos então para a troca do sensor de posição (realizada reserva de uma unidade do NM 11.583.254), com apoio do TM Hélvio, mas a falha continuou aparecendo. Neste meio tempo, foi finalizada a atividade na bomba B-1621301B, que permitiu a bomba operar com sucesso. Assim, suspendemos esta atividade para continuidade amanhã. Ainda temos a possibilidade de substituir mais duas placas deste atuador para tentar restabelecê-lo.
OBS: TMs Hélvio, Wladimir e Rodney atuaram até aproximadamente 21h30 para finalizar a tarefa e relatar os detalhes na OM.
Status: Em andamento - Indisponível 07/07 - Elétrica/Instrumentação:
OE 2017805335 - XV-1621301B Não abre(#)
Hoje foi dado prosseguimento na corretiva na válvula XV-301B do OCVAP I com apoio da equipe de instrumentação. Conseguimos identificar o motivo da falha na calibração dos sensores de posição. Estávamos configurando os limites de tolerância de abertura e fechamento que digital da válvula com valores invertidos. Após correção do posicionamento dos valores a válvula aceitou calibração de primeira. Sendo assim, foram feitos testes tanto remoto quanto local a válvula respondeu adequadamente. Equipe da operação conseguiu realizar o teste de troca da bomba porque havia terminal o bombeamento a pouco tempo, tendo produto agora para bombear somente na segunda-feira à noite. Atividade foi concluída por volta das 11:00h 
Daniel, conforme acordado foi emitido a nota ZS 10682799 para montagem no laboratório da elétrica de uma giga de testes para desenvolvimento/aperfeiçoamento dos técnicos de elétrica nos atuadores da coester instalados nos sistemas OCVAP´s I e II. Temos dois atuadores reservas disponível em estoque. Com isso, foi solicitado ao planejamento realizar delineamento de uma ordem para inclusão na programação semanal para montagem dessa GIGA de testes, com intuito simular troca de placas, barreira, parametrização e configuração/calibração dos limites de posição. Também será incluso uma operação para elaboração de um procedimento/instrução técnica dessas. Este procedimento deverá conter cuidados específicos pois o risco de contato com circuito eletrônico é bastante elevado, uma vez que a tensão que alimenta essas placas é de 480Vac.
Planejamento-Diego: Favor criar a reserva de devolução dos NM 11.583.254 e NM 11.229.860 placas não utilizadas, o único problema era a barreira intrínseca NM 11.231.644 danificada. 
Status: Concluído-disponível - RETORNOU ATIVIDADES DE MANUTENÇÃO NOS DIAS (FATOS RELEVANTES)  04,05,06/07</t>
  </si>
  <si>
    <t>03/07 - Automação
OI 2017807378 - C-123101C Falha de comunicação Bently
Ontem, por volta de 22h30, houve ocorrência de queda do TG-C (sob avaliação da equipe de instrumentação) e, no retorno, foi verificado pela OP alarmes no compressor de venda C que não eram possíveis resetar. Fomos acionados hoje pela manhã com esta informação e os TMs Squinca e Norte verificaram que se tratavam de travamento dos parâmetros do Bently. Realizaram o reset do cartão e o compressor voltou a ficar disponível.
Status: Concluído - Disponível</t>
  </si>
  <si>
    <t>08/07 - Automação:
OI 2017825528 PV-21237901/902- Falha Intermitente OUT(#)
Acionado a manutenção por volta das 13:00h com informação da OP da queda do compressor C-3123701B por duas vezes devido a fechamento indevido da PV-901 da UPCGN II. O operador de sala complementou a informação informando que tanto a PV-901 quanto a PV-902 estavam indo para condição de "OUT" na tela de forma espúria. Mobilizado TM Squinca para a avaliação da estratégia de controle, a princípio não foram encontradas anormalidades nas malhas de controle, porém verificamos que as DFI's-21237-03 redundantes não sincronizam. O processamento da CPU-1 estava em 65% e CPU-2 em 15% tentando à sincronização. Dessa forma, optamos por parar a CPU-2 e manter a CPU-1 como única ativa. Após isso, não houve mais alteração da condição de controle das PV´s, ambas ficaram com seus controles estáveis. Tentamos então uma partida no compressor sem sucesso devido atuação do intertravamento pressão diferencial no filtro de sucção do segundo estágio. Após a limpeza dos filtros acompanhamos a partida do compressor e comportamento das PV´s, ambos retornaram sem anormalidades. Ficou pendente realização da análise de falha para buscarmos o motivo da falha dessa DFI, essa demanda será tratada na programação semanal para o restabelecimento da redundância da CPU. Realizamos a partida assistida na máquina que retornou em operação com sucesso por volta das 22:00h 
Planejamento automação: Anderson, por gentileza, emitir nota/ordem para automação para tratar a questão do restabelecimento da redundância DFI-21237-03, sugiro a remoção da DFI que desativada para testes em bancada e posterior por sobressalente, se for o caso. Favor referenciar a ordem contingencial com histórico da falha.  
Obs.:TM Squinca acionado das 20:30h até 22:30h
Status: Concluído - Operando</t>
  </si>
  <si>
    <t xml:space="preserve">09/07 - Mecânica:
OE 2017503327 C-3123701C Limpeza Filtro Chapéu de Bruxa.
Efetuada a limpeza do filtro do C-3123701C pela mecânica do sobreaviso, não detectada obstrução/sujeira no mesmo, montado e entregue a operação, Compressor colocado em operação. 
Status: operando.
</t>
  </si>
  <si>
    <t xml:space="preserve">17/07 - Instrumentação+Automação:
OM 2017819994 - GE-513201C Avaliar Meetering Secundária
Hoje tivemos atuação conjunta das equipes de instrumentação e automação na avaliação da falha na meetering. Inicialmente as equipes optaram por fazer uma avaliação das condições de lógica da válvula de dreno da câmara secundária de alta onde verificamos a presença de bastante água (20FGSD2). Foram verificados a integridade do cabeamento, alimentação da válvula, tudo estava Ok. No entanto, constatamos que essa válvula estava travada fechada, por isso o acumulo de líquido. Foram abertos também para inspeção os tubbing de conexão e encontrado bastante líquido nessa linha que fica em nível mais abaixo das câmaras. Dessa forma, incluímos na ordem uma nova operação para mecânica inspecionar, drenar e secar com N2 todos os trechos de linha inferiores que podem estar com líquido. Considerando a demanda de trabalho e a dificuldade para remoção da válvula do campo, acordamos com a coordenação a indisponibilidade da máquina hoje para continuidade dos trabalhos amanhã. 
Status: Em andamento - continua 18/07  ---  18/07 - Instrumentação+Automação:
OM 2017819994 - GE-513201C Avaliar Meetering Secundária (#)
Hoje foi dado continuidade na intervenção no TGC. A equipe de instrumentação verificou em bancada que válvula removida estava com a bobina da solenoide danificada, e com bastante oxidação nos internos, sem condições de reparo. Não foi encontrado no primeiro momento sobressalente em estoque, dessa forma optamos por verificar o sistema de diesel onde encontramos outras válvulas deste mesmo modelo, removemos uma delas para oficina onde foi realizado testes funcionais e avaliação dos internos estavam todos íntegros, O equipamento foi reinstalado no campo, realizado teste funcional com automação com sucesso.
A equipe de mecânica removeu todas linhas de drenagem das câmaras inferiores e injetaram N2 para secagem geral. Atividade foi concluída e o TG entregue à OP por volta das 19:30h
OBS.: TM´s Davi, Luciano e Danilo atuaram até as 19:30h
Status: Concluído - Disponível --  19/07 Mecânica+Instrumentação:
OM 2017819994 - GE-513201C-01C Avaliar Meetering Secundária
Hoje realizamos nova tentativa de partida no TGC com intuito de identificar as falhas que ocorreram ontem ao final da intervenção da mecânica que impediram a liberação. Os TMs Brazil e Martins acompanharam três tentativas de partida sem sucesso. A primeira houve falha na ignição de todas as câmaras, foi feito o procedimento de ciclagem das velas, não houve falha. Na segunda e terceira tentativa a falha foi devido ausência de ignição na câmara 01(TE´s 15 e 16). Devido ao tardar do horário foi acordado com a coordenação a limpeza da tocha da câmara 01, amanhã no primeiro horário. 
Status: Indisponível - Continua 20/07 --- 20/07 - Mecânica:
OM 2017819994 - GE-513201C- Avaliar Meetering Secundária (#)
Hoje nova atuação da equipe de mecânica no TG-C,  foi tentado três tentativa sem sucesso ontem devido falha ignição da câmara 01. O TM Brazil removeu a tocha da câmara 01 junto com a mangueira para limpeza em oficina, lá foi constatado bastante sujeira(resquício de zinabre) nos furos da tocha e pouco na mangueira. Ambos foram lavados, limpos e reinstalado no campo. Após a intervenção a máquina partiu de primeira. A máquina operou em IDLE em torno de 40 minutos das 11:20 ao 12:00h e foi parada. Equipamento testado e liberado para OP.  </t>
  </si>
  <si>
    <t>21/07 - 
Automação:
OI 2017878827 GE-513201C- 39GBLA1- Inserir force(#)
Mobilizado TM Danilo para realizar o force no sensor de deslocamento axial 39GBLA1(VE-5132620C). Em campo foi inibido o sensor no módulo da bently permitindo a sequência de partida. Após a bypass a máquina partiu de primeira. Para essa atividade foi gerado e ativada a  ARO 339. Foram criadas operações nessa ordem para inserção e remoção do force. Os mesmo deverá ser removido após a parada da máquina, pois requer download no módulo da bently. Após a partida da máquina o valor do deslocamento axial normalizou. O equipamento retornou em operação às 02:20h. Dessa forma, acordamos com coordenação de manter a máquina em central em paralelo com TG-D em Premix até restabelecimento total da exportação pela manhã seria realizada uma partida assistida no TG-B para avaliar o motivo da falha de ignição que impediu o retorno da máquina. 
Planejamento - Automação: Valdeli, por gentileza programar a operação 20 dessa ordem na programação semanal ou por oportunidade assim que a máquina parar, deverá ser removido o force e dado baixa na ARO 339. Item registrado no controle líder para acompanhamento. 
Obs.: TM Danilo atuou até as 02:30h
Status: Concluído - operando</t>
  </si>
  <si>
    <t xml:space="preserve">22/07 - Analítica+Mecânica+Instrumentação:
OI 2017880210 GE-513201C - Análise evento SD - 22/07(#)
Hoje por volta das 07h40 tivemos a informação da equipe da operação do shutdown do TG-C devido atuação do sistema de fogo e gás. O cenário era TG-D operando em Premix junto com TG-B e TG-C operando em central, no momento da queda do TG-C, o TG-B passou de central para Premix assumindo a carga da planta junto com TG-D sem maiores anomalias. 
A princípio houve dúvida quanto ao acionamento das baterias de CO2 uma vez que não houve acionamento da sinalização sonora e visual da máquina. Dessa forma, foi mobilizado equipe de manutenção para avaliar se evento era real ou se tratava de falha espúria. Os TM´s Márcio e Martins confirmaram a atuação de dois sensores de fogo dentro do hood AIS-5132620(Lado norte localizado acima) e AIS-5132622(Lado sul próximo as bombas óleo sintético) foram reais. Sendo assim, foi mobilizado TM´s Brazil e Rodrigo para avaliação detalhada dentro do hood, nesta verificação foi encontrado uma conexão de gás da tomada secundaria de baixa da câmara 08 bem frouxa na direção do AIS-5132622 que foi o que atuou primeiro. Acreditamos que possivelmente este foi ponto que gerou o incidente, a mesma foi reapertada. Foi realizado também uma verificação completa no interior no hood, mas não foi encontrado nenhum vestígio junta, óleo queimado e ou princípio de incêndio. Foi realizado verificação geral em todas as conexões e mangueiras, porém não foram encontradas anomalias. Testamos todo o sistema de fogo e gás; detectores, sinalizadores, botoeiras, caixas de junção, todos funcionando adequadamente. Houve intervenção pela mecânica em um dos dampers de ventilação do hood que não fechou adequadamente devido a travamento mecânico, foi feito lubrificação e sanado a falha. Acordado com a coordenação que máquina ficará indisponível até a reposição dos cilindros de C02 prevista para amanhã pela MI. Foi emitido ordem imediata para detalhamento da análise do evento juntamente com as ações realizadas em campo, foi gerado um relatório técnico que ficou muito bom. Essa é uma boa prática devemos adotar para registro de todos os eventos deste tipo. Supervisores, segue anexo para divulgação nos DDS. 
Status: Em andamento- indisponível - 23/07 - Mecânica+Movimentação Carga+Analítica:
OI 2017880210 GE-513201C- Substituição Cilindros CO2  
Hoje foi dado prosseguimento na intervenção extraprogramada do TG-C. Foram substituídos os três cilindros de CO2 descarregados por sobressalentes disponíveis no estoque. Foram realizados também novos testes funcionais no sistema de fogo e gás pela equipe de analítica. Na intervenção de ontem havíamos encontrado um sinalizador luminoso com a presença de umidade no seu circuito eletrônico, o mesmo foi limpo e hoje e reforçado as vedações do seu invólucro com silicone. Aproveitamos também fazer abrir a porta lateral da região da PT para inspeção de como estava o local, os TM´s Brazil e João Katsu informaram que foi encontrado presença de óleo. Dessa forma, o equipamento foi liberado para operação às 17:00h.
Status: Concluído - disponível
</t>
  </si>
  <si>
    <t>11/07 - Mecânica/ Instrumentação: 
OI 2017839933 - Queda do TG-D  
Hoje pela manha ocorreu a queda do TG-D durante a partida por Spread nas câmaras 1, 2 e 9 durante passagem para pré-mix.. A programação era a parada do TG-C na sequência para verificação do sistema de gás combustível. 
Ordem delineada para a limpeza em 12/07. O TG-D ficou disponível para operar em central.
Status: Disponível, em andamento.Mecânica/ Instrumentação: 
12/07 - OI 2017839933 - Queda do TG-D  
Concluída a limpeza das câmaras as 17hs , definido pela operação a partida e troca somente dos TGs somente amanha (13/07) pela manha.
Status: Concluído, Disponível.Mecânica/ Instrumentação: 
13/07 - OI 2017839933 - Queda do TG-D  
Realizado a partida do TG-D as 9:00 com passagem para pré-mix, as 10:15 o TG-C foi retirado de operação.. 
Status: Concluído, operando.</t>
  </si>
  <si>
    <t>24/-7 - Automação:
OI 2017892105 - OCVAP II - Falha na partida
Por volta das 16:30h fomos acionados pela operação devido algumas tentativas sem sucesso do OCVAP II com o relato de que não subia os alarmes de indicação de falha. Deslocado TM Norte da Forship para verificação da falha, ao tentar algumas partidas foi idientificado que a bomba Booster B-6313101A e B não consegui alcançar a pressão para a partida da bomba principal e a bomba. Após a troca do turno acompanhei em campo a partida do sistema onde foi identificado a cavitação da bomba B-6313101B, orientado a operação para que realização a escorva do sistema, ao realizar a escorva na partida seguinte melhorou muito a condição de operação bomba Booster B assim partindo a bomba principal A vindo a cair na sequência pela cavitação da bomba booster B. Tentamos mais 4 partidas se repetindo o mesmo cenário, sendo que o diferencial de pressão do filtro estava baixa. Em conversa com o Coordenado de operação foi orientado para que a operação continuasse realizando o processo de escorva do sistema onde aparenta ter um bolsão de gás causando a cavitação da bomba. TM Norte Liberado as 21h. Após realização da escorva pela operação foi dado a partida no sistema as 22h com sucesso.
Status: Concluído - Disponível</t>
  </si>
  <si>
    <t>25/07 - Instrumentação+Automação+Eng. Lucas:
OI 2017878844 GE-513201B - Falha de ignição
OI 2017878844 GE-513201B Análise de Falha SD - 21/07 
Por volta das 07:30h ocorreu o SD do TG-B, foram realizadas 4 tentativas de partida do TG-B sem sucesso por falha de ignição. Em análise da falha de ignição foi identificado que a XV 20FGTORD do dreno da tocha apresentava passagem, foi removida a XV para bancada porém mesmo após o reparo permaneceu dando passagem. Com isso foi identificado a existência de uma XV idêntica no sistema de diesel o qual não mais opera sendo removida para testes, a XV removida do diesel respondeu perfeitamente. Instalada a XV na linha de dreno da tocha e realizado os testes com sucesso.
A questão do SD ocorrido, foi avaliado pelo Eng. Lucas onde identificou que foi a mesma falha que ocorreu no sábado 21/07 foi o que causou o SD na data de hoje, o instrumento PIT-5132647 (63GG305_1) de pressão de descarga da PT indo para fim de escala gerando o SD no TG-B. Com isso foi realizado a substituição do instrumento, verificado a malha do instrumento e liberado para operação. Solicitado a coordenação de operação a partida do TG-B para teste, mas informaram que só realizariam a partida após a troca do turno as 21h
Status: Concluído - Disponível (Pendente Teste)</t>
  </si>
  <si>
    <t xml:space="preserve">Elétrica+Eng. Fernando:
25/07 - OI 2017896934 - GE-513201D - Falha no fechamento do break
Após a queda do TG-B foi realizada a partida do TG-D com sucesso, porém ao realizar o comando de fechamento do break ocorreu a queda do TG-D indicando alarme no G-60 de carga reativa. Eng. Fernando coletou a oscilografia no relé e em primeira análise do ocorrido, esta falha é diferente das falhas já apresentada no passado sendo uma possível falha no enrolamento do gerador, esta falha ainda não é confirmada devido por ter sido um evento muito rápido. Alinhado com a coordenação de operação para realizarmos uma nova partida do TG-D amanhã um pouco antes da parada dos TG's para uma nova análise do Eng. Fernando.
Status: Em análise - Indisponível  -  26/07 - Elétrica+Eng. Fernando:
OI 2017896934 - GE-513201D - Falha no fechamento do break (#)
Conforme acordado com a operação devido a falha apresentada no fechamento do break do TG-D em 25/07, foi realizado o teste de fechamento do Break na data de hoje com  acompanhamento do Eng. Fernando que ocorreu com sucesso não apresentando nenhuma falha. Em conversa com Eng. Fernando mesmo sendo superado esta falha será discutido na estratégia de atuação dos TG's para o retorno da parada a falha na partida do TG-D quando o TG-D é o primeiro TG a ser colocado na barra.
Status: Concluído - Disponível
</t>
  </si>
  <si>
    <t>26/07 - Mecânica:
OI 2017898038 - B-600001A - Limpeza filtro Y
OI 2017897893 - B-600001B - Limpeza filtro Y
As 05:00h da manhã foi acionado a manutenção devido ao entupimento dos filtro das bombas de drenagem fechada impedindo a continuidade na drenagem dos coletores para a liberação da unidade para a parada de manutenção da unidade, sendo entregue as bombas para a operação as 08:00h. Logo que realizada a partida da bomba B já ocorreu o entupimento do filtro, foi acionado o ISUP para atuar na limpeza do filtro novamente. Devido a criticidade da drenagem dos coletores o Gerente Amauri autorizou a remoção do filtro e a operação da bomba sem o filtro na sucção, sendo assim concluída a drenagem dos coletores no final do dia.
Status: Concluído - Disponível</t>
  </si>
  <si>
    <t>26/07 - Mecânica+Analítica+Eng. Lucas
OI 2017880210 GE-513201C - SD por detecção de fogo (#)
As 08:30h de hoje ocorreu o SD do TG-C por atuação do sistema de fogo e gás com disparo da bateria 1 dos cilindros de CO2. Em breve análise a equipe da mecânica TM Luciano e Sergio não identificou nenhum indício de fogo, porém foi verificado no log de eventos que o Sensor 28FPEV13 atuou por 3 segundos e depois de 35 segundos ocorreu a atuação do Sensor 28FPEV1 por 4 segundos. Como foi o segundo evento com a mesma falha dentro de 5 dias e prestes a parada dos TG's devido a parada da unidade, foi alinhado com a coordenação de operação que iremos programar para a semana 32 a análise e correção da falha ocorrida. Foi agendada uma reunião para 31/07 as 10h para definição de uma estratégia de atuação nos TG's durante a parada.
Status: Indisponível</t>
  </si>
  <si>
    <t xml:space="preserve">16/07  - Mecânica:
OM 2017645796 - M-B-123701A Subst. Rolamentos do Motor
Segue em andamento atividade em oficina para a substituição dos rolamentos do motor. Hoje foi aberto o motor, removido as tampas, medidos os dimensionais de folga. Atividade continua amanhã. 
Status: Em andamento - continua 16/07
</t>
  </si>
  <si>
    <t xml:space="preserve">PFCEO - Compressor apresenta sobrecarga devido passagem interna nas válvulas e engaxetamento. 
Em andamento análise da falha pela Eng. MI.
Em paralelo, sendo realizado levantamento de materiais para realização da preventiva do compressor (recomendação NEAC), com possibilidade de execução no mês de setembro caso não existam materiais impeditivos em falta. </t>
  </si>
  <si>
    <t xml:space="preserve">TS-GE-513201B </t>
  </si>
  <si>
    <t>PN-C-3123701A</t>
  </si>
  <si>
    <t>XV-1621301B</t>
  </si>
  <si>
    <t>PV-901</t>
  </si>
  <si>
    <t>Filtro Chapéu de Bruxa</t>
  </si>
  <si>
    <t>Meetering Secundária</t>
  </si>
  <si>
    <t>VE-5132620C</t>
  </si>
  <si>
    <t>AIS-5132622</t>
  </si>
  <si>
    <t>câmaras 1, 2 e 9</t>
  </si>
  <si>
    <t>PIT-5132647</t>
  </si>
  <si>
    <t>M-B-123701A</t>
  </si>
  <si>
    <t>Bently</t>
  </si>
  <si>
    <t>filtro de sucção do segundo estágio</t>
  </si>
  <si>
    <t>XV 20FGTORD</t>
  </si>
  <si>
    <t>GG-Turbina</t>
  </si>
  <si>
    <t>Sucção 2º Estágio</t>
  </si>
  <si>
    <t>OPERANDO EM CENTRAL</t>
  </si>
  <si>
    <t>Modular em local e remoto; Substituição do cabo e de duas placas do atuador; correção do posicionamento</t>
  </si>
  <si>
    <t xml:space="preserve">Realizaram o reset do cartão </t>
  </si>
  <si>
    <t>LIMPEZA DOS FILTROS.</t>
  </si>
  <si>
    <t>Limpeza Filtro Chapéu de Bruxa</t>
  </si>
  <si>
    <t>Foi removida todas linhas de drenagem das câmaras inferiores; injetaram N2 para secagem geral; reinstalação do equipamento e testes funcionais; romoção e limpeza da tocha câmera 01</t>
  </si>
  <si>
    <t xml:space="preserve">REALIZAR FORCE; BYPASS </t>
  </si>
  <si>
    <t>REAPERTO</t>
  </si>
  <si>
    <t>LIMPEZA NAS CÂMERAS</t>
  </si>
  <si>
    <t>Escorva do sistema</t>
  </si>
  <si>
    <t>Instalação da XV na linha de dreno da tocha e Substituição do PIT-5132647</t>
  </si>
  <si>
    <t>Estudo em análise e teste de fechamento do Break</t>
  </si>
  <si>
    <t>Limpeza do Filtro</t>
  </si>
  <si>
    <t>Falha sendo estuda</t>
  </si>
  <si>
    <t>Subistituição de rolamento do moter elétrico</t>
  </si>
  <si>
    <t>Em andamento análise da falha pela Eng. MI</t>
  </si>
  <si>
    <t>8-Em análise</t>
  </si>
  <si>
    <t>5.0-Miscelâneas Geral</t>
  </si>
  <si>
    <t>01,02,03,06,07,08,10,14,15,16,17,27,28,29,/08 - Sulzer/Engenharia:
OM 2017591632 - M-B-2621301B Subst. Castelo da Base 
Hoje foi concluído a montagem dos três eletrodutos que haviam sido removidos para instalação da nova base do castelo. Foi concluído também o alinhamento do motor. Ficou pendente agora a recomposição dos cabos dos instrumentos, montagem dos eletrodutos e reinstalação dos cabos do motor para realização de testes funcionais. Acordado entre CMOC e MI que essas etapas pendentes serão realizadas na programação da semana #36 quando teremos novamente alimentação para fazer o teste do sentido de giro do motor.
Status: Reprogramada - Semana #36</t>
  </si>
  <si>
    <t>01/08 -  Andaime/Mycom
OM 2017872745 - C-123102C - ANDAIME COMP PROPANO
OM 2017872747 - C-123102C - Preventiva do compressor
Iniciada a montagem dos andaimes para a preventiva do compressor de propano C. Também foram iniciadas algumas atividades da preventiva pela MYCOM, como limpeza de filtros Y das bombas e verificação da slide do 2º estágio.
Status: Em andamento</t>
  </si>
  <si>
    <t>03,04,05,06/08 - Caldeiraria+Andaime+Guindaste:
OM 2017010846 - C-123101B - Relocação de PSV's  PSV-1231209 com a PSV-1231206 / PSV-1231207 com a PSV-1231204 / PSV-1231208A com a PSV-1231205A / PSV-1231208B com a PSV-1231205B
OM 2017010275 - C-123101C - Relocação de PSV's PSV-1231206 com a PSV-1231209 / PSV-1231204 com a PSV-1231207 / PSV-1231205A com a PSV-1231208A / PSV-1231205B com a PSV-1231208B
Hoje após a revisão das matrizes e aplicação do libra do campo tivemos a liberação dessas atividades por volta das 10:00h. No entanto, assim foi solto parte dos parafusos das PSV´s menores foi constatado a presença de gás na linha. Nas três PSV´s que foram abertas encontramos a mesma condição. A princípio foi deixado em torno de 45 minutos para se ocorria a despressurização, mas sem sucesso. A equipe operação tentou fazer a alivio por linha vent abaixo, mas o gás está classificando área com risco de paralisar outras frentes de trabalho naquela. Dessa forma, optamos junto a coordenação por parar essa atividade e deixar para verificação mais detalhada pela equipe da noite juntamente com a despressurização total dos trechos. Acredita-se que esse gás possa ser pressão residual interna aos compressores. Além dessa questão tivemos interferência de chuva e simultaneidade com atividade do ISUP. Sendo assim, optamos junto a fiscalização realizarmos essa atividade durante no sábado, saindo dessa interferência e tendo a drenagem das linhas prioridades junto a coordenação. Serão um total de 8 trocas de PSV´s para inversão, sendo quatro menores e quatro maiores que demandarão uso do pau de carga e movimentação de carga. Atividade será realizada em paralelo com atividade da EMED. 
Status: Reprogramada- Previsto para 04/08
06/08 - Caldeiraria+Andaime:
OM 2017010846 - C-123101B - Relocação de PSV's  
OM 2017010275 - C-123101C - Relocação de PSV's  
Hoje conforme programado foi realizado o torqueamento nas 8 PSV´s dos compressores de venda B e C invertidas na data de ontem. Atividade foi concluída com sucesso por volta das 15:00h. Ficou pendente somente a desmontagem dos paus de carga no campo devido ao mal tempo. Reforçado com planejamento da caldeiraria a inclusão da remoção dos forces físicos das XV´s(208/209) na programação da sem#34  
Status: concluído- disponível</t>
  </si>
  <si>
    <t xml:space="preserve">13/08 -  Andaime:
OM 2017918098 - MANUT PREV ANDAIME C-123701A
Foi realizada a montagem do andaime para o raqueteamento do compressor e iniciada a montagem do andaime para preventiva do compressor.
Status: Em andamento - Continua - 13/08
</t>
  </si>
  <si>
    <t xml:space="preserve">13,15/08 - Mecânica
OM 2016778155 - B-513203 - Montar andaime e substituir rolamentos
Realizada remoção da bomba para oficina. Amanhã será iniciada a troca dos rolamentos.
Status: Em andamento
Preditiva
14/09 - OM 2016778155 - B-513203 Rolamento Danificado
Realizada coleta e verificação dos parâmetros de vibração pela preditiva. Bomba está OK, sem necessidade de alinhar. No período da manhã, a mesma foi parada para partida da bomba 01B. Está disponível.
Status: Concluído - Disponível
</t>
  </si>
  <si>
    <t>13,15/08 -
 OE 2014868114 - B-513201B - Montar andaime e e sanar vazamento pela voluta
Realizada remoção dos periféricos da bomba para possibilitar sua abertura. Amanhã deve ser aberta a voluta e substituída a junta.
Status: Em andamento
COMENTARIO SAP 27/08 - Atividade não realizada por solicitação do coordenador Carlos Toledo com justificativa assinada. O mesmo informou que somente ira disponibilizar o equipamento para desraqueamento quando o filtro Y da sucção da bomba estiver fechado e torqueado.
Obs: esta pendente a junta do Filtro Y</t>
  </si>
  <si>
    <t xml:space="preserve">15,16,17,18,23,24,31/08 -Mecânica/ Caldeiraria 
2017154701- GE-513201D Reparos na Excitatriz
Durante a pressurização do sistema foi identificado vazamento por  uma trinca na solda.
Status: Em andamento - 31/09
24/08 - Mecânica:
OM 2017154701 - GE-513201D Reparos na Excitatriz
Finalizado a aplicação do selante pela mecânica, equipe de pintura aguardando a cura do selante para concluir a pintura da peça.
Status: Concluído
</t>
  </si>
  <si>
    <t xml:space="preserve">18,23,27, 30/08 -Mecânica
OM 2017941846 TG-B - Serv. Gerais - Retorno de Parada - Remoção e inspeção dos combustores
Após a remoção dos injetores e discharge Nozzle das câmaras 1, 3 e 7, foi realizado a inspeção e identificado marcas superficiais na no combustor support frame. Porém foi encontrado pequenas erosões no Side Cheek do combustores e realizado o registro fotográfico para o relatório.
Status: Em andamento - Continua 31/08
31/08 - Mecânica
OM 2017941846 TG-B - Serv. Gerais - Retorno de Parada - Remoção e inspeção dos combustores
Após a inspeção, foi instalados todas as discharge Nozzle, os suportes e os injetores. Será realizado o relatório nas próximas semanas.
Status: Concluído- Disponível 
</t>
  </si>
  <si>
    <t xml:space="preserve">21/08 - Instrumentação+Automação:
OM 2017010846 C-123101B - Remover Force Físico XV-208
Hoje com apoio do TM Martins e Caleiras foi realizado a remoção do force físico da XV-208, foi montado o conjunto de acionamento pneumático na válvula junto com sensor de posição. Após a recomposição no campo o realizado o teste de acionamento com apoio da automação. Atividade concluída com sucesso às 17h00.
Status: Concluído- disponível
</t>
  </si>
  <si>
    <t>22,28,29,30/08 - Automação+Instrumentação:
OM 2017422589 GE-513201A/B/C/D- Implementar lógica de votação
Conforme programado foram realizados os testes com sucesso na implementação da lógica de votação.
Status: Concluído</t>
  </si>
  <si>
    <t>24,25,27,28,29,30/08 - OM 2017613206 B-2123101B AJUSTE DE DEFASAGEM
Hoje foi concluído o alinhamento dos três cabeçotes pela equipe da G&amp;E, próximo passo agora é o desraqueteamento pela G&amp;E nos próximos dias.
Status: Em andamento - Continua 31/08</t>
  </si>
  <si>
    <t>27,28,29,30/08 - Mecânica:
OM 2017087615 - C-123101D - Ajuste passeio Axial
Foi verificado o passeio axial do compressor e encontrado o valor de 0,42 mm , onde o mesmo se apresenta fora das tolerâncias de 0,35 à 0,40mm recomendadas pelo o fabricante. Iniciado a fabricação de calços para ajuste do passeio.
Status: Em andamento - Continua 31/08 
31/08 - Mecânica:
OM 2017087615 - C-123101D - Ajuste passeio Axial
Com a instalação do novo calço de 0,05 mm foi ajustado o passeio de 0,42mm para 0,38mm, Com o passeio ajustado, foi levantado a curva do sensor e identificado que o sensor esta danificado.
Status: Em andamento - Continua 03/09</t>
  </si>
  <si>
    <t>14/09 - Mecânica
OM 2018038714 - Mecânica/Caldeiraria - Apoio ao retorno da Unidade
GE-513201D: Com as dificuldades encontradas para se operar o sistema de óleo térmico que estamos passando neste retorno operacional, hoje a tarde houve o aumento da temperatura do óleo acima de 270°C, que deveria ocasionar a queda do TG-D (o que não ocorreu). Assim, foi retirada carga do TG pela OP e solicitado apoio da mecânica para baixar a guilhotina do WRHU. Atividade realizada com sucesso ao final do dia pelos TMs de sobreaviso.
Status: Concluído - Operando</t>
  </si>
  <si>
    <t>Castelo da Base</t>
  </si>
  <si>
    <t>PVs</t>
  </si>
  <si>
    <t>ROLAMENTO DA B-513203</t>
  </si>
  <si>
    <t>ROLAMENTO DA B-513201B</t>
  </si>
  <si>
    <t>EXCITATRIZ DO TGD</t>
  </si>
  <si>
    <t>XV-208</t>
  </si>
  <si>
    <t>PLC</t>
  </si>
  <si>
    <t>WRHU</t>
  </si>
  <si>
    <t>Castelo da Base (B-2621301B)</t>
  </si>
  <si>
    <t>ROLAMENTO B-513203</t>
  </si>
  <si>
    <t>ROLAMENTO B-513201B</t>
  </si>
  <si>
    <t>EXCITATRIZ TGD</t>
  </si>
  <si>
    <t>Guilhotina do WRHU</t>
  </si>
  <si>
    <t>Subistituição do Castelo da Base (B-2321301B)</t>
  </si>
  <si>
    <t>Realizar manutenção preventiva</t>
  </si>
  <si>
    <t>Recolação e torqueamento de PVs entre os compressores B e C</t>
  </si>
  <si>
    <t>Realizar manutenção preventiva C-123701A</t>
  </si>
  <si>
    <t>Realizar subistituição de rolamento</t>
  </si>
  <si>
    <t>Realizados reapertos das abraçadeiras e das conexões do sistema de óleo sintético</t>
  </si>
  <si>
    <t xml:space="preserve"> Realizado reapertado as abraçadeiras de dentro do hood que suportam as tubulações da bomba do motor de partida; Limpea nos filtros cestos da scavenge L2, L3 e L4.</t>
  </si>
  <si>
    <t>Realizado a remoção do force físico da XV-208, Montado o conjunto de acionamento pneumático na válvula junto com sensor de posição e  teste de acionamento.</t>
  </si>
  <si>
    <t xml:space="preserve"> Implementação da lógica de votação no PLC</t>
  </si>
  <si>
    <t>Ajuste de defasagem da bomba</t>
  </si>
  <si>
    <t>Realizar passeio axial</t>
  </si>
  <si>
    <t>Abaixar a guilhotina do WRHU</t>
  </si>
  <si>
    <t>6-Diversos/Miscelâneas</t>
  </si>
  <si>
    <t>03,04/09 - Caldeiraria:
OM 2017613206 B-2123101B - Ajuste Defasagem
Hoje foi dado prosseguimento na intervenção da bomba de MEG B da UAPO II pela caldeiraria. Foi realizado o desraqueteamento das linhas de sucção e descarga, reinstalado o acumulador de pressão calibrado e iniciado a montagem da suportação das linhas. Atividade continua amanhã, devemos concluir a suportação junto com paralelismo.
Status: Em andamento - continua 04/09</t>
  </si>
  <si>
    <t>04/09 - Mecânica:
OI 2017942001 - GE-513201D – Limpeza das tochas
Emitida PT imediata para limpeza das tochas das câmaras 6 e 7, foram removidas as tochas para limpeza em oficina, lá constatamos a presença de resquícios de fuligem/zinafre no interior das peças. Ambas foram limpas e reinstaladas no campo, atividade foi concluída com sucesso por volta das 18h40. Devido ao tardar do horário foi acordado junto a coordenação a partida da máquina pela equipe do turno da noite somente para testar a ignição. Sendo qualquer anormalidade reportada a equipe da MI amanhã no primeiro horário. 
Status: Concluído - disponível</t>
  </si>
  <si>
    <t>04,05,06/09 - Automação+Engenharia+Elétrica+Instrumentação:
OM 2017944084 GE-513201D - Falha do Breaker 
Hoje retornamos a atuação no saneamento de falhas do TG-D. Equipe de instrumentação verificou todos os sensores da PT no campo inclusive o que apresentou falha no System One 39PTA, não foram encontradas nenhuma anormalidades na integridade do cabeamento, verificados sinais do sensor e valores de referência de calibração, tudo ok. No entanto, durante a verificação da integridade do cabeamento de chave de comutação de fechamento do bracker TM Dannyell constatou uma falha no cartão do bently nevada onde entra esse sensor com indicativo de "not ok" tentou alguns resets sem sucesso. Para resolver essa falha foi download na configuração do I/O e assim foi restabelecido o cartão. Nas conexões da chave de comutação não foi encontrado nenhuma folga ou falha cabeamento. Após essa intervenção realizamos nova partida da máquina, foram feitos vários testes de fechar e abrir o bracker com máquina sem carga, em todas as vezes não ocorreu mais falha. Sendo assim, optamos por incluir algumas cargas para fazer novo testes, foram alimentados em torno de seis transformadores de vários PN-A/B/C e em todos os testes obtivemos sucesso. Sendo assim, encerramos por volta das 20h30 os testes. Equipamento liberado para operação.
Status: Concluído-disponível</t>
  </si>
  <si>
    <t xml:space="preserve">05/09 - Automação+Mecânica:
OE 2017334883 - B-631503 Falha na Partida
Hoje tivemos recebimento pela manhã da primeira carreta de propano para recomposição do inventário do vaso de MAKE UP, a equipe solicitou apoio da MI para partida da bomba de descarregamento. Tivemos o em campo do Eng. Suzuki, Líder Renato e Coordenador Caio para avaliação para partida assistida e levantamento de dados para estudo de melhoria do plano de selagem. Foram tentadas várias manobras operacionais sem sucesso. Tentado a partida porém durante a pressurização da bomba ocorreu o esvaziamento de todo do pote de selagem, acionado a mecânica para completação do DRU, verificado a presença de glicol pela linha de vent da bomba. Foi realizado reaperto na válvula de dreno do sistema de selagem, onde foi dado meia volta de aperto. Tentado nova partida sem sucesso devido a pressão alta no sistema de selagem. Realizado então despressurização da bomba onde ocorreu a queda de pressão do sistema de selagem levando a diagnóstico de possível quebra do selo primário ou selo estava aberto. Foi feito teste despressurizando a bomba totalmente elevando a pressão do sistema de selagem com nova completação de glicol, onde o selo apresentou estanqueidade diante disso, foi realizado diversas partida sem sucesso devido a necessidade de alinhamento das válvulas de fundo das esferas 4 e 5 que estavam fechadas gerando shutdown para gaveta elétrica no K-13 via sinal do PES. Após abertura das válvulas foi feito by-pass do sinal de alarme do PDI-6315328 via ECOS. Após isso, foi feito a partida da bomba com sucesso, no entanto, a equipe da operação não estava conseguindo tirar todo o gás de dentro da bomba. Após a entrega da bomba operando a equipe da MI foi desmobilizada por volta das 20h00. Entregue equipamento para operação realizar a escorva no sistema para descarregamento do caminhão.
Status: Concluído-operando </t>
  </si>
  <si>
    <t>06/09 - Elétrica:
OM  2016064944 C-513401F Substituição Transformador de Comando
Conforme programado foi realizado a instalação do transformador de comando do compressor sendo finalizada todas as pendências impeditivas para operar o compressor. Agora vamos programar a remoção dos cabos do compressor alugado para o compressor F e interligar a tubulação de descarga.
Status: Concluído - Pendente interligação dos cabos elétricos e tubulação de descarga</t>
  </si>
  <si>
    <t xml:space="preserve">08,09/09 - Automação:
OE 2017334883 - B-631503 Falha na Partida
Acionado a manutenção as 23:40h do dia 07/09 devido a operação estar tentando operar a bomba para realizar o descarregamento de propano, devido a bomba estar recebendo um sinal de shutdown impedindo a partida. TM Tiago avaliou e identificou que o sinal partia da XV-6315046 por estar em falha, realizado force na XV-6315046 e colocado a bomba em operação em seguida. Atividade concluída as 00:30h do dia 08/09. Elaborado ARO 21 para o force da XV-6315046.
Status: Concluído - Operando
</t>
  </si>
  <si>
    <t>09/09 - Automação:
OE 2017334883 - B-631503 Falha na Partida - Remover force XV-6315046
Após o reparo realizado pela instrumentação na data de ontem na XV-6315046, hoje foi removido o force pela automação e dado baixa na ARO 21
Status: Concluído-operando</t>
  </si>
  <si>
    <t xml:space="preserve">08,09,10,12/09 - Instrumentação/Automação
OM C UAPO II/UPCGN I/Utilidades- Apoio de Partida+Selagem Instrumentos
Seguindo as prioridades da OP para o retorno da planta, hoje foram concluídas as selagens/calibrações dos seguintes instrumentos: FIT-1237006, FIT-5135001, LIT-5412004, FIT-1237202, LIT-1237057, LIT-21231102 e substituição do posicionador da PV-1237005B. Realizado tentativa de reaperto, seguida de substituição da gaxeta da PV-6000020B, porém a válvula continuou apresentando vazamento. Permanecerá librada para continuidade da atuação da caldeiraria amanhã (PV-20A disponível para operar). Está pendente também a recuperação do posicionador da PV-20A que deverá ser instalado na PV-20B posteriormente,
Em tentativa de realizar o aquecimento do óleo para partida do C-123102A, foi verificado que a temperatura no segundo estágio não aumentava. Equipe de instrumentação verificou que a TV-1231513A estava apresentando comportamento anormal, permanecendo totalmente aberta, alinhando óleo para os permutadores e impedindo seu aquecimento. Foi verificado que a falha provinha da solenóide. Realizado jumper com mangueira de vinil para bloquear o alinhamento para os permutadores e permitir o aquecimento do óleo do compressor e, enquanto isso, a equipe trabalhou no reparo da solenóide em bancada. Por volta das 18h30 a solenóide foi reinstalada mas a TV não funcionou corretamente. Partimos então para a remoção da solenóide da TV-513C (do compressor de propano C) e instalação no local da TV-513A. 
C-123102A-Após a troca da solenóide da TV-513 denominada TY-513 verificamos que mesma estava sem alimentação de 24Vdc, sendo assim, foram verificados todo circuito de alimentação, fusível, integridade do cabeamento, cartão de saída digital do PLC, relé de acionamento e  mesmo assim não conseguimos localizar a origem da ausência deste sinal. No entanto, seguindo o cabeamento dentro do painel do PLC encontramos uma outra régua de borne com fusível queimado, essa "nova régua não tinha identificação nenhuma e nem referência no desenho". Assim que substituímos o fusível normalizou a alimentação da solenóide, restabelecendo a válvula de controle. Colocamos uma identificação provisória com TAG da solenóide para evitar retrabalhos futuros. Será necessário atualização da documentação. Equipamento foi liberado para operação por volta das 11h00. No entanto, por volta das 05h20 tivemos nova queda do compressor de propano B e na tentativa de partida do compressor A, houve a falha na sinalização da abertura da SDV-1231503A, segue a equipe de instrumentação atuando no campo para sanar essa falha e deixar a máquina disponível como backup para operação. </t>
  </si>
  <si>
    <t>09,10/09 - Mecânica:
OE 2018090832 - MC-B-540001C - Superaquecimento do motor
Durante o teste semanal das bombas de incêndio o supervisor Edimilson da operação estava passando pela rua quando identificou que o motor da bomba B-540001C estava fumaçando onde correu para realizar o desligamento da bomba na botoeira de emergência e com alarme de temperatura na IHM atuado. Foi acionado a manutenção para verificar o que havia ocorrido com o motor da bomba onde foi identificado que não havia a presença de água no reservatório, seguindo na avaliação foi também identificado que o selo da bomba d'água está danificado porém não percebido vazamento de água no skid da bomba que pudesse ter causado este superaquecimento. Amanhã será dado continuidade na análise da falha sendo que esta bomba passou por preventiva SO em 30/08 através da OM 2017850129. Encontramos no estoque bomba d'água sobressalente para substituir e testar o motor para avaliarmos se houve mais algum dano no motor ou não.
Status: Indisponível - Início do reparo 10/09
10/09 - Mecânica:
OE 2018090832 - MC-B-540001C - Superaquecimento do motor
Realizado de forma extraprogramada a substituição da bomba d'água do motor Scania, substituído o filtro de óleo lubrificante que havia apresentado vazamento e completado sistema de arrefecimento com água e aditivo. Realizado a partida assistida da bomba onde não foi observado nenhum vazamento como também foi acompanhado a temperatura do motor que se manteve na faixa de 78ºC
Status: Concluído - Disponível</t>
  </si>
  <si>
    <t>10/09 - Mecânica G&amp;E:
OE 2017269608 - C-123701B LUBRIFICADOR B VAZAMENTO ÓLEO
OE 2018027840 - C-123701A Remoção/Instalação do radiador 
Devido a remoção do radiador do Hydrocon do compressor C-123701B por vazamento deixando o compressor indisponível, foi removido o radiador do Hydrocon do compressor C-123701A e instalado no compressor B deixando disponível.
Status: Concluído - C-123701A Em preventiva / C-123701B - Disponível</t>
  </si>
  <si>
    <t>11/09 - Instrumentação:
OM 2017942001 TG-D - Serv. Gerais - Queda do Falha na 75QCDV
Por volta da 05:30h ocorreu a queda do TG-D por falha na 75QCDV  GGLO CONTROL VALVE POSITION VALVE. No primeiro horário do sobreaviso fomos acionados para restabelecer o TG-D, foi deslocado os TM's Matrins e Grammlich que avaliaram a falha e identificaram um cabo de controle da válvula folgado no GS3. Reapertado todos os bornes e realizada a partida TG-D com sucesso por volta das 11h.
Status: Concluído - Operando</t>
  </si>
  <si>
    <t>12/09 - Elétrica+Automação
OM 2018038599 M-VT-C-123102B-Desarme motor do ventilador.
Estamos com equipe de elétrica e automação atuando na verificação da falha do motor do ventilador do permutador das bombas de óleo de lubrificação do motor do propano B que está desarmando. Fforam verificados os sinais na gaveta 3J do PN-513207 e constatado que desarme é devido ausência do sinal vindo do PES. TM Damasco segue atuando na busca desse sinal no painel do PLC/Rearranjo.
Status: Em andamento
13/09 - Elétrica/Automação
OM 2018038599 ELÉTRICA - Apoio ao retorno da Unidade
M-VT-C-123102B - Desarme do motor: Após falha de comunicação gerando confusão, onde foi avaliado o cooler do sistema de óleo do compressor que está librado a um tempo para reparo que possui redundância com o cooler do sistema de lubrificação do motor principal que não tem redundância. Chegamos  a conclusão de que o ventilador que está em falha é o do sistema de lubrificação do motor principal que não possui redundância e temperatura do óleo elevar pode ocorrer o TRIP do compressor, a equipe avaliou e a gaveta do disjuntor do ventilador está com indicação de SD onde foi identificado que a gaveta está enviando o sinal de 24V para o PES e recebendo também o sinal de 24V do PES. Para isso a equipe precisa desconectar o cabo de SD que vai para o PES e simular um novo sinal de 24V enviado por uma fonte externa para identificar a origem da falha. Por solicitação do Coordenador de operação a atividade deveria ser deixada para a parte da manhã onde Mexilhão realizará o fechamento de 2 poços e estando com a pressão dos GASMEX mais baixa caso acorra algum SD na unidade estará menos crítico para o retorno da unidade
Status: Indisponível</t>
  </si>
  <si>
    <t>12, 13/09 - Mecânica/Caldeiraria
OM 2018038714 - Mecânica/Caldeiraria - Apoio ao retorno da Unidade
B-2123101A: Após identificação da quebra da ventoinha do motor desta bomba durante a madrugada, hoje equipe de mecânica realizou a substituição da mesma utilizando uma ventoinha que estava instalada em um motor reparado, localizado no almoxarifado. Não houve necessidade de substituir a tampa. Foi colocada a quantidade correta de parafusos de fixação da tampa e a bomba foi liberada para a OP. No final do turno do dia, a OP colocou a bomba para operar em teste e foi notado um pequeno vazamento de MEG pelo amortecedor de pulsação da bomba. Será aberta nota para tratamento de forma programada. Bomba está disponível como segunda opção.
Status: Concluído - Disponível</t>
  </si>
  <si>
    <t>13/09 - Mecânica/Caldeiraria
OM 2018038714 - Mecânica/Caldeiraria - Apoio ao retorno da Unidade
C-123102B: Hoje por volta das 11h45, houve nova queda do compressor de propano B, desta vez por diferencial alto no filtro do sistema de óleo. Compressor de propano A foi partido após breve atuação da automação e a equipe de caldeiraria foi mobilizada no período da tarde para realizar a limpeza do filtro das bombas de óleo. Realmente havia bastante obstrução no filtro, que foi limpo e reinstalado, deixando novamente o compressor disponível para a OP.
Status: Concluído - Disponível</t>
  </si>
  <si>
    <t>13/09 - Elétrica/Automação
OM 2018038599 ELÉTRICA - Apoio ao retorno da Unidade
C-513401C: Analisado a falha de sobre carga do motor do compressor após ter retornado para sistema de geração principal da unidade onde foi identificado a inversão de umas das fases do motor fazendo com que ocorresse a sobre carga, com isso foi invertida a fase do motor e colocado o compressor em operação sem anormalidade.
Status: Concluído - Operando</t>
  </si>
  <si>
    <t>14/09 -Automação/Instrumentação:
OM 2017907218 -  - Apoio ao retorno da Unidade
C-123101A: Com a queda do TG-D devido ao problema de óleo térmico, houve o descarte do venda A. Ao tentar partir novamente, não foi possível pois havia sinal de SD despressurizado da máquina que não aceitava reset. TM Danilo foi envolvido na atividade e, com auxílio do notebook, identificou que a falha provinha de uma falha no inversor de frequência. Esta falha foi resetada pelo TO com sucesso e a máquina partiu na primeira tentativa. Segue operando.
Status: Concluído - Operando
14/09 -Automação/Instrumentação:
OM 2017907218 -  - Apoio ao retorno da Unidade
C-123101A: No inicio do turno da noite foi acionado a manutenção devido o compressor C-123102A estar indisponível por um sinal de shutdown que a operação não conseguia resetar. TM Thiago avaliou os sinais do painel onde não foi encontrado anormalidade, retornando a análise da lógica identificou o sinal travado no PES, realizado reset normalizando deixando o compressor disponível
Status: Concluído - Disponível</t>
  </si>
  <si>
    <t>14/09 -Automação/Instrumentação:
OM 2017907218 -  - Apoio ao retorno da Unidade
C-123701B - Realizado algumas tentativas de partida do compressor sem sucesso por falha no motor principal, os operadores identificaram que o disjuntor não estava com indicação de disjuntor inserido orientado os operadores para remover e inserir o disjuntor que no passado tivemos uma falha parecida com a inserção do disjuntor que indicava falha na partida, após a extração e inserção do disjuntor normalizou a indicação de disjuntor inserido. Realizamos mais uma tentativa sem sucesso apresentando a mesma falha. Deveremos atuar com o retorno a equipe de elétrica pela manhã.
Status: Indisponível
15/09 - Elétrica
OM 2018038599 - Elétrica - Apoio ao retorno da Unidade
C-123701B: Com as falhas de partida do compressor de reciclo B ocorridas no turno da noite, hoje mobilizamos TMs Flaviano e Rodney para verificar o que estava acontecendo. Sem grandes dificuldades, equipe identificou que o TP que detecta tensão na barra do painel estava extraído. Realizada a inserção e tentada nova partida do compressor, que foi realizada com sucesso. Compressor segue em operação desde o início da tarde de hoje, sem anormalidades.
Status: Concluído - Operando</t>
  </si>
  <si>
    <t>15/09 - Automação
OM 2017907218 - Automação - Apoio ao retorno da Unidade
C-123101B: No turno da noite, após descarte das cargas dos TGs ocorrida por falha no GSP, a IHM do compressor de venda B apagou. Hoje no primeiro horário, TM Danilo foi destinado a verificar o que ocorreu. Ocorrência foi resolvida apenas com a desconexão/reconexão da alimentação elétrica do painel. IHM está funcional novamente e o venda B disponível.
Status: Concluído - Disponível</t>
  </si>
  <si>
    <t>21/09 - Instrumentação/ Automação
OM 2017907218 - Instrumentação - Apoio ao retorno da Unidade/Selagem Instrumentos
B-232101B  - Apresentou falha na partida, o TM Rodiney verificou uma falha no cubículo, após intervenção a bomba entrou em operação atendendo a demanda.
Status: Em andamento.</t>
  </si>
  <si>
    <t>23/09 - Mecânica
OM 2017941950 - GE-513201C - Acompanhamento partida dos TGs
Acompanhado a partida do TG-C e a pressurização inicial não apresentou anormalidades, na primeira partida por volta das 14:30h ocorreu sem sucesso por não acusar temperatura no termopar 15 causando SD por IGNITION FAILURE SHUTDWON. Realizamos nova partida as 14:45 também sem sucesso por GGNL3 OVERSPEEAD SDL, foi realizada a terceira partida também sem sucesso não acendendo a câmara 1. Emitida a PT imediata e realizado a limpeza da tocha da câmara 1 onde foi identificado que a tocha estava totalmente incrustada, realizamos a quarta partida do TG-C com sucesso. No momento da aceleração no descolamento da PT a pressão de ar interna do hood chegou a atingir 0,15Kpa no PDT-5132678 que com 14,9kpa entra o segundo ventilador que não chegou a ocorrer, na sequência normalizando em 0,30Kpa. No momento em que o TG-C realizou o Warm up a pressão do hood se manteve estável em 0,30kpa. Por questões operacionais o TG-C se manteve em operação em central em conjunto com os TG's-B e D.
Status: Concluído - Operando
29/09 - Mecânica/Analítica
OI 2018235650 - TG-C Atuação sistema de fogo &amp; Gas (#)
Hoje demos continuidade na atividade. Direcionamos os dois TMs do sobreaviso de mecânica e mais o apoio dos TMs do COMPERJ para a atividade no TG-C, a fim de cumprir com o combinado de entregar este TG até domingo. Atividade teve bom andamento. Equipe realizou a drenagem inferior da PT (espaço confinado) e realizou o reaperto e todas as conexões do manifold traseiro, após a remoção do manifold dianteiro. Foi identificado que vários niples destas conexões estavam frouxos. Este reaperto nunca havia sido feito anteriormente em nenhum TG e podemos pensar em uma abrangência para os demais ou incluir na preventiva. No período da tarde equipe prosseguiu com a instalação de todo o manifold dianteiro, apertadas as conexões e conseguimos finalizar hoje toda a reinstalação.
TM Márcio seguiu trabalhando na questão do aplicativo para utilizar o celular Ex filmando dentro do hood, porém ainda não encontramos um app que filme e sobrescreva o vídeo quando a memória do celular esgotar. Sugerimos por tentar uma outra abordagem, utilizando bluetooth do celular para comunicar com algum computador externo e gravar os vídeos no HD do computador. 
Com a conclusão da atividade da mecânica, em contato com Ger. Flaviano, decidimos por amanhã de manhã realizar uma última checagem de possíveis pontos soltos com a mecânica e instalar o celular no TG-C e colocá-lo para rodar. Pretendemos deixar o TG rodando por tempo suficiente até esgotar a memória do celular (1h a 2h) e depois parar o TG para ver como ficou o vídeo, partindo novamente o TG em seguida.
Status: Em andamento - Indisponível
30/09 - Mecânica/Analítica/Instrumentação
OI 2018235650 - TG-C Atuação sistema de fogo &amp; Gas (#)
Hoje TM Rodrigo deu mais uma checada nas tubulações que sofreram intervenção no TG-C, logo pela manhã, estando tudo OK para partida. Insistimos um pouco mais com TM Márcio Jaime nos aplicativos de gravação de vídeo para o celular Ex e conseguimos encontrar um que funcionou a contento, como estávamos imaginando. Deixamos o aparelho filmando na sala da analítica por cerca de 1h30, em teste e conseguimos salvar os últimos vídeos gravados. Antes da instalação no TG-C, o aparelho foi configurado para gravar vídeos novos vídeos de 20 em 20 minutos, sobrescrevendo os anteriores, ou seja, teremos 40 sempre os últimos 40 minutos de gravação, na melhor qualidade permitida pela câmera do celular e pelo aplicativo. Por volta das 14h, a instalação do aparelho no TG foi concluída. Vamos filmar sem usar o flash do celular e sem a iluminação do hood instalada, buscando identificar de onde provém o fogo, caso ocorra novamente. TG foi colocado para operar em seguida, partindo na primeira tentativa, às 14h30. Acertamos com a OP de parar o TG às 17h para verificarmos se tudo funcionou conforme prevíamos mas resolvemos parar por volta das 18h devido à forte chuva. Analisando os vídeos, não foi possível gravar da forma que imaginávamos. Aprofundando um pouco mais no aplicativo, desabilitamos função que reinicia os vídeos com o impacto, para evitar que a vibração ocasione o reinício da gravação. Também descobrimos que, iniciando a gravação e bloqueando a tela do celular, a gravação continua e não para caso ocorra algum impacto na tela. Mantivemos a frequência de gravação de 20 em 20 minutos mas alteramos para que o celular salve os últimos 3 vídeos. O celular foi reinstalado por volta das 19h e orientamos a OP a realizar a partida do TG no turno da noite. Amanhã iremos fazer mais uma conferência dos vídeos logo pela manhã, para ver se agora tudo está OK, para liberarmos o TG definitivamente para operar em central.  
Status: Em andamento - Disponível</t>
  </si>
  <si>
    <t xml:space="preserve">24/09 - Caldeiraria/Instrumentação/Automação
OI - 2018225045 - GE-513201C - Shutdwon do TG
No dia 24/09/18 ocorreu o shutdown na unidade com a ocorrência do TG-C assumir carga do TG-B e D chegando a 24MW levando os TG's B e D praticamente a 0 de carga, ocorrendo a queda do TG-C por Overspeead e consequentemente o os TG's B e D tentaram assumir a carga caindo na sequência. Em avaliação foi observado que a válvula metering primaria apresentou passagem ocasionando o aumento de aceleração da máquina assumindo a carga dos outros TG's e caindo na sequência. Após testes de acionamento da válvula e controlador para identificar a causa da falha, nos testes apresentou que a válvula não estava respondendo o comando enviado, realizando a abertura desconforme. Com isso foi mobilizado recurso de caldeiraria para atuar na substituição da válvula em conjunto com a equipe de instrumentação de entrou no turno da noite para acompanhar a operação da unidade.
Após dificuldades na liberação, foi iniciado os serviços as 21:15hs, sendo concluída somente as 06hs.
Erick,  Leandro e a dupla saíram as 06hs da manha e não estarão presentes hoje, devemos avaliar as demandas de hoje face a ausência destes, favor comunicar o Serafim
Status: Em andamento. </t>
  </si>
  <si>
    <t>24/09 - Instrumentação/Automação
OM 2017907218 -  Apoio ao retorno da Unidade - UAPO I, II e III, UPCGN II e III
C-123101B - Com a queda da unidade a IHM do compressor de venda havia ficado com a tela do Windows não conseguindo partir, TM Daniyell foi até o local tentou inserir a senha porém sem sucesso. o TM Danyell voltou a IHM com a senha antiga normalizando a IHM. Concluído disponível</t>
  </si>
  <si>
    <t>24/09 - Instrumentação/Automação
OM 2017907218 -  Apoio ao retorno da Unidade - UAPO I, II e III, UPCGN II e III
C-123101E - Acionado manutenção com a informação de que a IHM estava apagada, foi verificado que o ar de pressurização estava bloqueado para a execução de uma atividade de caldeiraria fazendo com que desligasse todo o painel. Com isso foi necessário a abertura do painel para iniciar a IHM a qual foi realizada com sucesso. Concluído - Operando. OBS.: Na  realização do force físico para a abertura do painel identificamos que o relé onde realizamos o force para abertura do painel está danificado, necessário programar a substituição do relé NM 11.443.429 com 2 unidades em estoque</t>
  </si>
  <si>
    <t>24/09 - Mecânica/Elétrica
OM 2017942001 TG-D - Serv. Gerais - Retorno de Parada - Subir Guilhotina e Falha no motor de partida
Motor de partida - No retorno do TG-D após SD, tentamos duas partidas sem sucesso por alarme de curto no motor da bomba hidráulica. Equipe de elétrica megou o motor não identificando anormalidades e constatando uma falha espúria no soft starter, realizado reset e dado a partida do TG-D com sucesso.
Status: Concluído - Operando</t>
  </si>
  <si>
    <t>25/09  - OM 2018038599 - Apoio elétrica partida unidade
MV-P-2123713-7 - Não entra em operação. 
A Elétrica foi acionada para verificar falha na partida do motor, foi identificado que falha na inserção do cubículo, reparado e colocado em operação.
Status: Concluído - operando</t>
  </si>
  <si>
    <t>26/09 - Mecânica/Analítica
OI 2018235650 - TG-C - Atuação sistema de fogo &amp; Gas
Hoje por volta das 11:10h ocorreu o SD do TG-C com acionamento do sistema de fogo e gás do TG-C. Foi realziado a primeira análise e identificado que também ocorreu o disparo de 3 cilindros de CO2 da primeira bateira. Equipe de análitica realizou uma avaliação inicial informando que foi uma detecção real onde ouve atuação dos sensores 28FVE1 e 3, acionamento idêntica a das duas ocerrências anteriaores. Com isso foi emitida ordem e PT imediata para avaliação e correção da falha, sendo realizado em campo verificando e testando os sensores que corresponderam perfeitamente aos testes. Já realizado a substituição dos 3 cilindros de CO2 e iniciado pela mecânica nova investigação para tentar identificar o local que possa estar ocorrendo o ponto de ignição.
Status: Em andamento - Disponível porém sem encontrar a causa real da falha
28/09 - Mecânica/Analítica
OI 2018235650 - TG-C Atuação sistema de fogo &amp; Gas
Hoje foi dado prosseguimento no reaperto geral das conexões do TG-C pela mecânica. Analítica atuou tentando instalar alguns aplicativos no celular Ex que possibilitem que os vídeos gravados na câmera do celular sobrescrevam-se automaticamente, para assim podermos instalar o celular dentro do hood. Amanhã a atividade das duas disciplinas prossegue. Mecânica irá continuar o reaperto e realizar a drenagem inferior da PT, através do acesso à porta lateral traseira do hood. Analítica seguirá trabalhando na instalação de um aplicativo que atenda nossa necessidade. Nosso objetivo será concluir toda a intervenção no TG-C até domingo e realizar uma partida da máquina neste dia, conforme orientação gerencial.
Status: Em andamento - Indisponível</t>
  </si>
  <si>
    <t>26/09 - Eng. Gustavo, Eng Lucas, Eng Fernando, Sup Aoki e Sup Thomaz 
GE-513201D - Shutdown
Hoje por voltas das 16:20h ocorreu o SD do TG-D por uma falha do bently BDN COMMON VIBRATION HIGH SDL e na sequência subindo o alarme PT NDE X VIBRATION HIGH ALM já na parada do TG-D com isso derrubando 2 compressor de propano fase 1 e 3 compressores de venda. Este TG vinha operando em PREMIX sem apresentar anormalidades, quando no momento da partida do compressor C-3123102A ao mesmo tempo ocorreu o SD do TG-D. Em avaliação iniciada pela equipe não foi identificada a causa do SD do TG-D, segue em análise.
Status: Em andamento - Operando em PREMIX</t>
  </si>
  <si>
    <t>26/09 - OM 2017907218 -  Apoio ao retorno da Unidade - UAPO I, II e III, UPCGN II e III
Com a indisponibilidade do C-123701A, partimos para a partida do C-2123701C - durante a partida foi observado que a PV-21237901 era comandada para fechar, ocasionando pressão baixa na sucção e desarmando a máquina. Acionamos a automação e observamos que o comando vinha do PLC do campo. devido o avançar do horario interrompemos a partida para aguardar a troca de turno. Devemos retomar pela manha com acompanhamento da automação.
Status: Em andamento, indisponível.</t>
  </si>
  <si>
    <t>26/09 - Elétrica:
OE 2018038599 Elétrica- Apoio ao retorno da Unidade
B-1621301A/B - Falha do disjuntor - Acionado manutenção devido as duas bombas com impedimento de partida por falha nos disjuntores, equipe atuou corrigindo a de indicação de carregamento de mole e de inserção do disjuntor.
Status: Concluído  - Disponível</t>
  </si>
  <si>
    <t>27/09 - Automação
Sem nota / OM - C-123102A Queda por Sinal Indevido de Acionamento de Botoeira
Hoje, por volta das 11h, houve ocorrência de queda do compressor de propano A da fase 1. OP relatou que se tratava aparentemente de um sinal indevido de acionamento de botoeira de emergência na sala de controle que ocasionou a queda do compressor. Equipe de automação realizou uma breve análise e identificou que o sinal provinha, na verdade do PES, sendo necessária uma intervenção mais aprofundada no painel, cartões, etc. Por opção da OP, a atividade corretiva não foi liberada e o compressor foi partido em seguida. Não foi aberta nota ou OM para esta atividade, mas já orientado à OP para proceder com a criação da nota para tratamento posterior.
Status: Concluído - Disponível</t>
  </si>
  <si>
    <t>24/09 - Instrumentação/Automação
OM 2017907218 -  Apoio ao retorno da Unidade - UAPO I, II e III, UPCGN II e III
C-123701B - 03h45 - desarme por vibração alta no VSHH-1237402 , acionada a mecânica as 05hs para verificação e constatado quebra na lamina do acoplamento lado do motor.
27/9 - Caldeiraria/Andaime/Mecânica
OE 2018230192 - C-123701B Inspeção e reparo do compressor
Concluído o raqueteamento do primeiro estágio do primeiro processo do compressor e montados andaimes necessários para verificações que serão executadas amanhã pela mecânica e conduzidas pela Engenharia, na tentativa de identificar o motivo das quebras das lâminas do acoplamento, se há alguma válvula travada, problemas no Hydrocom, etc. Também será realizado pela mecânica as atividades referentes ao acoplamento, como a troca das lâminas, verificação do centro magnético, alinhamento e gap.
Status: Em andamento - Indisponível
28/09 -OE 2018230192 - C-123701B Inspeção e reparo do compressor
Iniciou-se a abertura das tampas dos pistões para verificar se há alguma possível contaminação de óleos nas camisas de compressão. Segue em andamento no final de semana.
Status: Em andamento - Indisponível
30/09 - Mecânica
OE 2018230192 - C-123701B Inspeção e reparo do compressor
Hoje pela manhã, após o apoio dado à elétrica na tampa do motor do compressor de propano C, TMs Brazil e Rodrigo, com o apoio do pessoal do Comperj, se direcionaram ao compressor de reciclo B. Foi removida a tampa do pistão do 1E1P, conforme solicitado e tirada algumas fotos. Atividade prosseguiu no período da tarde, com remoção das lâminas antigas e do acoplamento do compressor. Prossegue amanhã.
Status: Em andamento - Indisponível</t>
  </si>
  <si>
    <t>27/09 - Mecânica
OM 2018032425 - GE-513202 MANUT PREV ANUAL
Iniciada e praticamente finalizada toda a preventiva mecânica do MTU. Somente está faltando a troca do filtro de óleo lubrificante, que será realizada amanha. Amanhã também a elétrica iniciará suas atividades, com previsão de finalizar no mesmo dia, salvo grandes imprevistos.
Status: Em andamento - Disponível</t>
  </si>
  <si>
    <t>28/09 - Elétrica
OI 2018244539 - M-B-1621301A Em Falha
Hoje de manhã fomos informados pela OP sobre a indisponibilidade do sistema OCVAP I, devido a uma falha no carregamento de mola do DJ-527A (bomba A) e falha na XV-301B (sucção da bomba B), ocorridas durante tentativa de partida do bombeio no turno da noite. Optamos por atuar de imediato com a elétrica no disjunto do motor da bomba A, devido ao histórico recente de intervenção nele. Em 24/09 a OP solicitou prioridade na correção de falha similar neste disjuntor, pois necessitava bombear, a MI atuou mas na hora do teste, por opção da OP, o mesmo não foi liberado. Hoje no redia questionamos a OP se o turno da noite verificou a situação da gaveta na K-24, o que nos foi confirmado. Sendo assim, hoje pela manhã a equipe retornou ao local mas constatou que o disjuntor estava extraído. Feita inserção para a OP e liberado. Foi acompanhada tentativas de partida do sistema, porém sem sucesso. Ambas as bombas retornavam condição anormal de não escorvadas. Esta situação foi tratada pela OM 2018244572, abaixo.
Status: Concluído</t>
  </si>
  <si>
    <t>28/09 - OM 2018246857 - GE-513201D Shutdown TG-D (atuação do sensor Bently Nevada I39UCHH)
Hoje, por volta das 16h10, houve queda do TG-D por nova atuação do sensor do Bently Nevada I39UCHH, como ocorreu também já havia ocorrido alguns dias atrás. Houve o descarte de todas as cargas, ficando somente o TG-B operando. Porém, não houve grande transtorno operacional para voltar com todas as máquinas e por volta das 18h30 a UTGCA já estava exportando normalmente. A queda ocorreu no momento da partida do C-3123102A, mesma situação verificada em outras oportunidades. Equipe de engenharia está avaliando estas ocorrências e suspeita que há algum efeito que o fechamento do disjuntor do motor deste compressor causa no disjuntor do TG-D, que está localizado fisicamente no painel do lado do painel do motor do compressor. Como isto ainda está sob análise, definimos em conjunto com a gerência que toda próxima partida de qualquer compressor de propano da fase 2 só deve ocorrer com a inibição deste sensor, através da ativação do ARO 2018/045. E assim foi feito no retorno da planta pelo TM Danilo, com a partida do C-3123102B. Este force deve ser feito durante antes da partida e retirado logo após a partida com sucesso destes compressores. Manteremos esta OM aberta para atuar desta forma sempre que necessário enquanto ainda não temos um parecer para solução definitiva do problema.
Status: Concluído - TG-D Operando (manter OM aberta)</t>
  </si>
  <si>
    <t>29/09 - Elétrica
OI 2018247288 - DJ-527 (PN-123001) Bobina de abertura queimada
Hoje por volta das 05h15, a MI foi acionada com a informação de trip de todo o PN-123001 ocasionado após a parada normal B-1621301A quando concluído bombeio da EF-631503. Segundo informação da OP, a bomba foi parada normalmente pelo CNCL por volta das 04h40 mas desarmou todo o PN-123001, causando a queda do C-3123701C que estava em operação no momento. Devido ao trip do painel, todos os compressores de reciclo da fase 2 ficaram sem condição de partida, ocasionando perda de gás. Foi observado pelos TOs a indicação de "bobina queimada" acesa no disjuntor do motor da bomba. Com isso, TMs Rodney e Valdemar foram mobilizados de imediato para verificação, foi passada a prioridade de tentarmos liberar a partida dos compressores de reciclos e posteriormente atuação na correção da falha do disjuntor do motor da bomba. TMs foram ao local e conseguiram extrair o DJ-527 identificando que realmente a bobina estava queimada por, possivelmente, ter comandado a abertura do disjuntor após o término do bombeio e o disjuntor não ter abrido, necessitando a abertura do TF de alta. Após a extração do disjuntor, foram retirados todos os sinais de trip dos outros disjuntores da barra. Foi observado que o disjuntor do motor do C-3123701C apresentou novamente problemas no carregamento de mola e precisará de correção (inserida operação nesta OM para correção). Assim, antes das 07h já estava liberada partida do C-3123701B para a OP, que ocorreu com sucesso no primeiro horário do turno do dia. Equipe de elétrica foi então deslocada para finalizar as preventivas SO de setembro. Finalizadas as preventivas, foi inserida nova operação nesta OM para tratamento da falha no carregamento de mola do disjuntor do M-C-3123701C e os TMs Rodney e Valdemar partiram para a correção desta falha por volta das 14h. Foi realizada remoção e inserção correta do disjuntor, que desta vez carregou a mola normalmente, deixando também o C-3123701C disponível. Em seguida, TMs iniciaram a corretiva no DJ da B-1621301A, subtituindo a bobina por uma que tinham na sala da elétrica mas a falha não sumiu no relé 86. Possivelmente a bobina está avariada. Iríamos dar prosseguimento nas verificações de uma bobina compatível, porém a OP relatou impossibilidade de partir o OCVAP II após a queda do TG-D por falha no motor da B-2621301A. Assim, equipe foi destinada para esta nova tarefa e retornaremos ao DJ-527 amanhã.
Status: Em andamento - DJ-527 Indisponível (B-1621301A)
30/09 - Elétrica
OI 2018247288 - DJ-527 (PN-123001) Bobina de abertura queimada
Retornando à atividade hoje, TMs realizaram mais uma troca de bobina no disjuntor e desta vez o disjuntor a funcionar corretamente. No entanto, estava apresentando um sinal de SD. Verificando a documentação técnica, TMs identificaram que se tratava de botoeira de emergência apertada no campo. Comunicado a OP que soltou a botoeira, deixando o disjuntor OK. O mesmo não foi testado por falta de produto, mas consideramos OK devido a todas as falhas terem sumido.
Status: Concluído - Disponível</t>
  </si>
  <si>
    <t>29/09 - Automação
OM 2018246857 - GE-513201D Force do sensor Bently Nevada I39UCHH
Hoje, por volta das 14h15, a OP solicitou apoio da automação para realizar o force de inibição do BDN COMMON VIBRATION HIGH SDL para partida dos compressores de propano da fase 2, conforme nossa orientação. Foi necessário partir estes compressores pois a UTGCA precisou fazer uma breve redução de produção devido a um SD ocorrido em PMXL-1 pela manhã, que foi resolvido rapidamente. Foi realizado o force e tentada a partida do C-3123101B, sem sucesso. Em seguida foi tentada partida no C-3123102A, no momento que ocorreu nova queda do TG-D. Confirmamos com TM Danilo que o intertravamento estava realmente forçado e houve atuação manual do TO na botoeira do TG-D, ao perceber que o nível de vibração subiu quando o C-3123102A entrou em operação. Isto ocasionou a queda do TG e novo descarte de todas as cargas, que foram colocadas novamente para operar pela OP ao longo da tarde. No retorno, o force foi novamente inserido e removido pelo TM Danilo para partida do C-3123102B que segue operando desde então.
Status: Concluído - TG-D Operando (manter OM aberta)
OBS: Foi resetado o cartão do Bently que apresentava diversas falhas nesta oportunidade pelo TM Danilo, antes da repartida do TG-D.</t>
  </si>
  <si>
    <t xml:space="preserve">29/09 - Elétrica/Automação
OI 2018247833 - B-2621301A Falha na partida
Com o descarte de todas as cargas ocasionado pela queda do TG-D, a OP não conseguiu colocar novamente o OCVAP II para operar por uma falha na partida do motor da bomba principal. TMs Rodney, Valdemar e Danilo foram destinados para atuar de forma imediata. Equipe fez várias verificações em campo e tentou identificar de onde vinha esse sinal de shutdown mas estavam com dificuldade de encontrar a documentação do OCVAP II. Orientamos os TMs a tentar buscar estes documentos na pasta da documentação técnica, na NP-1, e foi possível encontrar o diagrama de interligação e possibilitar a análise. De imediato, TM Danilo identificou que o sinal de SD vinha do PED do shelter dos OCVAPs. Foi realizado apenas um reset e o SD sumiu. Por volta das 19h30, uma nova tentativa de partida foi feita, com sucesso da primeira vez. Segue operando.
Status: Concluído - Operando
OBS: TMs Rodney, Valdemar e Danilo atuaram até aproximadamente 20h para finalizar a atividade e apontar os HHs de hoje.
</t>
  </si>
  <si>
    <t>Câmeras de combustão</t>
  </si>
  <si>
    <t>Breaker</t>
  </si>
  <si>
    <t>Transformador de comando</t>
  </si>
  <si>
    <t>XV-6315046</t>
  </si>
  <si>
    <t>MC-B-540001C</t>
  </si>
  <si>
    <t>Lubrificador Mecanico</t>
  </si>
  <si>
    <t>Cabo de controle da válvula no GS3</t>
  </si>
  <si>
    <t>M-VT-C-123102B</t>
  </si>
  <si>
    <t>M-B-2123101A</t>
  </si>
  <si>
    <t>M-C-513401C</t>
  </si>
  <si>
    <t>PES</t>
  </si>
  <si>
    <t>M-C-123701B</t>
  </si>
  <si>
    <t>GSP</t>
  </si>
  <si>
    <t>Cubículo da B-232101B</t>
  </si>
  <si>
    <t>Cubículo</t>
  </si>
  <si>
    <t>PV-21237901</t>
  </si>
  <si>
    <t>Disjuntor</t>
  </si>
  <si>
    <t>MTU</t>
  </si>
  <si>
    <t>Disjuntor M-B-1621301A</t>
  </si>
  <si>
    <t>PED do shelter</t>
  </si>
  <si>
    <t>Radiador</t>
  </si>
  <si>
    <t>Ventuinha do motor da boba</t>
  </si>
  <si>
    <t>Filtro do sistema de óleo</t>
  </si>
  <si>
    <t>Painel Elétrico</t>
  </si>
  <si>
    <t>Realizar o desraqueteamento da Bomba</t>
  </si>
  <si>
    <t>Limpeza das tochas das câmaras 6 e 7</t>
  </si>
  <si>
    <t>Verificação de todos os sensores da PT  e os sinais do sensor e valores de referência de calibração; realização do download na configuração do I/O para restabelecer o cartão; realização de testes</t>
  </si>
  <si>
    <t>Completação do DRU; verificação da presença de glicol pela linha de venti da bomba; realização de reaperto na válvula de dreno do sistema de selagem; realização de despressurização da bomba; alinhamento das válvulas de fundo das esferas 4 e 5;realização de by-pass do sinal de alarme do PDI-6315328</t>
  </si>
  <si>
    <t>Instalação do transformador de comando do compressor</t>
  </si>
  <si>
    <t xml:space="preserve">
Realização do force na XV-6315046 
</t>
  </si>
  <si>
    <t xml:space="preserve">
Remoção do force na XV-6315046 
</t>
  </si>
  <si>
    <t>Retrabalho de soldagem da conexão do cabo de comunicação RS-485; Inversão de fibras óticas e regularização da comunicação com CCC</t>
  </si>
  <si>
    <t xml:space="preserve">
 Substituição da bomba d'água do motor Scania e do o filtro de óleo lubrificante</t>
  </si>
  <si>
    <t>Remoção do radiador do Hydrocon do compressor C-123701A e instalado no compressor B</t>
  </si>
  <si>
    <t>Reapertos em todos os bornes</t>
  </si>
  <si>
    <t>Verificados os sinais na gaveta 3J do PN-513207 ; Avaliação do cooler do sistema de óleo do compressor; avaliação da gaveta do disjuntor do ventilador; Desconectar o cabo de SD</t>
  </si>
  <si>
    <t>Substituição ventoinha; Realizado fixição dos parafusos da tampa</t>
  </si>
  <si>
    <t xml:space="preserve"> Realizado limpeza do filtro das bombas de óleo</t>
  </si>
  <si>
    <t>Realização de inverção da fase do motor</t>
  </si>
  <si>
    <t>Realização de reset no  inversor de frequência</t>
  </si>
  <si>
    <t xml:space="preserve"> Realização de inserção de tensão na barra do painel</t>
  </si>
  <si>
    <t>Realização de desconexão e reconexão da alimentação elétrica do painel</t>
  </si>
  <si>
    <t>Intervenção na falha no cubículo</t>
  </si>
  <si>
    <t>Limepeza na aâmeras de combustão</t>
  </si>
  <si>
    <t>Substituição da válvula</t>
  </si>
  <si>
    <t>Realização de login com senha antiga da IHM</t>
  </si>
  <si>
    <t>Partir IHM</t>
  </si>
  <si>
    <t>Realização de reset no soft starter</t>
  </si>
  <si>
    <t>Realizado Inserção do cubículo após ser reparado</t>
  </si>
  <si>
    <t>Realizar análise de falha</t>
  </si>
  <si>
    <t>Realização de reparo na indicação de carregamento de mole e inserção de disjuntor</t>
  </si>
  <si>
    <t>Abrir nota</t>
  </si>
  <si>
    <t>Inspeção e reparos no compressor</t>
  </si>
  <si>
    <t>Mantenção preventiva anual no GE-513202</t>
  </si>
  <si>
    <t>Realização da inserção do disjuntor</t>
  </si>
  <si>
    <t>Subistituição de bobina no disjuntor; Verificação de documentação técnica; destravamento de botoeira de emergência</t>
  </si>
  <si>
    <t>Realizar partida do C-3123102B</t>
  </si>
  <si>
    <t>Realização de reset PED do shelter</t>
  </si>
  <si>
    <t>4.3-Sem energia</t>
  </si>
  <si>
    <t>5-Demais Causas/Miscelâneas</t>
  </si>
  <si>
    <t>10/01 - Automação/Elétrica
OI 2018258840 - C-123101B Falha de comunicação/Sincronismo
Acionada manutenção hoje por volta das 5h15 para verificação das IHMs dos compressor de venda B e C que estavam com falha. Também havia o relato de falha de comunicação de algumas variáveis de todos os vendas com as ECOS. TM Danilo foi mobilizado e realizou o reset e login com a senha de administrador nas IHMs, solucionando o problema do momento. Com sua saída as 6h30 para treinamento externo, TM Squinca deu continuidade na tarefa e realizou mais algumas correções para normalizar a comunicação com as ECOS. Antes das 7h todos os problemas da já estavam resolvidos e a OP voltou a ter a disponibilidade dos compressores B e C (D está fora pois será raqueteado hoje para NR-13).
Nas tentativas de partida, houve falha no sincronismo dos dois compressores. Criada operação de elétrica para verificação, porém OP conseguiu colocar o compressor de venda B para operar quando a equipe se dirigia para atuação.
OBS: TM Danilo atuou das 05h15 até aproximadamente 06h30.
Status: Concluído - Disponível</t>
  </si>
  <si>
    <t xml:space="preserve">01/10 - Mecânica
OI 2018235650 - GE-513201C Drenagem e limpeza das tochas (Op. 0110)
Hoje por volta das 13h, OP foi colocar novamente o TG-C para operar após realizarmos mais alguns ajustes no celular Ex para gravar, mas houve duas falhas seguidas na partida por spread nos termopares da câmara 5. Mobilizada equipe de mecânica, e inserida operação de drenagem e limpeza da tocha nesta OM pelo Sup. Aoki. TM João Vitor realizou a atividade e o TG foi liberado para nova partida. Partida ocorreu com sucesso na segunda tentativa, por volta das 17h00. 
Status: Concluído - Disponível
</t>
  </si>
  <si>
    <t>02/10 - Elétrica:
OE 2015668168 -C-513401D- Substituição Contatora e terminal gaveta
Realizado atividade extraprogramada antecipada da semana #40 para substituição da contatora danificada e do terminal da fase T que estava bastante degradado. Essa demanda é oriunda de atividade preditiva realizada recentemente. Além da substituição dos dois componentes danificados foi necessário também a troca do sensor de gaveta inserida que apresentando falha. TM Valdemar retirou da gaveta reserva esse componente e recompôs esse demarrador DEM-05 do PN-513213 reestabelecendo a gaveta. Equipamento foi liberado com sucesso por volta das 15h00. Compressor segue operando sem anormalidades.
Status: Concluído-operando</t>
  </si>
  <si>
    <t>02/10 - Mecânica/Andaime:
OE 2018233764 - GE-513201B Subst. câmaras 3 e 8 e Soprar câmaras 1, 2 e 9.
Hoje conforme combinado foi realizado a montagem do pau de carga pela equipe de andaime realizado a sopragem das três câmaras superiores 1,2 e 9, removido as câmaras 3 e 8 para oficina. Na parte da tarde foram montadas duas câmaras sobressalentes limpas e removido o pau de carga. Atividades concluída com sucesso por volta das 17h00. Não tivemos sucesso nas duas primeiras partidas devido a falha WHRU e motor de partida, na terceira tentativa a máquina entrou em operação com sucesso por volta das 19h30, operou em torno de 01h00 em IDLE e foi parada. Acordado com coordenação para assim que planta tiver carga para operar com essa máquina em PREMIX a mesma deve ser colocada em operação e parado o TG-C. Pela avaliação da OP em função do rampap de MXL, essa condição deve ser atendida no final do turno.  
Status: Concluído - Disponível</t>
  </si>
  <si>
    <t>03/10 - Elétrica:
OI 2018265807 C-123101C- Falha de Sincronismo
Hoje conforme combinado com a coordenação tivemos tivemos emissão da ordem imediata para verificação da falha de sincronismo que estava ocorrendo no compressor venda C, atividade não realizada ontem devido a outras priorizações para equipe de elétrica. O TM Rodney e Flaviano realizaram partida assistida nessa máquina logo pela manhã sem sucesso devido ausência de comando de fechamento do disjuntor após o sincronismo. Em avaliação realizada foi verificado que o sincronoscopio enviava o sinal mas não fechava o disjuntor. Assim, foi verificado no rele SEL que o comando para fechar o disjuntor era mandado, mas o disjuntor não estava fechava. Com isso, partimos para avaliação na gaveta do disjuntor no K-13 onde notou-se durante a extração gaveta que o sistema de inserção do disjuntor estava travado, impossibilitando que o disjuntor de fechar. Assim, foi feito correção posicionamento dessa chave de inserção restabelecendo o disjuntor. Após isso realizamos nova partida máquina com sucesso. Equipamento testado e liberado por volta das 14h30 segue em operação. Foi parada a máquina B para ficar de backup da unidade.
Status: Concluído-operando</t>
  </si>
  <si>
    <t>03/10 - Caldeiraria+Mecânica:
OM 2018192727 B-2123101A - Sanar vazamento Amortecedor Pulsação
Hoje tivemos a remoção do campo o amortecedor de pulsação da bomba A de MEG da UAPO II para realização de reparo em bancada/calibração em bancada pela equipe de mecânica. 
Status: Em andamento - Indisponível
04/10 - Caldeiraria+Mecânica:
OM 2018192727 B-2123101A - Sanar vazamento Amortecedor Pulsação
Feito teste de pressurização em oficina constatado que os anéis de vedação inferiores estão dando passagem. Para amanhã está previsto a substituição desses anéis a calibração da bexiga pela mecânica e reinstalação no campo pela caldeiraria.
Status: Em andamento - Indisponível
05/10 - Mecânica+Caldeiraria:
OM 2018192727 B-2123101A - Sanar vazamento Amortecedor Pulsação
Realizado a desmontagem dos anéis de vedação verificados que não havia danos aparente. Pelo indicativo da equipe o vazamento aparentemente era devido a posição de assentamento das vedações um pouco fora, os anéis foram limpos reinstalados e feito teste de estanqueidade com sucesso. Calibrado a bexiga com N2 e reinstalado o equipamento no campo pela caldeiraria. Equipamento liberado para operação por volta das 15h00, segue agora os trâmites operacionais para remoção do libra e testes funcionais à ser realizado durante o final de semana. Item quitado no PFCEO.
Status: Concluído - disponível
08/10 - Caldeiraria+Mecânica:
OM 2018192727 - B-2123101A Vazamento amortecedor de pulsação
Após reparo realizado no acumulador de descarga da bomba foi acompanhado a pressurização e operação da bomba, porém voltou a apresentar vazamento pelo acumulador. Como a atividade está ainda dentro da programação semanal, será removido novamente o acumulador para inspeção e reparo em bancada.
Status: Em andamento - Disponível</t>
  </si>
  <si>
    <t xml:space="preserve">04/10 - Mecânica+Elétrica+Automação:
OI 2018275987 B-2621301B Falha na Partida
Hoje durante os testes funcionais de partida da bomba B-2621301B houve falha devido atuação da sobrecarga do motor do ventilador do permutador lado LOA impedindo a partida dessa bomba. Foi ordem imediata para atuação da equipe de mecânica e elétrica no campo. Foi constatado travando do motor. TM João Vitor com Isaque da Sulzer conseguiram destravar o rotor, após o destravamento foi partida pela lógica do PLC e motor rodou normal. No entanto, quando da sequência normal partida pelo CNCL esse ventilador não entrava, foi apoio de automação novamente junto com elétrica para tentar identificar o motivo dessa nova falha. Devido ao tardar do horário desmobilizamos a equipe da Sulzer, mas continuamos a investigação da análise de falha para tentar liberar essa bomba para partida amanhã. TM Squinca e Sugahara com apoio da elétrica conseguiram identificar que a falha era devido ao comando de acionamento estar no modo remoto na tela do sistema elétrico da ECOS, quando passamos esse controle para posição local que é controle pelo PLC do OCVAP a bomba normalizou a condição. Porém, em nova tentativa de partida por volta das 20h00 a bomba fez todo o sequencialmente normal mas caiu devido a falha de fechamento do disjuntor. Em avaliação previa realizada no K-13 TM Flaviano e Marcelinho verificaram que possivelmente a falha e devido posicionamento da chave MOC que dá retorno de fechado do disjuntor, sendo assim, optamos continuar essa intervenção nesse disjuntor no primeiro horário com intuito de liberação a operação assistida dessa máquina pela Sulzer. O sistema segue com a bomba A disponível para operação.
Obs.: TM Sugahara atuou até as 19h00, TM´s Squinca, Marcelinho e Flaviano atuaram até 20h30.
Status: Em andamento - indisponível
05/10 - Mecânica+Elétrica+Automação:
OI 2018275987 B-2621301B Falha na Partida
Após o restabelecimento da planta por volta das 13h00 foi dado continuidade na correção da falha do disjuntor da bomba principal B do OCVAP II. TM´s Flaviano e Marcelinho atuaram removendo o disjuntor do cúbico do PN-513202 onde verificaram um mal contato nas conexões de controle do mesmo. Foi realizado reaperto junto testes funcionais com disjuntor na posição de teste. Em todos os comando simulados pelo relé obtivemos sucesso nas indicações (/Inserido/Aberto/Fechado). Não foi possível fazer teste de partida do sistema devido à bomba principal A já estar em operação em transferência do tanque 02. Acordamos com a coordenação no próximo bombeamento fazermos uma operação assistida para entrega definitiva do equipamento. Equipamento disponível para operação.  
Status: Concluído- disponível
08/10 - Mecânica+Preditiva:
OM 2017591632 - B-2621301B Partida Assistida
Acompanhada a partida da bomba que foi realizada com sucesso, porém a bomba só conseguiu operar  por 10 minutos por baixar muito rápido o fluído de selagem da bomba lado LOA, onde rapidamente a equipe mecânica identificou a passagem pela PSV-26521302 que quando fechada a válvula de bloqueio da PSV o pote de selagem estabilizou o nível descartando falha no selo mecânico. Passada a informação ao coordenador de operação que negociou com a equipe de caldeiraria e inspeção, a remoção da PSV-2621302 no primeiro horário de amanhã 09/10 para ser enviada para calibração juntos com as demais PSV's previstas para serem enviadas pela inspeção para calibração amanhã 09/10. Previsão de retorno desta PSV até quinta feira 10/10 para ser instalada em campo.
Status: Em andamento - Indisponível   
</t>
  </si>
  <si>
    <t>05/10 - Engenharia:
OI 2018280969 GE-513201D Fator Correção SD 05/10
Hoje tivemos por volta das 08h35 a queda do TG-D devido atingimento do limite do fator de correção do gás combustível. Nesse SD o TG-B se manteve em operação com carga de 4MW, o cenário diferente desse shutdown foi que houve o descarte de carga de todos três compressores de venda em operação A/C/E junto com compressores de Propano fase I e II, O retorno TG-D em operação foi relativamente rápido por volta das 09h15h passando para PREMIX novamente as 11h45. Foi gerado ordem imediata para análise de falha deste pelo Eng. Takahashi que fez avaliação dos valores de fator de correção implementado para quatro máquinas e identificou algumas discrepâncias entre os preset, principalmente na máquina "D". Constatamos em levantamento no PLC que valores de preset de correção de vazão tanto primária quanto para secundária (Coolstop) das máquinas A /B/C estão entre 0,10 a 0,14 e na máquina D este valor está em 0,05. Foi tentado ajuste desse parâmetro no PLC do TG-D sem sucesso, quando se que há um novo scan o valor retorna para condição anterior devido código fechado. Vamos avaliar na segunda-feira com apoio do Eng. Lucas se temos alguma outra alternativa para padronização desses valores de forma a evitar comportamento anômalo entre os turbogeradores. Obs.: Não encontramos na documentação técnica valores de referência para esses parâmetros citados. Gerado relatório de análise de falha anexado na ordem.
Status: Em andamento - operando</t>
  </si>
  <si>
    <t>06/10 - Mecânica:
OE 2018267446 GE-513201C - Sopragem Câmaras 
Hoje tivemos realização de atividade extraprogramada para mecânica para sopragem das três câmaras superiores do TG-D (1, 2 e 9) juntamente com a drenagem das câmaras inferiores. Atividade concluída com êxito por volta das 15h30. Com essa última etapa entregamos a máquina em definitivo para operação sem restrições de operação em PREMIX. A máquina segue disponível como backup da unidade.
Status: Concluído- disponível</t>
  </si>
  <si>
    <t>09/10 - Automação+Instrumentação+Andaime:
OI 2018291287 - GE-513201B- Shutdown por atuação no sensor de vibração da PT 39PTNEY (#)
Por volta das 05:15h de hoje ocorreu o SD do TG-B por falha no BDN3500 COMMON VIBRATION HIGH SDL e dois segundos após gerou alarme de SD pelo sensor de vibração da PT 39PTNEY (VE-5132604B) com isso gerando SD parcial. Assim que a manutenção chegou no local a falha ainda não havia sido resetada e o sensor já não estava mais em falha. Equipe de instrumentação verificou o instrumento e de primeiro momento não foi identificado falha do instrumento, após algum tempo foi percebido que o instrumento apresentava picos espúrios que podem ter causado a que da do TG-B. Com isso foi elaborada a ARO-2018-0064 e realizado o force do instrumento disponibilizando o TG-B para operação.</t>
  </si>
  <si>
    <t>09/10 - Elétrica+Mecânica:
OI 2018291290 - B-123702B - Quebra do Ventilador do sistema de selagem (#)
OI 2018291338 - B-123702A - Remoção do ventilador do sistema de selagem
No retorno da estabilização após o SD parcial, na partida da bomba B-123702B ocorreu a quebra da hélice do ventilador do sistema de selagem indisponibilizando a bomba. Foi acionado a manutenção para verificar e foi identificado realmente a quebra da hélice como também que os rolamentos do motor também estavam ruins com folga e travando aleatoriamente. Diante o exposto removemos o ventilador da bomba ao lado B-123702A que se encontra indisponível devido a troca do selo mecânico, instalado da bomba B-123702B e liberado para operação por volta das 15h.</t>
  </si>
  <si>
    <t>Elétrica:
OI 2018282289 C-3123701B/C-Falha Disjuntores (#):
No retorno da adequação a operação identificou que o compressor C-3123701C apresentava sinal de compressor operando sendo que o mesmo estava parado devido ao SD e com este sinal impedia a entrada do compressor C-3123701A sendo que realizado reset na subestação e na sala de controle não permitia a partida dos compressores. Acionado equipe de elétrica que avaliou a falha identificando a queima da bobina do disjuntor do C-3123701C, igual a falha ocorrida na madrugada de 06/10/2018. Equipe realizando a análise da falha suspeita de uma possível falha no disjuntor que pode estar causando a queima destas bobinas, para a liberação mais rápida dos compressores de reciclo, retiramos o disjuntor do compressor C-3123701A e instalamos no C-3123701C liberando o compressor C por volta das 11h. Os TM's Flaviano e Carneiro seguiram na recomposição de um disjuntor para disponibilizar o compressor A, com isso de 3 disjuntores (2 reservas + o disjuntor que falhou) montaram um disjuntor e disponibilizaram também o compressor C-3123701A para operação. Alinhado com o TM Flaviano e Sup. Daniel o envio destes dois disjuntores que foram retiradas as peças para a oficina de manutenção para testes e reparo dos mesmos.</t>
  </si>
  <si>
    <t>Automação+Instrumentação:
OI 2018297924 - C-123102A - Falha nos sensores de vibração e deslocamento axial. (#)
Acionado manutenção por volta das 11:00h devido a queda do compressor C-123102A devido atuação do sensor ZAHH-1231506A do motor elétrico lado LOA, após realizado o force no sensor 506A, foi tentado nova partida do compressor sendo atuado o sensor de deslocamento axial do compressor ZEA-1231500A. Emitida ordem e Pt imediata para verificação da integridade do sensor do compressor ZEA-1230500A, TM's Menezes e Martins foram até o local realizando a verificação do sensor ZEA-1230500A onde a primeiro momento não foi identificado falha, para confirmar que o sensor não estava em falha realizaram a inversão dos cabos e a falha alterou para o sensor ZEA-1230501A, ainda para reafirmar que o sensor estava OK foi invertido todo o sensor do 500A pelo 501A confirmando que a indicação é real que houve o deslocamento do eixo do compressor. Em breve análise pelo coord. de grandes máquinas Gustavo, a queda do compressor já obteve uma parada anormal referente ao deslocamento axial do compressor e quando realizada a partida em torno de 39 minutos após a queda a condição do deslocamento axial do eixo piorou. Planejamento segue delineando a ordem para raqueteamento do compressor ainda em 11/10 e abertura do compressor e verificação do passeio axial do compressor no dia 12/10, sendo já confirmado a mobilização da Mycom para a partir de 12/10.</t>
  </si>
  <si>
    <t>Mecânica+Elétrica+Instrumentação:
OI 2018247323 - M-C-123102C Vazamento de ar pela caixa de ligação: (#)
Equipe realizou novamente a instalação da tampa com a vedação antiga aplicando selante no conjunto. Ficou acordado que iremos aguardar o tempo de cura do selante e iremos realizar a pressurização da caixa da caixa de ligação amanhã no primeiro horário. Em paralelo recebemos o retorno da WEG hoje no meio da tarde a cotação e disponibilidade do Perfil de borracha H na unidade de São Bernardo do Campo, com isso fechamos o pedido de 4 metros do perfil de borracha para retirarmos amanhã na parte da manhã.</t>
  </si>
  <si>
    <t>Instrumentação:
OM 2018266305 - C-123101B Corrigir falha no booster
Conforme programado foi verificado o funcionamento do booster, após a realização de diversos testes não foram encontradas falhas em seu funcionamento.
Status: Concluído - Disponível</t>
  </si>
  <si>
    <t>Mecânica+Elétrica:
OI 2018301148 - M-VE-P-B-541201A-01 Motor travado #
OI 2018301058 - M-VE-P-B-541201B-01 Motor travado #
Acionado a manutenção no primeiro horário devido falha na partida das duas bombas do vaso de Blowdown desarmando os disjuntores e o vaso estava com indicação de 30% de nível e o intertravamento da unidade por SD2 ocorre com 36%. Equipe avaliou e identificou que o ventilador da selagem das duas bombas estavam travado onde foi realizado o destravamento dos dois ventiladores, acompanhada a partida das bombas que ocorreram com sucesso.
Status: Concluído - Disponível</t>
  </si>
  <si>
    <t>Mecânica:
OI 2018305348 - C-123102C - Vazamento de óleo pelo filtro Y
Após a partida do compressor apresentou vazamento de óleo e propano pela tampa do filtro Y localizado debaixo do V-123102C-02 a montante do FG-1231507C. Solicitado pela operação atuação imediata para sanar o vazamento de óleo e propano para assim partir compressor. Com o segundo compressor de propano parada na fase não ocorria perca/restrição na exportação de gás porém gerando perca na produção de líquidos. Realizada a substituição do filtro e liberado para a operação. Com a queda do compressor por alta temperatura de óleo no segundo estágio, acompanhamos a 1º partida por volta das 20:30h após ter sanado o vazamento onde ocorreu nova queda por temperatura alta no segundo estágio onde acompanhamos de perto a operação da FV-1231513C e a mesma durante a partida e parada operou sem apresentar falhas físicas na sua operação, nesta queda foi inspecionado o compressor e identificado que as válvulas de bloqueio da TV-1231503C de injeção de propano líquido no compressor estavam fechadas. Forma abertas a válvulas e realizado nova partida sem sucesso por falha na SDV-1231503C abrindo a contagem de 1h sendo que esta válvula não havia apresentado falha em nenhuma partida anterior e logo após aceitou o reset eliminando a falha. Alinhado com a operação que se fossem tentar mais uma partida ainda a noite, a manutenção não estaria acompanhando devido a próxima partida que iria abrir a contagem muito longa e sendo que nas quedas começaram apresentar falhas diferentes e que estaríamos acompanhando a partida logo pela manhã. Equipe mecânica liberada às 21:30h 
Status: Concluído - Disponível para operar</t>
  </si>
  <si>
    <t xml:space="preserve">Instrumentação+Automação:
OI 2018305403 - C-123102C - Falha na partida
Devido algumas tentativas de partida do compressor sem sucesso  apresentando falha na XV-1231503C, a equipe foi até ao local realizou testes na válvula que operou normalmente. Acompanhado a partida do compressor junto com a operação que ocorreu com sucesso sem apresentar falhas.
Status: Concluído - Operando </t>
  </si>
  <si>
    <t>14/10 - Elétrica/Mecânica
OI 2018308373 - GE-513202 Gerador não partiu em teste (#)
Durante realização de teste de rotina do MTU, OP relatou que tentou algumas vezes e o mesmo não partia, girando o motor de partida por cerca de apenas 2 segundos e parando em seguida. Mobilizados TMs de mecânica para avaliação inicial e posteriormente TMs de elétrica. Foi sugerido pelos TMs que as baterias estavam descarregadas pois aparentemente o motor de partida não estava entrando adequadamente. Como não possuímos em estoque, foram removidas as baterias de um dos bancos da B-540001C (OI 2018308405 abaixo) para instalação no MTU. Após a instalação, foram realizados testes de partida com acompanhamento dos TMs Valdemar e Wladimir porém a falha persistia. TMs de elétrica instalaram as baterias removidas do MTU na B-540001C para testar se era mesmo problema nelas e a bomba funcionou normalmente, indicando que as baterias estavam boas. Assim, TMs de mecânica prosseguiram na avaliação do MTU, removendo os conectores X1 a X4 para teste. Ao remover o conector X2, referente aos chicotes dos sensores de monitoramento de parâmetros como pressão, temperatura, nível e rotação, TMs perceberam que a partida foi mais longa, levando o MTU a cair apenas por uma possível falha no monitoramento destes parâmetros. Foram verificados níveis de óleo (OK), água do motor (OK) e água do aftercooler (um pouco abaixo do máximo). Nesta verificação, TMs perceberam o sensor de temperatura da água do tanque do aftercooler estava acima do nível da água presente no motor. Este sensor está posicionado bem acima do tanque segundo os TMs. Foi completado o nível até o topo e tentada mais uma partida, desta vez com sucesso, na primeira tentativa. Tudo indica que a temperatura de água era o impeditivo de partida. Ao final do dia, orientamos o TO André Vicente a solicitar uma revisão do padrão de operação/ronda/testes do MTU, no que diz respeito ao nível de água que deve ser verificado. Para o MTU, indicamos que o nível deve estar o mais próximo possível das tampas dos tanques de água, diferentemente dos tanques dos demais motores diesel da unidade que aceitam um nível um pouco mais baixo.</t>
  </si>
  <si>
    <t>15/10 - Instrumentação
OI 2018313281 - M-B-UH-TS-GE-513201B-02 Sobrecarga no motor (#)
Hoje pela manhã OP iniciou tentativas de partida do TG-B para liberar o TG-C para intervenção de automação nos próximos dias, conforme combinado. No entanto, em 3 tentativas consecutivas de partida, o TG caiu durante a etapa de purga do WHRU, sempre com o alarme de starter crash re-engagement e alarme de sobrecarga no motor no inversor. Em conversa com Eng. Lucas, identificamos que esta situação seria corrigida de forma paliativa da mesma maneira que ocorreu no retorno da parada, com o ajuste manual da tensão no controlador da válvula de controle do fluxo de óleo da bomba de partida (FCV-5132604B). Este procedimento já havia sido realizado pelo Eng. Lucas e Sup. Fazzini no retorno da UTGCA após a parada. O mesmo foi realizado com sucesso pelo TM Hélvio, durante tentativa de partida do TG no início da tarde e o TG foi colocado em operação por volta das 14h30 e passou ao pré-mix sem anormalidades.</t>
  </si>
  <si>
    <t>16/10 - Andaimes/Instrumentação
OI 2018318239 - SDV-1231502C Falha de posicionamento (C-123102C) (#)
Acionada MI as 6h00 de hoje com a informação de que SDV-502C do compressor de propano C estava indicando falha de posição, impedindo a partida do compressor. O mesmo veio a cair durante a madrugada e a SDV apresentou falha no momento de tentar uma nova partida. Acionado TM Hélvio e criada esta OM Imediata, porém foi identificada necessidade de montagem de andaimes. Assim, no primeiro horário, foi contatado Sup. Erick Raia para mobilizar equipe de montadores. Andaimes ficaram prontos por volta das 10h30 e TM Hélvio iniciou sua atuação. Foi verificado dano na solenóide e realizada troca do reparo. Substituída também a bobina. Equipamento foi liberado por volta das 14h e realizada tentativa de partida sem sucesso pela OP. Houve nova falha, desta vez na SDV-503C. OP esperou o tempo de contagem para nova partida e tentou outra vez colocar o compressor para operar, mais uma vez sem sucesso, pela mesma falha. Aberta OI 2018321616 abaixo para tratamento.
Status: Concluído 
OBS: TM Hélvio foi mobilizado a partir das 06h de hoje.</t>
  </si>
  <si>
    <t>18/10 - Elétrica+Instrumentação:
OI 2018335655 B-2621301B falha na partida (#)
Hoje por volta das 12h00 tivemos informação da equipe da operação da queda da bomba B do OCVAP II que estava em operação assistida devido a falha no cubículo da bomba B-2621301B. Em campo P-7 Elieser verificou a indicação no rele SEL de TRIP por RTD do motor. Dessa forma, foi gerado ordem imediata para verificação e correção da falha. TM Rodney e Marcelo verificaram pela estação de engenharia elétrica que falha era devido a um comportamento anormal do sensor de temperatura da fase T. Com apoio TM Silvio foi aberto no campo a caixa de interligação dos sensores de temperatura dos enrolamentos, sendo medidos os valores ohmicos dos sensores utilizando o padrão de calibração, não foi encontrado desvio nos RTD´s. Assim, foram simulados valores de temperatura do padrão no campo para relé do campo e testado todos os valores de intertravamento, tudo funcionou adequadamente. Verificamos com mais alguns testes no campo que falha ocorreu devido mal no terminal da conexão do borne do tipo de pressão para a conexão do sensor com cabo de saída do campo para relé. Para regularizar a falha foi necessária relocação do sensor da fase T para borne do sensor reserva, ficando um dos sensores isolados fora terminal. Futuramente será necessário a troca deste tipo de terminal de pressão por outro do tipo parafuso roscado. Após a intervenção regularizou a falha no rele, normalizando indicação. Equipamento liberado pelo MI as 20h45</t>
  </si>
  <si>
    <t>19/10 - Mecânica+Elétrica+Mov.Carga:
OE 2018303229 B-123101A - Vazamento de óleo
Hoje conforme solicitado pela operação no REDIA foi antecipado atividade de reparo da bomba e MEG A da UAPO I da semana #43 para #42 em função de vazamento pela redutora. Em campo foi realizado a remoção dos cabos e do conjunto motor e da redutora para reparo em oficina. Em oficina foi verificado folga na entrada e saída da redutora fora dos limites de tolerância. Em avaliação junto coord. Gustavo foi decidido por substituir a mesma por redutora sobressalente disponível em estoque. Foi aberto a redutora nova e coleta de medidas das folgas para referência comparação com redutora danificada. Atividade continua amanhã com montagem da redutora nova com motor junto com a sua reinstalação no campo. Foi mobilizado os apoios de caminhão munck e empilhadeira da recomposição do equipamento no campo.</t>
  </si>
  <si>
    <t>20/10 - Mecânica:
OI 2018322321 C-3123701A -Limpeza Filtro(Apoio ISUP)
OI 2018326316 C-3123701C -Limpeza Filtro(Apoio ISUP)
Acionado a manutenção por volta das 0h10 com informação da operação da indisponibilidade de recurso do ISUP para atendimento a limpeza dos filtros chapéu de bruxa dos compressores. Assim, foi mobilizada a equipe de mecânica para realizar atividade. Foi incluso nas ordens do ISUP operação de apoio do MI para limpeza dos filtros. Realizado inicialmente a limpeza do filtro compressor A e logo em seguida o do compressor C, em ambos os casos foi verificado que a estrutura do filtro estava íntegra, apresentaram somente uma pequena camada de sujeira característica de fuligem seca oriunda resíduo de tubulação. Equipamentos liberados pela MI por volta das às 04h00 . Após intervenção o compressor A foi colocado em operação com sucesso.  Obs.:TM´s Rodrigo e Sérgio ficaram em interstício até 15h00.
Status: Concluído disponível</t>
  </si>
  <si>
    <t>22/10 - Elétrica
OI 2018347124 C-513401F - Desarmando
Acionado manutenção devido desarmes recorrentes do compressor por atuação de proteção por curto na gaveta. Equipe foi no local identificando na real um curto na emenda do cabo dentro do painel do compressor C-513401F onde realiza a alimentação do compressor alugado. Realizado nova conexão cabo e eliminando a falha, sendo colocado o compressor em operação sem apresentar nenhuma anormalidade. Equipamento liberado as 18:00h.</t>
  </si>
  <si>
    <t>24/10 - Caldeiraria+Andaime+Mecânica:
OM 2014868101 - B-513201A Com vazamento de óleo térmico
Conforme programado foi realizada a montagem do pau de carga e raqueteamento da bomba</t>
  </si>
  <si>
    <t>26/10 - Automação:
OI 2018367751 - C-123101B - Operação não consegue resetar alarmes
Coordenação de operação acionou a manutenção por volta das 17h devido ao compressor estar com alarme de parada pressurizada e despressurizada não conseguindo realizar reset impedindo a partida do compressor. Equipe de automação atuou realizando um reset no PLC eliminando os alarmes e liberando o compressor para operação.</t>
  </si>
  <si>
    <t>26/10 - Automação+Elétrica:
OI 2018367217 C-3123102A - Falha no aquecedor AQ-C-3123102A
Operação durante a noite e o dia tentou realizar a partida do aquecedor de óleo sem sucesso permanecendo em falha. Acionado manutenção após o almoço para avaliar a falha onde a equipe de automação atuou identificando que a falha era real e não uma falha retida na lógica. Foi então acionado a equipe de Elétrica Marcelão e Wladimir para verificar o equipamento, quando aberto a caixa de passagem foi identificado um curto nos cabos de ligação dos aquecedores onde estavam totalmente derretidos. Caso haja a necessidade de partir o compressor será necessário realizar um force no aquecedor para não ligar e liberar a para liberar o compressor para partir, os eletrecistas orientaram os operadores que caso precise partir o compressor a gaveta do aquecedor deve estar extraída para não ocasionar um dano maior. Em conversa com o Eng. Daniel foi identificado o NM 11.294.513 das resistências  onde temos 36un em estoque, estas resistências não são originais e já existe uma GM aplicada GAS/UO-APGN/APSP/MI2016/0008 neste mesmo equipamento, que foi realizada através da OM 2015209540. Amanhã será avaliado melhor o local para verificarmos se já é possível iniciar a substituição.
Status: Indisponível - Necessário force no aquecedor para partir</t>
  </si>
  <si>
    <t>28/10 - Mecânica
OM 2018356004 - B-3123101B Baixo rendimento
Iniciada atividade de mecânica na bomba. Hoje TMs Davi e João K. realizaram a remoção das válvulas de sucção e descarga da bomba e verificaram que o rompimento do diafragma, pela posição do rasgo encontrado, indica uma sobrepressão proveniente da bomba para o processo. Assim, descartamos a hipótese de uma sobrepressão proveniente do processo. Análise prosseguiu com a verificação das válvulas de segurança da bomba. Foi identificado pelos TMs que as válvulas desta bomba estão com ajuste bem diferente das válvulas da bomba redundante, além uma delas apresentar oxidação acentuada. Isto pode estar ocasionando um mal funcionamento da recirculação que esta válvula deve fazer para proteger a membrana e o cabeçote de sobrepressão. Amanhã a análise continua. Será verificado se a bomba está operando nas condições de projeto, pois tudo indica que ela está trabalhando mais solicitada pelo processo.</t>
  </si>
  <si>
    <t>TG-B: Duas tentativas perdidas por falha de sobrecarga no motor de partida, durante purga do WHRU, com o sinal de SD por "stater crash reengagement". Verificado nos trends que a rotação NH estava muito elevada, em torno de 3200 RPM, quando deveria ficar por volta de 3000 RPM. Mobilizado TM André para fazer o ajuste manual da tensão no controlador da válvula de controle do fluxo de óleo da bomba de partida (FCV-5132604B). Feito ajuste, porém a máquina caiu novamente por uma diferença no tempo de purga com relação ao watchdog. Não sabemos o motivo, porém pode ter alguma relação com o ajuste da FCV. Realizada mais uma tentativa, também com o ajuste manual da válvula e desta vez o TG entrou em operação sem problemas.
Status: TG-B disponível - Operando</t>
  </si>
  <si>
    <t>29/10 - Instrumentação/Engenharia
OE 2018379963 - GE-513201C Queda Durante Passagem ao Pré-mix
Hoje Sup. Fazzini e Eng. Lucas trabalharam na análise do comportamento anormal do TG-C experimentado ontem. Foi proposta a verificação/calibração dos instrumentlos PT-5132647-C e PT-5132649-C, alem da drenagem / sopraqem das linhas para verificação da presença de liquido. Assim, foi criada esta Ordem Extra-programada para execução da tarefa amanhã.</t>
  </si>
  <si>
    <t>28/10 - Instrumentação/Automação
OI 2018370695 - GE-513201D Falha na Ignição
Ordem imediata aberta para atuação da equipe de instrumentação, com apoio de automação na verificação da falha de ignição ocorrida por 3x consecutivas durante tentativas de partida do TG-D, após SD geral da UTGCA hoje. Nas 3 tentativas, nenhuma tocha acendia. Foi realizado teste de centelhamento do RIC, respondendo OK. Assim, em avaliação de trends e das partidas, equipe suspeita de falha na válvula de dreno da tocha (20FGTORD) e/ou falha na válvula de ignição (20FGTORI). TMs André e Nobre atuaram a princípio na válvula de dreno, que era a maior suspeita, realizando teste de modulação com apoio do TM Thiago e a mesma não movimentou. TMs abriram a solenóide da válvula e identificaram uma presença muito grande e incomum de água no seu interior. Foi checada também a própria válvula, internamente, e a mesma não apresentou nenhuma anormalidade. Assim, TMs substituíram a solenóide de acionamento por outra que possuíam na oficina. Realizado testes de funcionamento, desta vez com sucesso. Foi acompanhada duas novas tentativas de partida do TG-D, sem sucesso. Nestas tentativas, a sequência de partida estava apresentando um comportamento anormal, no que diz respeito ao tempo de abertura/fechamento do WHRU. Aparentemente este tempo está muito curto e precisará ser estudada uma alteração para ele. Com a entrada do turno da noite, resolvemos tentar uma nova partida e desta vez o TG-D passou com sucesso deste passo. TMs acompanharam a partida e a queima ocorreu com sucesso.</t>
  </si>
  <si>
    <t>C-123102C: Após a queda do TG-C a tarde, houve o descarte do Propano C. No momento de tentar a primeira partida, houve atuação do relé 86 de proteção do motor principal do compressor. Devido a prioridade de partir o segundo propano, destinamos TMs Wladimir e Marcelinho para avaliar o ocorrido, através da OI 2018370835 abaixo.
Status: Propano C indisponível</t>
  </si>
  <si>
    <t>28/10 - Caldeiraria/Mecânica
OM 2016856590 -  B-540001B REALIZAR TROCA DO ROTOR
Realizado raqueteamento da bomba com sucesso pela caldeiraria. Realizada remoção dos spools do sistema de selagem e arrefecimento da bomba. Um dos flanges do sistema de selagem foi danificado durante a desmontagem e precisaremos de atenção especial para realizar substituição dentro do período de troca do rotor da bomba. Amanhã iniciaremos a abertura da voluta da bomba.</t>
  </si>
  <si>
    <t xml:space="preserve">31/10 - Mecânica
OM 2018027840 - C-123701A Reinstalar Radiador do Hydrocon
Hoje atividade de troca dos Hydrocom atrasou muito para iniciar, sendo que foi começar só apenas no final da tarde. Verificamos no momento da instalação que os conectores OD de 3/4" que havíamos enviado junto com o radiador antigo não voltaram no radiador novo. Sup. Fazzini apoiou Sup. Aoki conseguindo estas conexões. Ao final do dia, foi então instalado o radiador e acertamos com a OP para realizar amanhã cedo a pressurização e teste acompanhado da máquina.
Status: Em andamento - Disponível </t>
  </si>
  <si>
    <t>Vazamento Nos P-B-1621301A-B LA, P-B-1621301A-A Pote de Selagem LOA,
P-B-1621301A-B Pote de Selagem LA</t>
  </si>
  <si>
    <t>Diversos</t>
  </si>
  <si>
    <t>DJ-524A</t>
  </si>
  <si>
    <t>V-B-2123101A</t>
  </si>
  <si>
    <t>Disjuntor do cúbico do PN-513202</t>
  </si>
  <si>
    <t>PT 39PTNEY (VE-5132604B)</t>
  </si>
  <si>
    <t>Motor elétrico resfriador selagem</t>
  </si>
  <si>
    <t>Motor elétrico</t>
  </si>
  <si>
    <t>Booster</t>
  </si>
  <si>
    <t xml:space="preserve">Filtro Y </t>
  </si>
  <si>
    <t>SDV-1231503C</t>
  </si>
  <si>
    <t>Sistema de controle motor de partida</t>
  </si>
  <si>
    <t>SDV-1231502C</t>
  </si>
  <si>
    <t>Sensor temperatura enrolamento fase T</t>
  </si>
  <si>
    <t>Cabeçote bomba</t>
  </si>
  <si>
    <t xml:space="preserve">Filtro Y sucção </t>
  </si>
  <si>
    <t xml:space="preserve">conexão painel </t>
  </si>
  <si>
    <t xml:space="preserve">IHM </t>
  </si>
  <si>
    <t>AQ-C-3123102A</t>
  </si>
  <si>
    <t>FCV-5132604B</t>
  </si>
  <si>
    <t>PT"s 5132-647C e 649C</t>
  </si>
  <si>
    <t>Válvula dreno 20FGTORD</t>
  </si>
  <si>
    <t>Unidade hidraúlica Hydrocom</t>
  </si>
  <si>
    <t>Câmera 05</t>
  </si>
  <si>
    <t>Câmeras de combustão 1,2,3,8 e 9</t>
  </si>
  <si>
    <t>Câmera 1,2 e 9</t>
  </si>
  <si>
    <t xml:space="preserve">Sensor de vibração radial 39PTNEY </t>
  </si>
  <si>
    <t>Ventoinha do motor elétrico</t>
  </si>
  <si>
    <t>bobina disjuntor</t>
  </si>
  <si>
    <t>Tampa de caixa de motor elétrico</t>
  </si>
  <si>
    <t>Eixo</t>
  </si>
  <si>
    <t>Filtro Y do sistema de óleo</t>
  </si>
  <si>
    <t>Sensor de temperatura sistema de arrefecimento</t>
  </si>
  <si>
    <t>vedação cabeçote bomba</t>
  </si>
  <si>
    <t>Filtro Y sucção compressor 1 estagio</t>
  </si>
  <si>
    <t>Conexão painel elétrico</t>
  </si>
  <si>
    <t>Junta de tampa de voluta da bomba</t>
  </si>
  <si>
    <t>IHM - alarme impeditivo sem possibilidade de reset</t>
  </si>
  <si>
    <t>Membrana da bomba</t>
  </si>
  <si>
    <t>Falha controle de velocidade do motor de partida</t>
  </si>
  <si>
    <t>Não encontrado</t>
  </si>
  <si>
    <t>solenoíde válvula 20FGTORD</t>
  </si>
  <si>
    <t>TF-123002A - TCs das fases S e T invertidos</t>
  </si>
  <si>
    <t>rotor Bomba</t>
  </si>
  <si>
    <t>Radiador sistema hidraúlico Hydrocom</t>
  </si>
  <si>
    <t>Selo mecânico LA - lado acionado</t>
  </si>
  <si>
    <t>Reset na IHM</t>
  </si>
  <si>
    <t>Limepeza na câmera de combustão</t>
  </si>
  <si>
    <t>Substituição Contatora e terminal gaveta
do terminal da fase T;  troca do sensor de gaveta inserida;  recomposição do demarrador DEM-05 do PN-513213; reestabelecimento da a gaveta. Equipamento foi liberado com sucesso por volta das 15h00. Compressor segue operando sem anormalidades.
Status: Concluído-operando</t>
  </si>
  <si>
    <t xml:space="preserve">
 Realizado a sopragem das três câmaras superiores 1,2 e 9, removido as câmaras 3 e 8 para oficina; montadas duas câmaras sobressalentes limpas e removido o pau de carga. </t>
  </si>
  <si>
    <t xml:space="preserve">
Verificado no rele SEL que o comando para fecha; correção posicionamento da chave de inserção restabelecendo o disjuntor. </t>
  </si>
  <si>
    <t>Calibração e repararo B-2123101A</t>
  </si>
  <si>
    <t>Foi realizado reaperto junto testes funcionais com disjuntor na posição de teste</t>
  </si>
  <si>
    <t xml:space="preserve"> 09h15h passando para PREMIX novamente as 11h45. Foi gerado ordem imediata para análise de falha deste pelo Eng. Takahashi que fez avaliação dos valores de fator de correção implementado para quatro máquinas e identificou algumas discrepâncias entre os preset, principalmente na máquina "D". Constatamos em levantamento no PLC que valores de preset de correção de vazão tanto primária quanto para secundária (Coolstop) das máquinas A /B/C estão entre 0,10 a 0,14 e na máquina D este valor está em 0,05. Foi tentado ajuste desse parâmetro no PLC do TG-D sem sucesso, quando se que há um novo scan o valor retorna para condição anterior devido código fechado. Vamos avaliar na segunda-feira com apoio do Eng. Lucas se temos alguma outra alternativa para padronização desses valores de forma a evitar comportamento anômalo entre os turbogeradores. Obs.: Não encontramos na documentação técnica valores de referência para esses parâmetros citados. Gerado relatório de análise de falha anexado na ordem.
Status: Em andamento - operando</t>
  </si>
  <si>
    <t xml:space="preserve">Foram soprados, utilizando N2, os injetores secundários e primário das câmaras 1, 2 e 9.
Foi soprado, também utilizando N2, a tubulação do "manifold" secundário de gás. O N2 foi injetado a montante da "metering secundária"Calibração dos transmissores PT -5132633(63QGBA) </t>
  </si>
  <si>
    <t>Avaliação e inserção de force - ARO 2018/0064</t>
  </si>
  <si>
    <t>Substituição do motor elétrico com aplicação do equipamento que estava disponível na B-123702A</t>
  </si>
  <si>
    <t>Reposicionamento de chaves de fim de curso</t>
  </si>
  <si>
    <t xml:space="preserve">Realizado medição de passeio e constatado falha do compressor. </t>
  </si>
  <si>
    <t>Motor Elétrico</t>
  </si>
  <si>
    <t>Substituição do componente danificado e ajuste de painel de purga</t>
  </si>
  <si>
    <t>Repartida do equipamento</t>
  </si>
  <si>
    <t>Aplicação de desengripante com destravamento do eixo</t>
  </si>
  <si>
    <t>Substituição de filtro Y</t>
  </si>
  <si>
    <t>Modulação da válvula e verificação em campo não identificado defeitos</t>
  </si>
  <si>
    <t>Reabastecido nivel de agua para atuação correta do sensor</t>
  </si>
  <si>
    <t>Ajuste manual de rampa de aceleração do motor de partida</t>
  </si>
  <si>
    <t>Substituição de kit de reparo de válvula - solenoíde</t>
  </si>
  <si>
    <t xml:space="preserve">Alteração de ligação em borne reserva </t>
  </si>
  <si>
    <t>Realizado verificação e realizado troca do redutor por excesso de folga axial</t>
  </si>
  <si>
    <t>Remoção, limpeza e reinstalação do filtro</t>
  </si>
  <si>
    <t>Reaperto conexão do painel elétrico</t>
  </si>
  <si>
    <t>bomba</t>
  </si>
  <si>
    <t>Substituição da junta</t>
  </si>
  <si>
    <t>Configuração de PLC em OFF colocado em ON</t>
  </si>
  <si>
    <t>Substituição de cabos de ligação elétrico do aquecedor de óleo</t>
  </si>
  <si>
    <t>Substituição de membrana danificada</t>
  </si>
  <si>
    <t>Verificação geral dos instrumentos de pressão GG e implementação de damping nos seguintes instrumentos: - 63GG305-1;
- 63GG305-2;
- 63FGCS;
- 63FGCM:
- 63FGPS;
- 63FGPM;
- 63FGSS;
- 63FGSM.</t>
  </si>
  <si>
    <t>Substituição de solenoíde da válvula 20FGTORD</t>
  </si>
  <si>
    <t>Correção de conexão de trafo que alimenta K-24</t>
  </si>
  <si>
    <t>Substituição de rotor da bomba para aumento de head fornecido</t>
  </si>
  <si>
    <t>Substituição do radiador</t>
  </si>
  <si>
    <t>2.8-Rompimento/Colapso</t>
  </si>
  <si>
    <t>Rótulos de Linha</t>
  </si>
  <si>
    <t>Total Geral</t>
  </si>
  <si>
    <t>Média de TTR (Tempo de reparo)</t>
  </si>
  <si>
    <t>Média de TTF (Tempo sem falhar)</t>
  </si>
  <si>
    <t>Contagem de Equipamento afetado</t>
  </si>
  <si>
    <t>Média de TBF</t>
  </si>
  <si>
    <t>02/11 - Elétrica+Automação:
OM 2018356070 B-123702B - Bomba não liga - PFCEO
Hoje conforme programado foi realizado a intervenção na bomba B-123702B pela equipe de elétrica e automação. Inicialmente colocamos a gaveta 6E do PN-513213 na posição de testes para simular o fechamento da contatora, nisso identificamos uma falha na contatora que não estava atuando, possivelmente devido algum dano em sua bobina. Em verificação no SAP localizamos o NM 11.200.718 da contatora sobressalente, no entanto, não havia sobressalente disponível em estoque somente a requisição de compra. Material já mapeado como ZS. Conseguimos então localizar na oficina três contatoras danificadas, mas com a bobina integras, assim optamos por substituir no campo somente a bobina danificada. No entanto, durante a troca da bobina na bancada da sala elétrica verificamos que falha era devido mal contato nos componentes internos da contatora que estavam com pouco de folga em seus conectores. Porém, só percebemos isso quando já tínhamos trocado a bobina, feito isso, realizamos os testes tanto na posição teste da gaveta e teste com fechamento normal do disjuntor, ambos com sucesso. Após isso, a bomba foi colocada em operação e partiu de primeira sem anormalidades. Equipamento liberado as 18h00. Item quitado no PFCEO.    
Status: Concluído-operando</t>
  </si>
  <si>
    <t>Contatora</t>
  </si>
  <si>
    <t>Substituir bobina danificada e ajustagem nos conectores</t>
  </si>
  <si>
    <t xml:space="preserve">01/11 - Mecânica:
OI 2018387397 C-3123701B - Regular gotejadores (#)
Acionado a manutenção por volta das 08h00 com informação da operação da ausência de lubrificação dos gotejadores do compressor de reciclo B da adequação. Assim foi gerado ordem imediata atuação pela equipe de mecânica. Em campo TM João Vitor verificou que 3 gotejadores não estavam funcionando, então foi realizada a retirada dos acrílicos para averiguar possível obstrução dos bicos. Não foi encontrado anomalias foram montados novamente os acrílicos com silicone. Constatado que os reguladores dos gotejadores estavam travados, foi aplicado desengrinpante e soltura das regulagens. Feito isso, foi ajustado a regulagem no curso máximo e mínimo os gotejadores voltaram a funcionar. O indicativo é de que a falha possivelmente seja oriunda de entupimento por oxidação. Atividade finalizada  por volta das 16h00.
Status: Concluído- operando </t>
  </si>
  <si>
    <t>Gotejador</t>
  </si>
  <si>
    <t>Aplicação de desengrinpante e soltura das regulagens e regulagem no curso máximo e mínimo.</t>
  </si>
  <si>
    <t xml:space="preserve">01/11 - Engenharia/Automação:
OE 2018370784 - PN-513208 Falha na alimentação do painel
Hoje tivemos atuação do Eng. Fernando e Eng Daniel com apoio do TM Bruno da Forship realizaram a coleta do Log de eventos do MTU, foram verificados que as entradas (52A e 52B) do PN-513208 abriram, deliberadamente, durante a aceleração do gerador (com 513rpm). Porém, ainda não foi possível identificar o real motivo da abertura dos disjuntores. O log de eventos coletados contém algumas informações que I/O que não constam no manual da MTU. Assim, será encaminhado esses dados para o fabricante para um melhor entendimento do evento ocorrido. Acordamos junto a operação fazermos um novo teste do MTU na próxima segunda-feira (05/11), com um force que impeça o desligamento das entradas. Foi reforçado pelo líder na passagem da coordenação(ORNAN/ANDRÉ) para  que não seja efetuado teste no MTU e no gerador reserva (AGeradora) no final de semana. Será gerado ordem imediata para realização deste teste na segunda-feira.
Status: Em andamento - Teste do MTU Indisponível.
</t>
  </si>
  <si>
    <t xml:space="preserve"> Entradas (52A e 52B)</t>
  </si>
  <si>
    <t>Realização de testes;</t>
  </si>
  <si>
    <t xml:space="preserve">01/11 - Instrumentação+Mecânica+Mov Carga+Automação:
OE 2018365243 FV-21231001 Falha em abrir
Hoje conforme priorização da OP foi removido a atuador da FV-2123101 que estava dando passagem de ar para reparo em oficina. Tivemos atraso no início dessa atividade devido a necessidade de inclusão de operação de apoio de munck para movimentação de carga. Superado essa etapa a válvula foi removida para oficina por volta 12h30. O atuador foi desmontando em oficina, verificamos que anel de vedação do prato interno havia se deslocado acarretando na passagem. Assim, foram limpas as paredes internas do cilindro, substituídos todo os anéis de vedação tanto do cilindro quanto do pistão utilizando o kit de reparo original disponível em estoque. Após isso, o atuador foi testado em bancada e reinstalado no campo. Porém, após a recomposição do posicionador e dos demais periféricos do sistema de controle da válvula, a mesma apresentou uma falha de linearidade de calibração durante o autosetup. Foram tentadas diversas tentativas de calibração sem sucesso, a posicionador só batia os pontos de 0% e 100% no campo, os valores intermediários de 25%, 50% e 75% não bateram em valores ou abaixo ou acima dos preset. Assim, foi feito limpeza nas restrições internas do posicionador, verificado que não havia nenhuma presença e óleo nos seus internos, feito também restauração da calibração de fábrica no bloco transducer também sem sucesso. Enfim, atividade foi estendida até as 21h00 pela criticidade operacional do equipamento, mas não conseguimos identificar que pode estar acarretando nessa falha, tudo indica que seja alguma anormalidade no posicionador. Negociado com coordenação continuidade de atividade amanhã. 
Obs.: TM´s Danilo, Márcio Jaime e Hélvio Atuaram até as 21h00
Status: Em andamento - Operando pelo bypass
 02/11 - Instrumentação+Automação:
OE 2018365243 FV-21231001 Falha em abrir
Dando andamento na atividade, hoje em campo, optamos por fazer mais uma tentativa agora realizando a inversão do HALL magnético do posicionador junto com novo autosetup, porém não houve melhora na linearidade a válvula se manteve no mesmo comportamento fora das faixas intermediárias, sendo necessário assim sua substituição. Verificamos a disponibilidade de posicionador novo no estoque, porém de fabricação diferente e suportação também incompatível. Em função da ausência de recurso de caldeiraria para fabricação de novo suporte e da criticidade da válvula optamos por utilizar o posicionador da FV-1237101( OM 2018185373) que é compatível e está disponível em oficina aguardando peças de reparo do seu atuador. Assim, foi montado em campo o posicionador sobressalente, feito o comissionamento, e autosetup da válvula com sucesso. Após a calibração, foi restabelecida os links´s da estratégia de controle junto com teste de modulação de campo, foi necessário pequeno ajuste no PID do posicionador que estava com ação de controle muito rápida no campo, podendo causar distúrbios no processo. Atividade foi concluída com sucesso por volta das 16h30, equipamento testado e liberado para operação.
Fazzini/Thomaz, acredito que podemos reparar o posicionador antigo em oficina para reinstalação na FV-101 da UPCGN, caso não seja possível, favor elaboração de CROQUI para caldeiraria para fabricar pelo menos uns 10 suportes para os posicionadores da METSO/YOKOGAWA que temos em estoque deixando disponível na oficina, por diversas vezes ficamos fabricando suporte aos poucos durante emergências.   
Planejamento-Instrumentação: Luan, por gentileza emitir nota ZS para caldeiraria fabricar uns 10 suportes para instrumentação de acordo com tipos de válvulas que temos no campo, Por gentileza tratar com supervisor da instrumentação essa demanda, podemos fabricar alguns suportes ajustáveis para os modelos de válvulas que temos no campo hoje, acredito que seja em torno de 5 modelos. Tratar fluxo normal.
Status: Concluído-operando </t>
  </si>
  <si>
    <t>Superado essa etapa a válvula foi removida para oficina por volta 12h30. O atuador foi desmontando em oficina, verificamos que anel de vedação do prato interno; foram limpas as paredes internas do cilindro, substituídos todo os anéis de vedação tanto do cilindro quanto do pistão utilizando o kit de reparo original   o atuador foi testado  e reinstalado no campo feito limpeza nas restrições internas do posicionador restauração da calibração de fábrica no bloco transducer também sem sucesso</t>
  </si>
  <si>
    <t>01,2,3/11 - Andaime+Instrumentação
OI 2018271930 VE-P-3123113-11 Falha na partida (ANTECIPADA SEM#45)
Acionado a manutenção por volta das 13h30 com informação da operação de falha na partida do ventilador VE-P-3123113-11 em função de atuação da chave de vibração VSH-31231686 no campo, mesmo com a realização de reset não liberava a partida. Devido a ausência deste equipamento acarretar na possível redução de carga da UAPO III a demanda foi tratada de forma imediata. Verificamos pelo SAP a existência de ordem já nivelada para intervenção neste equipamento, sendo atividade foi antecipada. Atividade foi liberada somente por volta das 17h00 devido a necessidade uso do aspersão com água manter a temperatura permutador mais baixa. Assim que liberado foi montado o acesso de andaime para possibilitar a intervenção pela instrumentação, devido ao tardar do horário, negociado com operação realização da atividade amanhã no primeiro horário. Obs.:  Equipe de andaime desmobilizada as 18h00.
Status: Em andamento - Continua 02/11
04/11 - Automação:
OI 2018396341 HS-M-P-3123113-11  Botoeira Danificada (#)
Hoje conforme combinado foi implementado inserido force no PLC pelo TM Danilo na botoeira de emergência para liberação do ventilador VE-3123113-11 foi ativada a ARO 2018/081 até aquisição de sobressalente para restabelecimento da botoeira. Foi sinalizado no campo pela operação a indisponibilidade do botão de emergência. A parada da máquina se dará pela sala de controle ou através da botoeira da gaveta. Foi priorizado junto a equipe de planejamento a extensão do NM para restabelecimento do equipamento de segurança.
Status: Concluído - operando</t>
  </si>
  <si>
    <t>VSH-31231686</t>
  </si>
  <si>
    <t>Chave de Vibração do VSH-31231686</t>
  </si>
  <si>
    <t>VE-P-3123113-11</t>
  </si>
  <si>
    <t>Refrigeração</t>
  </si>
  <si>
    <t>Implantação de force no PLC</t>
  </si>
  <si>
    <t>04/11 - Mecânica:
OI 2018397357 GE-513201C - Limpeza Tochas
Com a programação de partida do TGC amanhã, hoje por volta das 13h10 foram realizadas duas tentativas de partida do TGC pela operação sem sucesso devido a falha de ignição nas câmaras 2 e 9 com acompanhamento do MI. O TM Brazil realizou o processo de ciclagem das velas, e fez mais duas tentativas de partida também sem sucesso. Assim foi gerado ordem imediata para remoção e limpeza das tochas. Foram as tochas das câmaras 1,2 e 9 junto com suas respectivas mangueiras para limpeza em oficina, durante o processo de limpeza verificamos a presença resquícios de fuligem, tivemos impressão de ter mais sujeira na mangueira do que nas tochas. Após a intervenção os componentes foram reinstalados no campo. Atividade foi concluída por volta das 18h40. Devido ao horário avançado, troca de turno de remoção do libra da máquina. Acordado com coordenação para que a máquina colocada durante o final da madrugada para passagem para passagem para PREMIX no primeiro horário do administrativo.  
Status: Concluído - disponível</t>
  </si>
  <si>
    <t>Limpeza das tochas das câmaras 1,2 e 9</t>
  </si>
  <si>
    <t xml:space="preserve">04/, 05, 06, 07/11 - Automação+Instrumentação:
OI 2018397366 C-123101E- IHM APAGADA
Hoje durante ronda operacional na parte da tarde foi constatado pelo operador que a IHM do compressor de venda "E" estava apagada no campo. Mobilizado o TM Danilo para avaliação prévia no campo, foram tentadas algumas reinicializações do windows, tentativas de login no supervisório sem sucesso. Mesmo o modo de segurança a estação trava e fica reinicializando em loop. Assim, foi gerado imediata para intervenção no equipamento considerando a indisponibilidade do compressor D em campanha de NR-13. A PT foi emitida por volta das 17h00, em campo foi realizado a tentativa de restauração utilizando CD do windows mas sem sucesso, foi necessária a remoção do equipamento do campo com apoio da instrumentação para uma melhor avaliação no laboratório. A princípio pelo tipo anomalia possivelmente há alguma anormalidade no hardware, o equipamento foi deixado ligado passando ferramentas de diagnóstico de falha junto com criação da imagem para restauração. Pelo tardar do horário acordamos com operação para continuidade da atividade amanhã no primeiro horário. Com ausência da IHM a máquina ficou indisponível.  
Status: Em andamento - indisponível
Automação:
08/11 - OI 2018397366 C-123101E- IHM APAGADA (#)
Realizado a coleta de imagem do projeto do compressor C-123101D, aplicada na IHM nova e realizada a configuração de endereçamento para o compressor E. Instalada IHM em campo, testado e liberado.
Status: Concluído - disponível
</t>
  </si>
  <si>
    <t>PN-C-123101E</t>
  </si>
  <si>
    <t>Restauração utilizando CD do windows; remoção do equipamento</t>
  </si>
  <si>
    <t>05/11 - Instrumentação+Engenharia:
OE 2018379963 GE-513201C- Partida Assistida
Hoje por volta das 05h30 tivemos a informação da operação da queda do TGC durante o warm up devido a falha "Secundary Downstream Pressure Falt". Assim, foi acordado a realização de nova partida com acompanhamento da equipe técnica da manutenção. Foi mobilizado apoio do Eng. Lucas e TM Hélvio para avaliação da falha e montagem dos data loggers. A princípio não foi constatada nenhuma anormalidade nos instrumentos que sofrorem intervenção no dia 30/10. Assim, foi feita nova partida por volta das 11h00 com sucesso, logo em seguida por volta das 12h45 houve a passagem para PREMIX sem anomalias. 
O TGB operou até meados da tarde e foi parado para realização das atividades programadas manhã pela manutenção. 
Status: Concluído-operando</t>
  </si>
  <si>
    <t>Secundary Downstream Pressure Falt</t>
  </si>
  <si>
    <t>Realizar nova partida</t>
  </si>
  <si>
    <t>06/11 -Mecânica:
OI 2018387397 C-3123701B - Regular gotejadores
Operação acionou manutenção devido alguns gotejadores não estarem realizando a lubrificação de alguns pontos onde foram ajustados e normalizados. 
Status: Concluído - Operando</t>
  </si>
  <si>
    <t>07/11 - Instrumentação+Automação
OI 2018409683 - GE-513201B - Falha na partida (#)
Após a queda do TG-C, o LIBRA foi removido e foram realizadas 3 tentativas de partida na máquina, em todas ocorreram o seguinte SD: Fuel control common SDL - Starter Crash Re-engagement Shutdown. Observando o trending e verificado que durante a partida, a rotação da NH e da NL estão acima do usual em relação à uma situação normal do TG. Eng. Lucas, Sup. Fazzini, TM's Silvio e Menezes atuaram na falha de forma de tentativa definitiva de eliminar esta falha, onde foi identificado que o motor de partida inicia a sua partida já com carga ao invés de partir somente com a bomba de baixa devido o cado de comando da FCV-75FGV estava desconectado já a muito tempo, gerandoTRIP por causa da curva térmica do motor da bomba hidráulica. Foi reconectado o cabo, ajustada a curva de aceleração da bomba e na seqüência realizamos a partida do TG-B com sucesso por volta das 12:00h.
OBS: Necessário realizar o desdobramento desta verificação para os demais TG's
Status: Concluído - Operando em PREMIX</t>
  </si>
  <si>
    <t>FCV-75FGV</t>
  </si>
  <si>
    <t xml:space="preserve">Foi reconectado o cabo, ajustada a curva de aceleração da bomba e na seqüência realizamos a partida do TG-B </t>
  </si>
  <si>
    <t xml:space="preserve">07, 08, 09/11 - Instrumentação+Automação+Engenharia:
OI 2018409693 - GE-513201C - Falha de posição metering secundária (#)
Às 00:35 ocorreu o SD "Fuel Control Common SDL - FC: Secondary Valve Position Error Failure Shutdown". Após as tentativas, sem sucesso, de partida do TG-B, foi autorizada a partida do CHARLIE. Na 1ª tentativa ocorreu SD por falha de ignição - A 2ª tentativa foi concluída sem anormalidades. O TG assumiu carga sem problemas, porém foi solicitado que operasse em CENTRAL. Após o TG-B entrar em operação, foi parado o TG-C para testes e análise da falha que causo o SD do TG-C na noite. Eng. Lucas, Sup. Fazzini, TM's Silvio e Menezes realizaram testes operacionais das válvulas metering central, primária e secudária, avaliação foi observado que torque para acionamento da válvula secundaria apresenta o valor do torque de acionamento mais elevado que a válvula da central e primária levando a entender que a válvula secundária está travando no seu acionamento. Preparada a ordem e reservas dos materiais e solicitado a operação para aplicar o libra durante a noite para iniciarmos a substituição logo pela manhã.
Status: Em andamento - Disponível para operar em central
09/11 - Instrumentação+Caldeiraria:
OI 2018409693 - GE-513201C - Falha de posição metering secundária (#)
Realizado o teste de estanqueidade, realizado loop test e partida do TG-C com sucesso, após isso foi parado novamente o TG-C para instalação do piso gradeado e liberado o TG-C para operação.
Status: Concluído - Disponível 
</t>
  </si>
  <si>
    <t>Válvula metering secundária</t>
  </si>
  <si>
    <t>07/11 -  Automação:
OI 20184100577 - B-6315101A Falhas nas válv. sucção/desca (#)
Fomos acionados pela manhã, devido diversas tentativas de partida do OCVAP I sem sucesso durante a noite e no início do dia. Após muito trabalho e diversas tentativas junto com a operação, foi identificado as válvulas de sucção e descarga da bomba booster A, estavam em falha devido ao bloqueio da bomba principal B-1621301A para a troca do selo. Chegando a conclusão que na realização do Libra da alimentação das válvulas rotork de sucção e descarga 301A e 302A da bomba principal B-1621301A matou a alimentação das válvulas rotork da bomba booster A impedindo a partida da bomba. Após a remoção do libra foi realizada a partida com sucesso por volta das 18h.</t>
  </si>
  <si>
    <t>Válvula de sução e descarga</t>
  </si>
  <si>
    <t>Removido libra da bomba reserva que impedia a operação da bomba em questão</t>
  </si>
  <si>
    <t xml:space="preserve">07, 08, 09, 12, 13, 14, 16, 17, 18, 19/11 - Automação:
OI 2018410627 - B-6315101B Falha no CCM (#)
Fomos acionados pela manhã, devido diversas tentativas de partida do OCVAP I sem sucesso durante a noite e no início do dia, onde foi realizado o reset do CCM com sucesso. Realizado algumas tentativas de partida da Booster B e principal B sem sucesso conseguindo operar por apenas 24 a 27 segundos vindo parar a principal B logo na seqüência e subindo alarme de vibração do motor da bomba, porém em conversa com os técnicos o alarme de vibração deve ser conseqüência de alguma outra falha que derruba a bomba ficando a bomba e motor em uma região crítica onde não consegue alcançar a aceleração para operação ficando na região crítica de partida e parada da bomba, ainda mais com a partida bem sucedida da bomba principal B com a booster A, a equipe avaliou não conseguindo identificar a real falha que ocasionava a partida da booster B e principal Automação:
20/11 - OE 2018410627- B-6315101B Falha no CCM - PFCEO (#)
Hoje após a confirmação da operação da certificação da EF-631505 por volta das 11h00 foi acordado alguns de testes da bomba B-6315101B de forma a buscarmos a origem da falha dessa bomba. Os TM´s Bruno e Damasco realizaram acompanhamento pela lógica identificamos um comportamento anormal na chave de vazão baixa FZSL-6315101B (descarga bomba booster). Verificamos que na partida da bomba, essa chave não estava atuando indicando presença de vazão mínima, assim logo após 30s era enviado o comando dessa chave para o PES que atuava o intertravamento mandando derrubar a gaveta da bomba e booster por conseguinte mandava fechar as válvulas e parar bombas. Para confirmar a falha realmente era nesse instrumento realizamos uma terceira realizando force inibindo o sinal dessa chave, o sistema partiu primeira e ficou operando. Assim foi mobilizado apoio da instrumentação para verificar essa chave no campo. TM Grammlich e Menezes verificaram a integridade da chave de fluxo no campo, cabeamento e sensor estava tudo ok, tentaram ajustar a vazão mínima através do módulo eletrônico localizado no shelter do OCVAP sem sucesso. Em mais alguns testes constataram que este módulo não estava respondendo, o mesmo foi removido para laboratório onde verificamos a existência de um fusível interno do tipo SMD queimado. Feito a remoção deste componente danificado e instalado através de fusível similar compatível que tínhamos como remanescente na oficina. Em seguida o módulo foi reinstalado no campo, feito o ajuste da vazão mínima com sistema operando e removido o force em seguida. Equipamento testado e liberado por volta das 18h00.
Obs.: Dado baixa no item no PFCEO.  
Planejamento-Instrumentação: Luan, favor emitir nota ZE para o SAPMI realizar a codificação do módulo da chave de vazão e sua parametrização, sugiro pelo menos ZS=1 gentileza validar com Fazzini.
Status: Concluído operando
</t>
  </si>
  <si>
    <t>FZSL-6315101B</t>
  </si>
  <si>
    <t>Fusível interno do tipo SMD</t>
  </si>
  <si>
    <t>Subistituição de fusível; reinstalação do módulo; ajustagem de vazão; remoção de force</t>
  </si>
  <si>
    <t>10/11 - Mecânica:
OI 2018422222 - C-123701A - Vazamento de água pelo filtro 1E1P
Logo no primeiro horário foi acionado a manutenção devido a parada do compressor de Reciclo C-123701A por voltas das 20:00h do dia 09/11 por um vazamento de água pela vedação do filtro do sistema de refrigeração do 1E1P, TM's de mecânica atuaram sanando o vazamento, completado a o nível de água do sistema com 100L, que não foi preciso fazer reserva devido já ter bombonas de água do lado do sistema. Realizada a partida do compressor por volta das 16:50h vindo a cair por baixa pressão na sucção, preparado o compressor novamente e realizado nova partida com sucesso por voltas das 17:05h 
Status: Concluído - Operando</t>
  </si>
  <si>
    <t>Filtro do sistema de refrigeração do 1E1P</t>
  </si>
  <si>
    <t>Sanar  vazamento, completado a o nível de água do sistema com 100L,</t>
  </si>
  <si>
    <t xml:space="preserve">10/11 - Elétrica:
OI 2018422407 - C-123101B - FALHA NA PARTIDA
Após a queda do compressor C-123101E foi tentado 3 partidas do compressor C-123101B sem sucesso por falha no fechamento do disjuntor do motor principal. TM Flaviano e Marcelinho realizaram oscilografia para um melhor diagnóstico da falha onde foi identificado que a falha foi gerada pela falha falta do ajuste de potência do motor. Equipamento acabou não sendo realizada a partida de devido a abertura da contagem e o retorno do compressor E minutos antes. Orientado os P7 quanto a ocorrência da falha.
Status: Concluído - 
18/11 - Instrumentação
OM 2017649444  C-123101B - Sanar vazamento óleo (#)
Hoje conforme programado foi realizada intervenção pela instrumentação na caixa de ligação instrumentos do selo lado LA que apresenta gotejamento de óleo. Ao abrir a caixa, foi constatado óleo empoçado. Estas caixas, tanto do lado acoplado como do lado não acoplado do compressor, estão apresentando o problema de passagem de óleo. As caixas são solidárias ao invólucro da máquina, e na maioria dos casos, os prensa cabos que travam os cabos dos probes e demais sensores estão sem a vedação ou com as mesmas danificadas. Assim, foi solicitado aos TM´s Grammlich e Menezes para levantar todos documentos e demais informações sobre as vedações corretas para subsidiar o planejamento no levantamento dos materiais/NM´s para regularizar essa falha. Após isso, foi realizada a drenagem e limpeza da caixa no campo e incluso na ordem fotos internas do painel para facilitar delineamento das próximas ações. Essa demanda deverá ter abrangência para todas as maquinas. Atividade concluída com sucesso as 11h00. 
Status: Concluído - operando
</t>
  </si>
  <si>
    <t>Disjuntor do motor principal</t>
  </si>
  <si>
    <t>Realização de oscilografia e retorno do compressor</t>
  </si>
  <si>
    <t>10/11 - Instrumentação+Automação:
OI 2018422394 - C-123101E - TE-413 Atuou por alta temperatura
Acionado manutenção devido o sensor TE-413 ter alarmado temperatura alta tripando o compressor. Foi acionado o TM Silvio que avaliou o TREND do instrumento identificando que no TE-413 ocorreram 3 picos de temperatura causando o TRIP do compressor, foi verificado a integridade do sensor e barreira intrínseca que não apresentaram anormalidades. Foi realizado reaperto geral das conexões dos cabos ligados o circuito do instrumento e liberado para operação sendo realizado a partida do compressor E com sucesso por volta das 17:30h.
Status: Concluído - Operando</t>
  </si>
  <si>
    <t xml:space="preserve"> Cabos ligados o circuito </t>
  </si>
  <si>
    <t>Reaperto geral das conexões dos cabos ligados o circuito do instrumento</t>
  </si>
  <si>
    <t>11/11 - Mecânica
OI 2018422222 - C-123701A Alta temperatura no engaxetamento 
Após colocar o compressor em operação ontem, nos foi relatado pelo Coord. OP na noite de ontem sobre uma temperatura elevada no engaxetamento do compressor, em torno de 93°C. Orientamos a OP a acompanhar esta temperatura ao longo da noite e só parar a máquina caso ela subisse para em torno de 100°C. Hoje pela manhã, Op relatou que a temperatura se manteve em torno de 93°C ao longo de toda a noite. Criamos então esta OM para a mecânica avaliar qual poderia ser o problema. De imediato, equipe verificou que uma válvula manual de 3/4" da linha de refrigeração do engaxetamento do 2E1P estava quebrada, bloqueando parcialmente o fluxo de água. Consultamos o estoque e retiramos 1 UND da válvula NM 10.455.119 (reserva 81995221-1) para substituição. TMs Sérgio e Luciano fizeram a troca da válvula com sucesso. Por opção da OP, o compressor não foi partido hoje, mas está entregue e disponível.
Status: Concluído - Disponível</t>
  </si>
  <si>
    <t>Válvula NM 10.455.119</t>
  </si>
  <si>
    <t>Válvula</t>
  </si>
  <si>
    <t xml:space="preserve">Verificação da válvula manual de 3/4" da linha de refrigeração do engaxetamento do 2E1P estava quebrada; Substituição da válvula  NM 10.455.119 (reserva 81995221-1) </t>
  </si>
  <si>
    <t>12 /11 - Instrumentação/Andaime
OI 2018429230 - LIT-5132600C (SEM#47) Variações bruscas
Hoje pela manhã houve uma troca das priorizações vindas dos gerentes para a equipe de instrumentação. Passamos a priorizar não mais os instrumentos medidores de vazão que haviam sido solicitados na sexta-feira para priorizar atuação no LIT do tanque de cooldown do TG-C que está apresentando picos espúrios, mesmo com a máquina parada, o que impede uma eventual partida do TG-C caso estes picos coincidam com o momento da partida. Esta condição crítica foi levantada pela OP no final e de semana e nos foi indicada a prioridade de execução imediata pelo Coord. Gustavo. Assim, foi gerada esta OM imediata no período da manhã, triada e autorizada para execução da montagem de andaimes no período da tarde. Equipe da G&amp;E finalizou a montagem por volta das 17h00. Equipe do sobreaviso de instrumentação iniciou a atuação por volta das 19h00 pois estava em outra frente e houve certa demora na emissão da PT. Foi realizada a substituição do instrumento por outro idêntico que tínhamos em estoque e sua configuração, sem anormalidades. Equipamento testado e liberado para a OP realizar a partida do TG-C no final do turno da noite para colocação de carga amanhã cedo.
OBS: TMs Sílvio e Nobre atuaram até aproximadamente 21h00.
Thomaz, como o pessoal estava tendo certa dificuldade na atividade no TSH do C-123102C e como ela era menos prioritária que o LIT do TG-G, pedi ao Sílvio para interromper a tarefa para começarmos no TG-C o quanto antes, para tentarmos aproveitar para fazer durante o dia. Assim, amanhã eles devem continuar a tarefa no TSH.
Sobre os medidores de vazão, iremos tratar de forma programada nos próximos dias, entre o fim desta semana 45 e o início da 46.
Status: Concluído - Disponível
13/11 - Mecânica
OI 2018433222 - GE-513201C Falha na Partida
Após atuação da instrumentação no LIT-600C do TG-C ontem, hoje logo pela manhã a OP iniciou tentativas de partida. Por duas vezes a máquina não entrou por falha na ignição, sendo que os termopares 13 a 17 não subiram temperatura. Mobilizamos apoio de mecânica para acompanhar mais uma tentativa de partida e diagnosticar a falha. Mais uma vez houve a mesma falha de ignição. Assim, foi decidido por criar esta OM e atuar de forma imediata com a mecânica. TM Luciano realizou a remoção, limpeza em oficina e reinstalação das tochas das câmaras 1, 2 e 9. Por volta das 16h30 a máquina foi entregue para a OP e partida do TG ocorreu com sucesso na primeira tentativa por volta das 17h. TG-C passou com sucesso ao pré-mix e segue operando. TG-B foi parado para atividades programadas da MI amanhã. 
Status: Concluído - Operando</t>
  </si>
  <si>
    <t>LIT-5132600C</t>
  </si>
  <si>
    <t xml:space="preserve"> Substituição do instrumento e testes do equipamento</t>
  </si>
  <si>
    <t>13, 14, 16,17, 19, ,24 - Mecânica/Movimentação de Carga/Elétrica
OM 2015196913 - B-2123101A Troca da Redutora
Iniciada atividade de substituição do redutor da bomba A de meg da UAPO II. Hoje foi removida a redutora danificada para oficina. Amanhã será instalada nova redutora, motor e iniciado alinhamento, com a perspectiva de entrega para a OP na sexta.
Status: Em andamento - Indisponível 
26,29/11 - Mecânica/Elétrica
OM 2015196913 - B-2123101A Troca da Redutora -PFCEO
Realizada inversão dos cabos do motor elétrico para correção do sentido do giro do motor. Bomba testada na sequência com sucesso, porém apresentou baixa eficiência do amortecedor de pulsação da descarga e um ruído anormal na grade elástica entre o segundo e terceiro cabeçotes. Estas pendências serão melhor avaliadas amanhã. Porém, bomba está disponível para operar em caso de necessidade. 
Status: Em andamento - Disponível</t>
  </si>
  <si>
    <t>Redutor</t>
  </si>
  <si>
    <t>Subistituição de rotor e motor e realização de alonhamento</t>
  </si>
  <si>
    <t xml:space="preserve">14/11 - Instrumentação/Caldeiraria/Lubrificação/Engenharia
OM 2018409766 / 2018409767 / 2018409764 / 2018409765 - B-540001B Preventiva
Realizada preventiva de instrumentação e lubrificação da bomba. Realizada também a preventiva de caldeiraria, que solicitamos especial atenção devido ao problema de baixa eficiência de térmica no trocador de calor do sistema de arrefecimento do motor diesel que estamos verificando desde a troca do rotor. Equipe da G&amp;E identificou bastante sujeira no trocador (foto abaixo) mas não observou nenhum defeito mecânico nos feixes ou casco. Aproveitamos a oportunidade para remover o FO do sistema de arrefecimento e tirar seu dimensional (Eng. Suzuki). Estamos suspeitando que a baixa eficiência de troca de calor pode ter relação com o aumento da vazão da bomba após troca do impelidor, já que é uma tomada da linha de descarga da bomba que refrigera o motor e passa pelo permutador de calor. Esta vazão/pressão da água de refrigeração é ajustada por este FO que pode estar inadequado agora com o aumento da vazão. Na medida do dimensional, foi encontrado diâmetro de 11,5mm (na documentação está 12mm). Suzuki realizou alguns cálculos para prever um novo diâmetro considerando a vazão atual da bomba, vindo a chegar em um valor de 14mm. Acordamos que seja feito um teste com aumento do furo para 13mm e testado, para não corrermos o risco de aumentar demais o furo e perdermos a placa de orifício em caso de vazão/quebra de pressão excessivas. Iremos preparar OM específica e programá-la para a semana 47 para realizar esta furação e testes. Por ora, preventiva está concluída e devemos realizar apenas um novo teste para verificar se a limpeza do permutador surtiu algum efeito na troca térmica.
Status: Concluído - Disponível </t>
  </si>
  <si>
    <t>Manutenção preventiva</t>
  </si>
  <si>
    <t>Manutenção Preventiva</t>
  </si>
  <si>
    <t>Realizada preventiva de instrumentação, lubrificação e caldeiraria</t>
  </si>
  <si>
    <t>28,29/11 - Andaime/Mecânica
OM 2018453321 - PFCEO VE-P-123113B (SEM 48) Correia Solta
Devido à paralisação do Sintricon, atividade não foi iniciada hoje conforme previsto. Deve iniciar amanhã.
Status: Não iniciado</t>
  </si>
  <si>
    <t>Corrigir falha correia solta</t>
  </si>
  <si>
    <t xml:space="preserve">16/11 - Instrumentação:
OI 2018447959 FV-21231001 Falha de Posição (#)
Acionado a manutenção por volta das 14h00 com informação da OP da falha de posição na FV-21231001 acarretando na redução de vazão da unidade. Hoje como estávamos com vazão reduzida em função de problemas na plataforma de MXL a operação optou por parar a UAPO II que operou por algum tempo através do bypass e entrou logo em seguida em operação com UAPO I de forma disponibilizar essa válvula para atuação pela manutenção. Assim, foi aberto ordem imediata para intervenção da instrumentação. Em campo foi constatado ao se fazer teste de abertura da válvula que a castanha da válvula se encontrava com os parafusos fixação frouxos, o que ocasionou desprendimento da haste do atuador com o plug da válvula, e com isso, causando o fechamento da mesma e por consequência causando parada da UAPO II. TM Grammlich e Menezes realizaram reconexão da castanha, reapertaram os parafusos de fixação, na sequência foi feito calibração do posicionador e loop test com sucesso. Atividade concluída as 16h30. 
Obs.: Foi incluso na ordem a operação de análise falha para entendermos melhor o que pode ter gerado essa falha, se houve alguma vibração excessiva na linha ou alguma falha na montagem, pois tivemos atuação recente nesse equipamento onde foi realizado troca de todos os componentes internos do atuador em oficina junto com a troca posicionador em campo através da OM 2018365243 em 26/10. 
Status: Concluído - disponível </t>
  </si>
  <si>
    <t>Parafusos fixação</t>
  </si>
  <si>
    <t>Reconexão da castanha; reapertos dos parafusos de fixação; calibração do posicionador e loop test.</t>
  </si>
  <si>
    <t xml:space="preserve">16/11 - Automação:
OI 2018448664 PN-552305B ECOS B em falha (#)
Acionado a manutenção por volta das 19h10 com informação da OP da indisponibilidade da estação de controle denominada ECOS B. Por se tratar de estação de sistema de supervisão e controle foi gerada ordem imediata para este atendimento. Em campo o TM Damasco verificou que havia sido fechado o workspace do sistema de supervisão ficando somente com acesso ao Windows, Foi feito nova conexão com Terminal Service e carregado a aplicação do sistema supervisório. Não houve a necessidade de emissão de PT para essa demanda. Atividade concluída com sucesso por volta das 19h40. 
Obs.: Temos notado uma certa recorrência de chamadas deste tipo nos últimos meses sempre nos períodos de troca de turno, acreditamos que é possível durante a troca de login pelos operadores eles acabam clicando na área de fechamento do workspace sem querer. TM Damasco orientou como fazer o login novamente caso isso ocorra, a senha de acesso está descrita em uma etiqueta na frente do rádio fixo da sala. Foi solicitado ao coordenador para reforçar em DDS caso ocorra novamente o próprio operador pode restabelecer a estação e em campo de dificuldade pode acionar o sobreaviso.
Status: Concluído - disponível </t>
  </si>
  <si>
    <t>Painel</t>
  </si>
  <si>
    <t>Nova conecção com Terminal Service</t>
  </si>
  <si>
    <t>18, 19/11 - Instrumentação+Automação:
OI 2018449920 C-3123102A- Falha Slide 1º estágio(#)
Informado a manutenção por volta das 07h00 da queda do compressor de propano C-3123101A por volta das 03h30 devido a comportamento anormal da slide do 1º estágio que fechou sem motivo aparente e não respondeu mais aos comando remotos nem em modo manual através da IHM no campo. Assim, operação optou por colocar em operação o compressor C-3123102B para disponibilizar a máquina A para MI. Dessa forma, foi gerado ordem imediata para atuação pela instrumentação. TM´s Grammlich e Menezes verificaram em campo que a solenóide pneumática da posição de abrir estava danificada, a mesma foi removida para bancada onde foi realizado limpeza e substituição do kit de reparo dos anéis de vedação e do visor de acrílico. Após a intervenção foi realizado teste funcional de abertura e fechamento da slide com sucesso. Equipamento testado e liberado por volta das 15h00. 
Status: Concluído - disponível</t>
  </si>
  <si>
    <t>Solenóide pneumática</t>
  </si>
  <si>
    <t>Realização de limpeza da solenóide pneumática e reparo dos anéis e do visor de acrílico</t>
  </si>
  <si>
    <t>18/11 - Mecânica:
OI 2018450176 B-540001B- Sanar Vazamento(#)
Hoje por volta das 13h00 durante a rotina de teste semanal das bombas de combate a incêndio foi identificado pela operação o vazamento de combustível localizado no filtro de diesel da bomba B-540001B. Foi gerado ordem imediata para atuação da equipe de mecânica. TM Brazil verificou que bujão de escorva estava espanado, foi tentado reparo em campo sem sucesso. Assim, removemos o suporte do filtro para oficina onde foi realizado o reparo paliativo tanto na rosca do bujão que é especifica quanto na rosca suporte. Após o reparo o equipamento foi reinstalado no campo e feito teste de estanqueidade com sucesso. Será necessária a troca desse componente na próxima campanha dessa máquina, pois caso tenha de fazer alguma escorva nesse filtro pode ocorrer novo vazamento. Atividade concluída com sucesso as 18h30.
Planejamento - Mecânica: Luís H, verificando a documentação técnica localizamos PN desse componente NM 12.026.129 Cabeçote do filtro de combustível p/moto, assim por gentileza validar junto ao sup. Aoki a extensão desse NM para nossa unidade ea parametrização dele como estoque estratégico ZS=1. Favor fechar essa ordem CNTG e gerar uma outra prevendo a troca desse componente danificado.
Status: Concluído - disponível</t>
  </si>
  <si>
    <t>Filtro de diesel</t>
  </si>
  <si>
    <t>Bujão de escorva</t>
  </si>
  <si>
    <t>Reparo rosca do bujão e na rosca suporte; reinstalação no campo e testes de estanqueidade</t>
  </si>
  <si>
    <t>19/11 - Andaime+Mecânica:
OI 2018449932 VE-P-3123113-6 Reinstalar e tencionar correrias (#)
OI 2018449970 VE-P-3123113-7 Reinstalar e tencionar correrias (#)
Hoje conforme combinado com a operação foi priorizada a montagem de andaime para acesso aos ventiladores da UAPO III que estavam com correias soltas. Tivemos a finalização da montagem dos dois andaimes por volta das 15h00 quando aplicado o libra e liberado para intervenção pela mecânica. Os TM´s Bruno e Anderson informaram que não havia correias rompidas somente soltas nos dois ventiladores, dessa forma, foi verificado o alinhamento de polia, reinstaladas as correias e tencionadas. Na sequência feito teste funcional e liberado os equipamentos para operação. Atividade concluída por volta das 18h00.
Obs.: Suspeitamos que o sistema de aspersão possa estar influenciando nessas falhas recorrentes nas correias.
Status: Concluído - operando</t>
  </si>
  <si>
    <t>Reinstalar e tencionar correias</t>
  </si>
  <si>
    <t>19/11 - Instrumentação+Automação+Mecânica:
OI 2018458244 B-540001C Falha na Partida (#)
Acionado a manutenção por volta das 19h00 do dia 19/11 com informação da operação de falha na partida da bomba B-540001C. Em avaliação prévia em campo foi verificado pelos TM´s do sobreaviso duas falhas sendo uma delas o LED ativo de falha no sensor de sobrevelocidade e a outra a indicação de "falha" no frontal do microplc junto ausência do modo "RUN". Assim, foi gerado ordem imediata para atuação da instrumentação e automação. Em campo TM Damasco realizou o procedimento reset do PLC desligando a bateria interna do painel regularizando essa falha da PLC. TM Grammlich com apoio da mecânica tentaram realizar o procedimento reset indicado no frontal do PN-B-540001C-2 que orienta quando da ocorrência deste tipo de falha, é informando da necessidade de fazer um reset interno no controlador de sobrevelocidade, esse procedimento foi feito, mas não houve sucesso, a falha permaneceu. Partimos então para verificação geral em todos os componentes internos do painel, medido fusíveis internos, verificado o sinal do sensor estava ok, em seguida realizamos um de teste funcional bypassando esse controlador. Após o bypass a bomba partiu de primeira. Dessa forma, constatamos que é possivelmente a falha na partida é devido algum dano na parte eletrônica deste controlador de velocidade. Localizamos no SAP o NM 11.831.257(Monitor rotação analógico) sobressalente, porém não temos esse material disponível na unidade. Informamos ao coordenador da possibilidade de fazer um ARO para deixar a bomba como disponível em caso urgência, usando o recurso de  bypass do sensor, no entanto, devido a disponibilidade das outras duas bombas acordados em remover o controlador para realizarmos tentativa de reparo em oficina. Com controlador aberto em oficina TM Grammlich conseguiu identificar no circuito eletrônico um fusível queimado, assim optamos por fazer a troca do componente danificado por outro que tínhamos remanescente de outro componente similar. Assim foi feito a solda e teste em bancada com sucesso, O equipamento foi reinstalado no campo e feito partida da bomba de primeira. Equipamento operou por dez minutos e foi parado em seguida. Equipamento liberado para operação por volta das 23h45.     
Planejamento-Instrumentação: Luan, por gentileza avaliar junto a documentação técnica a compatibilidade do NM 11.831.257 para extensão e parametrização desse material para centro 0231, sugiro parametrização do mesmo como estratégico ZS=1. Favor validar essa sugestão com supervisor Fazzini.
Obs.: TM Brazil, João Vitor, TM Damasco atuaram até as 21h00, TM Grammlich atuaram até as 00h00
Status: Em andamento - indisponível</t>
  </si>
  <si>
    <t>LED</t>
  </si>
  <si>
    <t>Fusível</t>
  </si>
  <si>
    <t>Reset no PLC; reset do PN-B-540001C-2; verificação geral dos componentes internos; medição de fusíveis; testes funcioanais e baypass no controlador</t>
  </si>
  <si>
    <t>20/11 - Caldeiraria:
OI 2018458919 C-3123701B Limpeza Filtro (Apoio ISUP)
Acionado a manutenção por volta das 21h00 de ontem com a informação da operação da queda do compressor de reciclo C-3123701B as 20h30 devido a baixa pressão na sucção. Logo em seguida foi colocado o compressor C-3123701C que estava de backup. No entanto, o compressor C apresentou baixa eficiência em dos permutadores sendo necessário a abertura de hidrante para apoio na refrigeração. Em virtude do deslocamento da equipe mecânica para atendimento na bomba de combate a incêndio "B" foi acordado com operação para tentar mobilizar a equipe de caldeiraria pela manhã para realizar essa atividade. Na manhã de hoje o coordenador não conseguiu contato com sobreaviso da ISUP, assim foi gerado ordem imediata para atuação pela mecânica. Porém por volta das 11h00 os caldeireiros chegaram na unidade. Foi acertado o centro de trabalho da ordem e gerada a reserva 82144538-3 para retirada de 3 unidades do NM 11.389.616 Juntas 6 classe 300# no almoxarifado. Em campo realizado a remoção do filtro chapéu de bruxa do 1º estágio, identificado sujeira em seu interior, porém a estrutura do filtro estava integra. Na sequência foi realizada a limpeza e reinstalação sem maiores delongas. Atividade foi concluída com sucesso as 14h30.
Status: Concluído disponível</t>
  </si>
  <si>
    <t>Filtro chapeu bruxa</t>
  </si>
  <si>
    <t>Remoção e limpeza do filtro</t>
  </si>
  <si>
    <t>21,22, 26/11 - Elétrica+Instrumentação+Mecânica:
OM 2018415147 C-513401F - Compressor Travado - PFCEO
Conforme programado foi realizado a desconexão dos cabos elétricos e remoção dos instrumentos do compressor
Status: Em andamento - Indisponível</t>
  </si>
  <si>
    <t>Desconexão dos cabos elétricos e remoção dos instrumentos do compressor</t>
  </si>
  <si>
    <t xml:space="preserve">21/11 - Automação:
OI 2018465558 - C-123101E - Ventilador do Hood não parte em automático
Acionado manutenção devido na tentativa de partida do compressor de venda E o ventilador do hood do Vorecon estar entrando em falha quando realizado a partida em automático, realizado a partida do ventilador em manual entrando em operação normalmente e quando retorna para partir em automático o ventilador volta a entrar em falha. Foi verificado pelo TM Danilo sendo identificado que o sinal de retorno da bomba de óleo estava travado na lógica assim não recebendo o sinal de retorno da bomba de ligada assim dando falha na sequência de partida gerando a falha na partida dos periféricos, foi  tentado um primeiro reset remoto via sala de controle sem sucesso. Então foi realizado o reset no PLC em campo normalizando a comunicação, logo em seguida realizado toda a sequência de partida do compressor com sucesso permanecendo disponível.
Status: Concluído - Disponível
</t>
  </si>
  <si>
    <t>Ventilador do hood do Vorecon</t>
  </si>
  <si>
    <t>Reset PLC</t>
  </si>
  <si>
    <t>23/11 - Automação:
OI 2018475659 - C-123101B - Falha no mouse da IHM
Acionado a manutenção devido a necessidade de inclusão da senha de login para reiniciar a IHM após desligamento do painel para intervenção do ISUP. TM Danilo foi até o local inserindo a senha porém não conseguiu reiniciar a IHM devido ao mouse não estar funcionando, assim necessitando a abertura do painel para correção. Emitida ordem e PT imediata, reiniciada as USB's e normalizado o mouse e teclado do painel.
Status: Concluído - Disponível</t>
  </si>
  <si>
    <t>Reset IHM</t>
  </si>
  <si>
    <t>22/11 - Mecânica/Elétrica:
OE 2017114262 - GE-513201B - Falha na partida
Com a baixa vazão das plataformas no final do dia de ontem 21/11, a operação optou em operar somente com o TG-D com 17 MW visando a preservação do TG-C para não operar em Central para quando retornar a vazão das plataformas operar com o TG-C em PREMIX. Hoje pela manhã a operação sinalizou a necessidade e partir mais um TG devido ao budget do TG-D por estar próximo ao limite, então no redia das foi definido a partida do TG-B para operar em central para realizar as manobras operacionais nos vendas e  assim aliviar a carga do TG-D. Foram realizadas 2 tentativas sem sucesso devido as câmaras 1, 8 e 9 não acenderem, emitida PT imediata e realizada a limpeza da tocha 1 , 8 e 9. Realizamos uma nova partida sem sucesso agora com a câmara 2 não acendendo, realizado a limpeza da tocha da câmara 2 e na sequência realizado duas novas partidas também sem sucesso devido a falha STARTER SPEED ESTABLISED FAILURE SHUTDWON onde foi observado que o motor de partida chegava somente a 250RPM aproximadamente. Acionado Lucas e Fazzini para estarem avaliando a falha ocorrida já que estão estudando a melhoria de confiabilidade dos TG's e já terem mapeadas uma série de atividades para serem executadas nos próximos dias no TG-B. Avaliando a falha refizeram um novo ajuste na curva de aceleração da bomba e dado a partida no TG-B também sem sucesso por falha no fechamento do whru não atingindo a temporização para a continuidade na partida, realizado ajuste na temporização do whru e dado a partida com sucesso no TG-B as 12:38h.
Status: Concluído - Operando</t>
  </si>
  <si>
    <t>Ajustagem no temporizador do WHRU</t>
  </si>
  <si>
    <t>23/11 - Mecânica:
OM 2013975506 - C-123701B- Substituição do Visor de nível do hydrocrom
Conforme programado foi realizado a drenagem e substituição do LG do reservatório do Hydrocon com sucesso, ficando pendente a completação do nível de óleo do reservatório.
Status: Em andamento - indisponível
27/11 - Instrumentação/SEMAPI
OM 2013975506 - C-123701B Substituição do Visor de nível do hydrocom
Realizada com sucesso pela instrumentação a montagem dos sensores que estavam faltando para restabelecer o Hydrocom do C-123701B após a troca do LG. Semapi completou o nível de óleo em seguida e o compressor foi novamente disponibilizado para a OP.
Status: Concluído - Disponível</t>
  </si>
  <si>
    <t>Hydricon</t>
  </si>
  <si>
    <t>LG</t>
  </si>
  <si>
    <t>Subistituição do LG e completação do nível de óleo</t>
  </si>
  <si>
    <t>23/11 - Automação/Instrumentação:
OI 2018353050 - C-123102C - TSHH-1231581C-EM FALHA (#)
Acionado manutenção devido o compressor estar indisponível para partir devido não conseguir na temperatura ideal do óleo lubrificante para a partida do compressor. Foi avaliado pelo TM Danilo que o aquecedor entra em operação aos 35ºC porém desliga aos 38ºC não alcançando a temperatura ideal para a partida de 40ºC. Sendo que este sensor temperatura passou por intervenção no dia 12/11/18 conforme histórico desta ordem de manutenção. Como não tínhamos sobressalente em estoque para realizar a substituição, foi negociado  a remoção do instrumento do compressor e instalado com sucesso no compressor C, substituído o fusível do instrumento o qual veio a queimar na atuação. Outro ponto observado pelo TM Danilo é que a temperatura  permissível de partida do primeiro estágio é de 40ºC e o aquecedor estava com set de 35 a 38ºC, conversado com a operação sobre esta condição que demoraria muito para alcançar a temperatura de partida então ajustada para 40 a 44ºC. Atividade concluída às 20h.
Status: Concluído - Disponível</t>
  </si>
  <si>
    <t>TSHH-1231581C</t>
  </si>
  <si>
    <t>Ajustagem para ancançar temperatura de partida</t>
  </si>
  <si>
    <t>24/11 - Elétrica:
OI 2018477877 - B-2621301A - Falha no CCM
Acionado manutenção devido não conseguir partir a bomba do OCVAP II por uma falha no CCM que os operadores não conseguem realizar o reconhecimento da falha. Emitida ordem imediata para avaliação do CCM onde não foi identificado nenhuma falha, então solicitado apoio da automação onde identificou um bit travado na lógica, sendo realizado reset e normalizado.
Status: Concluído - Disponível</t>
  </si>
  <si>
    <t>CCM</t>
  </si>
  <si>
    <t>Realização de reset e normalização do CCM</t>
  </si>
  <si>
    <t xml:space="preserve">25/11 - Instrumentação/Elétrica:
OM 2018444307 – C-3123102B Vazamento Excessivo de Ar - correção do sistema de purga (#)
Conforme programado a equipe atuou na verificação da falha encontrando a presença de muito óleo no interior do painel de minipurga, sendo identificado a bateria do sistema de purga que faz o controle do timer da purga danificada. Encontrado sobressalente em estoque e substituído em campo, realizado by pass no sistema testado a válvula de purga e a mesma está operando perfeitamente. Equipe chegou a conclusão que deverá ser desmontado a parte pneumática para limpeza por banho ultrassônico devido a contaminação por óleo. Paralisada a atividade por volta das 18:50h deixando compressor disponível para operação, para retornarmos amanhã 26/11 e dar continuidade na correção da falha.
Status: Em andamento - disponível
26/11 - Instrumentação
OM 2018444307 – C-3123102B Vazamento Excessivo de Ar - correção do sistema de purga (#)
Realizada desmontagem dos componentes pneumáticos para limpeza por banho ultrassônico devido a contaminação por óleo. Equipe está trabalhando na restauração dos componentes. Conforme informado pelo Sup. Thomaz, amanhã estamos prevendo a recomposição do sistema para liberação do compressor.
Status: Em andamento - Indisponível
27/11 - Instrumentação
OM 2018444307 – C-3123102B Vazamento Excessivo de Ar - correção do sistema de purga
Conforme combinado, hoje foi dado continuidade na atividade no painel de purga do C-3123102B. Todos os componentes pneumáticos danificados ou contaminados de óleo foram restaurados pela equipe de instrumentação e montados novamente no painel. Sistema foi testado em seguida, com sucesso. Compressor disponível.
Status: Concluído - Disponível </t>
  </si>
  <si>
    <t>Purga</t>
  </si>
  <si>
    <t>Controle de timer</t>
  </si>
  <si>
    <t>Restauração dos componentes pneumáticos danificados por contaminação de óleo e montagem dos esquipamentos nos paineis</t>
  </si>
  <si>
    <t>27/11 - Automação
OI 2018492013 - B-1621301B Falha na partida
Acionada MI para atuação no início da tarde após relato da OP de falha de comunicação no OCVAP I, quando do preparo para partir o sistema com bomba booster A e principal A. Como a bomba principal B ainda estava indisponível, aguardando acompanhamento da mecânica G&amp;E (que não entrou na unidade hoje devido à paralisação do Sintricon) que iria realizar partida assistida, criamos esta OM imediata para atuação do TM Danilo. Ao avaliar a lógica, Danilo realizou alguns testes de partida e decidiu por utilizar o data logger recém criado pela equipe de automação para monitorar algumas variáveis durante a partida. No teste com o trem B-B monitorado, foi identificado que há um sinal de retorno do disjuntor aberto do motor da B-6315101B para o PLC da principal B-1621301B que está desarmando o disjuntor da bomba principal em apenas 100 ms. Conforme informado pelo TM Danilo, é padrão em todos os disjuntores da UTGCA a presença de um temporizador de 2 segundos para que este tipo de sinal realmente desarme o disjuntor. Assim, definimos por implementar este temporizador em todas as 6 possibilidades de sinal de retorno destes disjuntores: retorno do disjuntor do motor da booster A ou B desarmando disjuntor do motor da principal A ou B (a depender do trem utilizado, A/A, A/B, B/A ou B/B) e retorno do disjuntor da principal A ou B desarmando a própria principal A ou B. A princípio, fizemos a implementação do temporizador de 2 segundos apenas para as 3 condições que envolviam a bomba principal B e partimos novamente utilizando o trem B/B. Logo na primeira tentativa, o temporizador surtiu efeito, sendo que o sinal de retorno do disjuntor voltou à condição normal em cerca de 500 ms. Porém, com aproximadamente 4 minutos de operação, novamente o retorno de disjuntor aberto do motor da booster B apareceu, ficou atuado acima de 2 segundos e derrubou o bombeio. Isto levou a crer em um possível problema real na gaveta ou nos cartões do shelter do OCVAP. Para tirar a prova, fizemos uma partida com o trem A/B, utilizando a booster A. Na primeira tentativa, já no turno da noite, o OCVAP entrou em operação e segue desde então. Durante a análise entendemos que esta lógica de desarme das bombas principais a partir do sinal de retorno de disjuntor aberto das bombas booster tem a função de prevenir a operação das bombas principais sem uma booster operando. Considerando que não há risco para as bombas principais de rodar por apenas 2 segundos sem uma booster (ainda mais que há um estudo em andamento de inutilização das bombas booster do OCVAP I pois elas não são exatamente necessárias neste sistema), decidimos por já implementar definitivamente este temporizador também para as 3 condições que envolvem a bomba principal A. Agora precisaremos programar um reaperto geral dos I/O dos cartões no shelter do OCVAP e verificação/reaperto geral do disjuntor do M-B-6315101B utilizando uma OM específica para este fim.
Valdeli, favor criar OM específica para reaperto geral dos I/O dos cartões no shelter do OCVAP (automação) e verificação/reaperto geral do disjuntor do M-B-6315101B (elétrica). Esta OM deve entrar na programação da semana 49, pois a indisponibilidade desta bomba irá entrar no PFCEO. Obrigado.
Bellotti/Anderson, favor acompanhar e garantir a entrada desta OM na S-49. Obrigado.
OBS: TM Danilo atuou até aproximadamente 21h30.
Status: Concluído - Operando</t>
  </si>
  <si>
    <t>Temporizador</t>
  </si>
  <si>
    <t>Controle e monitoração</t>
  </si>
  <si>
    <t>Implantação do temporizador de 2 segundos</t>
  </si>
  <si>
    <t>30/11 - Elétrica
OI 2018506177 - VE-P-123114C-B Ventilador não funciona
Hoje por volta das 13h15, a MI foi acionada pela OP com a informação de que o VE-P-123114C-B não partia, sendo impossível resfriar óleo do compressor de propano C, havendo inclusive a queda da máquina. Equipe de mecânica realizou uma breve avaliação em campo e informou que não era possível nem partir o motor, havendo o desarme da gaveta logo que comandada a partida. Sendo assim, abrimos esta OM imediata para a equipe de elétrica avaliar a gaveta na subestação. Atividade foi iniciada por volta das 16h00, após a conclusão dos preventivas SO. TMs Marcelinho e Flaviano identificaram 3 tentativas de partida do motor pela OP hoje. Realizaram então a verificação da gaveta e megaram o motor, constatando curto circuito total no motor. Segundo os TMs, isto é um indicativo de motor queimado e não apenas travado. Assim, permutador ficará indisponível por falta de motor. Amanhã iremos trabalhar com a mecânica na recomposição do P-14B, para que o C-123102B rode com o P-14B e o P-14D (que está sendo usado pelo C-123102B hoje) esteja disponível para o C-123102C. Quando o C-123102A retornar, precisaremos recompor todo o seu P-14A ou recompor este motor queimado do 14C-B.
Planejamento, favor redelinear esta OM para substituição do motor. Realizar a reserva de um motor NM 12.317.392 nesta OM. Obrigado.
Status: Reprogramar - Indisponível</t>
  </si>
  <si>
    <t>VE-P-123114C-B</t>
  </si>
  <si>
    <t>Partir compressor após SD</t>
  </si>
  <si>
    <t>Substituição de Polia e Correia</t>
  </si>
  <si>
    <t xml:space="preserve">Automação+Instrumentação:
OI 2018297924 - C-123102A - Falha nos sensores de vibração e deslocamento axial. (#)
Acionado manutenção por volta das 11:00h devido a queda do compressor C-123102A devido atuação do sensor ZAHH-1231506A do motor elétrico lado LOA, após realizado o force no sensor 506A, foi tentado nova partida do compressor sendo atuado o sensor de deslocamento axial do compressor ZEA-1231500A. Emitida ordem e Pt imediata para verificação da integridade do sensor do compressor ZEA-1230500A, TM's Menezes e Martins foram até o local realizando a verificação do sensor ZEA-1230500A onde a primeiro momento não foi identificado falha, para confirmar que o sensor não estava em falha realizaram a inversão dos cabos e a falha alterou para o sensor ZEA-1230501A, ainda para reafirmar que o sensor estava OK foi invertido todo o sensor do 500A pelo 501A confirmando que a indicação é real que houve o deslocamento do eixo do compressor. Em breve análise pelo coord. de grandes máquinas Gustavo, a queda do compressor já obteve uma parada anormal referente ao deslocamento axial do compressor e quando realizada a partida em torno de 39 minutos após a queda a condição do deslocamento axial do eixo piorou. Planejamento segue delineando a ordem para raqueteamento do compressor ainda em 11/10 e abertura do compressor e verificação do passeio axial do compressor no dia 12/10, sendo já confirmado a mobilização da Mycom para a partir de 12/10.
01, 05 06, 07, 08, 09,10, 12, 13, 14, 15, 16, 17, 18,20, 21,22,23,24, 25, 26,27,28,29/11
03, 04, 05, 06/12 - Preditiva/Caldeiraria/MYCOM:
OM 2017452542 - PFCEO C-123102A Substituição do bloco compressor
Hoje com retorno da equipe de caldeiraria da G&amp;E foi dada continuidade ao torque nos bocais de sucção e descarga do compresso, iniciado torque nos parafusos do pé do motor e compressor com acompanhamento da MYCOM do alinhamento. Atividade prossegue amanhã.
Status: Em andamento - Continua 04/12
</t>
  </si>
  <si>
    <t>02/12 - Elétrica:
OM 2018438849 - PFCEO CF-M-VT-P-123113G Não liga 
Hoje após o retorno da equipe de elétrica da fazenda por volta das 09h30 foi priorizada atuação da elétrica para restabelecimento deste ventilador considerando que estamos com 6 ventiladores de 8 da UAPO I indisponíveis. Inicialmente foi verificada a indicação de falha=2 no inversor o que sinaliza uma falha de uma entrada discreta que impede o funcionamento do inversor. Utilizando software na estação de engenharia TM´s Flaviano e Marcelo verificaram que as saídas discretas ativas eram a IN 1, IN 2 e IN 6 (Parada, Proteção Fuga Terra, Habilitado). Foi resetada a falha e solicitado novo comando de partida. Desta vez, com sucesso. Ventilador operava com 60Hz e aproximadamente 50A. Durante teste funcional e partida assistida não houve mais nenhum indicativo de falha. Acreditamos que o pode ter ocorrido um acionamento da botoeira de emergência por algum motivo e depois não foi feito realizado o reset da falha. Após a intervenção foi feito partida assistida e teste funcional, o equipamento se manteve operando sem nenhum tipo de falha aparente. Equipamento segue operando sem anormalidades, atividade concluída as 14h00. Item quitado do PFCEO.
Status: Concluído-operando</t>
  </si>
  <si>
    <t>CF-M-VT-P-123113G</t>
  </si>
  <si>
    <t xml:space="preserve">CF-M-VT-P-123113G </t>
  </si>
  <si>
    <t>verificaram que as saídas discretas ativas eram a IN 1, IN 2 e IN 6 (Parada, Proteção Fuga Terra, Habilitado). Foi resetada a falha e solicitado novo comando de partida teste funcional e partida assistida</t>
  </si>
  <si>
    <t>02/12 - Elétrica+Instrumentação:
OM 2018439963 - PFCEO CF-M-VT-P-123113C Reparar falha temperatura (#)
Após a conclusão do reparo no ventilador 13G acima foi priorizada a intervenção neste outro ventilador considerando a indisponibilidade de mais de 5 ventiladores da UAPO I. Os TM´s Flaviano e Marcelo verificaram que falha possivelmente é oriunda de defeito no relé de temperatura ou em alguns dos sensores três sensores RTD´s do enrolamento do motor. Como essa proteção de temperatura de enrolamento e redundante através do inversor de frequência optamos por desativar esse relé, foi passada a condição de saída de contato de NA para NF. Temos histórico de bastante falhas nesse relé de temperatura e já havíamos alinhado com a supervisão da elétrica para viabilizar a GIM para desativação desse equipamento, uma vez que, o próprio conversor de frequência tem série de proteções que abrange inclusive essa de temperatura através de interpolação evitando dessa forma essas falhas indevidas. Após a intervenção foi realizada a partida equipamento com sucesso, feito acompanhamento até as 18h30, os valores de correntes estava todos normais, não houve mais nenhum tipo de falha. Assim, o equipamento foi testado e liberado para operação. Item quitado no PFCEO.  
Status: Concluído-operando</t>
  </si>
  <si>
    <t>CF-M-VT-P-123113C</t>
  </si>
  <si>
    <t>Intervenção no relé de temperatura</t>
  </si>
  <si>
    <t>03/12 - Andaime+Caldeiraria:
OE 2018488237 GIE_ FT-UC-TS-GE-513201C-01A -Subst. Filtro
OE 2018488230 GIE_ FT-UC-TS-GE-513201C-01B -Subst. Filtro
Informado no REDIA que temos horizonte ao longos dos próximos de aumento de vazão da planta para patamares em torno de 18MM a 20MM de gás com possível necessidade de operar com os três TG´s. Assim, foi solicitado atuação imediata para substituição dos filtros sistema e gás combustível pela equipe de caldeiraria. Recentemente houve a troca do filtro do TGB onde foi encontrado sujeira no interior do filtro e divergência do PN do modelo instalado para o recomendado pelo fabricante. Assim, foi realizada a montagem de andaime, removidos os elementos filtrantes dos filtros. Em um deles no FT-01A foi encontrado em seu interior um pedaço de fita silver TAP junto com pó preto. O filtro 01B esta sem sujeira em seu interior. Foi verificados os dois anéis de vedação tanto da tampa quanto do interior do suporte do filtro ambos estavam íntegros. Realizada instalação dos filtros originais disponíveis no estoque com sucesso. Agora precisamos monitorar o diferencial de pressão dos filtros e spread da máquina para ver se com a troca do elemento filtrante teremos algum ganho. Atividade concluída com sucesso as 18h20. Equipamento liberado para operação.
Status: Concluído disponível</t>
  </si>
  <si>
    <t>FT-UC-TS-GE-513201C-01A
FT-UC-TS-GE-513201C-01B</t>
  </si>
  <si>
    <t>Substituição de filtros do sistema de gás combustivel</t>
  </si>
  <si>
    <t xml:space="preserve">03/12 - Andaime+Mecânica:
OE 2018498462 - PFCEO VE-P-123113H Correia partida 
Realizado a montagem dos andaimes para acesso aos três ventiladores do P-13 da UAPO I atividade foi concluída por volta das 18h00. Previsto para amanhã atuação das equipes de mecânica e elétrica para restabelecimentos dos ventiladores.
Status: Em andamento - continua 04/12
04/12 - Mecânica+Elétrica:
OE 2018498462 - PFCEO VE-P-123113H Correia partida 
Devido à paralisação do sintricon, não foi possível iniciarmos a intervenção prevista nos demais ventiladores do P-13. Atividade segue amanhã como prioridade extraprogramada. 
Status: Em andamento - Previsto 05/12
06/12 - Mecânica:
OE 2018498462 - PFCEO VE-P-123113H Correia partida 
Concluída a substituição da polia e correia. Entregue a operação.
Status: Concluído operando
</t>
  </si>
  <si>
    <t>Substituição de correia</t>
  </si>
  <si>
    <t xml:space="preserve">03/12 - Andaime+Mecânica:
OE 2017781198 - PFCEO VE-P-123113F Correia Rompida e Folga
Realizado a montagem dos andaimes para acesso aos três ventiladores do P-13 da UAPO I atividade foi concluída por volta das 18h00. Previsto para amanhã atuação das equipes de mecânica e elétrica para restabelecimentos dos ventiladores.
Status: Em andamento - continua 04/12
</t>
  </si>
  <si>
    <t>03/12 - Andaime+Mecânica:
OE 2018498502 - PFCEO VE-P-123113E Correia partida 
Realizado a montagem dos andaimes para acesso aos três ventiladores do P-13 da UAPO I atividade foi concluída por volta das 18h00. Previsto para amanhã atuação das equipes de mecânica e elétrica para restabelecimentos dos ventiladores.
Status: Em andamento - continua 04/12
04/12 - Mecânica+Elétrica:
OE 2018498502 - PFCEO VE-P-123113E Correia partida 
Devido à paralisação do sintricon, não foi possível iniciarmos a intervenção prevista nos demais ventiladores do P-13. Atividade segue amanhã como prioridade extraprogramada. 
Status: Em andamento - Previsto 05/12
05/12 - Mecânica:
OE 2018498502 - PFCEO VE-P-123113E Correia partida 
Hoje foi realizada de forma extraprogramada atividade de troca da correia no ventilador P-13H da UAPO I. Foi substituído a correia degradada devido ao final da vida útil por outra sobressalente, contatado que polia do motor já era do modelo novo, não sendo necessária sua substituição. Verificado a folga do mancal do ventilador (2,5mm) e do motor (0,35mm). Após isso, realizado o alinhamento e tensionamento da correia, Equipamento testado e liberado para operação por volta das 15h30. Item quitado do PFCEO.
Status: Concluído- operando</t>
  </si>
  <si>
    <t xml:space="preserve">03/12 - Andaime+Mecânica:
OE 2018453321 - PFCEO VE-P-123113B Correia Solta
Após a conclusão da montagem da andaime pela equipe da G&amp;E por volta das 16h00 tivemos atuação da equipe de mecânica. Os TMs Luciano e Davi realizaram a substituição da correia que estava rompida, foi feito também a troca do polia do motor do modelo antiga pelo modelo novo. Em seguida feito alinhamento e o tensionamento da correia. Equipamento liberado para operação as 21h00 porém eles não encontram a chave do cofre do libra, assim partida assistida foi postergada para amanhã durante o dia.  
Obs.: TM Luciano e Davi atuaram até as 21h15
Status: concluído - operando
04/12 - Mecânica:
OE 2018453321 - PFCEO VE-P-123113B Correia Solta
Hoje conforme combinado foi realizado a partida da assistida do equipamento com acompanhamento da mecânica. Os TMs Luciano e Davi acompanharam a partida, foi feito inspeção visual no ventilador não encontrado nenhuma anomalia. Equipamento testado e liberado com sucesso para operação por volta das 09h30. Item quitado no PFCEO.
Status: concluído - operando;
</t>
  </si>
  <si>
    <t>05/12 - Andaime+Mecânica:
OM 2018485045 PFCEO VE-P-2123113A TROCAR CORREIA 
Hoje conforme programado foi concluído pela equipe patamar de acesso pela equipe de andaime para reparo na possibilitar a troca da correia do P-13A da UAPO II. Assim que equipe de mecânica atuar concluir o ventilador do P-13H da UAPO I que é extraprogramado atuaremos nessa correia.
Status: Em andamento continua 07/12</t>
  </si>
  <si>
    <t xml:space="preserve">OE 2018453321 - PFCEO VE-P-123113B Correia Solta
Hoje conforme combinado foi realizado a partida da assistida do equipamento com acompanhamento da mecânica. Os TMs Luciano e Davi acompanharam a partida, foi feito inspeção visual no ventilador não encontrado nenhuma anomalia. 
</t>
  </si>
  <si>
    <t>Transmissão de força</t>
  </si>
  <si>
    <t>SUBSTITUIR POLIA E CORREIA</t>
  </si>
  <si>
    <t>OM 2015196913 B-2123101A Troca de Redutora</t>
  </si>
  <si>
    <t>Redutora</t>
  </si>
  <si>
    <t>SUBSTITUIR REDUTOR</t>
  </si>
  <si>
    <t xml:space="preserve">OM 2018485045 PFCEO VE-P-2123113A TROCAR CORREIA </t>
  </si>
  <si>
    <t>SUBSTITUIÇÃO DA CORREIA</t>
  </si>
  <si>
    <t xml:space="preserve">OI 2018540913 VE-P-123713-A  Ruído Anormal
Fomos informado no REDIA  pela manha sobre a existência de ruído anormal no ventilador do permutador da desbutanização da UPCGN I -  VE-P-123713-A. Solicitado apoio da preditiva para avaliação em campo de forma a precisar melhor a intervenção a ser realizada para regularização da falha. 
</t>
  </si>
  <si>
    <t xml:space="preserve">OI - 2018552661 -  UC-513401-F  (alugado) - Queda por temperatura alta.
Fomos acionados pela Operação para verificar  o Compressor da Geradora ( alugado operando no lugar do "F" ) que estava caindo por temperatura elevada. Efetuamos testes no campo e constatamos que o mesmo esta com  atuação real desarmando com temperatura de 120°C. Feito contato com o plantão da Geradora  (Rubens) e o mesmo informou que estava em outro atendimento e só poderia vir amanha pela manha. Devido a necessidade de +1 compressor de ar, decidimos por intervir neste compressor com a verificação dos filtros de óleo, que poderia estar limitando a vazão  para o resfriador e com isso causando sobreaquecimento.
</t>
  </si>
  <si>
    <t>OM - 2017941950  TG-513201-C -  Definido pela Gerência pela intervenção no TG-513201C no dia de hoje para verificar falha na Ignição com o objetivo de manter disponível até a intervenção em 12/12, acionado a Mecânica e Instrumentação para verificação, os mesmos concluíram os serviços as 22hs30 e colocado em operação com sucesso. equipe de sobreaviso Mecânica e Instrumentação trabalharam até as 23H30.</t>
  </si>
  <si>
    <t>SISTEMA DE IGNIÇÃO</t>
  </si>
  <si>
    <t>Substituição</t>
  </si>
  <si>
    <t xml:space="preserve">OM 2017114794 - GE-513201C Subst. Sensores da PT
Após definição da gerência da MI e OP no dia de ontem por atuarmos de forma extra-programada hoje na troca dos sensores da PT do TG-C
</t>
  </si>
  <si>
    <t>Sensores da PT</t>
  </si>
  <si>
    <t>Sensores Indutivos e de Poisição</t>
  </si>
  <si>
    <t>OM 2016915516 - VE-P-2123113F Substituir Rolamento do Mancal</t>
  </si>
  <si>
    <t>OM 2018410682 - VE-P-123714A Substituir Rolamento</t>
  </si>
  <si>
    <t xml:space="preserve">OM 2018394502 - VE-P-3VE-P-3123713-5 Substituir correia
Realizada substituição da correia pela equipe de mecânica. Ventilador testado, OK.
</t>
  </si>
  <si>
    <t>OM 2018297427 - B-123101B Check valv com Vazamento 3º Pistão</t>
  </si>
  <si>
    <t>OM 2018403565 - PFCEO M-VE-P-3123714-1 -Correia solta</t>
  </si>
  <si>
    <t xml:space="preserve">Caldeiraria/Andaime
OM 2018539383 - PFCEO B-3123101B com falha de bombeio
</t>
  </si>
  <si>
    <t xml:space="preserve">Mecânica/Andaime
OM 2018204281 - M-VT-P-123112B-B  Falha no Demarrador
</t>
  </si>
  <si>
    <t xml:space="preserve">Automação
OI 2018576034 - C-123101D Alarmes de falha
Após a liberação do compressor de venda D decorrida depois de finalizadas as intervenções do ISUP no P-12D, nesta manhã a OP foi realizar um teste do compressor e se deparou com diversos alarmes presentes na IHM da máquina que não aceitavam reset.
</t>
  </si>
  <si>
    <t>Reset</t>
  </si>
  <si>
    <t xml:space="preserve">Andaime
OM 2018556246 - PFCEO VE-P-2123113C Correia partida
</t>
  </si>
  <si>
    <t xml:space="preserve">OM 2018204281 - M-VT-P-123112B-B  Falha no Demarrador
Hoje equipe de elétrica realizou a avaliação do motor danificado removido do P-12B-B
</t>
  </si>
  <si>
    <t>OM 2018556246 - PFCEO VE-P-2123113C Correia partida</t>
  </si>
  <si>
    <t xml:space="preserve">Instrumentação
OI 2018580492 - XV-31231932 B Slide Valve do 2º estágio C-3123102B Travada
Hoje, por volta das 15h30, nos foi informado pela OP sobre a indisponibilidade do C-3123102B devido a uma falha de modulação da slide do segundo estágio
</t>
  </si>
  <si>
    <t>XV-31231932 B</t>
  </si>
  <si>
    <t>SOLENÓIDE</t>
  </si>
  <si>
    <t xml:space="preserve">Instrumentação
OI 2018580746 - XV-31231931 A Slide Valve do 1º estágio C-3123102A Sem Controle
Enquanto TMs atuavam na slide do C-3123102B, identificaram que o problema da slide do C-3123102A era exatamente o mesmo: a tampa de plástico da solenóide, que havia soltado e fazia com que a válvula perdesse o controle quando tentava tirar carga
</t>
  </si>
  <si>
    <t>XV-31231931</t>
  </si>
  <si>
    <t xml:space="preserve">Elétrica:
OM 2018344653 MANUT PREV C-UC-513401G ELETRICA
Atividade realizada com sucesso  
</t>
  </si>
  <si>
    <t xml:space="preserve">Instrumentação:
OM 2018289728 - XV-1231207 Condição anormal no campo 
Hoje foi dado prosseguimento na recomposição do conjunto de acionamento da XV-207 de alivio para flare após a intervenção de amaciamento nessa válvula realizada pela caldeiraria na última sexta-feira
</t>
  </si>
  <si>
    <t xml:space="preserve">Elétrica+Automação:
OM 2018538798 - PFCEO PN-513207 Cubículo GAV. 11A Desbalanceamento de Fases (#)
Elétrica+Automação:
OM 2017934720 - PFCEO XV-6313102 Falha na abertura sob demanda
</t>
  </si>
  <si>
    <t xml:space="preserve">Elétrica+Automação:
OM 2017934720 - PFCEO XV-6313102 Falha na abertura sob demanda
Instrumentação:
OE 2018416616 LZIT-1231223 - Indicação Falsa
Hoje tivemos por volta das 9h30 a sinalização pela equipe da UOTOP(Caio) de nova oscilação na indicação de nível LIT-1231223 sucção do venda E podendo acarretar em queda da máquina
</t>
  </si>
  <si>
    <t xml:space="preserve">Mecânica+Andaime:
OI 2018587951 GE-513201C SPREAD Câmara 01
Hoje por volta das 10h00 durante a passagem de Central para PREMIX ocorreu SD por SPREAD na câmara 1( TE-16) no TG-C. O GSP atuou e os TG´s B e D permaneceram em operação. Após a queda do TG-C, houve o descarte de cargas dos compressores de venda C-123101C e C-123101E. Dessa forma, foi gerado ordem imediata para atuação da equipe de mecânica com apoio de andaime. Por volta das 13h30 foi concluída a montagem do pau no interior do hood, optamos por fazer a substituição da câmara 01 por outra sobressalente limpa disponível em estoque e também por desencargo foi realizada a sopragem das câmaras 2 e 9. Atividade foi concluída com sucesso por volta das 20h00, logo em seguida o equipamento foi liberado para operação. Houve partida para testes pela operação por volta das 20h30, a máquina partiu de primeira operou em torno de 20 minutos em IDLE e parou logo em seguida. Amanhã temos previsto a troca TG´s logo pela manhã, será parado o TG-D para realização de atividade de migração da alimentação do canteiro do ISUP para painel no K-13.
</t>
  </si>
  <si>
    <t>CÂMARA 01</t>
  </si>
  <si>
    <t>Limpeza</t>
  </si>
  <si>
    <t xml:space="preserve">OI 2018587722 C-123101E Instrumento em falha LZIT-1231223  (#)
Hoje foi gerado ordem imediata para atuação da equipe da instrumentação no LIT do vaso de sucção do venda E que apresentou falha na medição acarretando na queda do compressor ontem por volta das 10h50. 
</t>
  </si>
  <si>
    <t xml:space="preserve"> LZIT-1231223</t>
  </si>
  <si>
    <t>Ajustes</t>
  </si>
  <si>
    <t xml:space="preserve">Automação:
OI 2017710959 C-123701B - Force chave de nível LSL-1237403B (#)
Hoje por volta das 14h45 durante verificação do diagnóstico mensal da NEAC nos compressores de reciclo da fase I,  foi identificado temperatura elevada na válvula de sucção(3.2) do 1º Estágio 2  Processo do compressor. Assim, foi sinalizado para coordenação e Supervisão da OP a recomendação para parada imediata deste equipamento. O parou por volta das 15h15. Durante a tentativa de partida do compressor B impedimento devido a falha na chave de LSL-1237403B nível baixo do óleo do carter
</t>
  </si>
  <si>
    <t>LSL-1237403B</t>
  </si>
  <si>
    <t>Force</t>
  </si>
  <si>
    <t xml:space="preserve">Automação:
OI 2018592928 C-123101B-Queda do compressor por SD
Acionado a manutenção por volta das 23h15 com a informação da operação da queda do compressor de venda B por SD devido atuação simultânea de vários alarmes de falhas. Foi gerado ordem imediata para atuação pelo TM Danyell. Em campo verificamos no resumo de falhas da atuação de 15 alarmes de forma simultânea pertinente a temperatura, vibração e velocidade. Avaliamos a possibilidade de ser algum tipo de falha no bently nevada, mas nada foi encontrado. Constamos comparando a documentação técnica e a lista de alarmes ativos que todas as variáveis estavam concentradas no cartão entrada digital do slot 11 do PLC de controle. Identificamos o NM 10.905.827 como sobressalente, contudo, este material está indisponível no estoque. Sendo assim, realizamos abertura do painel em campo tentar um reset nesse cartão não houve sem sucesso, retiramos então um cartão do PLC do venda A e instalamos no venda B para teste, porém houve o mesmo comportamento, indicando que a falha não era no cartão. Com isso, seria necessário tempo maior para verificação da documentação e de todo cabeamento, fusíveis para tentar identificar o motivo da falha, assim optamos por mobilizar a equipe de instrumentação para atuação em paralelo essa demanda. TM´s Danyell e Adilson identificaram no painel um fusível queimado na RB201X01 - borne 20120 que é alimentação de 24vcc comum para outra RB a 35DI21 que alimentação este cartão do PLC supracitado. Foram realizadas algumas medições e acreditamos que a falha possivelmente é devido a baixa isolação neste cabo que saí na parte traseira e entra na parte frontal, pois foram soltados todos os cabos dos 16 pontos de entrada digital é a proteção de curto circuito só atua quando liga esse cabo na régua de borne. Devido ao tardar do horário e entrada em operação do venda D por volta das 04h00 optamos por desmobilizar as equipes para continuar nessa demanda amanhã.   
</t>
  </si>
  <si>
    <t>SENSOR DE VIBRAÇÃO DO VENTILADOR DE ÓLEO</t>
  </si>
  <si>
    <t xml:space="preserve">Instrumentação:
OE 2018581058 C-123101D Booster em falha 
Mobilizado equipe de instrumentação por volta das 01h40 para atuação no booster do venda D que era um impeditivo de partida dessa máquina, essa atividade estava programada para amanhã, porém foi antecipada devido a indisponibilidade dos compressores A, B. Sendo assim, optamos realizarmos somente apoio manual para pressurização do booster. Feito esse apoio a máquina foi liberada para partida, no entanto, quando da etapa de abertura da válvula de descarga XV-212, a mesma só abriu até 50%. Assim, foi direcionado apoio de instrumentação para intervenção na XV-212. Após a intervenção na XV-212 houve nova tentativa de partida por volta das 03h30, foi necessário novamente atuar no booster de forma manual para ele passar a etapa de pressurização. Logo em seguida máquina completou todas as etapas com sucesso, entretanto, quando do momento do fechamento da válvula antisurge FV-1231208 a mesma não atuou ficou travada aberta. Verificamos então no interior do painel que controlador CCC estava em manual, passamos ele para automático a válvula normalizou. A PT dessa intervenção ficou em aberto, pois não houve intervenção programada de reparo no conjunto de acionamento. Após intervenção da MI, o compressor foi colocado em operação com sucesso por volta das 04h00. Segue operando. Obs.: O booster carece de troca dos anéis de vedação, alinhamento do cilindros e reparo nos limites pneumáticos.
</t>
  </si>
  <si>
    <t>BOOSTER</t>
  </si>
  <si>
    <t xml:space="preserve">Instrumentação:
OI 2018592929 XV-1231212-Falha na abertura
Acionado a manutenção devido ao travamento em 50% da abertura da XV da descarga do compressor de venda D. O TM Silvio verificou o conjunto de acionamento da válvula, mas não encontrou anormalidades, foram realizadas então três movimentações de abertura e fechamento no campo injetando sinal direto na válvula, em paralelo com abertura da válvula de equalização. Feito isso, o equipamento foi liberado para operação para nova tentativa de partida por volta das 03h30. 
</t>
  </si>
  <si>
    <t xml:space="preserve">Instrumentação:
OM 2018287145 C-123101A Reparo no booster
Hoje conforme programado tivemos atuação da equipe de instrumentação no booster do venda A
</t>
  </si>
  <si>
    <t>RELÉ 52KA-03 DA SV-02</t>
  </si>
  <si>
    <t>Reparo</t>
  </si>
  <si>
    <t xml:space="preserve">Mecânica:
OM 2018560159 M-VE-C-123101A-D- Substituir Rolamento motor
</t>
  </si>
  <si>
    <t xml:space="preserve">Instrumentação:
OI 2018597141 XV-6311017 - Falha no fechamento (#)
Acionado a manutenção por volta das 01h30 com a informação da operação da falha no fechamento da XV-017 impedindo o bombeando de C5+ do tanque TQ-01
</t>
  </si>
  <si>
    <t xml:space="preserve">Automação+Instrumentação:
OI 2018628760 C-123101D - Equipamento com alarme não aceita reset
Acionado a manutenção por volta das 09:30h com a informação de que o compressor de venda D estava com alguns alarmes do Vorecon atuado e não aceitando reset. TM Tiago avaliou identificando que os sensores de velocidade VE-301, VE-302, VE-303 e VE-304 estavam alarmados e a necessidade de abertura do painel do compressor para verificar. Emitido ordem e PT imediata, realizado reset em quatro cartões do Bently Nevada eliminando a falha, operação como teste realizou toda a sequência de partida do compressor com sucesso.
</t>
  </si>
  <si>
    <t>CARTÕES CLP</t>
  </si>
  <si>
    <t xml:space="preserve">Instrumentação:
OI  2018628892 - GE-513201C - Queda do TG-C (#)
Devido a SD parcial da plataforma de Mexilhão, houve a necessidade de redução de processamento da UTGCA por volta das 20:20h quando ocorreu o SD do TG-C alarmando como primeiro evento T455-1 SPREAD HIGH DELAYED descartando as cargas ficando somente operando o TG-B, compressor B de propano e compressor B da fase I. Durante a queda foi percebido que houve o descarte das cargas pelo TG-C saindo de PREMIX para IDLE. Em análise realizada pelo TM Grammlich identificou que a válvula metering primária obteve um comportamento estranho quando ocorreu o fechamento da válvula metering primária sem comando de fechamento, onde o set point de retorno de posição da válvula metering se manteve sem alteração, com o fechamento da válvula o set point de posição da válvula começou a subir na tentativa de abertura da válvula quando a mesma sem manteve sem alteração quando também atingiu o watchdog do tempo de resposta. Será dado continuidade amanhã na análise da falha. OBS.: TM Grammlich acionado por volta das 21h e liberado as 22:30h
Status: Em andamento - Disponível
</t>
  </si>
  <si>
    <t>válvula metering primária</t>
  </si>
  <si>
    <t xml:space="preserve">Elétrica:
OI  2018628893 - C-123101B - Falha na IHM
Após a queda dos compressores de venda, a operação não conseguiu partir o compressor de venda B, devido a IHM em campo ter entrado em falha. Houve a necessidade de atuação pelo TM Tiago para a realização do log da IHM e reset no PLC de intertravamento do compressor de venda B liberando o compressor para a operação.
</t>
  </si>
  <si>
    <t xml:space="preserve">OI 2018629464 - TG-D - Limpeza de câmaras
Por volta das 04:40h de 24/12, ocorreu a queda do TG-D por spread na câmara 1 e na câmara 2 também apresentou spread na queda. Em conversa com TM Brazil achamos mais prudente a realização da substituição das câmaras 1 e 2 e realizar a sopragem da câmara 9, já que o TG-C possível passará por intervenção nas válvulas metering. OM foi emitida pendente apenas a realização da reserva dos injetores, para realizarmos no momento oportuno da parda do TG-D.
</t>
  </si>
  <si>
    <t xml:space="preserve">OI 2018629466 - C-123701B - TRIP por alta vibração VT-402 e VT-404
Por volta das 05:40h do dia 24/12, ocorreu o TRIP do compressor C-123701B por atuação dos sensores de vibração do lado LA VT-402 e VT-404 do motor do compressor. Em analise preliminar foi identificado a quebra da lâmina do acoplamento lado compressor. Equipamento liberado por volta das 13:30h onde iniciamos a intervenção. Foi removido o carretel do acoplamento confirmando a quebra de algumas lâminas do acoplamento do lado compressor e do lado motor apenas estufada. Como só temos uma lâmina em estoque e a segunda unidade está bloqueada por ter sido entregue material divergente iremos montar a lâmina nova no lugar da que quebrou e voltaremos com a outra. Na verificação do GAP do acoplamento o valor correto é 460mm +ou- 0,4, foi encontrado 461,3mm, sendo necessário a realização da verificação do centro magnético do motor e passeio do eixo do compressor.
</t>
  </si>
  <si>
    <t>LÂMINA ACOPLAMENTO</t>
  </si>
  <si>
    <t xml:space="preserve">OI 2018629733 - C-123101E - Sequência de partida travada
Acionada a manutenção devido a queda do TG-D na madrugada, foi tentado realizar a sequência de partida do compressor de venda E, porém a sequência de partida do compressor ficou travada no passo 5 e não aceitando reset. TM Thiago realizou reset pela lógica retornando para o passo 0 deixando o compressor disponível.
Status: Concluído - Disponível
</t>
  </si>
  <si>
    <t xml:space="preserve">OI 2018629863 - LZIT-21237906 - Erro de indicação
OI 2018629864 - LZIT-31237904 - Erro de indicação
Por volta das 20:15h foi acionado a manutenção devido os instrumentos LZIT-21237906 e LZIT-31237904 estar indicando 103% de nível mesmo após a drenagem do vaso impedindo a partida dos compressores da adequação, gerando a queima elevada de gás devido a parada da UPCGN I devido a falha dos compressores da UPCGN I. Emitido OM e PT imediata para verificação da falha, onde foi identificado que os instrumentos haviam perdido a selagem, realizado a selagem dos instrumentos, ajustado range e normalizado a indicação. TM Grammlich e Helvio foram liberados as 22:50h
Status: Concluído - Disponível
</t>
  </si>
  <si>
    <t xml:space="preserve">Mycom:
OM 2017452542 PFCEO - C-123102A - Substituição bloco compressor 
Conforme solicitado a equipe da Mycom se apresentou as 08:30h para a partida do compressor, sendo realizada a partida às 09:50hs partindo na primeira tentativa com sucesso. O compressor operou durante o dia sem apresentar falhas significativas para sua operação. Porém durante o acompanhamento foi observado alguns pontos que devem ser tratados, mas não são impeditivos para a máquina rodar. 
- A chave termostática do aquecedor de óleo lubrificante TSH 1231581A está com comportamento anormal ela está ligando e desligando repentinamente;
- A cor da animação de aberto e fechado da TV-1231503A está com a cor invertida na IHM (o correto é:  vermelho fechado e verde aberto);
- O transmissor de pressão diferencial PDIT-1231522A do filtro de óleo de lubrificação do primeiro estágio está com oscilação na indicação; 
- Fazer limpeza no filtro Y STR14A do sistema de lubrificação do segundo estágio da bomba B-C-123103A o mesmo está saturado
Acordado com o Luis da Mycom que o compressor permanecerá operando e caso ocorra alguma falha no compressor que venha causar a sua parada, manteremos o compressor paradado para avaliação e correção pela equipe da Mycom no dia 26/12. Já houver a queda por algum problema externos (exemplo: geração elétrica), ficou acordado que poderemos realizar partida novamente sem problemas.
</t>
  </si>
  <si>
    <t>substituição</t>
  </si>
  <si>
    <t xml:space="preserve">Lubrificação
OM 2018504108 - MC-GE-513202 -Manutenção preventiva SO
</t>
  </si>
  <si>
    <t xml:space="preserve">Mecânica:
OI 2018297385 - FT-C-3123701B-03 Limpeza de filtro
Logo no primeiro fomos acionados devido a indisponibilidade do compressor C-3123701B por diferencial alto no filtro do primeiro estágio. Foi orientado ao Coordenador de operação a entrar em contato com o Sobreaviso do ISUP para a mobilização da equipe. Primeiro contato foi realizado com sucesso, porém o coordenador de operação não obteve mais retorno do sobreaviso do ISUP quanto a mobilização da equipe para a execução da atividade. Após 1h30m sem retorno da mobilização, foi paralisado a atividade do TG-A e deslocado os TM's Brazil e Bruno da G&amp;E para atendimento da emergência. Realizado a limpeza com sucesso e liberado o compressor para operação.
Status: Concluído - Operando
</t>
  </si>
  <si>
    <t>FT-C-3123701B-03</t>
  </si>
  <si>
    <t xml:space="preserve">nstrumentação/Caldeiraria
OI  2018628892 - GE-513201C - Substituição da válvula meetering primária (#)
Nesta madrugada, por volta das 3h40, ocorreu a queda do TG-C por fechamento espúrio da meetering primária, sem comando de acionamento, devido ao TG estar operando em central no momento. Pela manhã, decidimos em conjunto com os gerentes do REDIA por realizarmos a remoção de uma das válvulas meetering do TG-A e seu controlador para instalar no lugar da primária do TG-C. Aberta esta OM imediata para realizar a atividade e mobilizadas equipes de caldeiraria e instrumentação para executar. Atividade prosseguiu sem anormalidades ao longo do dia, apesar de algum atraso na liberação, e por volta das 20h00 o serviço estava concluído, com a válvula meetering secundária removida do TG-A já instalada no lugar da primária do TG-C, o piso gradeado recomposto e o reaperto no PLC concluído. Acertado gerencialmente por deixarmos o TG como disponível esta noite porém pendente de teste acompanhado, a ser executado amanhã no primeiro horário.
</t>
  </si>
  <si>
    <t>válvula meetering primária</t>
  </si>
  <si>
    <t xml:space="preserve">Caldeiraria/Andaime/Mecânica/Instrumentação
OM 2018600314 C-123701A - Aquecimento Válvula Sucção 3.2
Realizado com sucesso hoje a montagem dos patamares e raqueteamento do compressor. Equipe de instrumentação atuou em seguida na remoção do Hydrocom da válvula 3.2 de sucção do 1E2P e a mecânica iniciou sua atuação no fim da tarde, vindo a concluir hoje a remoção da tampa e da válvula, que se encontra em bancada para avaliação (G&amp;E atuou até próximo das 19h para concluir). Recebemos também hoje no final da tarde uma válvula 3.2 reparada da Hoerbiger. Sendo assim, amanhã atividade prossegue com a inspeção interna da região da válvula do 1E2P, seguida da sua substituição pela válvula reparada. 
</t>
  </si>
  <si>
    <t>Válvula Sucção 3.2</t>
  </si>
  <si>
    <t>Caldeiraria:
OM 2018666228 C-123102A Reparo trinca TIT-1231507A
Hoje tivemos a mobilização extraprogramada após o horário do almoço da equipe de caldeiraria para finalização do reparo na trinca do TIT-507A essa atividade foi finalizada com sucesso junto com desraqueteamento deste compressor por volta das17h00. Assim, a máquina foi novamente disponibilizada para equipe da operação, foi realizada a remoção do libra, pressurização e iniciado a curva de aquecimento do óleo. A equipe da operação deve partir a máquina durante a madrugada, para isso deve entrar em operação com mais um TG em modo central. 
Status: Concluído - disponível
OBS: FALHA NA TOMADA DESTE INSTRUMENTO OCORREU POR VOLTA DAS 11H DE 30/12 (MÊS ANTERIOR) E FOI DISPONIBILIZADO NOVAMENTE EM 01/01 POR VOLTA DAS 17H. ATIVIDADE DE RESPONSABILIDADE EXCLUSIVA DO ISUP E NÃO DA MI.</t>
  </si>
  <si>
    <t>TIT-1231507A</t>
  </si>
  <si>
    <t>Conexão trincado na tomada do instrumento</t>
  </si>
  <si>
    <t>Reparo de conexão do instrumento com solda</t>
  </si>
  <si>
    <t>Instrumentação:
OI 2018677786 C-513401B Desarmando temperatura
Informado pela operação no dia 31/12 que compressor de ar C-513401B estava desarmando por temperatura elevada logo na partida. Foi gerado nota para inclusão na programação da semana #02, no entanto, devido ao TRIP do compressor de ar C-513401F (ALUGADO) logo na manhã de hoje por temperatura alta foi gerado ordem imediata para atuação pela instrumentação na máquina B. Os TM´s Martins e Menezes realizaram verificação no sensor de temperatura do tanque de óleo que apresentava um comportamento anormal pelo PI, foi retirado e sensor feito limpeza, medido valor ôhmico comparados com a tabela, estava tudo ok. Após isso, foi reinstalado o sensor acompanhado a partida da máquina, não identificado nenhuma anomalia na IHM. A máquina ficou operando com temperatura em torno de 86ºC sem desvios. Equipamento testado e liberado para operação por volta das 15h00. Item quitado PFCEO
Status: Concluído - operando
INDISPONÍVEL DESDE A MANHÃ DE 28/12 ATÉ 15H DE HOJE.</t>
  </si>
  <si>
    <t>TE-5134303B</t>
  </si>
  <si>
    <t>Termoelemento</t>
  </si>
  <si>
    <t>Caldeiraria+Mecânica+Instrumentação:
OE 2018664298 C-123101A Substituir Selo Mecânico 
Hoje conforme combinado com operação iniciamos atividade extraprogramada para substituição dos selos do compressor de venda A. Foi inserido o force físico na XV-207 pela equipe de instrumentação para possibilitar aplicação do libra na máquina pela operação. O force foi concluída pelo TM Menezes por volta das 09h30. Logo em seguida foi realizada a aplicação do libra e iniciado a montagem dos andaimes para acesso aos pontos de raqueteamento sucção e descarga. Atividade de andaime foi concluída por volta das 17h00. Previsto para amanhã a inversão das duas figuras 8 para finalizar o raqueteamento, e o início das atividades de mecânica e instrumentação.
Status: Em andamento - indisponível
SELO FALHOU POR VOLTA DE 16H DE 28/12 (INDISPONÍVEL) - PARTIDA POR VOLTA DAS 10H DE 16/01</t>
  </si>
  <si>
    <t xml:space="preserve"> C-123101A</t>
  </si>
  <si>
    <t>Sistema de selagem do eixo</t>
  </si>
  <si>
    <t>Andaime+Caldeiraria:
OM 2018563309 B-3123101A PSV´s interna descalibrada.
Hoje conforme programado foi realizado o raqueteamento da bomba de MEG A da UAPO III pela caldeiraria para realização da atividade de substituição da PSV internas pelas novas calibradas. A princípio não houve a necessidade de montagem de pau de carga. Atividade prossegue amanhã com atuação da equipe de mecânica. 
Status: Em andamento - indisponível
PRIMEIRO DIA DE INDISPONIBILIDADE
_____________________________________________________________
07/01/2019
Mecânica:
OM 2018563309 - B-3123101A Subst. PSV Interna
Alinhado com a operação a partida da bomba porém apresentou ar no sistema hidráulico da bomba, como estava em processo de parada da UAPO III  para a limpeza dom P-10 não foi investido nesta demanda hoje. Alinhado com Sup. Aoki para atuarmos na realização da escorva do sistema hidráulico na quinta no retorno da UAPO III, porém o Constantino sinalizou a possível remoção da PSV-31231645 na quinta feria. Caso se confirme a remoção da PSV-31231645 também não poderemos prosseguir com a escorva do sistema hidráulico da bomba.
Status: Em andamento - Disponível
ULTIMO DIA DE INDISPONIBILIDADE</t>
  </si>
  <si>
    <t>PSV Interna da Bomba</t>
  </si>
  <si>
    <t>Calibração</t>
  </si>
  <si>
    <t>Instrumentação:
OI 2018677786 PFCEO C-513401B Desarmando temperatura (#)
Hoje tivemos novamente a informação da operação logo pela manhã do desarme deste compressor de ar B durante a madrugada por três vezes devido temperatura elevada. Mobilizada a equipe de instrumentação para reavaliar a falha do equipamento. O equipamento foi colocado em operação por volta das 09h00 com acompanhamento da MI, foi percebido o comportamento anormal no sensor de de temperatura TE-5134303B gerando picos de temperatura até 120 ºC derrubando a máquina. Verificamos a disponibilidade de sobressalente em estoque, assim, feito a reserva e a substituição do sensor. Feito isso, realizamos uma nova partida por volta das 14h30 dessa vez os valores de temperatura ficaram estáveis em torno de 85ºC, acompanhamos a máquina em operação por mais uma hora em seguida foi feita sua liberação. Equipamento testado e liberado para operação às 15h30, segue operando sem anormalidades. 
Status: Concluído - operando
INDISPONÍVEL DESDE A MANHÃ DE HOJE (07H) ATÉ 15H30 DE HOJE.</t>
  </si>
  <si>
    <t>C-123101D - Queda SD: Hoje tivemos também por volta 17h25 a queda do compressor de venda D a princípio sem motivo aparente de falha. A equipe de operação sinalizou que não houve alarme na IHM sinalizando quem gerou o evento da queda. A máquina parou em modo despressurizada, Em análise preliminar em campo junto ao operação do operador Moreira informou que houve indicação de alarme na IHM porém visualizou duas falhas ativas que depois sumiram denominadas XS-212 - Desarme sobretensão CCC e XS-323 - Comando desernegização disj 52 do PN MV. TM Damasco realizou verificação na lógica do PLC mas não achou nenhum registro de primeiro evento, encontrou a indicação de alarme do XA-409 ativo que é resumo de várias variáveis externas. Suspeitamos de algum evento externo oriundo sistema elétrico possa ter causado a parada despressurizada da máquina. Amanhã será dado continuidade na análise de falha.
OBS: FALHA ÀS 17H25 DE HOJE. PERMANECEU INDISPONÍVEL SOB ANÁLISE ATÉ 18H DE AMANHÃ, 04/01.</t>
  </si>
  <si>
    <t>Desconhecido</t>
  </si>
  <si>
    <t xml:space="preserve">Verificação  da lógica </t>
  </si>
  <si>
    <t>Instrumentação+Automação:
OE 2018600314 C-123701A Partida Assistida
Hoje tivemos atraso na liberação de partida dessa máquina devido a indisponibilidade de hxh da operação devido liberação de PT´s para ventiladores das UAPO´s. A partida dos periféricos se deu somente na parte da tarde. Durante o processo de pressurização foi encontrado pequeno ponto de vazamento de gás pela válvula 3.2 do 1E2P pelo SMS. Assim, abortamos a partida para retirada da PT para reaperto das porcas castelos. TM Luciano verificou que as porcas estavam com um folga, todas foram reapertas sanado o vazamento. Em nova pressurização foi identificado vazamento agora pelas outras duas válvulas 3.1 e 3.2 que também foram abertas para inspeção. Devido ao tardar do horário negociamos com operação para realização dessa atividade amanhã. Obs.: Foi negociado com coordenação para realização dos testes funcionais dessa máquina somente na segunda-feira para acompanhamento da equipe de preditiva que utilizará câmera termografica para ver como está a temperatura das válvulas duas horas após a máquina entrar em operação. Demanda já negociada junto ao TM Caleiras responsável pela preditiva. 
Status: Em andamento- indisponível
OBS: INDISPONÍVEL DESDE HOJE PERÍODO DA TARDE (VER HORARIO DA TENTATIVA DE PARTIDA NO PI, PERÍODO DA TARDE) DESDE QUE SE TENTOU A PARTIDA DO COMPRESSOR. CONCLUÍDA INTERVENÇÃO E DISPONIBILIZADO NOVAMENTE SOMENTE EM 22/09 ÀS 19H00.</t>
  </si>
  <si>
    <t>Válvulas 3.1, 3.3 e 3.4 do 1E2P</t>
  </si>
  <si>
    <t>Lapidação</t>
  </si>
  <si>
    <t>Caldeiraria:
OM 2018660131 C-3123701B remover filtro sucção
Foi antecipado para hoje pelo ISUP a remoção dos dois filtros chapéu de chapéu de bruxa 1º e 2º estágios do compressor de reciclo C-3123701B, será realizado teste de partida nessa máquina para ver DP para verificar o valor do DP na sucção dessa máquina e o comportamento do demister. Teste previsto para segunda-feira ao longo do dia.
Status: Em andamento - disponível
INDISPONÍVEL POR 9 HORAS - DAS 08H DE HOJE ATÉ 17H DE HOJE - ATIVIDADE DE CALDEIRARIA (ISUP)</t>
  </si>
  <si>
    <t>Sem falha</t>
  </si>
  <si>
    <t>Remoção de Filtros</t>
  </si>
  <si>
    <t>Instrumentação+Automação:
OI 2018692236 C-123102A - Falha TIT-1231507A (#)
Acionado a manutenção ontem 05/01/19 por volta das 21h, com a informação de novo SD no compressor C-123102A por falha no TIT-1231507A que havia passado por reparo pela manhã. Acordado com a coordenação de operação de atuarmos hoje pela manhã para análise e correção da falha. Os TM's Martins e Menezes constataram que realmente ocorreu a abertura do termo elemento, verificado no estoque que o sobressalente novo já apresenta resistência alta no termo elemento NM 10.377.241 de 335mm com 1,4 ohms. foi identificado um outro termo elemento no estoque NM 11.641.193 de 345mm com a resistência dentro do esperado 0,4 ohms, sendo preparado em bancada e instalado no campo normalizando a indicação do instrumento assim deixando o compressor disponível para operação. OBS.: Conforme informação do TM o instrumento novo instalado em 05/01, apresentava resistência alta em torno 1,6 Ohms. Já existe um RTA GAS/UO-APGN/APSP/OP-UTGCA 2017/0045A, estudo e correção das falhas das trincas nas soldas e quebra dos termo elementos já ocorridos no passado. Os TM's Martins e Menezes emitiram um relatório preliminar da análise de falha dos sensores
Status: Concluído - Disponível
OBS: INDISPONÍVEL DE APROXIMADAMENTE 21H DE 05/01 ATÉ 19H DE 06/01.</t>
  </si>
  <si>
    <t xml:space="preserve">Substituição de termoelemento </t>
  </si>
  <si>
    <t>Eng Suzuki/Calderaria
OM 2016856590 - B-540001B - Ajuste placa de orifício FO-5420409
Com falha apresentada no teste semanal da bomba em 06/01 desarmando a bomba por alta temperatura do sistema de arrefecimento, foram realizados novos testes com acompanhamento do Engenheiro Suzuki que ocorreu novamente o desarme da bomba com 20 minutos de operação. Com isso foi realizado testes na bomba A para comparação e buscar de referencias para o possível ajuste do furo da placa de orifício. Como existe muitas dúvidas quanto ao aumento do furo da placa de orifício do sistema de arrefecimento que também pode influenciar também no ramal de refrigeração do ar da turbina, foi conversado e decidido retornarmos esta bomba de Isócrono para DROOP retornando a rotação para 1.730RPM. Para esta alteração foi gerada a ordem OE 2018704006 - B-540001B - Alterar modo de controle de rotação de modo Isócrono para DROOP, para ser realizada como imediata em 09/01.
Status: Em análise - Indisponível
INDISPONÍVEL DESDE O MOMENTO DO TESTE DO FINAL DE SEMANA DA BOMBA (06/01)
_______________________________________________
09/01/19
Eng Suzuki/Elétrica/Preditiva
OM 2016856590 - B-540001B - Ajuste placa de orifício FO-5420409
OE 2018704006 - B-540001B - Alterar modo de controle de rotação de modo Isócrono para DROOP
Conforme acordado foi realizado alteração do sistema de controle de rotação da B-540001B do modo Isócrono para DROOP, realizada a partida da bomba confirmando a alteração da rotação da bomba de 1.800rpm para 1.730rpm. O teste de operação da bomba por 1h de operação contínua onde não houve TRIP da bomba por alta temperatura. Agora Eng. Suzuki seguirá avaliando a questão da mistura apliacada hoje de água 60% e glicol 40% para uma melhor eficiência do sistema de arrefecimento. Também dará continuidade no estudo para alteração das placas de orifício do sistema e arrefecimento do bloco do motor e do ar de admissão da turbina.
Status: Concluído - Disponível</t>
  </si>
  <si>
    <t>Evolutiva</t>
  </si>
  <si>
    <t>Baixa eficiência do Motor Diesel</t>
  </si>
  <si>
    <t>Alteração de modo de operação do motor diesel</t>
  </si>
  <si>
    <t>Caldeiraria/Mecânica
OI 2018709302 - B-3123101B Substituição do diafragma
Realizado raqueteamento da bomba pela equipe de caldeiraria e iniciada análise da falha pela mecânica. Amanhã análise prossegue e será iniciada a desmontagem da bomba.
Status: Em andamento - Indisponível
PRIMEIRO DIA DE INDISPONIBILIDADE
_____________________________________________________________________
15/01/19
Mecânica:
OM 2018709302 - B-3123101B Substituição do diafragma
Hoje conforme combinado com operação foi realizada partida assistida da bomba com acompanhamento da MI. TM Rodrigo, realizou processo de partida da bomba se anormalidades houve acompanhamento ao longo de todo o dia, o equipamento apresentou performance satisfatória. As temperaturas nos cabeçotes estavam iguais. Sendo assim, por volta das 16h00 foi parada essa bomba e alinhado com operação para preservar a mesma em função do dano no filtro Y que está em processo pelo ISUP através da RC 27327218. Em paralelo foi elaborado/revisado em conjunto equipe da UOTOP(Ferrarezzi) o procedimento de partida dessa bomba, contemplando alinhamento da bomba considerando a linha nova de recirculação (envio de MEG para o P-3123109/10), contendo a ressalva de não operar as bombas com nenhuma válvula restringida e caso ocorra  aumento do stroke na bomba não reflita em aumento de vazão (identificado pelos FITs de injeção nos permutadores) ou na pressão de descarga (identificado através do manômetro da descarga das bombas), não exceder o limite de 30mm deverá ser acionada à manutenção fim de verificar falhas nos diafragmas. Equipamento testado e liberado para operação.
Status: Concluído - disponível
ÚLTIMO DIA DE INDISPONIBILIDADE</t>
  </si>
  <si>
    <t>Diafragma</t>
  </si>
  <si>
    <t>OI 2018713583 - PN-M-C-123101D - Falha de Excitação
Após a queda do venda C (OE 2018662584) OP tentou partir o venda D mas o mesmo não entrou em operação por uma falha no painel de excitação. Mobilizado apoio do TM Rodney e Eng. Fernando que verificaram durante tentativa de partida que o fator de potência permanecia abaixo de 0,5 por mais de 3s, o que ocasiona a queda da máquina. Foi identificada uma condição anormal no AVR do painel que não altera seu modo de controle para fator de potência como acontece nos outros AVRs, aparentando que o mesmo tenha um defeito e controle apenas a tensão e não o FP. Foi realizado mais um teste de partida após intervenção na lógica do AVR na tentativa de forçar o controle do fator de potência, sem sucesso. Decidido então por tentarmos a substituição do AVR amanhã, no primeiro horário, enquanto Eng. Fernando verifica o manual do equipamento para tentar identificar qual pode ser a falha. Realizada reserva 83124750/1 do NM 11.148.713 para substituição do AVR (OBS: Este é o último AVR que temos em estoque - há outros 3 ARECUPER há, no mínimo, um ano e meio), Solicitado à OP agilidade no TRIA e emissão desta PT para não termos atrasos na tarefa amanhã.
OBS: TMs Rodney e Eng. Fernando atuaram até aproximadamente 21h15 nesta atividade.
Status: Em andamento - Venda D Indisponível
OBS: NO MOMENTO DE TESTAR O VENDA D APÓS A FALHA DA OM ACIMA (2018689900), HOUVE ESTA FALHA NA EXCITAÇÃO (VER NO PI MOMENTO DO TESTE). PERMANECEU INDISPONÍVEL ATÉ O DIA SEGUINTE, 11/01, QUANDO TEVE PARTIDA COM ÊXITO AO FINAL DO DIA (INÍCIO DA NOITE - VER NO PI).</t>
  </si>
  <si>
    <t>Módulo AVR</t>
  </si>
  <si>
    <t>Painel elétrico</t>
  </si>
  <si>
    <t>Substituição do AVR</t>
  </si>
  <si>
    <t>Automação/Instrumentação/GE
OE 2018662584 - C-123101C Desligamento espúrio de energia
Hoje, por volta das 16h30, houve queda do compressor de venda C, por um novo desligamento espúrio do seu painel. A execução de atividade corretiva neste compressor estava programada já para a semana 02, para segunda-feira, assim, antecipamos a execução desta atividade de forma extra hoje. TMs Márcio Jaime, Tiago e Sup. Fazzini verificaram em campo que o motivo da queda foi por despressurização do painel da IHM. Realizada então toda uma verificação física dos componentes em campo, conexões, cabos elétricos, pressostato, relé e nenhuma anormalidade foi identificada. Equipe então realizou o fechamento do painel, reconhecimento dos alarmes no Bently e alinhamento do ar. Foi controlada a pressão da reguladora até que ela atingisse o valor adequado de pressurização do painel. Posteriormente, esta pressão foi aumentada e o compressor foi partido com sucesso por volta das 18h30. A suspeita é que algum transiente de demanda de ar comprimido da planta possa ter causado perda de pressão na IHM mas esta hipótese ainda não é conclusiva e pode não estar relacionada ao evento de que do C-123101C semanas atrás. Sendo assim, acertado com a equipe que voltemos a investigar esta questão na data que esta OM estava programada, próxima segunda, 14/01.
Status: Continua em 14/01 - Operando
INDISPONÍVEL APENAS DAS 16H30 ÀS 18H30</t>
  </si>
  <si>
    <t>Pressão baixa de ar comprimido</t>
  </si>
  <si>
    <t>Regulagem</t>
  </si>
  <si>
    <t xml:space="preserve">Mecânica/Automação
OE 2018722044 - GE-513201C Sopragem Câmaras 1, 2 e 9
Hoje, conforme combinamos, foi realizada com sucesso a sopragem das câmara 1, 2 e 9 pela equipe de mecânica. TG-C foi entregue para a OP no final do dia e tentada uma partida. Nesta partida houve falha de posição da meetering secundária, no momento da aceleração da GG. Mobilizamos TM Danilo para colocar a válvula para ciclar por volta das 18h30 e acertamos com a OP a partida logo no início do turno da noite, porém ela só foi acontecer por volta das 20h15 com acompanhamento do TM Danilo e Sup. Fazzini. Nesta segunda tentativa houve falha de ignição, sendo que 3 câmaras não acenderam. Foram realizadas mais duas tentativas de partida e nas 3 ocasiões as mesmas câmaras não acenderam, câmaras 1, 8 e 9. Foi feito teste de cetelhamento do RIC que respondeu normalmente. Possivelmente houve alguma falha no procedimento de sopragem utilizado hoje pela mecânica. Sendo assim, iremos retornar amanhã para refazer a sopragem. Alinhado com Coord. André para aplicar novamente o libra e emitir PT nos nomes dos TMs Brazil e Rodrigo para atuação amanhã.
Edinilson, criei uma operação nesta OM para o Danilo apontar.
OBS: TM Danilo atuou na atividade até aproximadamente 22h00.
Status: Em andamento - Indisponível
TG-C INDISPONÍVEL DESDE AS 07H DE 14/01 ATÉ 15H DE 15/01 POR ESTA FALHA, DEPOIS FOI OUTRA FALHA (ABAIXO) </t>
  </si>
  <si>
    <t>Câmaras de Combustão</t>
  </si>
  <si>
    <t>Câmaras 1, 2, 8 e 9</t>
  </si>
  <si>
    <t>Limpeza das Câmaras</t>
  </si>
  <si>
    <t>Analítica+Instrumentação+Automação:
OI 2018734333 C-123101D Baixa Pressão Sist. N2 (#)
Ontem por volta das 22h50 tivemos a queda do compressor de venda D com informação da operação da queda por conta de baixa pressão no sistema da geradora de nitrogênio, observado pelo operador comutações constantes entre a geradora de N2 e os cilindros além de grande quantidade de óleo no filtro de entrada da geradora de N2 deixando o compressor indisponível. Assim foi gerado ordem imediata verificação geral no sistema. TM Adilson e Martins realizaram verificação no filtro constataram a saturação do elemento filtrante devido excesso de óleo, foi realizada troca filtro por sobressalente, foi verificado e drenadas todas as linhas da geradora foi identificado a presença de óleo nas linhas, o analisador de oxigênio estava funcionando sem anormalidades. Em avaliação realizada junto a equipe da UOTOP identificamos pelo PI que houve baixa eficiência da membrana, a válvula de controle FCV tentou compensar, mas não conseguiu acarretando no intertravamento. Não temos membrana disponível em estoque para troca, está em processo de compras NM 11.799.949 (RC 27005113) através da parametrização duas unidades. Assim optamos por ajustar o preset da malha de controle de nitrogênio passando dos atuais 30% para 40%(Limite até 49%). Alterado esse preset a válvula de controle ficou em 50% de abertura normalizando a controle da geradora. OBS.: TM Squinca levantou os preset na lógica para comutação do acionamento da XV das garrafas de N2 em todas as máquinas, em todas ela abrem com valor de 200KPa e fecha na máquinas A e E com 550Kpa, B,C,D com 600Kpa. Atividade foi concluída com sucesso por volta das 17h00. Equipamento liberado para OP.  Status: Concluído disponível
OBS: QUEDA ÀS 22H50 DE 15/01 - RETORNO ÀS 17H DE 16/01</t>
  </si>
  <si>
    <t>Gerador de N2</t>
  </si>
  <si>
    <t>Membrana de geração de nitrogênio</t>
  </si>
  <si>
    <t>Ajuste de sets de controle</t>
  </si>
  <si>
    <t>Caldeiraria:
OM 2018734330 GIE_ PSV-2621301A Instalar na B-2621301A - LOA
OM 2018734328 GIE_ PSV-2621302A Remover da bomba B-2621301B - LA
Hoje tivemos informação durante o REDIA que a PSV da bomba principal B-2621301A deu passagem esgotando o fluído de selagem do lado LOA indisponibilizando essa bomba. Já estávamos com bomba principal B-2621301B indisponível por conta da nessa mesma PSV do lado LOA. Com a indisponibilidade das duas bombas do OCVAP II, foi acordado pela emissão de ordem imediata pelo ISUP para a remoção da PSV lado LA da bomba B e reinstalação no lugar da PSV lado LOA da bomba A. Essa atividade troca foi realizada com sucesso pela equipe de caldeiraria que terminou atividade por volta das 17h00. No entanto, por volta das 18h00 tivemos acionamento da MI para acompanhamento de partida da bomba principal A, pois existia a suspeita da OP de falha no selo dessa bomba. Foi mobilizado o TM Luciano que acompanhou a partida em campo por volta das 19h30, foi verificado com a bomba em operação que os DRU´s do plano de selagem estavam cheios, não houve baixa no nível que manteve constante em todo o tempo de avaliação, a única ressalva informada pelo TM foi a pressão nos PIT´s da selagem estarem um pouco mais alta do que o normal em torno de 28Kgf/cm2 o que gerou um pouco de preocupação pois estavam bem próximos do valor de abertura das PSV´s=29Kgf/cm2, porém após algum tempo em operação esses valores foram reduzindo até chegarem a patamares em torno de 20Kgf/cm2 o que considerado valores normais. Acompanhamos até por volta das 20h00 deixando o equipamento liberado para operação.
 Status: Disponível - operando</t>
  </si>
  <si>
    <t>PSV-2621301A</t>
  </si>
  <si>
    <t>Instalação de PSV da redundância</t>
  </si>
  <si>
    <t>Caldeiraria:
OM 2018649255 PSV-2621302B Remoção p/ Calibração
Hoje conforme programado foi realizado pela caldeiraria a remoção da PSV da bomba principal B-2621301B que está apresentando vazamento. A válvula deve ser encaminhada amanhã para calibração externa junto com PSV da bomba de MEG da UAPO III com previsão de retorno para reinstalação no campo no dia 21/01. 
Status: Concluído - indisponível (Remoção)</t>
  </si>
  <si>
    <t>PSV-2621302B</t>
  </si>
  <si>
    <t>Remoção p/ Calibração</t>
  </si>
  <si>
    <t>Instrumentação+Automação:
OE 2018732239 GE-513201C- Falha Meetering Secundária 
Hoje conforme combinado tivemos atuação conjunta da equipes de instrumentação e automação na substituição do controle da meetering secundária. No período da TM´s Silvio e Martins foi emitido reserva e retirado sobressalente do estoque, realizada a montagem do módulo na placa de suportação e fixados bloco de terminais em oficina para facilitar a instalação no campo. Na parte da tarde foi o módulo no campo, reconectados todos os cabos de alimentação, rede e controle. Foi realizado o procedimento de configuração pelo TM Squinca conforme orientação e procedimento encaminhado pelo Eng. Lucas. Para essa configuração é necessário desligar todos os demais controladores da moog da rede devicenet, abaixar taxa de velocidade da rede para configuração do endereçamento do módulo. Feito isso, foi retornado os demais alimentação dos demais controladores e restabelecido a comunicação da rede. Após o a configuração foi realizado processo de ciclagem da válvulas com sucesso. Em todos os clicos a válvula respondeu adequadamente a todos os comando e retorno de posição. Equipamento testado e liberado para operação por volta das 18h30.
Status: Concluído disponível
TG-C INDISPONÍVEL DESDE AS 15H DE 15/01 ATÉ 18H30 DE 17/01 DEVIDO A ESTA FALHA</t>
  </si>
  <si>
    <t>Válvula Meetering Secundária</t>
  </si>
  <si>
    <t>Controlador Moog</t>
  </si>
  <si>
    <t>Substituição do controlador e testes gerais</t>
  </si>
  <si>
    <t>Instrumentação+Engenharia+Automação:
OI 2018753270 GE-513201D - Queda TGD SD 17/01
A PT foi liberada por volta das 23h30 quando da chegada na casota do TG-D constatamos temperatura extremamente elevada devido ausência do ar condicionado. Foram abertura todas as portas do painel para diminuir a temperatura interna dos componentes. Feito isso, iniciamos atuação em campo na válvula metering de óleo, foram verificadas todas conexões elétricas no GS3, não encontramos anormalidades, verificado integridade do cabeamento e isolação dos cabos, também sem anormalidades. Partimos então para ciclagem da válvula para acompanhamento do teste funcional tanto o comando de saída quanto o feedback de retorno estava, tudo ok. Foi verificado a calibração do transmissor de pressão diferencial 63QGJCV também sem desvios. Como não encontramos nenhum vestígio de falha nesta malha optamos montar o datalogger e fazer uma nova partida. A máquina partiu por volta das 06h00 da manhã e não apresentou nenhuma falha, nada foi pego pelo logger. Suspeitamos que falha possivelmente ocorreu devido a temperatura elevada dentro da sala, o que pode ter afetado o circuito eletrônico do GS3. A equipe do compartilhado foi mobilizada em emergência no primeiro horário do ADM e já regularizou a falha, foi substituída a correia do ventilador que estava rompida e dado carga de gás. Por ora, equipamento foi entregue para operação e ficou em central dividindo carga com TG-C em Central até o restabelecimento dos compressores de venda.
OBS.: Atuaram nesta demanda TM´s Silvio, Adilson, Squinca, Sup. Fazzini e Eng. Ranaudo, Líder Nilson e Gerente Flaviano.
Status: Concluído - operando
TG-D INDISPONÍVEL DAS 20H DE 17/01 ATÉ 06H00 DE 18/01</t>
  </si>
  <si>
    <t>Verificação do sistema de controle do sistema sintético</t>
  </si>
  <si>
    <t>2º Queda do TG-C: O TG-C partiu por volta das 20h35 e operou até as 20h55 quando da passagem para PREMIX houve a queda dessa máquina SD por atuação dos dois detectores de gás do hood( A71GPEV01/02, valores entre 7% a 13%). Com a indisponibilidade dos dois TG´s foi mobilizado as equipes de plantão do MI, Eng Fernando Ranaudo e Sup. Fazzini para apoio as equipes de sobreaviso.  
OI 2018722044 GE-513201C Sanar Vazamento 
Acionado a equipe de mecânica por volta das 22h30 para avaliação no interior do hood e identificação de possíveis pontos de vazamento. Após a liberação da PT por volta das 23h40 os TM´s Luciano e Sérgio realizaram verificação geral em todas as conexões das câmaras de combustão, mangueiras não identificado nada frouxo. No entanto, ao verificar as conexões das válvulas de dreno das câmaras constatamos um tubbing solto, o mesmo era pertencente a válvula de dreno da secundária de alta. A conexão foi recomposta e logo em seguida foi liberado a máquina para remoção do libra do partida. Quando da partida da maquina identificamos atuação do sensor 39GBLA1 deslocamento axial da gear box impedindo a partida da máquina, essa falha ocorreu eventual quando da queda do TG, para regularizar foi ligado a bomba de óleo, mas tempo de liberação de partida ficou acima de uma hora, assim optamos por realizar ARO para inibição deste sensor. Assim, Foi ativado ARO 2019/017 e inibido o sensor pelo TM Squinca no bently. Após isso, a máquina foi partida com sucesso por volta das 00h55 e segue operando em modo central para restabelecimento dos compressores de venda. 
TG-C INDISPONÍVEL DESDE 20H30 DE 17/01 A 01H00 DE 18/01 DEVIDO A ESTA FALHA</t>
  </si>
  <si>
    <t>Dreno da Secundária</t>
  </si>
  <si>
    <t>Tubbing solto</t>
  </si>
  <si>
    <t>Reaperto de conexão</t>
  </si>
  <si>
    <t>Analítica+Instrumentação+Automação:
OI 2018745958 AT-123101A/E Falha Analisador OX
Acionado a instrumentação para verificar a falha da geradora de N2 causou a queda do compressor de venda A. Em campo realizamos inicialmente ajuste no preset da geradora de N2 de 30% para 40% uma vez que já tínhamos mapeado da baixa eficiência dessa malha em função da degradação da membrana. TM Squinca implemento o ajuste com sucesso, porém não conseguimos testar a efetividade dessa correção devido a falha encontrada no analisador de O2. TM Adilson verificou ausência de energia no analisador de O2 após medições no campo, e também devido a indicação na tela da IHM estava em -24%. No entanto, para regularização dessa falha era necessário abertura do painel de campo. Em conversa com COTUR para emissão da AR para inibição da pressurização para abertura do painel não foi autorizado essa intervenção por conta do risco de queda as demais máquinas em função deste painel ter em seu interior o controlador do CCC que controla as demais máquinas. Assim, foi negociado a realização deste atividade pela equipe do Administrativo para análise de risco mais detalhada. 
PRIMEIRO DIA DE INDISPONIBILIDADE - VER PI, MOMENTO DA QUEDA DO VENDA A
____________________________________________________________________
18/01/19
Instrumentação+Analítica+automação:
OM 2018745958 AT-123101A/E Falha Analisador OX
Hoje foi mobilizado apoio dos extraprogramado dos TM´s Márcio Jaime e André Grammlich para dar prosseguimento no restabelecimento do analisador de O2 que estava causando a indisponibilidade do compressor de venda A. Foi realizada elaboração da ARO pela coordenação para liberação de acesso ao interior do painel do compressor. Os TM´s realizaram a religação dos cabos e conexões do analisador no campo e seguida assim que aberto o painel foi constatado que fusível da alimentação de 24Vcc estava queimado, o mesmo foi trocado e normalizado a indicação do instrumento. Foi realizado gás de zero e gás padrão de calibração 10% O2 o equipamento respondeu adequadamente. Feito isso, a máquina foi liberada e partiu com sucesso por volta das 10h50. Também foi normalizado o analisador de O2 que removido do compressor de venda E para realização de testes funcionais. Dessa forma, ambos os equipamentos foram liberados pela manutenção por volta das 11h00.
Status: Concluído - operando</t>
  </si>
  <si>
    <t>AT-123101A</t>
  </si>
  <si>
    <t>Fusivel de alimentação do painel</t>
  </si>
  <si>
    <t>Substituição de fusível de alimentação do painel</t>
  </si>
  <si>
    <t>Instrumentação+Engenharia+Elétrica+CCT:
OM 2018747610 C-123101D - Falha na Partida
Hoje foi dado prosseguimento na análise de falha de partida do venda D pelos TM´s Caleiras, Bretas e Eng. Lucas. Inicialmente suspeitávamos da possibilidade de falha na SV16 e SV17, ou então no PIT-16. Verificamos esses componentes e eles atuaram sem problemas.Analisando a última tentativa de partida, vimos também que parou devido a atuação do sinal XS_21. Esse sinal atua quando há o comando para as SVs16 e 17. Após esse comando, deve-se iniciar um timer de 5s para que a pressão do PIT_16 normalize, impedindo a atuação do XS_21. Porém, identificamos que esse temporizador não está funcionando (não sabemos o motivo), atuando o XS_21 instantaneamente, ao comandar as SVs16 e 17. Fizemos vários testes para tentar fazer o temporizador funcionar, porém sem sucesso. Nesses testes paramos e iniciamos o CLP pelo notebook e também localmente, porém sem sucesso. Durante os testes, como o temporizador logo abaixo possui as mesmas entradas e mesmo tempo, alteramos a lógica de modo a eliminar o temporizador que não estava funcionando. Dessa forma, foi possível modular as SVs-16 e 17, sem atuar o XS_21. Assim, com o objetivo de disponibilizar o compressor para a operação, a lógica foi deixada dessa forma. Após isso, foram realizadas tentativas de partida, sem sucesso devido a falha no Pony Motor a máquina parada sempre no passo 6. Em avaliação preliminar da elétrica, suspeita-se de uma possível falha no cubículo da gaveta do Pony. Para solução definitiva do problema na lógica, podemos testar zerar o CLP, alterar a lógica para utilizar novamente o temporizador, conforme originalmente, e fazer um novo download, para ver se resolve essa falha. Não chegamos a testar esse procedimento, pois não conseguimos uma partida efetiva do equipamento. Assim que for normalizado essa condição de falha do pony vamos fazer o teste. Amanhã está previsto avaliação pela equipe de elétrica junto com a equipe da CCT para planejarmos essa intervenção no cubículo do pony motors do venda D. Caso avaliação será caracterizada com risco baixo, devemos atuar ainda durante o final de semana de forma a disponibilizar essa máquina para operação. OBS.: Devido a indisponibilidade do venda D por decisão gerencial foi restabelecido o compressor de venda E. Sendo assim, a máquina já foi desraqueteada, removido o libra deixando o equipamento como backup da unidade durante o final de semana. Por ora, o venda D segue indisponível para operação.
Status: Em andamento - indisponível
OBS: FALHA SOB DEMANDA, EM TENTATIVAS DE PARTIDA DO VENDA D INICIADAS NA MADRUGADA DE 17/01 (VER HORARIOS DAS TENTATIVAS NO PI). PERMANECEU INDISPONÍVEL ATÉ 18/01 FINAL DA TARDE, QUANDO OUTRA FALHA DE PARTIDA ACONTECEU (ABAIXO - OM 2018785927).
__________________________________________________________
22/*1/19
Automação+Elétrica+Engenharia:
OI 2018785927 - PN-MMC-123101 Falha no Disj Pony Motor
OE 2018747610 - PFCEO - C-123101D - Falha na Partida (#)
Conforme acordado junto a equipe de elétrica foi instalado o analisador de qualidade de energia no Pony motor para monitorarmos a partida do compressor e assim tentarmos identificar a falha da partida do compressor. Após a partida do TG-C as 14:16h, realizamos a partida do compressor C-123101D as 15:01h com sucesso pelo inversor B não subindo falha alguma durante a partida, ao contrários das partidas anteriores onde havia apresentado as falhas F#94. Em acompanhamento da partida pela equipe de elétrica não foi observado anormalidades na sequência de partida permanecendo nada conclusivo perante as falhas apresentadas anteriormente. Ficando para amanhã a remoção do analisador de qualidade de energia.
Eng. Lucas: Existe a operação 0030 para apropriação do HH de apoio da Engenharia.
Status: Operando - Em análise
FALHA A PARTIR DO FINAL DA TARDE DE 18/01 ATÉ 15H DE 22/01.</t>
  </si>
  <si>
    <t>Eliminação de Temporizador</t>
  </si>
  <si>
    <t>Instrumentação:
OE 2017403430 C-123101E - Remover Force XV-215(Apoio ISUP)
Solicitado pela operação a remoção do force físico da XV-215 do venda E para remoção do libra da máquina. Atividade concluída com sucesso por volta das 17h00 pela equipe da G&amp;E.
Status: Concluído disponível
OBS: COMPRESSOR ESTAVA INDISPONÍVEL DESDE O MÊS ANTERIOR PARA INSPEÇÕES DE NR-13 NO P-123112E (ISUP/IE). FOI SOLICITADO NOSSO APOIO NA DATA DE HOJE PARA REMOVER O FORCE DA XV DO FLARE E DESLIBRAR A MÁQUINA, DISPONIBILIZANDO-A NOVAMENTE HOJE (18/01 ÀS 17H)</t>
  </si>
  <si>
    <t>Automação+Instrumentação:
OE 2018741662 C-3123701B Verificar sinal espúrio TIT-901(#)
Hoje conforme combinado tivemos realização da atividade extraprogramada para equipe de instrumentação da G&amp;E para intervenção no TIT-901 pertinente ao compressor de propano B da adequação. A falha neste instrumento acarretou em dois SD neste compresso ao longo desta semana. Os TM Cainã e Rodolfo realizaram verificação em toda a malha em campo deste instrumento e identificaram bastantes anormalidades. Constatado bastante umidade no interior o cabeçote do termoelemento (PT-100), em uma das conexões internas o cabo do sensor estava encostando na carcaça. Realizado limpeza, refeito as conexões do sensor e recalibrado o transmissor de temperatura. Removidos os terminais dos cabos de ligação do TE para evitar qualquer tipo mal contato, e substituído o borne fusível que apresentava sinais de degradação. Após o reparo, realizado loop teste com a automação para garantido assim toda integridade da malha, desde o sensor no campo até a entrada do PLC, tudo funcional adequadamente. Atividade concluída com sucesso por volta das 15h00 
Status: Concluído- disponível
DUAS FALHAS: EM 14/01 (VER HORÁRIO DA QUEDA DO COMPRESSOR C-3123701B NO PI) E VER HORÁRIO DA PARTIDA DELE EM SEGUIDA.
NOVA QUEDA EM 17/01 AS 12H15 E VER HORÁRIO DA PARTIDA DELE EM SEGUIDA.
DEPOIS COMPRESSOR NOVAMENTE INDISPONÍVEL PARA CORRETIVA, DAS 08H ÀS 15H00 DE 19/01.</t>
  </si>
  <si>
    <t>TI-31237901</t>
  </si>
  <si>
    <t xml:space="preserve">Automação+Instrumentação:
OE 2018690069 C-3123102B- Implementação Temporização ZAHH-31231936(#)
Hoje realizamos atividade extraprogramada para implementação da lógica de temporização para sensor de vibração do compressor de reciclo B da adequação em atendimento a recomendação da MYCOM com validação do Eng. Lucas. Sendo assim TM Squinca implementou a lógica que na verdade se trata de um bloco de tratamento de sinais com a rotina de temporização interna. Esse bloco foi utilizado para todos os canais de entrada analógica aplicado aos sensores de vibração da máquina. Em paralelo foi realizado pelos TM´s Silvio e Adilson uma verificação nos sensores em campo, com foco no ZEA-936 que gerou último evento de queda do compressor. Durante os testes de integridade de cabeamento foi constado uma inversão na indicação dos sinais, assim que solto o cabo o sensor ZEA-936 atuou a falha na IHM no sensor ZEA-937(ambos do lado LOA). Com isso resolvermos verificamos também que os dois sensores lado LA (ZEA-938 e o ZEA-939), contatamos também a inversão entre eles, soltando o 938 indicou falha na IHM 939. Dessa forma, buscamos o desenho I-DE-3A02.01-31231-946-MYC-610-C (pag. 35) como referência para corrigir a inversão dos instrumentos. Verificamos que inversão estava na entrada dos cabos no cartão da bently, após a correção da inversão dos cabos e feito teste de integridade verificando o sensor, desta vez os alarmes na tela indicaram suas posições corretamente. No entanto, verificamos durante esse teste de posição que a retirar o cabo de um dos proximitor o seu outro par tem um comportamento estranho de flutuar o valor de medição, quando reinstalado o cabo removido ambos os sensores normalizam. Devido ao tardar do horário daremos continuidade nos testes de integridade amanhã, vamos se essa flutuação de não é em função do shield dos cabos que podem estar cruzados entre eles afetando a medição. O compressor segue disponível para operação sem restrições.
Status: Em andamento- disponível
OBS: INDISPONÍVEL DESDE 00H DE 06/01 - ATÉ 17H DE 06/01. </t>
  </si>
  <si>
    <t>ZEA-936</t>
  </si>
  <si>
    <t>Sensor</t>
  </si>
  <si>
    <t>Correção de Inversão de Cabos</t>
  </si>
  <si>
    <t>Instrumentação+Automação+Mecânica:
OI  2018799153 GE-513201C-Queda por SD 20/01 F&amp;G (#)
Acionado a manutenção por volta das 9h00 com informação da operação da queda do TGC por das 08:00h devido atuação do sistema de Fogo e gás com a descrição "Fire System Trouble". Esta falha provocou SD no equipamento. Emitida ordem e PT imediata onde foi avaliado o interior do hood não sendo encontrado anormalidades, foi identificando que o sensor de gás 71GPEV02 entrou em falha e ao avaliar o instrumento foi identificado que os cabos  internos do sensor estavam com o isolamento danificado encostando na carcaça. Refeito o isolamento dos cabos e assim que restabelecido o isolamento automaticamente eliminou a falha do instrumento. Resetado o EAGLE deixando o o TG-C permissível. Equipe tentou realizar a tentativa de coleta de log de eventos da central sem sucesso. Amanhã será realizada uma nova tentativa com o apoio do Eng. Lucas.
Status: Concluído - Disponível
TG-C INDISPONÍVEL DESDE 08H DE 20/01 ATÉ 18H DE 20/01 DEVIDO A ESTA FALHA.</t>
  </si>
  <si>
    <t>Sensor de gás 71GPEV02</t>
  </si>
  <si>
    <t>Reparo e reaperto de cabos do sensor 71GPEV02</t>
  </si>
  <si>
    <t>OI 2018722044 - GE-513201C - Falha na partida
Realizado 2 tentativas de partida do TG-C logo pela manhã sem sucesso, foi acionado a manutenção onde realizamos a terceira partida com acompanhamento da mecânica identificando que o o termopar 17 não indicava elevação de temperatura. Emitida ordem e PT imediata realizado a limpeza da tocha da câmara 2, realizada nova partida do TG-C com sucesso as 14:16h.
Status: Concluído - Disponível
TG-C INDISPONÍVEL DESDE 08H DE 22/01 ATÉ 14H16 DE 22/01 DEVIDO A ESTA FALHA.</t>
  </si>
  <si>
    <t>Tocha da Câmara 2</t>
  </si>
  <si>
    <t>Limpeza da Tocha</t>
  </si>
  <si>
    <t>Analítica+Engenharia:
OI 2018799153 GE-513201C-Queda por SD 22/01 F&amp;G (#)
Acionado a manutenção por volta das 15:30 com informação da operação da queda do TGC as 15:24h devido atuação do sistema de Fogo e gás com a descrição "Fire System Trouble". Reaberto a PT que havia sido feito reparo no dia 20 e 21/01, verificado o log de eventos e contatado que novamente o sensor 71GPEV02. Foi observado pelo log que o cabeamento do sensor não apresentou falha. Em analise a suspeita é que o sensor esteja com falha intermitente. Houve grande impacto no início dos trabalhos devido ter entrado em alerta de descargas atmosféricas seguido forte chuva, o alerta de de incidência de raio foi suspenso por volta das 20:30h junto com diminuição da chuva com isso sendo iniciado os trabalhos de substituição do sensor AIQ-5132601C (71GPEV02) pelo sensor do TG-A, refeito o isolamento dos cabos, passado gás padrão, calibrado e liberado o TG-C para operação. Equipe deixou notebook com software S3 ligado afim de monitorar o comportamento do sistema de fogo e gás do TG-C. Por volta das 22:30h o Coord. de Op. informou que os sensores de 39GBLA1 e 39GBLA2 dodeslocamento axial da gearbox estavam alarmados, foi verificado o Trend e orientado a operação para ligar a bomba de óleo mineral, estes sensores de 39GBLA1 já próximo do parâmetro de liberação e o 39GBLA2 próximo do parâmetro para liberação do TG-C. TG-C entregue para operação as 00:15h
Equipe: Marcio Jaime, Silvio Mariano, Adilson e Giovani do Comperj atuaram até 00:30h.
Eng. Lucas: Criado operação 0050 para apropriação do HH de apoio da Engenharia.
Status: Concluído - Disponível (com bomba de óleo ligada para retorno do eixo da gearbox)
TG-C INDISPONÍVEL DESDE 15H30 DE 22/01 ATÉ 00h15 de 23/01 DEVIDO A ESTA FALHA</t>
  </si>
  <si>
    <t>Sensor AIQ-5132601C (71GPEV02)</t>
  </si>
  <si>
    <t>Substituição do Sensor</t>
  </si>
  <si>
    <t>Mecânica+Andaime:
OI 2018820369 - GE-513201C - Substituição das câmaras 1, 2 e 9
Após a partida do TG-C logo pela manhã de 23/01, foi observado que a câmara 1 termopar 16, apresentou temperatura de 110ºC havendo o risco de levar o TG-C ao SD. A equipe de operação ao perceber a diferença de temperatura entre câmaras onde imediatamente foi retirado o TG-C do PREMIX e realizada a parada da máquina, assim sendo definido no redia 2 a execução imediata na limpeza da câmara. Em análise em conjunto com Eng. Gustavo foi observado que as câmaras 2 e 9 também apresentam indícios de aumento do spread. Com isso foi emitido ordem e PT imediata sendo liberada por volta das 15h porém em inspeção no momento da liberação da PT o executante observou que o libra aplicado no campo não era o mesmo que estava indicado na PT, foi revisado o Libra e liberado por volta as 17h para inicio da atividade. Montado o pau de carga, realizado a substituição das câmaras 1, 2 e 9, removido o pau de carga e realizado a partida do TG-C com sucesso as 23:35h e operou em IDLE por 20 minutos.
Equipe: TM's Brazil e João foram liberados as 00:30h
Status: Concluído - Disponível
VER NO PI MOMENTO DA PARADA DO TG-C, POR VOLTA DA HORA DO ALMOÇO DE 23/01 - INDISPONÍVEL ATÉ 23H30 DE 23/01.</t>
  </si>
  <si>
    <t>Câmaras 1, 2 e 9</t>
  </si>
  <si>
    <t xml:space="preserve">Substituição de injetores </t>
  </si>
  <si>
    <t>INFORMATIVO:
GE-513201D - Vazamento de gás
Por volta das 18:30h o supervisor da utilidades Ronaldo acionou o Líder de manutenção com a informação do operador P7 Andre ter identificado um vazamento de gás na região do TG-D, onde apresentava o vazamento pelo dreno aberto do TG-D. Foi acionado o SMS que mediu o local identificando explosividade entre o hood e whru do TG-D. Ao avaliar o vazamento onde foi identificado o tubbing do dreno M403 gelado, nos levou ao norte de onde poderia ser a origem do vazamento. Buscando a documentação do técnica do TG observamos que o dreno M403 é oriundo das válvulas de dreno da tocha, central e primária. pela configuração a qual operava o TG-D em PREMIX, suspeitamos que pode estar ocorrendo uma passagem ou o travamento da válvula 20FGPD de dreno do manifoald primário. Para melhor avaliação, constatação e correção é necessário a parada do TG-D para testes operacionais das válvulas. Por volta das 19:30 o SMS informou que havia diminuindo bastante a concentração e na rua envolta do TG-D apresentava 2% e na região da rua principal e k-01 0%.Foi decidido em manter o TG-D operando com o monitoramento da brigada de incêndio até a finalização da substituição das câmaras do TG-C, sendo que por voltas das 21h SMS informou que estava tudo sobre controle e sem aumento na detecção de gás e explosividade na região. Para atuação da MI na oportunidade parada do TG-D foi gerada a ordem abaixo e em avanço realizado testes em bancada em 2 válvulas reparadas para realizar a substituição.
OE 2018822064 - GE-513201D - Vazamento de Gás
Status: Operando com monitoramento pelo SMS
VER MOMENTO DA PARADA DO TG-D NO DIA SEGUNTE, 24/01</t>
  </si>
  <si>
    <t>Válvula de Dreno de manifold de gás</t>
  </si>
  <si>
    <t xml:space="preserve"> válvulas danificadas (20FGPD, 20FGCD)</t>
  </si>
  <si>
    <t>Substituição das válvulas danificadas (20FGPD, 20FGCD)</t>
  </si>
  <si>
    <t>Automação/ Instrumentação/ Mecanica/ Eletrica:
OI - xxxxx - Parada indevida da Unidade 
Foi emitida PT sem ordem para maior agilidade no atendimento.
Hoje as 17h02 ocorreu a parada indevida do TG-513201C atuando o descarte de cargas conforme prioridade programada, nesse momento o TG-B assumiu as demais cargas chegando ao patamar de 25M e em seguida ocorreu o desarme das demais cargas por sub frequência, com a parada de todos os vendas. O TG-B não saiu de operação.
Em analise da queda do TG-C, foi identificado que ocorreu uma descarga atmosférica próxima a máquina no exato momento da queda e foi observado que nesse momento o termopar  7 sofreu um pico momentâneo na indicação alarmando "open TC" e levando a parada da máquina em seguida por spread. 
Após esta analise foi decidido pela retorno do TG-C em operação, uma vez que a indicação do termopar 7 estava normalizada (porem requer uma melhor analise posterior), salientando que o multicado deste conjunto de termopares ja esta com alguns pares com baixa isolação e mapeada a sua substituição.
QUEDA DO TG-C DEVIDO À DESCARGA ATMOSFÉRICIA PRÓXIMA. TG CAIU POR VOLTA DAS 17H DE 25/01. VER NO PI O MOMENTO DO RETORNO, NO MESMO DIA (próximo das 19h30) E CONSIDERAR ESTE PERÍODO DE INDISPONIBILIDADE.</t>
  </si>
  <si>
    <t>Termopar 7</t>
  </si>
  <si>
    <t>Repartida do equipamento após análise do evento</t>
  </si>
  <si>
    <t>Automação/ Instrumentação/ Mecanica/ Eletrica:
OI - xxxxx - Parada indevida da Unidade 
19h30 - Com o retorno do TG-C em operação a operação da unidade retornou a sua normalidade, porem novamente tivemos dificuldades com o retorno do C-123101D. Solicitado o acompanhamento da Elétrica sobreaviso e nessa segunda tentativa a maquina entrou em operação normalmente sem a necessidade de intervenção, também impossibilitando um melhor analise pelos técnicos de elétrica.
Preventivamente foi definido pela partida do TG-D para garantir maior estabilidade até o reestabelecimento da pressão de entrada, porem durante a partida ocorreu falha no WHRU (tempo de fechamento). Iniciamos uma segunda partida com acompanhamento da Instrumentação e foi identificado vazamento de óleo sintético nos flexíveis do motor de partida, a mecânica foi acionada para verificação e até o momento do fechamento deste relatório ainda não havia sido localizado o ponto de vazamento, amanha pela manha enviaremos complemento desta analise. O Gerente Gustavo acompanhando em campo a verificação.
TG-513201D - Ontem foram substituídos os orings de vedação das mangueiras da descarga da bomba e realizado partida da maquina as 01h30 com sucesso, em seguida a maquina foi parada e disponibilizada para operação.
Os Mecânicos Brazil e João Vitor trabalharam até as 02hs de hoje com acompanhamento do Gerente Gustavo.
INDISPONIBILIDADE DO TG-D - VER NO PI MOMENTO DA TENTATIVA DE PARTIDA JÁ NO PERÍODO DA NOITE DE 25/01. FICOU INDISPONÍVEL ATÉ 01H30 DE 26/01.</t>
  </si>
  <si>
    <t xml:space="preserve">Mangote  de retorno de óleo do sistema de partida </t>
  </si>
  <si>
    <t>Oring vedação</t>
  </si>
  <si>
    <t>Substituição de oring danificado</t>
  </si>
  <si>
    <t>Automação:
OM 2018685736 - C-123101E MCE -AGRUP 2018685739 - MANUT PREV 4.000H
Executado hoje a preventiva no Painel de campo,IHM e PLC, verificando a existência de erros no módulos conforme definido na OM, segue amanha pelo sobreaviso, hoje o serviço foi interrompido para execução dos testes do OCVAP.
Status: Em andamento - Indisponível
OBS: COMPRESSOR DE VENDA E INDISPONÍVEL A PARTIR DA MANHÃ (08H) DE 23/01, DEVIDO A INSPEÇÃO DE NR-13 DO P-123113E. MI IRÁ APROVEITAR ESTA PARADA PARA REALIZAR ESTA PREVENTIVA. NO ENTANTO, CONSIDERAR COMPRESSOR INDISPONÍVEL POR NR-13, DESDE 23/01 ATÉ O FINAL DE FEVEREIRO (ATIVIDADE ESTÁ CONTINUANDO AO LONGO DE FEVEREIRO). ACOMPANHAR FATOS RELEVANTES PARA SABER QUANDO ELE RETORNA (MAIS PRO FIM DO MÊS).</t>
  </si>
  <si>
    <t>Inspeção NR-13 do P-123113D</t>
  </si>
  <si>
    <t>Automação/ Instrumentação:
OM 2018690069 - Queda por ZAHH-31231938
Hoje as 8h15 da manha ocorreu o desarme do C-3123102B por atuação do ZT-31231938B. Em analise no campo foi observado que esta atuação se deu por falha do sensor/ modulo e não por vibração real. Em analise com a equipe de Instrumentação e Automação, foi identificado que esta falha é recorrente, ja tratada nesta mesma OM, porem no sensor ZT-31231936. 
Na analise do primeiro evento, o Eng Lucas observou que há uma temporização programada de 120seg no caso de  vibração, porem para o alarme de falha não há a temporização, deste modo foi questionado (ná época) esta divergência e foi orientado pela Maekawa a implementação deste delay também para o caso de falha, porem na implementação (relato desta OM) este delay foi implementado somente no ZT-936 e não em todos os pontos como deveria, deste modo como uma primeira ação com a finalidade de disponibilizar a máquina com maior confiabilidade foi definido pela implementação do delay nos demais pontos. Durante a implementação foram observados outros detalhes e oportunidades de melhorias que serão discutidos posteriormente.
Outro ponto questionado pelo Eng Lucas a Maekawa é que está implementado na lógica um delay de 120seg porem a documentação relata 60seg. A Maekawa ainda não respondeu a este questionamento e o Eng Gustavo também questiona 60seg ainda estar elevado.
Danilo, Por favor, conforme orientação do Gustavo devemos cobrar de imediato a Maekawa um posicionamento sobre este assunto, favor ver com  a preditiva, grato.
A etapa de implementação da temporização foi concluída pela automação com apoio da instrumentação, pendente a analise dos demais itens.
A com a partida do C-3123102A de imediato não houve grande distúrbios operacionais, a maquina "A" se encontra parada neste momento.
Status: Concluído - disponível
QUEDA DO COMPRESSOR ÀS 08H15 DE 27/01 E DISPONIBILIZAÇÃO PARA OP ÀS 17H DO MESMO DIA</t>
  </si>
  <si>
    <t>ZT-31231938</t>
  </si>
  <si>
    <t>Implementação de Delay na lógica</t>
  </si>
  <si>
    <t>Contagem de Mês</t>
  </si>
  <si>
    <t xml:space="preserve">Período </t>
  </si>
  <si>
    <t>Média 2018</t>
  </si>
  <si>
    <t>Rótulos de Coluna</t>
  </si>
  <si>
    <t>(Tudo)</t>
  </si>
  <si>
    <t>Classe Equipamento</t>
  </si>
  <si>
    <t>Vendas</t>
  </si>
  <si>
    <t>Contagem de Classe Equipamento</t>
  </si>
  <si>
    <t>ICPM</t>
  </si>
  <si>
    <t>ICPM-SO</t>
  </si>
  <si>
    <t>DIGM</t>
  </si>
  <si>
    <t>BACKLOG</t>
  </si>
  <si>
    <t>ICPC</t>
  </si>
  <si>
    <t>SO INDISP</t>
  </si>
  <si>
    <t>Meta</t>
  </si>
  <si>
    <t>Realizado</t>
  </si>
  <si>
    <t>Projeção</t>
  </si>
  <si>
    <t>Acumulado</t>
  </si>
  <si>
    <t>JAN</t>
  </si>
  <si>
    <t>FEV</t>
  </si>
  <si>
    <t>MAR</t>
  </si>
  <si>
    <t>ABR</t>
  </si>
  <si>
    <t>MAI</t>
  </si>
  <si>
    <t>JUN</t>
  </si>
  <si>
    <t>JUL</t>
  </si>
  <si>
    <t>AGO</t>
  </si>
  <si>
    <t>SET</t>
  </si>
  <si>
    <t>OUT</t>
  </si>
  <si>
    <t>NOV</t>
  </si>
  <si>
    <t>DEZ</t>
  </si>
  <si>
    <t>Propano</t>
  </si>
  <si>
    <t>Reciclo</t>
  </si>
  <si>
    <t>Indicador</t>
  </si>
  <si>
    <t>●</t>
  </si>
  <si>
    <t>Propanos</t>
  </si>
  <si>
    <t>Reciclos</t>
  </si>
  <si>
    <t>SD</t>
  </si>
  <si>
    <t>Falha Partida</t>
  </si>
  <si>
    <t>Evento</t>
  </si>
  <si>
    <t>Ações</t>
  </si>
  <si>
    <t>Substituição selo - Ok</t>
  </si>
  <si>
    <t>Calibração sensor - Ok</t>
  </si>
  <si>
    <t>1-Substituição AVR-OK
2-Acompanhamento ressuprimento material</t>
  </si>
  <si>
    <t>1-Ajuste da pressão de ar - OK
2- Estudo remoção de Trip -XXX</t>
  </si>
  <si>
    <t>1-Reaperto da conexão.
2- Revisão do procedimento de manutenção</t>
  </si>
  <si>
    <t>1-Substituição fusível queimado</t>
  </si>
  <si>
    <t>1- Reparo do cabeamento</t>
  </si>
  <si>
    <t>1- Limpeza da tocha
2-Ajuste de queima do TG</t>
  </si>
  <si>
    <t>1-Substituição do sensor</t>
  </si>
  <si>
    <t>1-Verificação de integridade do conjunto - Ok</t>
  </si>
  <si>
    <t>1-Verificação de integridade do conjunto - Ok
2-Aplicação de temporizador-Ok
3-Estudo para aplicação de votação</t>
  </si>
  <si>
    <t>1- Limpeza das tochas - OK
2- Avaliação da necessidade de revisão do procedimento</t>
  </si>
  <si>
    <t>1- Reajuste do sistema
2-Inclusão da substituição preventiva do filtro no plano de manutenção
3-Acompanhamento aquisição membrana 11.799.949. Remessa para 14/05.
4-Avaliação de desempenhos das demais menbranas
5-Criação de ordens com reserva do material para as membranas já degradadas.</t>
  </si>
  <si>
    <t>1- Reparo de cabo degradado e de conexão. Susbtituição de fusivel do 4 a 20 no painel.</t>
  </si>
  <si>
    <t xml:space="preserve">OI 2018722044 - GE-513201C - Falha na partida devido obstrução na tocha verificada no termopar 17 </t>
  </si>
  <si>
    <t>OM 2018690069 - Queda do C-3123102B por falha do sistema de monitoramento causada pela atuação espúria do ZAHH-31231938</t>
  </si>
  <si>
    <t>OI 2018753270  - Queda TG-D devido travamento do GS3 causado por temperatra elevada sala de controle</t>
  </si>
  <si>
    <t>1-Verificação de integridade do sistema- Ok
2- Reparo ar condicionado</t>
  </si>
  <si>
    <t>OI 2018734333 - SD do C-123101D por Baixa Pressão Sist. N2.</t>
  </si>
  <si>
    <t>OI 2018662584 - Queda do C-123101C por desligamento da alimentação elétrica do painel devido atuação de intertravamento por baixa pressão de ar</t>
  </si>
  <si>
    <t>OI 2018713583 - Falha na partida do C-123101D devido falha na porta de saída digital AVR</t>
  </si>
  <si>
    <t xml:space="preserve">OI 2018692236 - Queda do C-123102A devido falha TIT-1231507A </t>
  </si>
  <si>
    <t>OM 2018664298 - Queda do C-123101A devido falha do selo mecânico</t>
  </si>
  <si>
    <t>OI 2018689900 - Queda do C-123101D devido desvio de calibração sensor de vazão vinculado ao CCC</t>
  </si>
  <si>
    <t>OI 2018722044  - Falha na partida do TG-C após sopragem</t>
  </si>
  <si>
    <t>OI 2018722044 - Queda do TG-C por tuação sensor de gás devido presença de tubing solto</t>
  </si>
  <si>
    <t>OI  2018799153 - Queda do TG-C devido falha do sensor de gás por degradação no cabeamento</t>
  </si>
  <si>
    <t>OI 2018745958 - Falha  na partida do C123101A por problema no analisador de Oxigêncio AT-123101A/E  devido fusível queimado</t>
  </si>
  <si>
    <t>OI 2018741662 - SD do compressor C-3123701B  por falha no TIT-901  devido umidade no transmissor, degradação de cabo e problema em fusível.</t>
  </si>
  <si>
    <t xml:space="preserve">OI 2018799153 - Queda do TG-C devido falha do sensor de gás AIQ-5132601C (71GPEV02) </t>
  </si>
  <si>
    <t>OM 2018680918 - Queda do TG-C devido falha em termopar durante descarga atmosférica</t>
  </si>
  <si>
    <t>1-Verificação Integridade do sistema
2-Substituição multicabo
3-Estudo aplicação de temporizador</t>
  </si>
  <si>
    <t>1-Susbtituição sensor - Ok
2-Alteração do sensor passando para termopar - Ok
3- Ações para reduzir nível de vibração -RTA associado</t>
  </si>
  <si>
    <t>Responsável</t>
  </si>
  <si>
    <t>Status</t>
  </si>
  <si>
    <t>Concluído</t>
  </si>
  <si>
    <t>Fazzini</t>
  </si>
  <si>
    <t>Aoki</t>
  </si>
  <si>
    <t>2-Alteração do sensor passando para termopar - Ok</t>
  </si>
  <si>
    <t>3- Ações para reduzir nível de vibração -RTA associado</t>
  </si>
  <si>
    <t>Gustavo</t>
  </si>
  <si>
    <t>Em andamento</t>
  </si>
  <si>
    <t>1-Substituição AVR-OK</t>
  </si>
  <si>
    <t>2-Acompanhamento ressuprimento material</t>
  </si>
  <si>
    <t>Daniel</t>
  </si>
  <si>
    <t>Lider</t>
  </si>
  <si>
    <t xml:space="preserve">1-Ajuste da pressão de ar - OK
</t>
  </si>
  <si>
    <t xml:space="preserve">2- Estudo remoção de Trip </t>
  </si>
  <si>
    <t>Mure</t>
  </si>
  <si>
    <t>Previsão 17/05</t>
  </si>
  <si>
    <t xml:space="preserve">1- Limpeza das tochas - OK
</t>
  </si>
  <si>
    <t>2- Avaliação da necessidade de revisão do procedimento</t>
  </si>
  <si>
    <t>2-Inclusão da substituição preventiva do filtro no plano de manutenção</t>
  </si>
  <si>
    <t>3-Acompanhamento aquisição membrana 11.799.949. Remessa para 14/05.</t>
  </si>
  <si>
    <t>4-Avaliação de desempenhos das demais menbranas</t>
  </si>
  <si>
    <t>1- Reajuste do sistema</t>
  </si>
  <si>
    <t>5-Criação de ordens com reserva do material para as membranas já degradadas.</t>
  </si>
  <si>
    <t>Bresser</t>
  </si>
  <si>
    <t>Robson</t>
  </si>
  <si>
    <t>Bellotti</t>
  </si>
  <si>
    <t>Previsão 30/03</t>
  </si>
  <si>
    <t>Previsão15/03</t>
  </si>
  <si>
    <t>Previsão 14/05</t>
  </si>
  <si>
    <t>2- Reparo ar condicionado</t>
  </si>
  <si>
    <t>1-Verificação de integridade do sistema- Ok</t>
  </si>
  <si>
    <t>Compartilhado</t>
  </si>
  <si>
    <t xml:space="preserve">1-Reaperto da conexão.
</t>
  </si>
  <si>
    <t>2- Revisão do procedimento de manutenção</t>
  </si>
  <si>
    <t>Previsão: 28/02</t>
  </si>
  <si>
    <t>Thomaz</t>
  </si>
  <si>
    <t xml:space="preserve">1- Limpeza da tocha
</t>
  </si>
  <si>
    <t>2-Ajuste de queima do TG</t>
  </si>
  <si>
    <t>Lucas</t>
  </si>
  <si>
    <t>Previsão 26/07</t>
  </si>
  <si>
    <t>2-Diligenciamento aquisição sobressalente</t>
  </si>
  <si>
    <t>Previsão:08/03</t>
  </si>
  <si>
    <t>3-Estudo para aplicação de votação</t>
  </si>
  <si>
    <t>2-Substituição multicabo</t>
  </si>
  <si>
    <t>Previsão: 04/04</t>
  </si>
  <si>
    <t>1-Verificação Integridade do sistema</t>
  </si>
  <si>
    <t>3-Estudo aplicação de temporizador</t>
  </si>
  <si>
    <t>Previsão: 15/03</t>
  </si>
  <si>
    <t>2-Aplicação de temporizador-Ok</t>
  </si>
  <si>
    <t>Pedro</t>
  </si>
  <si>
    <t>Previsão 22/03</t>
  </si>
  <si>
    <t>1-Susbtituição sensor - Ok</t>
  </si>
  <si>
    <t>Equipamento Afetado</t>
  </si>
  <si>
    <t xml:space="preserve">Bomba B-2123701A desarmou devido a indicação espúria de nível
muito baixo no V-2123702, causando breve instabilidade na unidade. </t>
  </si>
  <si>
    <t>B-2123101A 1° Pistão não operante - operação degradada com 1 pistão a menos</t>
  </si>
  <si>
    <t>FV-21231001- Fechamento Indevido</t>
  </si>
  <si>
    <t>B-123101A - Sanar vazamento Cabeçotes - Bomba apresenta pequeno vazamento de óleo embaixo do primeiro pistão</t>
  </si>
  <si>
    <t>B-123101B - B-123101B que estava operando havia desarmado com alarme de travamento no disjuntor</t>
  </si>
  <si>
    <t>Queda do TG-D por spread na camara 1 - termopares 16 e 17</t>
  </si>
  <si>
    <t>C-UC-513401A -Temperatura alta de descarga</t>
  </si>
  <si>
    <t xml:space="preserve">Preventiva C-UC-513401A anual </t>
  </si>
  <si>
    <t>Preventiva de 4000 horas TG-A</t>
  </si>
  <si>
    <t>Queda do C-123701A por alta temperatura de descarga 1EP1</t>
  </si>
  <si>
    <t xml:space="preserve">OM 2018912861 - PIT-2621301A - OCVAP II Corrigir erro de indicação.
Hoje a automação com a acompanhamento da Transpetro verificaram a lógica de intertravamento do OCVAP II. Durante a verificação identificaram erro na lógica onde, seria basicamente o seguinte, qualquer falha atuará derrubando o bombeio e ficará registrada na lógica de primeiro evento, caso a falha persista após o reset o sistema será liberado para partir porem a lógica passa a ficar inibida. inclusive a parada de emergência. O PIT-2624301A estava em falha inibindo a atuação. Foi reparado o PIT pela instrumentação e liberado o bombeio. </t>
  </si>
  <si>
    <t>OM 2019018337 - FV-21231001 - Reparar atuador da válvula  
Hoje retiramos o atuador do campo para reparo em oficina, identificamos que o oring utilizado no atuador media 2,6mm, já o original substituido 3mm (de seção) , Foi verificada o interior da camisa do atuador e constatado que há uma pequena corrosão, mas não há ponto de causar vazamento entre camaras, a provavel causa é a seção do anel de vedação substituído. Montado o atuador, instalado no campo e montada o posicionador, pendente o setup, pois a automação estava em outra atividade, Edinilson, favor solicitar a realização pela manha para não impactarmos no retorno que deve acontecer a partir das 13hs, podendo adiantar.
Status: Concluído, pendente calibração.</t>
  </si>
  <si>
    <t xml:space="preserve">OI 2019161140 GE-513201B - Falha fechamento WHRU (#)
Aberto ordem imediata para atuação no WHRU do TG-B que apresentou travamento durante as tentativas de partida para secagem da máquina. Em campo TM´s Márcio e Rodrigo verificaram que cilindro está apresentando passagem de ar entre as câmaras somente de um lado, quando do momento do fechamento acarretando no travamento consequente causando a perda na partida da máquina. Realizamos então autosetup na válvula para tentar compensar essa perda através posicionador. Foram feito dois ciclos de calibração em campo com êxito, o posicionador acabou compensando a passagem, porém será necessário planejar a remoção do cilindro para troca dos anéis de vedação em oficina. Após a intervenção foi realizada a partida da máquina de primeira, a máquina completou etapa de warmup e foi parada em seguida. Equipamento testado e liberado por volta das 21h30. Obs.: TM´s Márcio, Brazil e Rodrigo atuaram até as 21h45.    
Planejamento-Mecânica: Luís H, por gentileza emitir nota/ordem para remoção e troca dos anéis de vedação do cilindro do WHRU, caso não tenhamos os kit´s de vedação disponíveis acredito que temos um cilindro completo em estoque. Favor delinear essa nota e programar ao longo das próximas semanas, incluir nessa ordem nova o número dessa ordem CNTG como referência da falha. </t>
  </si>
  <si>
    <t>Queda C-123101A - Falha no P-12-A-A</t>
  </si>
  <si>
    <t>Queda sob demanda do C-3123701A durante tentativa de partida em troca de UPCGNs</t>
  </si>
  <si>
    <t>Segunda Queda sob demanda do C-3123701A durante tentativa de partida em troca de UPCGNs</t>
  </si>
  <si>
    <t>OI 2019173121 - C-123101D - Queda por atuação do RTD (#)
Após queda do compressor na noite de 19/02 com uma possível falha do RTA, hoje foi emitida ordem e PT imediata para verificação do RTD onde foiram realizados testes e identificado que o RTD estava OK, avançando na análise foi encontrada a conexão do borne de conexão do terminal do cabo do RTD com o relé com folga, sendo reapertado e normalizado a indicação do RTD. Em avanço foi elaborada a GM G&amp;E/UO-APGN/APSP/MI 2019/0008 para inibição do sinal de TRIP do RTD do motor principal. Após aprovação do SGM foi realizado com sucesso a inibição de TRIP dos RTD's do compressor C-123101D ficando ativo apenas a indicação de alarme. Esta GM abrange todos os compressores de vendas, onde será aberta uma nova ordem para inibição dos demais compressores.</t>
  </si>
  <si>
    <t>Queda do compressor por falha de comunicação do Bently Nevada , código
XA-31231-305 A  ocasionando o TRIP pr volta das 01:45 hs do dia
25/02/2019</t>
  </si>
  <si>
    <t xml:space="preserve">OI 2019256789 - C-123101A XS_24 Parada do compressor
Hoje pela manhã, ficamos sabendo através da PST do COTUR, sobre o trip do compressor de venda A às 21h42 de ontem por atuação da falha XS_24 que indicou na IHM. A mesma não aceitou reset no momento, então foi partido o compressor de venda C pela OP, porém durante a madrugada, foi possível resetá-la e deixar a máquina permissiva. Iniciamos atuação hoje com a automação, que identificou que a falha poderia ser causada por uma pressão de ar baixa na entrada da geradora de N2 ou por concentração de O2 acima de 50% na geradora. TM Squinca  levantou a sequência de eventos no Venda A e verificou que houve uma aumento gradual de concentração de O2 a partir das 19:14 do dia 24/02/2019. Atingindo mais de 50 as 21:19 do dia 24/02/2019. Podendo ser reconhecido depois das 22:49 por ter ficado abaixo dos 50%. Sendo assim, tudo leva a crer que estamos perdendo o último ajuste que tentamos fazer neste sistema após a perda de eficiência da membrana que já é conhecida. Amanhã iremos atuar com a instrumentação na tentativa de um novo ajuste. Compressor foi deixado disponível esta noite para a OP.
</t>
  </si>
  <si>
    <t>OI 2019286180 - C-123101A Travamento do Booster
Ao final do dia de ontem, a OP tentou partir o venda A por orientação do Ger. Amauri, mas o booster se mostrou travado. TMs Hélvio e Bretas avaliaram em campo que realmente havia um travamento dos pistões e vazamento de ar pela válvula direcional. Assim preparamos juntos esta OM e a atividade teve início hoje pela manhã. No primeiro horário TMs foram retirar a PT porém houve atraso pois o turno da noite não conseguiu prepará-la e atividade foi liberada somente por volta das 10h. TMs identificaram falha na válvula direcional, necessitando substituição. Possuíamos uma em estoque, que foi retirada, testada em bancada e instalada. Booster voltou a funcionar perfeitamente em seguida e o compressor foi disponibilizado novamente pela OP, porém, agora uma falha no feedback da guide vane apareceu no momento da partida, impedindo a passagem do step 5 para o 6. Esta falha será tratada através de outra OM.</t>
  </si>
  <si>
    <t>B-2123101B - Substituir Rolamento do red</t>
  </si>
  <si>
    <t xml:space="preserve">Preventiva Mecânica 1000H - Lavagem </t>
  </si>
  <si>
    <t>No dia 06/02 , não foi possível a partida da Ocvap II , devido após o momento da preparação da bomba na partida da mesma os ventiladores não partirem , não entrarem em operação , indicando falha , foi verificado pelo P-7 , e o disjuntor está sem anormalidades ;</t>
  </si>
  <si>
    <t>OI 2019176631 - B-540001C - Falha na partida</t>
  </si>
  <si>
    <t>LIT V-21237060</t>
  </si>
  <si>
    <t xml:space="preserve">LIT-21237060 </t>
  </si>
  <si>
    <t>Bombas</t>
  </si>
  <si>
    <t>Atuador</t>
  </si>
  <si>
    <t>Oring de atuador</t>
  </si>
  <si>
    <t>Aneis de vedação da tampa</t>
  </si>
  <si>
    <t>Rolamento acoplamento redutor/bomba</t>
  </si>
  <si>
    <t>Termopar 16 /17</t>
  </si>
  <si>
    <t>Camara de combustão</t>
  </si>
  <si>
    <t>C-UC-513401A</t>
  </si>
  <si>
    <t>Oring obturador válvula de retenção do compressor</t>
  </si>
  <si>
    <t>Ar comprimido</t>
  </si>
  <si>
    <t>PIT-2621301A</t>
  </si>
  <si>
    <t>Instrumento</t>
  </si>
  <si>
    <t>Oring atuador</t>
  </si>
  <si>
    <t>Cilindro do WHRU</t>
  </si>
  <si>
    <t>M-C-123101D</t>
  </si>
  <si>
    <t>RTD estator</t>
  </si>
  <si>
    <t>Cartão BN 3500</t>
  </si>
  <si>
    <t>Analisador de O2</t>
  </si>
  <si>
    <t>Booster selagem</t>
  </si>
  <si>
    <t>Válvula direcional do booster e pistão pneumático</t>
  </si>
  <si>
    <t>Rolamento acomplamento</t>
  </si>
  <si>
    <t>Motor ventilador de selagem</t>
  </si>
  <si>
    <t>Rolamento do motor</t>
  </si>
  <si>
    <t>Bomba de combustível</t>
  </si>
  <si>
    <t>Válvulas</t>
  </si>
  <si>
    <t>Substituição de selagem de silicone para etileno glicol, realizado calibração do instrumento com verificação de cota e retorqueamento de conexões de tomadas de impulso</t>
  </si>
  <si>
    <t xml:space="preserve">Substituido membrana do cabeçote em falha de forma preventiva, porém o mesmo não estava danficado </t>
  </si>
  <si>
    <t>Substituição do oring e Calibração da válvula</t>
  </si>
  <si>
    <t>Substituição de aneis</t>
  </si>
  <si>
    <t>Substituição de rolamentos acoplamento redutor/bomba</t>
  </si>
  <si>
    <t>Limpeza de camara 1. sopragem de camaras 9 e 2 e alteração do valor de temperatura de zona primária de 1.790ºC para 1.820ºC. Realizado verificação geral de solenoides</t>
  </si>
  <si>
    <t>Substituição de kit de vedação da válvula de retenção na preventiva OM  2018908144</t>
  </si>
  <si>
    <t>Preventiva anual</t>
  </si>
  <si>
    <t>Preventiva 4000 HORAS</t>
  </si>
  <si>
    <t>Reparo de falha do instrumento e revisão de lógica</t>
  </si>
  <si>
    <t>Substituição oring atuador</t>
  </si>
  <si>
    <t>Realizado auto setup da válvula - Obs: Necessário substituição de internos do cilindro do WHRU</t>
  </si>
  <si>
    <t>Reconhecimento de alarme e repartida do compressor</t>
  </si>
  <si>
    <t>Reaperto de borne de ligação e alteração de estratégia de intertravamento RTD - G&amp;E/UO-AGN/APSP/MI 2019/0008</t>
  </si>
  <si>
    <t>Revisão de set de controle do sistema conforme SGM</t>
  </si>
  <si>
    <t>Substituição de válvula direcional e 1 dos pistões de acionamento do cilindro magnético</t>
  </si>
  <si>
    <t>Substituição de rolamentos</t>
  </si>
  <si>
    <t>Substituição de rolamento</t>
  </si>
  <si>
    <t>Substituição de bomba de combustível por sobressalente</t>
  </si>
  <si>
    <t>Data ocorrência</t>
  </si>
  <si>
    <t xml:space="preserve">1 - Limpeza de camaras - OK
2 - Alteração de temperatura de queima zona primária - OK
3 - Estudo investigação SPREAD com Siemens </t>
  </si>
  <si>
    <t>1 - Substituição de kit de reparo cilindro WHRU</t>
  </si>
  <si>
    <t>1 - Substituição de kit de reparo cilindro WHRU
2 - Conclusão de analise de falha</t>
  </si>
  <si>
    <t>1 - Analise de falha P-12 A-A</t>
  </si>
  <si>
    <t>sem ações falha operacional</t>
  </si>
  <si>
    <t>1 - Alteração de estratégia de TRIPs - OK
2 - Abrangência demais compressores - OK</t>
  </si>
  <si>
    <t>1 - Alteração de estratégia intertravamento Bently</t>
  </si>
  <si>
    <t>1 - Alteração de set de intertravamento por alto teor de Oxigenio - Ok
2 - Aqusição de membrana reserva</t>
  </si>
  <si>
    <t>1 - Limpeza de camaras - OK</t>
  </si>
  <si>
    <t>2 - Alteração de temperatura de queima zona primária - OK</t>
  </si>
  <si>
    <t xml:space="preserve">3 - Estudo investigação SPREAD com Siemens </t>
  </si>
  <si>
    <t>Previsão 30/05</t>
  </si>
  <si>
    <t xml:space="preserve">OI 2019161140 GE-513201B - Falha fechamento WHRU (#)
Aberto ordem imediata para atuação no WHRU do TG-B que apresentou travamento durante as tentativas de partida para secagem da máquina. . </t>
  </si>
  <si>
    <t>2 - Conclusão de analise de falha</t>
  </si>
  <si>
    <t xml:space="preserve">OI 2019173121 - C-123101D - Queda por atuação do RTD (#)
Após queda do compressor na noite de 19/02 com uma possível falha do RTA, </t>
  </si>
  <si>
    <t>1 - Alteração de estratégia intertravamento RTDs motores vendas</t>
  </si>
  <si>
    <t xml:space="preserve">OI 2019256789 - C-123101A XS_24 Parada do compressor
Hoje pela manhã, ficamos sabendo através da PST do COTUR, sobre o trip do compressor de venda A às 21h42 de ontem por atuação da falha XS_24 que indicou na IHM. </t>
  </si>
  <si>
    <t xml:space="preserve">1 - Alteração de set de intertravamento por alto teor de Oxigenio </t>
  </si>
  <si>
    <t>2 - Aqusição de membrana reserva</t>
  </si>
  <si>
    <t>Caleiras</t>
  </si>
  <si>
    <t>1 - Substituição de kit de reparo e válvula direcional - ok</t>
  </si>
  <si>
    <t xml:space="preserve">OI 2019286180 - C-123101A Travamento do Booster
Ao final do dia de ontem, a OP tentou partir o venda A por orientação do Ger. Amauri, mas o booster se mostrou travado. </t>
  </si>
  <si>
    <t xml:space="preserve">1 - Substituição de kit de reparo e válvula direcional </t>
  </si>
  <si>
    <t>Andre gremilich</t>
  </si>
  <si>
    <t>Pendente definição</t>
  </si>
  <si>
    <t>OM 2018680083 - Falha de selo B-513203</t>
  </si>
  <si>
    <t>Substituição do selo</t>
  </si>
  <si>
    <t>OI 2019307194 - C-123101E Verif. Atuação Valv Anti-Surge
Hoje tivemos também após a intervenção no venda A atuação imediata da instrumentação no compressor de venda E. Esse compressor apresentou falha na partida ontem em função de comportamento anormal na válvula anti-surge. A equipe a operação informou que válvula fechou durante o processo de partida da máquina. Em campo TM Bretas e Hélvio verificaram o cabeamento, solenoides de acionamento, posicionador, porém não foram encontradas anomalias. Foi realizado loop teste forçando a saída do PLC para habilitar a solenoides de controle no campo, feito isso, foi realizado loop teste de acionamento para abertura e fechamento através do controle manual do CCC. A válvula também respondeu adequadamente. Eng. Takahashi verificou em campo com TM´s que controle estava através do EAS(backup do CCC), a suspeita é que durante o procedimento de recirculação elaboradora e aplicado pela OP o controle dessa malha tenha ficado em manual e chaveado para EAS, foi passado o controle da malha novamente para automático. Equipamento foi entregue para operação, porém não é previsto nenhum tipo de partida ou teste nos próximos dias por conta do feriado. Acordado com coordenação partida assistida ao longo da próxima quinta-feira.</t>
  </si>
  <si>
    <t>2018989004 - PFCEO B-123101B Overhaul da redutora</t>
  </si>
  <si>
    <t xml:space="preserve">OI 2019340634 B-3123101B Análise de falha </t>
  </si>
  <si>
    <t>OI 2019392188 PIT-1231509A Comportamento Anormal (#)
Hoje por volta 14h30 foi observado pela operação eventos aleatórios com queda brusca na indicação de pressão do instrumento PIT-509 causando falha no controle de carga da máquina (slide valve) pode acarretar na queda do compressor. Dessa forma, foi gerada ordem imediata para atuação da equipe de instrumentação. A máquina foi parada por volta das 16h00 para liberação da intervenção do MI. Em campo TM´s Hélvio e Bretas realizaram verificação da integridade do cabeamento do sensor desde o campo até a remota do PLC, foram verificadas as conexões de terminais e bornes, tudo estava ok. Realizamos a verificação do reaperto das conexões para ver se havia alguma folga e também avaliado se havia alguma presença de liquido nas tomadas, nada foi encontrado. Sendo assim, o instrumento foi retirado para avaliação/calibração em oficina, aparentemente estava com parte eletrônica limpa, sem vestígios de umidade ou qualquer outro tipo de anomalia. Foi realizada sua calibração em bancada, não identificado nenhum desvio nos pontos de calibração. Em avaliação do comportamento da medição através do PI constatamos alguns picos negativos na medição. Porém nem em campo nem no laboratório encontramos nada que justifique a troca do instrumento. Assim, optamos por fazer a troca do cartão de entrada analógica do PLC que estava disponível em estoque. Para isso foi gerada reserva de uma unidade do NM 10.221.785 reserva 84773125-1. Durante a troca do cartão verificamos a incompatibilidade do mesmo, o cartão original e HART e este sobressalente não. Assim foi abortada essa etapa, devido ao tardar do horário realizamos a montagem do instrumento em campo para disponibilizar a máquina. Verificando pelo PI, mesmo com a máquina houve um pico de medição negativa, solicitamos então para a operação para fechar a tomada de impulso para verificarmos ao longo da noite se haverá algum tipo de pico com a tomada de medição fechada. Caso venha a ocorrer amanhã reavaliaremos a questão da substituição e se temos sobressalente em estoque nessa faixa de medição. Esse transmissor é fabricação da Smar e têm características de físicas construtivas diferentes dos demais instrumentos da unidade, para sua troca é necessária alteração no rearranjo da suportação e nos tubbings. Por ora, vamos seguir monitorando o comportamento do instrumento. Equipamento liberado para operação por volta das 19h20, segue parado como disponível</t>
  </si>
  <si>
    <t>Queda C-3123102B - queda 
Dado continuidade na análise de falha da queda do compressor em 08/03, equipe avaliou a documentação técnica e alarmes em campo com a confirmação do primeiro evento pelo ZAHH-31231938B sensor de vibração do motor lado acoplado a princípio um sinal espúrio porém pelo PI não ficou evidente a atuação somente pelo Log de primeiro evento. Este sensor passou por intervenção em 19 e 20/01/19, também quando ocorreu a queda do compressor por atuação dos sensores de vibração do motor. No período havia sido identificado conexões dos instrumentos invertidos como o ruído gerado entre os sensores quando desconectado por exemplo o 938B gerava ruído no 939B e o falha se repetia tanto no lado LA quanto no LOA. Todo o relato da intervenção e falha encontrada em 19 e 20/01/19 esta anexado a OM 2018690069 e a falha já segue em análise pela Mycom. Dando continuidade da análise de falha da ocorrência de 08/03/19 a equipe identificou que sensor de deslocamento axial do compressor ZI-31231935B apresentou um comportamento anormal, após parada do compressor o sensor 935B ficou indicando -21Um porém dentro do range HH 170Um e LL-404Um. Equipe avaliou que o sensor 935B mesmo o comportamento estranho na parada compressor permaneceu dentro e chegou afim de escala. Foi verificado a temporização dos sensores e todos se encontro com delay de 60 segundos, diferente A que se encontra com 120 segundos. Foram reconhecidos todos os alarmes ficando a máquina disponível. Amanhã será consolidado junto a Supervisão e Engenharia para emissão do relatório da análise de falha. Equipe sugere que seja habilitado um dataloger na próxima partida do compressor.</t>
  </si>
  <si>
    <t>Lavagem TG-A 1000 horas</t>
  </si>
  <si>
    <t>OI 2019307188 - C-123101A Falha de Posição Guide Vane 
Hoje conforme combinado tivemos atuação da equipe de instrumentação e automação na verificação da falha de retorno da guide vane (Vorecon) que estava impedindo a partida do venda A ao final do dia de ontem. Em campo foram verificados pela instrumentação o cabeamento, conexão hidráulica e elétrica no painel, porém nenhuma anormalidade foi identificada. Realizado teste de abertura e fechamento de 0 a 100% da válvula ZT11 o retorno de posição VEHS-1 funcional adequadamente. Em todos os testes realizados não foram constatados nenhum tipo de falha, a única ressalva informada pela equipe automação foi da realização de reset interno na lógica. Feito isso, o sistema ficou em condições normais de partida. Atividade finalizada por volta das 11h00. Equipamento liberado para partida.</t>
  </si>
  <si>
    <t>OM 2019283964 TE-16213011119B Verificar/substituir sensor (#)(PST-COTUR - Prazo 12/03)
Negociado com COTUR a antecipação dessa atividade na bomba B-1621301A do OCVAP em função da indisponibilidade do equipamento para sistema de transferência e estocagem. Esse sensor de temperatura TE-119B estava com indicação em final de escala acima de 130ºC impedindo a partida da bomba. TM´s Hélvio e Bretas verificaram a integridade do sensor, cabeamento e do termoelemento estava tudo ok. Porém ao abrir a caixa de junção CJE-1621301A foi constatado o cabo do sensor frouxo na borneira de ligação. Realizado então verificação geral nas conexões do sensor e feito reapertado geral restabelecendo a indicação de temperatura do instrumento. Após a intervenção a indicação ficou coerente com os demais sensores da máquina, temperatura em torno de 28ºC. Para restabelecer permissíveis de partida foi necessária abertura do painel da bently e realizar o reset cartão de entrada analógica, feito isso a falha normalizou na tela. Obs.: A única pendência para liberação dessa bomba é verificação da falha na gaveta do sistema elétrico que será realizada amanhã pela equipe da elétrica. Se tudo correr bem amanhã possivelmente liberamos essa bomba para operação.
Status: Concluído- indisponível (Pendente intervenção da elétrica na gaveta)</t>
  </si>
  <si>
    <t>Automação:
OI 2019404371 - GE-513201A - Alarmes ativos impedindo partida
Logo pela manhã o coordenador de operação informou que durante a noite, subiram diversos alarmes na IHM do TG-A que impedem a partida do TG. Emitida ordem e PT imediata para equipe de automação avaliar e corrigir afim de deixar o TG-A disponível para queima após a lavagem. Realizada avaliação pelo TM Danilo identificando uma falha intermitente indicando falha na controlnet onde faz o controle dos termopares 1 a 7 através do slot 0, foi identificado alguns bornes folgados onde foram reapertados e invertido o solt 0 pelo 1 para sabermos se a falha continuava no slot 0 ou passava para o slot 1. Após algum tempo voltou a apresentar a falha agora no solt 1. Em conversa com Tm Danilo e Sup. Edinilson será necessário a substituição do cartão NM 10.375.094 Módulo espec. p/CLP Allen Bradley que não temos em estoque, porém temos a RC 27059253 em andamento. Já pedido prioridade na compra ou PTM junto ao SBS junto a reserva 84799765-1. Alinhado com a operação para amanhã concluirmos a lavagem do TG-A, iremos retirar o cartão do TG-B, queimar após a lavagem e retornar com o cartão para o TG-B já que iremos realizar a desmontagem das Discharge Nozzle.
Supervisor Edinilson: Favor consultar o estoque para ver se não possuímos um cartão idêntico porém com outro part number.
Status: Em andamento - Indisponível</t>
  </si>
  <si>
    <t>OI 2019719255 - C-3123102A - Falha no Bently Nevada (#)
Por volta das 09:50h fomos acionados pelo coordenador de operação informando a queda do compressor C-3123102A por falha no Bently Nevada. Em avaliação inicial pelo TM Danilo identificou uma falha espúria de perda de comunicação do Bently Nevada voltando a normalidade logo na sequência. Com a indisponibilidade do compressor B devido a implementação da lógica de votação e a dúvida se repetiria a falha de comunicação do compressor A, foi emitida ordem imediata e atuado em paralelo com o TM Danilo na verificação do Bently para identificar o motivo da perda de comunição. Foi realizado a verificação da fixação dos cabos do Bently sendo identificados alguns bornes folgados tanto no Bently como também nos cartões de entrada analógica, assim sendo entregue o compressor para operação por volta das 11:20h. Realizado a primeira partida sem sucesso, operação suspeitou de alguma falha na slide valve do primeiro estágio, porém a própria operação realizou testes descartando anormalidades na operação da slide. Realizado a segunda partida com sucesso as 12:48h.</t>
  </si>
  <si>
    <t>Hoje conforme combinado tivemos atuação da equipe de instrumentação no TE-413(temperatura do mancal do vorecon lado LA) que causou a queda do compressor ontem devido sinal espúrio. Os TM´s Adilson e Menezes, realizaram verificação geral em toda malha deste instrumento desde o sensor(RTD), cabeamento, caixa de junção, barreira, fusível até borne de entrada do cartão da bently. A princípio nenhuma anormalidade foi identificada, como este sensor é duplo optamos por trocar o sensor por seu par reserva e acompanhar a ocorrência de alguma anormalidade. Assim, por volta das 14h00 houve novamente oscilação na indicação da temperatura com máquina parada, com isso, foi feito novo teste desta vez trocamos os cabos dos sensores TE-413 para TE- 415 que estava ok. Assim, identificamos que o problema era na eletrônica da barreira intrínseca que estava causando oscilação no sinal do sensor para o bently, a mesma foi substituída por sobressalente nova disponível em laboratório. Após a troca a indicação do sensor normalizou ficaram coerente com as demais indicações de temperatura do mancal. Atividade finalizada por volta das 19h30. Equipamento ficou disponível para operação. Acordamos com COTUR que eles irão acompanhar ao longo da noite e amanhã a máquina deve entrar em operação para parar o venda B em atendimento ao rodízio de maquinas. Obs.: TMs Adilson e Menezes atuaram até as 19h30</t>
  </si>
  <si>
    <t xml:space="preserve">OI 2019588521 C-3123102A - Vazamento Tubbing Slide 1º Estágio (#) (PST-COTUR - Prazo 17/03-Concluído)
Fomos informados pelo COTUR por volta das 21h00 de ontem da parada do compressor propano C-3123102A devido identificação de vazamento de óleo na região inferior do compressor. Assim, foi colocado o compressor B em operação para intervenção imediata da MI ao longo do dia. Logo pela manhã foi realizada avaliação em campo pelo TM Menezes constatamos que o ponto de vazamento foi em um dos tubbings da linha da slide válve do 1º estágio que rompeu devido ao atrito com estrutura de suportação do compressor causando esse vazamento. Emitido ordem imediata para intervenção da instrumentação, atividade foi liberada por volta das 13h30 devido a necessidade de despressurização da máquina e aplicação do libra. Foi removido o tubbing danificado aproximadamente 2,5m, e verificado pequeno furo na lateral dele. A princípio suspeitávamos que esse tubbing por ser sistema hidráulico poderia ter um schedule diferente, mas na remoção verificamos que se tratava de tubbing com schedule padrão. Como tínhamos material disponível em estoque optamos por refazer todo trecho já deslocando o tubbing na montagem o mesmo para fora da região de contato com a estrutura de suportação. Para isto foi emitida a reserva 85194077-1 de uma unidade do NM 10.003.897 -Tubbing de 1/2" Inox. Em seguida trecho novo foi montado em campo, conferido o travamento da anilha e aplicado torque nas conexões. Atividade finalizada por volta das 17h30. </t>
  </si>
  <si>
    <t>OI 2019861090 - GE-513201D Shutdown por F&amp;G Casota
29/03 Nesta madrugada, às 3h30, MI foi acionada pelo COTUR com a informação de ocorrência de shutdown do TG-D às 02h40, ocasionado por trip do sistema de fogo e gás da casota, sem possibilidade de reset. Mobilizado de imediato TM Squinca para avaliação da lógica na tentativa de identificar de onde vinha a falha. Identificamos que todos os alarmos possíveis neste sistema haviam subido, como fogo detectado, gás detectado, falha e a princípio suspeitamos de dois cartões que poderiam estar em falha. Foi feito teste nos cartões e descobrimos que eles não eram os causadores. Foi verificado a origem dos sinais que chegam a estes cartões e descoberto um fusível queimado. O mesmo foi substituído pelo TM Squinca e queimou novamente. Mobilizamos então o TM Marcelão para avaliar, por volta das 04h30. TM verificou o painel mais à direta da casota do TG-D, que possui uma lógica de relés. Este painel recebe todo o cabeamento dos sensores de fogo e gás. Lá encontramos mais um fusível queimado, que foi substituído, normalizando a condição do TG-D e liberando a partida, que veio a ser mal sucedida novamente por deslocamento axial excessivo na gearbox, tratada através da OI 2019862547. Ao longo do dia, equipe de engenharia analisou a causa da falha, mas ainda não chegamos numa conclusão robusta. O que se descobriu é que não só os sensores de F&amp;G da casota passam por este fusível que falhou, mas também os sensores de F&amp;G do hood, inviabilizando uma possível verificação física de cada um com a máquina rodando. Como o TG-D permanecerá operando neste final de semana, deverá ser traçada uma estratégia de intervenção por oportunidade ou rodízio, ainda a ser definida pela Engenharia/Grandes Máquinas.</t>
  </si>
  <si>
    <t>OI 2019862406 - GE-513201A Falha de Partida na Sequência do WHRU (#)
29/03 Na tentativa de partir o TG-A após queda do TG-D, OP enfrentou dificuldade ao não completar a sequência de abertura e fechamento do WHRU. Na primeira tentativa, foi relatado que o WHRU abriu normalmente porém ao tentar fechar. parou em 17% de fechamento. Foi tentada mais uma partida, parando em 90%. Avaliando em campo uma terceira tentativa (tentativas sucessivas foram realizadas pois entendemos não haver riscos à máquina, já que esta etapa do WHRU é bem no início da sequência de partida), novamente o mesmo parou em 90% e suspeitamos de vazamento de ar no sistema de acionamento do pistão. Mobilizamos então TM Martins que partiu para uma tentativa de auto setup do posicionador, nossa primeira possibilidade de resolver o problema rapidamente. E tivemos sucesso. A partida do TG-A ocorreu sem anormalidades na seguida.</t>
  </si>
  <si>
    <t>OI 2019632689 GE-513201A -Trocar Válvulas Meetering Central x Secundária 
Realizada a inversão entre as metering central e secundária. Ao tentar realizar o stroke test, verificou-se que a máquina estava em shutdown, condição que não permite realizar os testes. Necessário realizar o contorno de alguns pontos na lógica para permitir o teste, então ficou alinhado com o líder realizar o stroke test quando a máquina for deslibrada, em 22/03. Equipe de caldeiraria estendeu as 19:20h para a instalação da meetering porém devido ao tardar do horário não foi possível concluir o torqueamento de todos os estojos ficando todos paertados em condição segura. Porém deverá ser retornado amanhã para  concluir o torqueamento, reinstalação do piso gradeado e testes nas válvulas meetering.</t>
  </si>
  <si>
    <t>OM 2019414469 - GE-513201B - Inspecionar discharge Nozzle</t>
  </si>
  <si>
    <t>Em avaliação</t>
  </si>
  <si>
    <t>Redutor B-123101B</t>
  </si>
  <si>
    <t>Vedação de haste bomba e membrana</t>
  </si>
  <si>
    <t>PIT-1231509A</t>
  </si>
  <si>
    <t>PN-C-3123102B</t>
  </si>
  <si>
    <t>ZAHH-31231938B</t>
  </si>
  <si>
    <t>ZT-11</t>
  </si>
  <si>
    <t>TE-119B</t>
  </si>
  <si>
    <t>TGCP- TGA</t>
  </si>
  <si>
    <t xml:space="preserve">módulo 1794 IRT8 </t>
  </si>
  <si>
    <t>RACK 3500</t>
  </si>
  <si>
    <t>Bornes</t>
  </si>
  <si>
    <t>TE-413</t>
  </si>
  <si>
    <t>Barreira intríseca</t>
  </si>
  <si>
    <t>Tubing controle slide</t>
  </si>
  <si>
    <t>Tubing</t>
  </si>
  <si>
    <t>TGCP- TGD</t>
  </si>
  <si>
    <t>Damper</t>
  </si>
  <si>
    <t>Posicionador</t>
  </si>
  <si>
    <t>metering Secundária</t>
  </si>
  <si>
    <t>Secção quente GG</t>
  </si>
  <si>
    <t>Verificação geral de válvula AS e loop test no circuito</t>
  </si>
  <si>
    <t>Substituição de redutor</t>
  </si>
  <si>
    <t>Substituição de membrana e componentes</t>
  </si>
  <si>
    <t>Verificação geral de malha e instrumento com medição erronea</t>
  </si>
  <si>
    <t xml:space="preserve">Reaperto de conexões e alteração de estratégia de intertravamento conforme </t>
  </si>
  <si>
    <t>Verificação e ajuste de sistema de acionamento guidevane</t>
  </si>
  <si>
    <t>Reaperto de Realizado reaperto nas borneiras e reset no módulo do Bently Nevada, normalizado a indicação de temperatura.</t>
  </si>
  <si>
    <t xml:space="preserve">Substituição do cartão </t>
  </si>
  <si>
    <t>Verificação do sistema e reaperto de bornes folgados</t>
  </si>
  <si>
    <t>Substituição de barreira intrinseca</t>
  </si>
  <si>
    <t>Substituição do tubing</t>
  </si>
  <si>
    <t>Substituição de fusível danificado do painel</t>
  </si>
  <si>
    <t>Realização de auto setup do controlador</t>
  </si>
  <si>
    <t>Inversão de posição de válvulas central / secundária</t>
  </si>
  <si>
    <t>Inspeção preventiva recomendação GT 33000 horas</t>
  </si>
  <si>
    <t>1 - Conclusão de analise de falha do evento</t>
  </si>
  <si>
    <t xml:space="preserve">1 - Conclusão de analise de falha do evento </t>
  </si>
  <si>
    <t>1 - Substituição de barreira intriseca - ok</t>
  </si>
  <si>
    <t>OI 2019307194 - C-123101E Verif. Atuação Valv Anti-Surge
Hoje tivemos também após a intervenção no venda A atuação imediata da instrumentação no compressor de venda E. Esse compressor apresentou falha na partida ontem em função de comportamento anormal na válvula anti-surge</t>
  </si>
  <si>
    <t>1- Conclusão de análise de falha do vazamento de ar na anti-surge</t>
  </si>
  <si>
    <t>1 - Verificação geral em campo de de instrumento e malha - OK
2- Reaperto de conexões de bornes - OK
3 - Alteração de lógica de intertravamento - delay - OK
4 - Abrangência a demais máquinas da alteração da filosifia de intertravamento - OK</t>
  </si>
  <si>
    <t>1 - Verificação geral em campo de de instrumento e malha - OK
2 - Alteração de lógica de intertravamento - delay - OK
3 - Abrangência a demais máquinas da alteração da filosifia de intertravamento - OK</t>
  </si>
  <si>
    <t>OI 2019861090 - GE-513201D Shutdown por F&amp;G Casota
As 3h30, MI foi acionada pelo COTUR com a informação de ocorrência de shutdown do TG-D às 02h40, ocasionado por trip do sistema de fogo e gás da casota, sem possibilidade de reset</t>
  </si>
  <si>
    <t>1 - Conclusão de analise de falha do evento - RTA 2019-000552-A</t>
  </si>
  <si>
    <t xml:space="preserve">Lucas </t>
  </si>
  <si>
    <t>Previsão 07/05</t>
  </si>
  <si>
    <t>OI 2019862406 - GE-513201A Falha de Partida na Sequência do WHRU (#)
Na tentativa de partir o TG-A após queda do TG-D, OP enfrentou dificuldade ao não completar a sequência de abertura e fechamento do WHRU.</t>
  </si>
  <si>
    <t>GE-513201B Troca Sensores da PT
Hoje conforme combinado foi realizado verificação geral nos sensores substituídos pela equipe de instrumentação com apoio da Siemens. Foram verificados os sensores 99GGNL1-OK, 99GGNL2- OK, 99GGNH1-OK, 99GGNH2-OK. Identificamos desvio no ajuste dos sensores 39PT-A e 39PT-B que foram instalados com valor de tensão em 9,06V e após a recomposição das tampas da PT o sensores estão indicando 10,7V. Amanhã vamos avaliar junto Lucas e equipe da Siemens o impacto dessa diferença dos sensores após a instalação das tampas, a equipe da Siemens informou que esse desvio acontece em unidades offshore, neste casos eles ajustam offsite direto pelo rack da bently para correção deste valor. Devido ao tardar do horário ficou para amanhã a verificação dos sensores 99PT-01/99PT-02. Em conversa com Silvio e Martins eles informaram que é possível concluir essas atividades no período da manhã para liberarmos a desmontagem dos andaimes da PT após o horário do almoço. Na parte da tarde está previsto verificar loo test da  METERING VALVE HP6 com apoio da Siemens juntamente com Verificar transmissores de pressão 63GG305-1 e 63GG305-2 solicitados pelo Eng.Lucas.
02/04 - Hoje foi dado prosseguimento na verificação dos sensores da PT pela instrumentação com apoio da Siemens. Foram verificados os cartões de entrada dos sensores de velocidade, e feitos testes funcional para confrontar os valores de indicação na IHM dos sensores 99PT1/ 99PT2, simulada frequência no campo e visto faixa de calibração na IHM  0 a 6000 rpm constatado que existe uma lógica de fator de correção. Foi bastante produtivo este teste para aprendizagem dos TM´s, ambos sensores estão ok. Em relação a diferença de tensão verificado nos sensores de vibração 39PT-A / 39PT-B em avaliação junto ao Eng. Lucas e Gerente Flaviano optamos por não mexer nesses valores, será realizado partida da máquina para ver o comportamento dos instrumentos e se for o caso será realizado de OFFSET diretamente no cartão do Bently. Foram realizados também a calibração dos PIT´s PT-5132647(63GG305-1), PT-5132647(63GG305-2). Realizado teste funcional tanto na HP-6 quanto na VIGV, ambas também com comportamento normal. Removidos após a finalização da intervenção da instrumentação pela equipe de andaime a estrutura de cobertura da montada acima da PT, pau de carga, bancadas e andaime de acesso utilizados na nessa intervenção. A única pendência foi a recomposição do telhado da gear box que será montado amanhã no primeiro horário pela equipe de caldeiraria. A máquina foi disponibilizada para operação no final do dia. 
05/04 - Após coletar informações com os executante, em 04/04 foi informado que houve necessidade de desligamento dos sensores 99PT1/ 99PT2 de velocidade da PT para realização de mais testes além dos previstos pela SIEMENS e que após esses testes, onde havia a suspeita dos sensores não terem sido religados. Ao avaliar em campo foi confirmado que realmente os sensores estavam desligados. Após religar os sensores 99PT1/ 99PT2 em campo a máquina partiu de primeira sem anormalidades as 09:55h e parado as 11:36h.</t>
  </si>
  <si>
    <t>GE-513201B Inspecionar discharge Nozzle
Hoje foi dado prosseguimento na atividade de recomposição das peças da discharge noozle pela mecânica. Foram montados todos os injetores, centrais, mangueiras e tubulações. Amanhã será desmontado o pau de carga e as bancadas externa. TM´s Sergio informou que vai realizar no primeiro horário mais inspeção e check list para garantir que não houve nenhum desvio na montagem devido ao período da noite a iluminação estar prejudicada no interior do hood. Essa avaliação não deve atrapalhar a intervenção pela equipe de andaime. Aoki, favor enviar as fotos da Discharge nozzle para o Gustavo e alinhar com o Luís programar para a próxima semana a elaboração do relatório da falha.
02/04 - Hoje conforme programado foi realizado pelo TM Sérgio check-list geral em todo o serviço realizado. Foram verificadas todas as conexões, mangueiras, não foi encontrado nenhuma anormalidade dentro do Hood. 
Em seguida a equipe de andaime realizou a desmontagem do pau de carga juntamente com a remoção das duas bancadas externas. As fotos retiradas das peças foram repassadas para o Coordenador Gustavo
03/04 - Após a finalização da atividade na guilhotina pela equipe de mecânica, foi removido o libra da máquina pela operação e realizado o check list de partida da máquina pelas equipes da OP e MI. Participaram do Check list operadores Backer, Fábio, pela MI (TMs Brazil, Davi e Sugahara) validado pelo Líder Nilson e Cotur Caio. Após a verificação em campo foi habilitado o data logger para partida da máquina. Por volta das 18h00 foram realizadas duas tentativas de partida sem sucesso, ambas com mesmo indicativo "falha de ignição" nas câmaras 6, 7 e 9 (TE´s  8,9,10,13,14). Devido ao tardar do horário optamos por não realizar uma nova partida. Será necessário amanhã intervenção para limpeza nas tochas pela mecânica, para isso será criada uma ordem imediata especifica.</t>
  </si>
  <si>
    <t>Hoje conforme programado foi realizada a abertura da guilhotina para fechamento da tampa, quando do final do curso identificamos a necessidade de ajustar o sensor de posição, o mesmo estava fora deixando a guilhotina um pouco fora de posição acarretando no impedimento no fechamento da tampa. Assim, foi necessário a remoção do suporte para oficina para realização oblongo nas furações deixando o suporte na posição correta, após isso o suporte foi reinstalado e fixado o sensor. Em novo teste a guilhotina ficou na posição correta, no entanto, quando do fechamento da tampa foi constatado não estava assentando. Devido ao tardar do horário e necessidade do uso de caminhão munck para remoção para ajuste no pipe shop pela caldeiraria acordamos de fazer essa atividade amanhã no primeiro horário. 
OBS.: Ao final do dia guilhotina foi fechada novamente para deixar a máquina em condição de partida sem o WHRU. 
03/04 - Hoje conforme combinado foi realizado pela equipe de caldeiraria e movimentação de carga a remoção da tampa da guilhotina do campo para desbaste das laterais no pipeshop. Foi feito o reparo na tampa e reinstalado o no campo, porém quando da abertura da guilhotina pela equipe de mecânica a mesma não estava parando no ponto correto impedindo novamente o fechamento do tampa. Os TM´s Brazil e Davi atuaram ajustando os trilhos laterais para dar mais mobilidade durante as movimentações. Feito isso, a guilhotina subiu totalmente. Na sequência foi necessário confeccionar uma manta para vedar corretamente a tampa da guilhotina. Finalizada atividade com fechamento dos parafusos o equipamento foi liberado por volta das 17h00.</t>
  </si>
  <si>
    <t xml:space="preserve">GE-513201B Falha de Ignição
Realizada atividade imediata para equipe de mecânica atuar a na limpeza das tochas do TG-B. TMs Davi e Brazil realizaram a remoção tanto das tochas 6,7 e 9 quanto das mangueiras para limpeza em oficina. Durante o processo de limpeza foi identificado a presença de uma espécie de carbonato granulado, material este bem diferente dos resquícios de fuligem embranquecida que estamos acostumados a encontrar em limpezas anteriores. Esse material foi coletado pelo Eng. Lucas com intuito de enviarmos para análise em laboratório externo. Feito a limpeza em oficina as peças foram recompostas no campo liberando a máquina para partir por volta das 15h00. Após a remoção do libra pela operação foi realizada partida na máquina com sucesso, a mesma passou as etapas de ignição das câmaras de forma normal, porém quando do momento da aceleração para deslocamento da PT a máquina veio a cair por SD com indicativo que não houve descolamento da PT (rotação zerada) em ambos os sensores 99PT1/ 99PT2. No entanto, em verificação em campo pela equipe de instrumentação verificamos a PT estava girando, o que indica que falha é nos sensores de velocidade. Devido ao tardar do horário acordamos junto a COTUR para deixar máquina librada para intervenção de verificação dos sensores amanhã no primeiro horário. </t>
  </si>
  <si>
    <t>GE-513201D-Análise de Falha SD TG-D
Realizada a inspeção das botoeiras de emergência localizadas em cada lado do hood como previsto. A botoeira do lado direito (para que observa a partida da casota do TG-D) estava em bom estado, com sua vedação íntegra. Porém a botoeira do lado esquerdo estava com muita água internamente, cerca de 1/3 da sua altura. A mesma foi secada. Observamos ainda que a vedação da tampa da botoeira estava totalmente ressecada, sem condições de vedar mais nada. A mesma foi removida e iremos aplicar fita para vedação. Verificamos também a caixa de ligação, localizada logo abaixo da botoeira e ela estava em bom estado. Esta caixa já tinha a fita aplicada para ajudar na vedação, sendo necessário removê-la para abrir (iremos recompor também). Equipe então partiu para realizar os testes de isolação. A botoeira estava OK e as conexões na caixa também, porém o cabo de cerca de 1m que conecta a botoeira na caixa estava com valores muito ruins de isolação, necessitando substituição. Decidimos então em conjunto com o COTUR, por volta das 11h00, por prosseguir na corretiva no TG-D ao longo do dia e realizar partida de outro TG para iniciar o retorno da planta. Mobilizamos TM Márcio para apoiar a elétrica nesta atividade no período da tarde. Foi identificado o cabo necessário nas bobinas de sobra do projeto ASA entre os prédios K-08 e K-09. Refeito então o cabeamento, com sucesso. Foi necessário remover a massa de selagem dos conectores Ex do cabo, em oficina. Realizados diversos testes com a botoeira para nos certificarmos de que ela estava atuando normalmente, estando tudo OK. Refeita a vedação das duas botoeiras e duas caixas de passagem, dos dois lados do hood. Como não havia torofita na ferramentaria, foi aplicado silicone para vedar, mas TM Márcio irá solicitar ao Sup. Thomas e Sup. Antonino a compra de torofita na segunda para melhorar a vedação. Ao final da atividade, chegamos à conclusão de que a causa raiz que ocasionou a queda do TG-D ocorrida na madrugada de 29/03 foi a falha na vedação da botoeira do lado esquerdo do hood. Um fato que chama a atenção é a condição péssima que esta vedação estava somente neste lado, sendo que do outro lado do hood ela estava totalmente íntegra. Considerando que o calor proveniente do hood deve ser aproximadamente igual para os dois lados, temos o palpite de que o lado esquerdo recebe mais insolação que o direito, o que pode ter causado esta deterioração acentuada. Recomendamos agora a abrangência para as demais máquinas conforme oportunidade (ou preventiva). TG-D foi liberado para a OP por volta das 16h30, foi partido com sucesso ainda no turno do dia e colocado para operar em central enquanto aguardamos o retorno de PMXL-1.</t>
  </si>
  <si>
    <t>TG-A - Falha no whru
18/04 - Verificado o circuito pneumático do Whru e identificado que o posicionador da válvula de acionamento estava travada. Retirada e levada para bancada. Decidido pelo Coordenador o não fechamento da guilhotina, pois o TGB se encontra disponível.
19/04 - Substituído o controlador/posicionador e na realização de testes, também identificou que o pistão está em falha. O pistão será substituído na segunda-feira devido ao apoio do andaime 
20/04 - Devido a falha apresentada no acionamento do Whru durante os testes no dia 18/04, foi identificado anormalidade no cilindro pneumático necessitando ser substituído. Ajustada a OM e negociada a substituição junto a operação de forma extra programada de forma a deixar o TG-A disponível com o whru operacional. Foi realizada a montagem do pau de carga, realizada a substituído o cilindro pneumático por sobressalente, testado o funcionamento e liberado para a operação. Pendente a desmontagem do pau de carga.
24/04 - Removido pau de carga e realizada a partida do TG-A com sucesso por volta das 11:24h e passado para premix na sequência. Logo após a partir gerou alarme em dois sensores de vibração 1 da GG 39GGI / VE-5132600A (será tratado em uma outra oportunidade de parada do TG-A OM 2019866115) e outro da PT 39PTNEX / VE-5132603A (será tratado na substituição dos sensores da PT) vindo a estabilizar na sequência, estes dois sensores já estão mapeados pela equipe de Grandes Máquinas.</t>
  </si>
  <si>
    <t>GE-513201C Tensão Elevada no gerador 
[27/04] Hoje, 27/04, por volta das 15h, foi Observado pela OP que a tensão do sistema elétrico da unidade estava muito elevada (14,5 kV). Observando o comportamento dos TGs, foi visto que o TG-C estava com cerca de 14,8 kV de tensão, 20 MVar de potência reativa, e uma corrente de excitação próxima da máxima (12 A). Observado ainda que o GSP estava mandando comandos constantes para redução de tensão do TG-C, sem sucesso. Mobilizamos então o TM Rodney, que estava na frente da instalação do motor do ventilador do cooler do propano B para realizar teste de redução de excitação manual no AVR, também sem sucesso, como um pré-diagnóstico. Tudo indica para um possível problema na bobina (contatora) ou cartão, após o módulo AVR. Foi realizado então o processo de parada normal do TG-C pela OP, que veio a cair bem no fim da remoção de cargas por sobre-tensão, para atuação imediata da equipe de elétrica na correção da falha. Na tentativa de partida do TG-B para suprir a demanda do C, o mesmo entrou em operação com sucesso, porém caiu na passagem para pré-mix por spread, o que levou a OP a partir novamente o TG-D, impactando no tempo de liberação do TG-C para elétrica. Atividade foi iniciar somente por volta das 17h30. TMS Rodney e Valdemar foram ao lcal e identificaram que os módulos AVR estavam funcionando corretamente. Por volta das 18h, envolvemos TM Danilo na análise que identificou que o cartão Controlnet estava com 3 saídas queimadas e deve ter queimado mais uma quarta, o que impedia o funcionamento correto do AVR. Identificamos no estoque o cartão NM 10.633.756  e foi realizada a reserva 86608608/1 nesta OM para substituição. Feito isto, o sistema voltou a funcionar normalmente. No entanto, TMs identificaram que um alarme de sobrecorrente não estava aceitando reset, apesar de seu valor estar indicando zero no momento. Foi observado também que, enquanto o TG funcionava, este alarme já estava atuado mas não causou o SD da máquina. Decidimos por tentar uma partida do TG para verificar se seria impeditivo, quando fomos impedidos por atuação do sensor da porta da casa de filtros de ar do hood. TO Laranjeira apoio tentando fechar a porta algumas vezes, mas o impeditivo não saia. Feito um force para permitir partida da máquina, quando, novamente, não foi possível, desta vez por deslocamento axial excessivo na gearbox (-0,460mm). Foram ligadas as bombas de óleo e por volta das 00h30, os valores de deslocamento atingiram -0,400mm e o reset foi realizado pela OP, deixando a máquina permissiva. Cerca de 5 partidas foram tentadas em seguida, vindo a falhar mais uma vez, desta vez na sequência de ignição. Para esta nova tarefa, foi emitida PT sem OM para atuação (descrita mais abaixo).</t>
  </si>
  <si>
    <t>GE-513201B (SD do TG-B na passagem a pré-mix)
[27/04] Na tentativa de passagem do TG-B para pré-mix após sua partida ter ocorrido com sucesso, houve queda por spread nos termopares 1 e 17, por volta das 16h30. Aberta então nota e preparada esta ordem para atuação da mecânica na substituição das câmaras 1, 2 e 9. Com o retorno com sucesso e passagem para pré-mix do TG-D, decidimos em conjunto com COTUR por realizar a atividade no TG-B apenas amanhã, pois assim a máquina fica disponível para operar ao menos em central no período da noite. Aproveitamos o final do dia para separar todas as ferramentas necessárias, retirar 3 câmaras NM 11.402.793 (reserva 8660031/1) do estoque e já solicitar a PT para atuar amanhã no primeiro horário.
29/04 - Hoje foi possível realizar a troca das câmaras 1, 2 e 9 do TG-B de forma imediata com a equipe de mecânica. OM/PT foram revisadas de manhã para considerar utilização de pau de carga. Equipe de andaime deu o apoio que precisamos e ao final do dia a atividade foi concluída, liberando o TG-B para a OP às 16h50. As câmaras 8 e 9 não acenderam nas duas primeiras tentativas de partida. Libra foi então reaplicado às 1820 e TMs Brazil e Rodrigo realizaram as duas tochas para limpeza. Foi observado que realmente elas estavam obstruídas, visivelmente. Foi realizada então a limpeza, reinstalação e acompanhada uma nova partida do TG, que ocorreu por volta das 19h45, com sucesso desta vez. TG-B foi parado após 30 minutos de operação, conforme combinado. Câmaras retiradas do TG-B foram colocadas para lavar para serem utilizadas amanhã no TG-D.</t>
  </si>
  <si>
    <t>GE-513201A Shutdown Detecção de Fogo no Hood
[28/04] Hoje, por volta das 05h15, fomos acionados pelo COTUR com a informação de SD do TG-A por detecção de fogo no hood com disparo de uma bateria de CO2, além da informação da indisponibilidade do TG-C por falha na sequência de ignição e SD do TG-D logo pela manhã em tentativa de passagem ao pré-mix (TG-B também estava com restrição, operando apenas em central devido ao SD de sábado). Mobilizamos de imediato TMs Márcio e Hélvio para atuação, um em cada frente. TM Márcio avaliou em campo e na casota e identificou algumas situações: foi realizado um reset no módulo de controle do sistema de F&amp;G que impediu uma análise mais detalhada do problema; a detecção ocorreu através do detector 3 do hood, que está posicionado sobre as bombas de óleo. Realizamos então testes do detector que respondeu normalmente e chagamos na hipótese mais forte de que o evento foi real. Tentamos ao longo do dia verificar imagens da câmera instalada no hood deste TG mas devido à necessidade atuação constante do TM em campo, não foi possível investir tempo nisto, que podemos verificar nos próximos dias (câmera completa foi retirada de campo). No primeiro horário da manhã, envolvemos TM Rodrigo nesta frente, que realizou reaperto de todas as conexões de gás localizadas no lado das bombas de óleo do hood, conforme decisão gerencial, além das câmaras superiores. Foi então investido tempo da equipe na preparação de um ARO para operar o TG novamente mas com apenas uma bateria de CO2. Esta análise contou com apoio do TM Danilo também, Coord. Gustavo e Eng. Mure. No entanto, resolvemos também mobilizar a Cunzolo para movimentar cilindros para recompor o sistema. Esta atividade foi realizada com sucesso ao longo da tarde e não foi necessário operar o TG-A com o ARO que estava sendo executado. No final do dia, por volta das 17h30, o TG-A foi partido com sucesso pela OP e segue em operação desde então. Nos próximos dias, após resolvermos a situação nas câmaras dos TGs B e D que precisam ser limpas/trocadas para permitir operação em pré-mix, iremos investir tempo em uma análise mais aprofundada do ocorrido.
29/04 - Hoje equipe de analítica prosseguiu com tentativas de verificar o que foi gravado na câmara que estava dentro do hood, mas está tendo dificuldades por se tratar de um modelo muito novo de equipamento no Brasil, sendo que nem o revendedor possui as informações claras de como isso deve ser feito. Amanhã prosseguiremos com as tentativas. Desde a intervenção de ontem, TG-A tem operado em central, sendo que não há mais indicação de %LEL dentro do hood , sem indicativos de presença de gás neste momento. Hoje no período da tarde, foi feita avaliação conjunta do TG-A com participação do Sup. Thomaz e Ger. Flaviano e foi decidido (informado também a OP), que o mesmo está disponível para operar também em pré-mix, caso necessário.
30/04 - Hoje TM Márcio Jaime instalou o software da câmara no notebook da analítica e conseguiu estabelecer comunicação com equipamento através da interface RS-485. Foi extraído o arquivo interno de 480MB, mas ainda não conseguimos abrir o mesmo. Suspeitamos da necessidade de licença para abertura do arquivo. Devido a priorização dos atendimentos de emergência nos compressores de venda não foi possível dar continuidade nessa atividade no período da tarde. Dessa forma, foi elaborado pelo TM Márcio um breve roteiro contendo todo o passo a passo para que os demais colaboradores da equipe da analítica possam dar continuidade na atividade ao longo dos próximos dias. Na quinta-feira faremos novo contato com fabricante para se eles conseguiram abrir o arquivo enviado pelo Sup. Thomaz.</t>
  </si>
  <si>
    <t xml:space="preserve">GE-513201C Falha na Sequência de Ignição
[28/04] Também de manhã (05h15), fomos informados pelo COTUR sobre as tentativas frustradas de partir o TG-C ao longo da madrugada, todas por falha na sequência de ignição. TM Hélvio foi mobilizado de imediato para realizar teste de centelhamento do RIC e identificou problemas apenas no ignitor 7A, mas que não deveria causar a falha na sequência de ignição do TG, por possuir redundância. Envolvemos então equipe de mecânica (TMs Brazil e Rodrigo) e contamos com apoio do Ger. Flaviano e Coord. Gustavo na análise. Durante as avaliações, chegamos à hipótese de possíveis falhas nas válvulas da tocha (20FGTORD) e dreno da tocha (20FGTORI). Realizada então inspeção em campo pelo TM Hélvio com apoio do TM Brazil e do TM Danilo e foi constatado que ambas estavam travadas. Imediatamente foi feita a remoção de ambas para bancada. Equipe de instrumentação possuía 3 válvulas compatíveis reparadas na oficina. Testamos em bancada, com sucesso, e duas delas foram instaladas em campo. Ambas foram testadas com apoio também do TM Danilo e responderam corretamente. Assim, por volta das 15h00, o TG-C estava disponível para nova tentativa de partida, que ocorreu com sucesso desta vez.
</t>
  </si>
  <si>
    <t>GE-513201D Falha na válvula 75QGCV
[29/04] Hoje, por volta das 15h, houve nova queda do TG-D quando operava em central. Eng. Lucas rapidamente fez a avaliação e indicou por falha no controlador de posição da válvula de lubrificação da GG - 75QGCV. Foi criada então OM para atuação imediata amanhã da equipe de instrumentação, em paralelo com a atividade de mecânica na substituição das câmaras; TG-D ficará indisponível por ora.
[30/04] Hoje verificamos a indisponibilidade de sobressalente do módulo controlador para substituição do mesmo para atendimento a recomendação do relatório de análise de falha emitido pelo Eng. Lucas. Com isso, optamos por substituir a válvula original por outra sobressalente disponível em estoque. Houve bastante dificuldade na troca da mesma devido ao local de instalação e a furação da fixação da suportação em campo. Felizmente com apoio da equipe de mecânica conseguimos finalizar a troca do com sucesso no final do turno. Amanhã será dado continuidade na verificação da integridade do cabeamento no campo e no painel conforme definido Fazzini / Eng Lucas juntamente com os testes funcionais de atuação da válvula através do controlador GS3. Máquina foi entregue como disponível por volta das 19h00.</t>
  </si>
  <si>
    <t>Queda TG-D passagem Premix</t>
  </si>
  <si>
    <t>2020260950-PN-C-123101B_IHM Travada (PST COTUR)
Por volta das 15:00, fomos acionados pois a IHM estava travada, impossibilitando comandos. O compressor foi parado e a Automação substituiu o cartão de comunicação destravando a IHM. Amanha será realizado alguns testes para verificar a eficiência do cartão. 
Status: Concluído - disponível ( Em acompanhamento)</t>
  </si>
  <si>
    <t>2020260950-PN-C-123101B_IHM Travada (PST COTUR)
Durante a verificação da eficácia da troca do cartão, a automação diagnosticou falha nas barreiras intrínsecas e nos reles do Painel. 
Status: Em Andamento- - indisponível ( Em acompanhamento)</t>
  </si>
  <si>
    <t>OI 2020260950 - PN-C-123101B_IHM Travada (PST COTUR) (#)
Após a instalação de jump no pressostato do painel na data de ontem 21/04/19 para verificarmos se apresentaria novamente a falha de desligamento do PN, o PN passou a toda a noite e grande parte do dia de hoje sem apresentar novamente falha do desligamento do PN. Com isso foi realizado um ajuste na reguladora de entrada de ar do PN e removido o jump do pressostato por volta 16:30h, assim que removido o jump ocorreu a queda do PN sendo confirmada a falha do pressostato do PN do compressor. Com isso foi deixado ativo o force físico do relé do painel by passando a pressurização do PN, o painel segue pressurizado porém atuação de intertravamento por baixa pressão do no PN. Coordenador de operação informou que se houver a necessidade de partida do compressor será ativada uma ARO/ADTCP para a operação do compressor
Planejamento Instrumentação: Favor encerrar a ordem imediata e gerar nova nota/ordem para a substituição do pressostato do PN-C-123101B, gerando a reserva do componente necessário NM 11.233.518 Indicador 230Vca p/sist. pressur./purga. Favor informar o número da nova OM e reserva para acompanhamento.
Status: Em andamento - Disponível</t>
  </si>
  <si>
    <t>OI 2020393332 C-123101B- Falha TE-1231119 - SD 30/04(#)
Acionado a manutenção por volta das 14h30 com a informação da operação da queda do venda B devido a sinal espúrio de temperatura do mancal do vorecon, pelo PI verificamos que temperatura do TE-119 chegou atingir 113ºC. Foi tentado então partida no venda E que estava disponível como backup, mas não houve sucesso devido a falha em alguns sensores de velocidade. Dessa forma, foi emitida PT imediata para atuação das equipes de instrumentação e automação para verificação da correção da falha. Foi mobilizado TM Márcio Jaime com apoio da G&amp;E para essa intervenção.  Após a liberação pela OP foi realizado a medição no TE-1231.119 pelo cabeamento de chegada no painel da IHM do compressor "B" e foi visto que o mesmo estava com o valor coerente de 117 Ohms equivalente a 44ºC similar ao outro sensor ao seu par TE-12131.120 também de temperatura próximo desse valor. . Desta forma foi checado todo o trecho de cabo e encontrado mau contato no conector do cartão do Bently Nevada. Foi realizado reapertado e sanado a falha. Equipamento liberado para operação as 17h30. Solicitado pelo COTUR a inserção de force pela automação para isso foi emitida a ARO 2019/111 para partir a máquina e garantir a confiabilidade. Foi acordado a remoção deste force nos próximos dias para garantir a quitação total da na ordem.
Gustavo, por gentileza conforme sugerido vamos incluir em nossa reunião de análise crítica a implementação de votação para esses sensores de temperatura dos mancais do vorecon para evitar esses SD´s
Status: Concluído- operando</t>
  </si>
  <si>
    <t xml:space="preserve">OI 2020384118 - C-123101E Falha no booster
Ontem no fim da tarde, após retorno operacional das UAPOs, foi identificado pela OP falha no booster do venda E, durante tentativa de partida. Acertamos atuação para hoje no primeiro horário. Instrumentação atuou e foi constatado falha na válvula direcional pneumática. A válvula foi removida, substituído reparo interno, montado em campo. Realizado teste operacional do sistema, operando sem anormalidades. Equipamento entregue por volta das 17h.
Status: Concluído - Disponível.
</t>
  </si>
  <si>
    <t>2020393335 C-123101E- Falha Sensores Velocidade (#)
Após a intervenção no venda B foi emitida PT por volta das 18h00 para atuação no compressor de venda E com intuito de disponibilizar a máquina como backup da unidade considerando que venda D ainda está indisponível devido ao processo de remoção de libra pela operação. Foi verificado através da IHM da máquina que quatro sensores de velocidade SE-401/402/403/404 estavam em falha. Foi emitida pela UOTOP a ARO 2019/111 para abertura do painel pressurizado. A princípio suspeitávamos de falha nas barreiras intrínsecas, porém ao verificar a impedâncias das mesmas constatamos que todas estavam com valores dentro da tolerância indicada pelo fabricante entre 700 a 900 Kohms. Desta forma, constatamos que a falha era oriunda dos cartões do Bently Nevada que estavam com a indicação de falha e então sacamos um cartão por vez do slot e ao reconecta-los um por um as falhas desaparecendo. Após a intervenção foi regularizado a pressurização do painel e dado baixa na ARO. Equipamento foi testado e liberado pela manutenção por volta das 19h30. Gustavo, precisamos fazer nova consulta a GE/Bently para ver existe alguma revisão de firmware para esses módulos da bently que possa sanar de forma efetiva essas falhas que estamos tendo nos cartões. Tivemos uma atualização de firmware nesses módulos a pouco mais de três anos, pode ser que exista alguma novidade. Enfim, conversamos na reunião de análise crítica sobre este assunto.
Obs.: TM´s Márcio Jaime e Danilo atuaram até as 19h30.
Status: Concluído- disponível</t>
  </si>
  <si>
    <t>OBS: C-123102A - Shutdown do compressor (#) -  PF: Daniel
Hoje por volta das 16:55h, fomos acionados pela operação com a informação que havia ocorrido o shutdown do compressor C-123102A as 16:41h acusando somente um alarme na IHM do compressor de XS-1231578A - Parada de Emergência SSC e não subiu nenhum alarme nas ECOS da sala de controle. Assim que cheguei no compressor por volta das 17:05h, já havia sido resetado o alarme e realizada a partida do compressor as 17:02h. O TM Tiago, Grammlich e Hélvio avaliaram a queda do compressor no primeiro momento, identificando que este comando XS-1231578A é externo ao skid do compressor que poderia ser atuado pelo nível dos vasos de sucção, sensores de fogo e gás ou comando do PES. No histórico de alarmes não acusou nenhuma atuação de nenhum dos sensores, com isso foi avaliado o histórico do PES para sabermos se ocorreu algum comendo de parada pelo PES que também não foi encontrado nada no momento, o último registro do PES era as 10:51h da manhã. Como foi resetada a falha e dado a partida no compressor, não foi possível identificar a origem do alarme. Então foi orientado a OP para que não realize o reset dos alarmes para que consigamos encontrar a possível falha.
OBS: Quando verifiquei o histórico de alarmes deste compressor na IHM, identifiquei a atuação deste mesmo alarme no dia 29/03 as 04:25h e no PI acusa a queda do compressor as 04:21h, não foi encontrado histórico de atuação neste compressor no dia 29/03 que seguiu operando até a data de hoje com esta ocorrência.</t>
  </si>
  <si>
    <t>2020114272-C-123102A - Shutdown do compressor -  PF:Caleiras
No começo da manha, fomos informados que houve um Shutdown no C-123102A durante a madrugada. Ficamos a manha inteira analisando a falha, comparando com o último Shutdown dessa maquina em 08-04 e não foi encontrada nenhuma falha. No mesmo momento do Shutdown  ocorreram a parada da B-2123101A e a iluminação do galpão do venda. Teremos que se aprofundar na causa, pois é o segundo  Shutdown em 10 dias.
21/04 - TM Squinca deu continuidade na avaliação do shutdown ocorrido na madrugada do dia 19/04. Pelo histórico de falha na IHM do compressor, apresentou o mesmo alarme do dia 08/04 XS-1231578A - Parada de Emergência SSC. O TM Squinca suspeita de algum mau contato que pode estar gerando estas quedas espúrias do compressor, com isso o TM inseriu na confirmação da desta OM os pontos que devem ser verificados tanto PES e no painel do compressor que podem estar originalizando estas quedas. Foi também verificado que os pontos no PES não fazem parte do mesmo cartão, já eliminando a possibilidade de uma falha em cartão. Neste evento do dia 19/04, houve o relato de que no mesmo momento ocorreu a parada da B-2123101A e do PL do Gas de Venda, também foram inseridos na OM os pontos que deveram ser reapertados também no PES. Para estes reapertos o compressor e bomba devem estar parados devido o risco de queda na atuação.</t>
  </si>
  <si>
    <t>OE 2020302483 - PN-C-123102A Cabos frouxos (Novo SD do C-123102A com atuação do sinal XS-1231578A) / Perda de Iluminação do galpão dos vendas -  PF: Daniel
Hoje, por volta das 17h45, fomos informados pelo COTUR sobre nova queda do C-123102A e o sinal XS-1231578A - Parada de Emergência SSC apareceu novamente como o primeiro evento. Estamos com a OM 2020302483 pronta para executar reaperto em todos os possíveis pontos do PES e do painel do compressor levantados pelos TMs de automação que podem causar esta falha. Ela seria programada para a semana 18 pois depende do compressor parado para liberação. Porém, com o evento de hoje, acertamos com o Coord. Medeiros a partida do C-123102B e iríamos realizar esta OM amanhã como extra, porém, com as dificuldades na partida do compressor B, antecipamos a execução para hoje. TM Danilo inicialmente verificou os pontos previstos na OM no painel de campo e todos estavam muito bem apertados. No PES, foram encontrados alguns pontos frouxos, com a necessidade de reapertar cerca de 2 voltas. Não entendemos que esta falta de aperto era grande o suficiente para ocasionar esta falha. Foi verificado que a atuação do sinal XS-1231578A não estava permitindo reset, mesmo após nossa atuação de reaperto. TM Danilo precisará investir mais tempo nesta análise amanhã para disponibilizar novamente o compressor. Neste evento de SD do C-123102A de hoje, foi observado novamente a mesma situação ocorrida em 18/04: além do compressor, caiu a iluminação do galpão dos compressores de venda e só não caiu a B-2123101A porque ela já estava parada. Assim, após a partida com sucesso do C-123102B após atuação da instrumentação, voltamos as atenções para restabelecer a condição da iluminação, que oferecia risco aos TOs do turno da noite. Envolvido apoio dos TMs Gilberto e Alberto da CCT nesta atividade, para testes nas gavetas na K-13. Foi verificado que o sinal enviado não está chegando no CCM, deixando claro que o problema está entre os bornes que chegam na gaveta e o cartão do PLC da linha de shutdown de alguns equipamentos (dentre eles o C-123102A) e a iluminação do galpão dos vendas. Devido ao horário avançado, suspendemos a atuação hoje mas amanhã retornaremos nesta verificação no PES para dar prosseguimento. C-123102A foi deixado indisponível hoje, bem como a iluminação no galpão dos vendas apagada.</t>
  </si>
  <si>
    <t xml:space="preserve">GRUPO OPERAÇÃO - QUEDA DO C-123101A 14:24 DEVIDO PARADA DOS VENTILADORES P-12-A-B E P-12-A-C AO MESMO TEMPO. TEMPERATURA SUBIU ATÉ O TRIP EM CERCA DE 3 MINUTOS E NÃO FOI POSSÍVEL VERIFICAR O PROBLEMA A TEMPO DE IMPEDIR A QUEDA DA MÁQUINA. 
</t>
  </si>
  <si>
    <t>C-123102B Falha na partida por falha na XV-503B
Após a queda do compressor de propano A relatada acima, na tentativa de partida do compressor B por volta das 18h, houve falha da XV-503B, impedindo a operação da OM. Solicitado apoio imediato do TM Hélvio e Márcio Jaime para verificação em campo da ocorrência. solenoide bate mas nada acontece e depois de um tempo a válvula entra em falha sem se movimentar. Optamos por realizar a troca do kit de reparo de uma solenóide idêntica que a equipe possuía na oficina para substituir a defeituosa em campo. Após trocar o reparo, a solenóide foi testada em bancada, com sucesso e instalada na XV-503B em seguida. Feitos testes na XV que respondeu corretamente. TMs acompanharam a partida do compressor que ocorreu com sucesso por volta das 20h15.</t>
  </si>
  <si>
    <t>OI-PN-513202 (DJ-52.7) - FALHA NO CARREGAMENTO DE MOLA
OBS. DA NOTA. APÓS A PARTIDA DO COMPRESSOR
O MOTOR DE CARREGAMENTO DE MOLA NÃO DESLIGOU, FOI NECESSÁRIO A PARADA DO
COMPRESSOR C-123701A.</t>
  </si>
  <si>
    <t>OE  2020107280 -  B-6313101B - Pressão alta no sistema de selagem (#) - PF: Gobis
Acompanhada a partida do OCVAP II por volta das 17:40h com as bombas booster B e principal B duas vezes sem sucesso devido as UV's não abrirem, as quais foram testadas com abertura manual em campo com sucesso. Nestas duas partidas a bomba booster B partiu a princípio sem anormalidades. Por volta das 18:10h foi realizado a terceira partida das bombas booster Be principal B com sucesso, a pressão do sistema de selagem da bomba booster B na partida atingiu aos 17.7kgf se estabilizando na sequência em torno de 13.7 a 14,2kgf, onde a bomba B principal apresentou um consumo elevado do fluído de selagem lado LA, a qual a PSV apresenta passagem. Após 15 minutos de operação do sistema, ocorreu a parada do sistema por atuação do PIT-6313102B chegando a indicar 29.7kgf no sistema de selagem, igualmente a indicação do PI ao lado (Presenciei em campo). O que mais me chamou a atenção foi que a pressão da selagem a booster coincidentemente subiu no exato momento em que era finalizado abastecimento do DRU lado LA da bomba principal, o qual não chegou a topar o nível máximo do DRU. Os dois sistemas de selagem das bombas são totalmente independentes, porém o aumento da pressão da selagem da booster na partida realizada em 07/04 também ocorreu durante o abastecimento do DRU. Agora temos que aprofundar na análise da pressão alta na selagem da bomba booster B foi causa da queda do sistema ou consequência. 
Outro ponto que me chamou atenção nas duas primeiras partidas sem sucesso do sistema. Logo que parou a bomba booster B fechou somente a válvula motorizada da descarga e a bomba partiu sem comando aparente e parando logo após. Este evento</t>
  </si>
  <si>
    <t xml:space="preserve">OM 2020104373 - B-2123101A Sanar Vazamento de òleo no Retentor do Redutor </t>
  </si>
  <si>
    <t xml:space="preserve">OM 2020294230 - M-P-C-3123102B-01B - Falha no motor </t>
  </si>
  <si>
    <t>B-2621301B - Rompimento de selo LA</t>
  </si>
  <si>
    <t>OI 2020300310 - B-2123101A - Substituição rolamento da caixa seca (PST COTUR + PFCEO - Prazo 26/04) (#) -  PF:Gobis</t>
  </si>
  <si>
    <t>VE-5132603A (39PTNEX)</t>
  </si>
  <si>
    <t>Cabo de extensão dos sensores</t>
  </si>
  <si>
    <t>Câmaras de combustão</t>
  </si>
  <si>
    <t>Suport frame das câmaras</t>
  </si>
  <si>
    <t>Tampa da guilhotina do WHRU</t>
  </si>
  <si>
    <t>Tampa</t>
  </si>
  <si>
    <t>Ignitores (tocha) 6, 7 e 9</t>
  </si>
  <si>
    <t>Injetor da tocha</t>
  </si>
  <si>
    <t>YSS-5132603A (86GT2)</t>
  </si>
  <si>
    <t>Vedação da carcaça da botoeira</t>
  </si>
  <si>
    <t>Pistão de acionamento do WHRU</t>
  </si>
  <si>
    <t>Camisa do pistão</t>
  </si>
  <si>
    <t>Regulador de tensão</t>
  </si>
  <si>
    <t>Saída digital de cartão do CLP que comanda o regulador de tensão</t>
  </si>
  <si>
    <t>Injetores primário e secundário</t>
  </si>
  <si>
    <t>AIS-5132622A (28FPEV03)</t>
  </si>
  <si>
    <t>Chama no interior do Hood do TG</t>
  </si>
  <si>
    <t>XV-5132637C (20FGTORD)
SDV-5132636C (20FGTORI)</t>
  </si>
  <si>
    <t>Válvula de dreno da tocha e isolação de gás combustível</t>
  </si>
  <si>
    <t>MV-UH-TSGE-513201 (75QGCV)</t>
  </si>
  <si>
    <t>Cabeamento na chegada da válvula</t>
  </si>
  <si>
    <t>GG combustão</t>
  </si>
  <si>
    <t>Camara 9</t>
  </si>
  <si>
    <t>PN-C-123101B</t>
  </si>
  <si>
    <t>PRESSOSTATO</t>
  </si>
  <si>
    <t>TE-119</t>
  </si>
  <si>
    <t>Mal contato</t>
  </si>
  <si>
    <t>Válvula direcional</t>
  </si>
  <si>
    <t>Cartão Bently</t>
  </si>
  <si>
    <t>PN-C-123102A</t>
  </si>
  <si>
    <t>Cartão sistema SD PES</t>
  </si>
  <si>
    <t xml:space="preserve">VE-123112A-B </t>
  </si>
  <si>
    <t xml:space="preserve">Inversor </t>
  </si>
  <si>
    <t>XV-503B</t>
  </si>
  <si>
    <t>Solenoide  XV</t>
  </si>
  <si>
    <t xml:space="preserve">PN-513202 (DJ-52.7) </t>
  </si>
  <si>
    <t>Micro switch</t>
  </si>
  <si>
    <t>DRU</t>
  </si>
  <si>
    <t>Retentor</t>
  </si>
  <si>
    <t>M-P-C-3123102B</t>
  </si>
  <si>
    <t xml:space="preserve">Rolamento </t>
  </si>
  <si>
    <t>Conforme descrito na atuação, foram realizada a substituição dos sensores e cabos que estavam degradados por componentes novos</t>
  </si>
  <si>
    <t>Essa atividade foi de inspeção dos bocais de descarga dos combustores do TG-B, devido ao horímetro elevado de operação (33kh), baseado na recomendação do GT de exetnsão de midlife e também nas falhas que haviam sido observadas no TG-A.J3</t>
  </si>
  <si>
    <t>A tampa empenada foi removida para o pipe-shop e tratada de forma a remover o empenamento</t>
  </si>
  <si>
    <t>Removidos os injetores para limpeza em bancada e reinstalação após limpeza</t>
  </si>
  <si>
    <t>Foi realizado inspeção na botoeira e identificado água em seu interior e sue vedação comprometida. Indeitificado também cabeamento ligado a essa botoeira também com baixa isolação. Foi limpa e seca a botoeira e refeita a vedação paliativamente e substituido também o trecho de cabo com baixa isolação.</t>
  </si>
  <si>
    <t>Foi testado o sistema pneumático de comando e não foram identificadas anomalias. Foi então identificada que estava havendo passagem pelo pistão de acionamento do WHRU. Esse então foi substituído por sobresalente.</t>
  </si>
  <si>
    <t>Foi identificado a queima do contato de comando para o regulador de tensão. O cartão foi substituído e o sistema normalizado.</t>
  </si>
  <si>
    <t>Foi necessário realizar a substituição dos injetores 1, 2 e 9 pelo limpos que temos em estoque. Os injetores removidos foram limpos. Após a substituição, houve falha na ignição, onde foram identificados os injetores de tocha de duas câmaras para limpeza.</t>
  </si>
  <si>
    <t>Foi verificado o correto funcionando do detector de gás, sendo indicativo de que houve a ocorrência de chama no interior do hood. Durante investigação foi identificado um material proximo ao chão no hood da PT que aparente ter sido carbonizado, podendo ser a fonte de chama que causou a parada do TG. A origem desse material e algum possível vazamento está em avaliação</t>
  </si>
  <si>
    <t>Válvula form identificadas em falha em campo e foram substituídas</t>
  </si>
  <si>
    <t>Foi realizada a substituição da válvula, porém sem o diagnóstico de ter sido esse o problema. Em maio, foram identificados alguns cabos que chegam nessa válvula "mordidos", com a malha metálica exposta, causando baixa isolação. Os pontos identificados foram isolados com fita de alta fusão e a válvula testada após esse reparo, vindo a operar normalmente.</t>
  </si>
  <si>
    <t>Queda do TG-D durante tentativa de passagem para Premix</t>
  </si>
  <si>
    <t>*Necessário criar operação para elétrica verificar a parte de alimentação do bypass que estava com os led's apagados.
Realizada a troca do cabo de rede, verificado que um dos cartões estava com a trava quebrada, sendo preso com fita isolante para verificar se não é o causador do problema</t>
  </si>
  <si>
    <t>SUBSTITUIR BARREIRA INTRÍNSECA</t>
  </si>
  <si>
    <t>Foi deixado ativo o force físico do relé do painel by passando a pressurização do PN</t>
  </si>
  <si>
    <t>Foi checado todo o trecho de cabo e encontrado mau contato no conector do cartão do Bently Nevada. Foi realizado reapertado e sanado a falha.</t>
  </si>
  <si>
    <t>Substituir O-rings da válvula direcional</t>
  </si>
  <si>
    <t xml:space="preserve"> Constatamos que a falha era oriunda dos cartões do Bently Nevada que estavam com a indicação de falha e então sacamos um cartão por vez do slot e ao reconecta-los um por um as falhas desaparecendo</t>
  </si>
  <si>
    <t>ARO para disponibilização do compressor</t>
  </si>
  <si>
    <t>Substituição de kit de reparo solenoíde</t>
  </si>
  <si>
    <t>Substituição do micro switch</t>
  </si>
  <si>
    <t>Drenagem de nível excessivo de tomada de selagem</t>
  </si>
  <si>
    <t>Substituição do retentor</t>
  </si>
  <si>
    <t>Substituição do motor</t>
  </si>
  <si>
    <t>Substituição do Selo</t>
  </si>
  <si>
    <t>Substituição de rolamentos caixa seca</t>
  </si>
  <si>
    <t>(Vários itens)</t>
  </si>
  <si>
    <t>Falha de ignição durante tentativa de partida</t>
  </si>
  <si>
    <t>Falha de controle de tensão com queda durante tentativa de parada normal do equipamento</t>
  </si>
  <si>
    <t>Queda durante tentativa de passagem pelo Pre-mix</t>
  </si>
  <si>
    <t>TRIP por atuação de detector 3 de chama Hood</t>
  </si>
  <si>
    <t>TRIP por atuação de intertravamento relacionado a falha na válvula 75QGCV - sistema de óleo sintético</t>
  </si>
  <si>
    <t>TRIP por despressurização de painel local de controle</t>
  </si>
  <si>
    <t>TRIP por Falha TE-1231119  - temperatura mancal B5 Vorecon</t>
  </si>
  <si>
    <t>Falha sob demanda devido não funcionamento do Booster</t>
  </si>
  <si>
    <t>Trip do equipamento por sinal externo -  XS-1231578A - Parada de Emergência SSC</t>
  </si>
  <si>
    <t xml:space="preserve">QUEDA DO C-123101A 14:24 DEVIDO PARADA DOS VENTILADORES P-12-A-B E P-12-A-C AO MESMO TEMPO. TEMPERATURA SUBIU ATÉ O TRIP EM CERCA DE 3 MINUTOS E NÃO FOI POSSÍVEL VERIFICAR O PROBLEMA A TEMPO DE IMPEDIR A QUEDA DA MÁQUINA. 
</t>
  </si>
  <si>
    <t>C-123102B Falha na partida por falha na XV-503B</t>
  </si>
  <si>
    <t xml:space="preserve">Queda do equipamento por  pressão alta no sistema de selagem </t>
  </si>
  <si>
    <t>1 - Realização de limpeza de tochas para repartida de máquina</t>
  </si>
  <si>
    <t>1 - Troca cartão saida digital  AVR</t>
  </si>
  <si>
    <t>2 - Avaliação de recorrência de queima de canais do cartão de saida  digital AVR</t>
  </si>
  <si>
    <t>3 -  Implementação alarmes portal de integridade  - tensão gerada /  tensão gerador / potência reativa no gerador.</t>
  </si>
  <si>
    <t>4 - Instrução técnica ação de alarme temperatura de enrolamento do gerador.</t>
  </si>
  <si>
    <t>1 - Limpeza de camaras obstruídas</t>
  </si>
  <si>
    <t>2 - Conclusão de estudo de spread SIEMENS</t>
  </si>
  <si>
    <t>1 - Avaliação interna do hood e reaperto de conexões linhas de gás</t>
  </si>
  <si>
    <t>2 - Limpeza de óleo acumulado abaixo de Hood PT</t>
  </si>
  <si>
    <t>3 - Analise de acumulo de óleo abaixo da PT</t>
  </si>
  <si>
    <t>4 - Implementação de rotina de limpeza abaixo de hood PT</t>
  </si>
  <si>
    <t>1 - Revisão de plano de manutenção para troca preventiva de válvulas de dreno</t>
  </si>
  <si>
    <t>2 - Analise de recorrência de travamento de válvulas de dreno</t>
  </si>
  <si>
    <t>3 - Estudo técnico para substituição de modelo de válvula utilizado no projeto</t>
  </si>
  <si>
    <t>1 - Troca de válvula e substituição de cabo de interligação em  controlador e válvula</t>
  </si>
  <si>
    <t>2 - Substituição do controlador da válvula</t>
  </si>
  <si>
    <t>Fernando</t>
  </si>
  <si>
    <t>2 - Avaliar ações preventivas para inclusão em plano de manutenção</t>
  </si>
  <si>
    <t>3 - Concluir analise de falha de obstrução de tochas</t>
  </si>
  <si>
    <t>Nobre</t>
  </si>
  <si>
    <t>1 - Alteração de estratégia de intertravamento de pressostatos paineis</t>
  </si>
  <si>
    <t xml:space="preserve">2 - Substituição de pressostato </t>
  </si>
  <si>
    <t>1 - Reaperto de conexões de malha do instrumento</t>
  </si>
  <si>
    <t>2 - Implementação de votação sensores de temperatura</t>
  </si>
  <si>
    <t>1 - Reparo para retorno no acionamento do Booster</t>
  </si>
  <si>
    <t xml:space="preserve">2 - Avaliação e analise de falha </t>
  </si>
  <si>
    <t xml:space="preserve">1 - Substituição de cartão FT </t>
  </si>
  <si>
    <t>Ednilson</t>
  </si>
  <si>
    <t>1 - Remoção de desbalanceamento de fases motores ventiladores P-12</t>
  </si>
  <si>
    <t>2 - Instalação de referência de nível máximo de fluido a ser complementado.</t>
  </si>
  <si>
    <t>3 - Emitir Instrução técnica com recomendações e orientações de reabastecimo do fluido para operação</t>
  </si>
  <si>
    <t>Gobis</t>
  </si>
  <si>
    <t xml:space="preserve">1 - Realização de limpeza de tochas para repartida de máquina
2 - Avaliar ações preventivas para inclusão em plano de manutenção
3 - Concluir analise de falha de obstrução de tochas
</t>
  </si>
  <si>
    <t xml:space="preserve">1 - Troca cartão saida digital  AVR - OK
2 - Avaliação de recorrência de queima de canais do cartão de saida  digital AVR
3 -  Implementação alarmes portal de integridade  - tensão gerada /  tensão gerador / potência reativa no gerador.
4 - Instrução técnica ação de alarme temperatura de enrolamento do gerador.
</t>
  </si>
  <si>
    <t xml:space="preserve">1 - Limpeza de camaras obstruídas
2 - Conclusão de estudo de spread SIEMENS
</t>
  </si>
  <si>
    <t xml:space="preserve">1 - Avaliação interna do hood e reaperto de conexões linhas de gás - OK
2 - Limpeza de óleo acumulado abaixo de Hood PT
3 - Analise de acumulo de óleo abaixo da PT
4 - Implementação de rotina de limpeza abaixo de hood PT
</t>
  </si>
  <si>
    <t xml:space="preserve">1 - Revisão de plano de manutenção para troca preventiva de válvulas de dreno
2 - Analise de recorrência de travamento de válvulas de dreno
3 - Estudo técnico para substituição de modelo de válvula utilizado no projeto
</t>
  </si>
  <si>
    <t xml:space="preserve">1 - Troca de válvula e substituição de cabo de interligação em  controlador e válvula
2 - Substituição do controlador da válvula
</t>
  </si>
  <si>
    <t xml:space="preserve">1 - Alteração de estratégia de intertravamento de pressostatos paineis
2 - Substituição de pressostato </t>
  </si>
  <si>
    <t>1 - Reaperto de conexões de malha do instrumento
2 - Implementação de votação sensores de temperatura</t>
  </si>
  <si>
    <t xml:space="preserve">1 - Reparo para retorno no acionamento do Booster - OK
2 - Avaliação e analise de falha 
</t>
  </si>
  <si>
    <t xml:space="preserve">1 - Remoção de desbalanceamento de fases motores ventiladores P-12
</t>
  </si>
  <si>
    <t xml:space="preserve">1 - Alteração de posicionador de válvula </t>
  </si>
  <si>
    <t xml:space="preserve">1 - Conclusão de analise de falha do evento - OK
2 - Instalação de referência de nível máximo de fluido a ser complementado.
3 - Emitir Instrução técnica com recomendações e orientações de reabastecimo do fluido para operação
</t>
  </si>
  <si>
    <t>Falha em Operação</t>
  </si>
  <si>
    <t>Falha na Partida</t>
  </si>
  <si>
    <t>Média 2019</t>
  </si>
  <si>
    <t>Considerar como Evento Confiabilidade RAC N2</t>
  </si>
  <si>
    <t>sim</t>
  </si>
  <si>
    <t>não</t>
  </si>
  <si>
    <t xml:space="preserve">OI 2020638863 C-123101E - Análise de Falha SD 17/05 – PF: Caleiras
Acionado a manutenção por volta das 15h15 do dia 17/05 com a informação da operação da queda do compressor de venda E sem motivo aparente. Houve somente a indicação na tela do alarme de primeiro evento denominado XS-405(parada pressurizada). TM Danilo e Sugahara realizaram print da tela de alarmes e salvaram na estação da sala de controle. Em função da operação já retornar logo em seguida ao SD com a máquina operação não foi possível darmos continuidade nessa análise de falha. Na tela de eventos de alarmes do sistema antisurge é possível verificar que alguns canais estão indo para falha e retornando logo em seguida. Neste momento da queda houve a indicação da falha na entrada do canal 7. O operador de sala informou que houve a indicação na tela da ECOS de falha, primeiro no PIT-228 e logo em seguida no FIC-210. Foi gerada essa ordem para programarmos análise de falha conjunta pelo Eng. Pedro junto com a equipe de automação. Foi aberto a nota ZO 11479743 pela operação para registro do evento na máquina. Equipamento segue operando sem anormalidades.
20/05 - Dando continuidade na verificação da falha que levou a parada do compressor em 17/05, foi verificado que no dia 17/05/2019 às 15:04:57 atuou no Cimplicity (supervisório do Gás de Venda) o ponto XS-405_FIRST "COMPRESSOR PRESSURIZED SHUTDOWN FROM ESD", esse ponto ele é gerado no CLP PES e enviado para CLP do Gás de Venda. Neste momento foi identificado que a XV-1231211 atuou falha na posição da válvula, essa falha só ocorre quando a válvula perde a posição  e que conta 90 segundos antes de atuar a falha. Sendo diagnosticado que a causou a parada pressurizada do compressor. Agora deverá ser programada intervenção para correção da falha para atuação pelo rodízio ou oportunidade de parada do compressor.
</t>
  </si>
  <si>
    <t xml:space="preserve">OM 2020260950 PN-C-123101B_IHM TRAVADA – PF: Caleiras
Devido falhas recorrentes de travamento da IHM, reinstalado software na IHM em campo corrigindo a falha normalizando.
</t>
  </si>
  <si>
    <t xml:space="preserve">OM 2018599459 - MCB-VE-150/151/152 Subst. Chaves de Vibração (PST COTUR – Prazo 28/05): - PF: Caleiras
Conforme programado foi realizada a substituição das 3 chaves de vibração dos ventiladores com sucesso. Os ventiladores C-123101B-B e B-C foram testados com sucesso, porém o VE-123101A-D mesmo chegando no limite do ajuste da chave de vibração o ventilador desarmava imediatamente apresentando um ruído elevado no conjunto do ventilador e quando colocado para operar o VE-123101B-D com qualquer um dos outros ventiladores ambos vinham desarmar por atuação da chave de vibração. Acordado com a gerência que amanhã será realizado uma análise de vibração do conjunto para sabermos a real condição do VE-123101B-D se estará disponível ou não. Foi removido os force em campo porém ARA 2019-094 segue ativa na PST.
24/05 - Realizado nova partida do ventilador VE-123101B-D para verificação da vibração que atuou o sensor de vibração, equipe da preditiva avaliou um dano no rolamento do ventilados gerando níveis de alarmes críticos de vibração na ordem de 20 gE e o damper oscilando deixando o ventilador indisponível. Preditiva já havia nota de recomendação para corretiva deste ventilador que será programado para a semana 22. OBS.: Removidos os forces das chaves de vibração em campo, pendente apenas o Cotur remover da PST.
</t>
  </si>
  <si>
    <t xml:space="preserve">OM 2020596034 - PN-C-123101B Alteração lógica (PST COTUR – ARO 2019-101 - Prazo 30/05) – PF: Caleiras
Conforme programado foi iniciada a alteração da lógica de TRIP do compressor para alarme para falha de pressurização do PN do compressor. A equipe de automação obteve algumas dificuldades na realização da alteração, onde foi envolvido o Eng. Takahashi e ajustada na OM a instrução técnica para a realização da mudança. OM já ajustada com as novas recomendações e será retomada na segunda feira em conjunto com o Eng. Takahashi.
27/05 - Concluída etapa de elétrica da atividade. Equipe de automação sanou todas as dúvidas que possuía e deu continuidade na atividade. Amanhã prevemos finalizar a implementação, com apoio do Eng. Pedro.
28/05 - Foram realizadas alterações na lógica do CLP do compressor na tela de SD pressurização e configuração dos pontos necessários na IHM de campo conforme IT.
Ficou pendente realizar a comunicação entre PLC do compressor e servidor iFix com a IHM K21. Será dado continuidade amanhã.
29/05 - Hoje foi dado continuidade na atividade, com envolvimento do Eng. Lucas e Eng. Pedro e chegamos a conclusão de que será necessário apoio da TIC para conseguirmos subir o alarme nas ECOS dos TOs de Painel. Isto porque precisamos das configurações de Decon dos roteadores, que só a TIC possui. Hoje no final da tarde, já foi feito contato com a TIC e conseguimos mobilizar o Técnico Sumita para prestar este apoio, de amanhã até sexta. Segue em andamento amanhã.
30/05 - A equipe da Automação junto com o Sumita da TIC, conseguiram fechar a comunicação entre os dois sistemas (variáveis gás de venda com o supervisório iFix ECOS).O problema encontrado estava na atualização dos dados do registro do windows do OPC Server do CIMPLICITY nos servidores de base real da fase 1 STR001A/B. Esse problema estava impedindo que as DCOM já configurada funcionasse corretamente. Foram checados os usuários e senhas que estavam logados no serviço do server OPC, que utiliza como o usuário padrão OPC_UTGCA. Também foram checados os usuários cadastrados no Windows nos   servidores de base real da fase 1 STR001A/B   e estação de supervisão de gás e venda do K-21. Após a atualização do registro do Windows nas máquinas SCADA da fase 1, o problema foi corrigido e a comunicação entre eles estabelecida. Foi cadastrados os TAGs oriundos do sistema de pressurização do painel no OPC CLIENT das  máquinas SCADA da fase 1. Com isso, no dia de amanhã será finalizado o serviço com a criação de TAGs nos servidores SCADA, assim como a criação da animação na tela do sistema de compressão de gás e venda. Acertado com COTUR Ornan que seja dado baixa neste item da PST amanhã, conforme discutido no REDIA, cumprindo o prazo combinado. Porém seguiremos trabalhando na base de dados e atualização das telas.
</t>
  </si>
  <si>
    <t>XV-1231211</t>
  </si>
  <si>
    <t>Micro Swit</t>
  </si>
  <si>
    <t>Rolamento</t>
  </si>
  <si>
    <t>Pressostato do painel</t>
  </si>
  <si>
    <t>Pressostato</t>
  </si>
  <si>
    <t>A Operação partiu novamente a máquina.</t>
  </si>
  <si>
    <t xml:space="preserve">reinstalado software na IHM em campo </t>
  </si>
  <si>
    <t>Substituição do Rolamento</t>
  </si>
  <si>
    <t>Altereção na lógica</t>
  </si>
  <si>
    <t>Por volta das 20:20h, o coordenador de operação acionou a manutenção, devido o motor do carregamento de mola do disjuntor estava acionado constantemente. Equipe da CCT avaliou a falha e necessitava a parada do compressor para realizar a intervenção, então foi conversado com o coordenador e decido em fazer a inversão dos compressores para atuação no disjuntor do C-123701A pela manhã. Por volta das 22:30h foi acionada a manutenção devido na manobra de inversão dos compressores de reciclo C-123701A pelo C-123701B, veio o TRIP do compressor C-123701B por atuação do sensor de vibração VE-402 do C-123701B. Em breve análise em campo foi identificado a quebra da lâmina do acoplamento lado compressor. Com isso foi emitida PT imediata para atuação da equipe da CCT para regularizar o disjuntor do C-123701A. Extraído o disjuntor do C-123701A, identificado uma falha no micro swith, o qual foi substituído por sobressalente e liberado o compressor para operação as 00h.</t>
  </si>
  <si>
    <t>Aproximadamente 2 minutos após a partida do C-123701B e parada do C-12301A, o VT-1237402B (do C-123701B) acusou vibração alta e logo após muito alta, parando assim máquina.</t>
  </si>
  <si>
    <t>CORRETIVA</t>
  </si>
  <si>
    <t>MICRO SWITCH CARREGAMENTO DE MOLA.</t>
  </si>
  <si>
    <t>Acoplamento flexível</t>
  </si>
  <si>
    <t>OI-PN-513202-COMP.2.3 TROCAR MICRO SWITCH CARREGAMENTO DE MOLA.</t>
  </si>
  <si>
    <t>Substituição do acoplamento</t>
  </si>
  <si>
    <t>C-3123102A - Análise de Falha 
[05/05] Fomos informado através da PST do COTUR sobre a queda do compressor de propano A da adequação por volta 19h57 devido a falha de comunicação do bently nevada. Quanto a queda do C-3123102A no dia 04/05/2019, foram levantadas algumas informações:
Horário da queda : (04/05/19) 19:57:19 (verificado pela corrente do motor no PI)
Horário alarme de falha de comunicação com o bently: (04/05/19) 18:56:27 (histórico de alarme na IHM)
Reconhecido o alarme: 19:31 (histórico de alarme na IHM)
Aparentemente não foi exatamente o mesmo problema apresentado em quedas anteriores, que eram causados por falha em sensor. Deve ser melhor avaliado, mas por conta do modelo do bently, que funciona como um cartão do CLP, necessário verificar se seria possível puxar histórico de alarmes/erros no bently. Na lógica possui uma verificação da comunicação do bently que gera o trip com delay de 3 segundos. Essa lógica fica no Task "Status_System" na lógica "MainRoutine" linha 1. Tag "Fail_Network_Bently"</t>
  </si>
  <si>
    <t>C-3123102A - Análise de Falha 
06/05 - Realizado uma força tarefa com Automação, Engenharia e Mycom, afim de diagnosticar a falha que vem ocorrendo de perda de comunicação do Bently gerando a queda do compressor C-3123102A. Equipe segue realizando avaliação para iniciar a intervenção amanhã pela manhã com a substituição do cabo de comunicação, teste de hardware, testes no Bently.</t>
  </si>
  <si>
    <t>C-3123102A - Análise de Falha 
07/05 - Equipe de Automação e Mycom partiram para verificação em campo, onde foi identificado que o cabo de comunicação do Bently estava com a trava danificada. Durante os testes neste cabo a equipe constatou que o cabo soltava facilmente. Realizado a substituição do cabo de comunicação e realizado novos testes de fixação do cabo que correspondeu a contento, em avanço a equipe realizou reaperto dos pontos de comunicação do Bently e não foram encontradas anormalidades.</t>
  </si>
  <si>
    <t>C-123102C - Falha na bomba do inter estágio
Acionado a manutenção as 16:35h com informação de que durante a preparação para a partida do compressor, a bomba do inter estágio apresentava vazamento de ar impedindo a operação da mesma. Equipe da mecânica foi até o local avaliar identificando um travamento na bomba, onde foi aplicado WD-40 pelo respiro da bomba voltando a operar. Orientado ao operador a acompanhar as próximas partidas e se voltar apresentar falha abrir um nova nota para programar um intervenção na bomba. 
Durante a partida do compressor a operação acionou novamente a manutenção devido dificuldades na partida devido os instrumentos PDIT-1231229, 228 estarem em burn out identificado em campo que os instrumentos não apresentavam anormalidades mesmo assim foi realizado a equalização da tomada dos instrumentos para que o mesmo não ficasse negativo gerando o burn out, foi solicitada a partida da bomba 03B normalizando a indicação dos instrumentos. Com foi solicitada a partida do compressor com a bomba do segundo estágio 03B sem sucesso voltando a apresentar burn out nos instrumentos, foi solicitado então a operação tentar uma nova partida dessa vez com a bomba 03A, que ocorreu com sucesso a partida do compressor. Após o compressor entrar em operação, foram invertidas as bombas da do segundo estágio 03A pela 03B e as pressões de óleo se permaneceram estáveis e dentro dos parâmetros normais de operação, a suspeita é com a parada do compressor possa ter emanado gás na linha/instrumentos gerando o burn out logo na tentativa de partida do compressor.</t>
  </si>
  <si>
    <t>C-3123102B: Queda do compressor as 13:11 devido "Falha de comunicação do Bently Nevada"
28/05 - Realizada avaliação do evento de SD ocorrido ontem no C-3123102B pelos Engs. Pedro e Daniel. A hipótese é de que a falha de comunicação é realmente similar às ocorrências anteriores no C-3123102A (última em 04/05), que foi corrigida através de verificação geral na IHM do compressor, onde um cabo de comunicação foi encontrado com trava danificada. A sugestão da Engenharia, corroborada pelo Coord. Gustavo, é de realizar a mesma verificação para este compressor. Além disto, iremos implementar recomendação da MAYEKAWA de alterar delay para gerar a parada da unidade compressora por falha de comunicação com o rack Bently Nevada de 3 segundos para 30 segundos, para filtrar estes eventos de falha de comunicação. Caso ocorra um mal contato, a comunicação é parada e ao ser reconectado o cabo, o cartão de comunicação 1794-AENT efetua um self-test que leva um tempo de aproximadamente 10 segundos, portanto o delay de 3 segundos utilizado atualmente, não é aplicável em caso de ocorrências de mal contato, o que acaba derrubando a máquina. Esta melhoria na lógica também deverá ser aplicada futuramente no compressor A. Foram abertas duas OMs, uma para cada compressor para aplicar esta mudança, sendo que a OM do compressor B também contemplará a verificação geral do painel. Iremos definir amanhã no REDIA com todos os envolvidos, a programação da OM 2020764711 referente ao C-3123102B para a Semana 23.</t>
  </si>
  <si>
    <t>C-3123102A Falha na slide do 2º estágio 
Hoje, por volta das 13h50, fomos acionados pelo COTUR com a informação de queda do C-3123102B por "falha de comunicação no Bently" (necessita análise - será iniciada pelo Eng. Pedro amanhã) e dificuldade de partida do C-3123102A, com o relato de travamento da slide valve do 2º estágio do compressor. Criada então esta ordem imediata para atuação da equipe de instrumentação no compressor A. TM Martins foi ao local e orientou a OP que partisse as duas bombas de óleo, para que a circulação começasse a liberar a slide. A tentativa surtiu efeito e o compressor foi colocado em operação por volta das 14h30, sem necessidade de emissão de PT para tal atividade. Obs PST: Realizado tentativa de partida do C-3123102A as 13:20, porém slide valve do 2º estágio travou, interrompendo a partida. Após atuação da MI via OM imediata, slide foi destravada e compressor entrou em operação.</t>
  </si>
  <si>
    <t>Comunicação Bently</t>
  </si>
  <si>
    <t>Cabo de rede</t>
  </si>
  <si>
    <t>Bomba interestágio</t>
  </si>
  <si>
    <t>Válvula solenóide</t>
  </si>
  <si>
    <t>Identificado cabo de rede com trava quebrada. Este foi substituido</t>
  </si>
  <si>
    <t>Aplicado WD40 no respiro da bomba, que voltou a operar.</t>
  </si>
  <si>
    <t>Em junho, realizado verificação do cabemento no painel do controle. Implementado também mudança eliminando trip associado a essa falha.</t>
  </si>
  <si>
    <t>Foi partido a outra bomba para melhorar circulação do óleo e destravar a slide</t>
  </si>
  <si>
    <t xml:space="preserve">GE-513201D Falha na válvula 75QGCV
[01/05] Hoje conforme combinado foi dado andamento nos testes da válvula meetering de óleo do TGD pela instrumentação com apoio da automação. TM´s Menezes e Silvio realizaram desligamentos dos cabos do cabo e do controlador para realização de megagem, não foram identificadas nenhuma baixa isolação. Em seguida foram realizas as medições de campo das bobinas de excitação, seno e coseno, todos os valores ohmicos estavam dentro do valores especificados pelo do fabricante. Feito isso, foi realizado medições do sinal de controle e feedback entre PLC e GS3, estava tudo ok. No entanto, no próximo testes que era para realizarmos a movimentação da válvula não tivemos sucesso TM Squinca tentou enviar sinal de controle direto no cartão de saída do PLC, porém devido a uma sinal ativo de SD denominado "LSD65UC016" -SSLOC Control Valve driver delayed Shutdown, o mesmo não conseguiu rastrear no ECS qual era registro que estaria impedindo a liberação de partida da máquina consequente impedindo o teste da válvula. Devido ao tardar do horário optamos continuar os testes amanhã com apoio do Eng. Lucas. Foi informado a informado a operação da indisponibilidade de máquina. 
02/05 - Dado continuidade na verificação da falha na válvula meetering de óleo o acarretou na data de ontem na indisponibilidade do TGD ao final do dia. Prosseguindo com a análise da falha foi realizada nova verificação de isolação do cabos feito no modulo de controle localizada na casota do TGD identificamos que o cabo de alimentação da válvula e o cabo Seno apresentaram baixa isolação, onde ao abrir a tampa do terminal de ligações da válvula foi constatado haver "cisalhamento" dos cabos que fora ocasionado no momento de fechamento da tampa provavelmente, devido ao pouco espaço existente para a quantidade de cabos agregados que somados à condição limitada de posição de montagem da válvula possivelmente  causando essa falha que acarretou na geração do sinal de SD para máquina. Ontem havíamos verificamos por duas vezes a condição dos cabos em campo, mas não foram encontradas anomalias. Enfim, foram realizados os devidos reparos e de forma a evitar nova recorrência deste tipo de falha foi reforçado a isolação de todos os cabos com fita de alta fusão. Recomposto os cabos no campo foi realizado nova medição de isolação, tudo Ok. Partimos então para realização dos testes funcionais de movimentação da válvula através da lógica do PLC com sucesso. Eng. Lucas orientou TM Squinca da existência de rotina para fazer este tipo de teste, porém a forma realizada por ele ontem através da force na saída do cartão analógica também é factível. Foram realizados teste tanto com a bomba hidraulica ligada quanto desligada em ambos os casos a válvula operou normalmente. Atividade finalizada por volta das 17h00. Equipamento liberado para operação
</t>
  </si>
  <si>
    <t>GE-513201D WHRU TGD Falha Aparente Agarramento 
Hoje conforme combinado foi realizado o teste funcional do WHRU do TGD. TM Squinca e Silvio realizaram a verificação da calibração e logo em seguida foram feitos testes de abertura e fechamento do damper em rampa com sucesso. Após intervenção o equipamento liberado para operação.</t>
  </si>
  <si>
    <t>TG-D Verificação de baterias 
Foi verificado que a falha de bateria descarregada apresentada na IHM não condiz com a realidade pois as baterias estão com carga. Foram realizados os procedimentos de reset do carregador e no sumário de falhas e não apresenta falha e mesmo assim o equipamento ainda indica a bateria como descarregada(0%) na IHM. Será feita uma avaliação mais criteriosa através de manuais e busca de informações com o fabricante.</t>
  </si>
  <si>
    <t>TG-D - FALHA CONTROLADOR HP6 90GGBV6-D “MV-TS-GE-513201D” 
Conforme planilha de horizonte de manutenções dos TG's e programação semanal foi verificada a possível falha do controlador da HP-6, equipe de instrumentação suspeita de um travamento da válvula da HP6. Será avaliado pela equipe e supervisão a necessidade de substituir o controlador para realizar mais algum teste.
10/05 - Após análise em campo, na avaliação da instrumentação, a suspeita de um travamento mecânico da válvula da HP6 em campo se confirma, não sendo a falha no controlador. Deverá ser programada então a remoção da válvula para manutenção e testes em bancada, sendo para isso um bom detalhamento para não indisponibilizar a maquina.</t>
  </si>
  <si>
    <t>VE-5132615D CORRIGIR ERRO DE INDICAÇÃO 
Foi verificado em campo durante testes, que todos os sensores variaram em campo ao mesmo tempo que os demais sensores, indicando que houve uma falha de comunicação do Bently Nevada. Para estes dois sensores especificos, em função da PT já liberada, foi verificado em campo também suas conexões e aperto de bornes., sem anormalidades. Após o dia da falha relatado na nota, não foi identificado mais nenhuma anormalidade. Como a OM já é antiga e não há mais relatos de falha, entendemos que o problema não existe mais.</t>
  </si>
  <si>
    <t>AIQ-5132601-B Inspeção de Filtro cesto bombas scaveng 
Hoje conforme programado foi realizada pela equipe de mecânica a verificação nos filtros scaveng pertinente aos detectores de partícula (Debris). TM Sérgio e Rodrigo não encontraram nenhum tipo sujeira nos filtros ou nos sensores, todos estavam bem limpos. Após a intervenção foi realizado reset na tela na IHM junto operador, o alarme existente que indicava o valor de 01 na tela zerou e normalizou a indicação. Todas as indicações ficaram zeradas na tela. Equipamento liberado para operação.</t>
  </si>
  <si>
    <t>M-B-UH-TS-GE-513201D-02 Aplicar torque nos parafusos de fixação 
Realizada a aplicação de torque em todas as conexões e mangueiras do sistema do motor de partida do TGD. TM´s informaram que não conseguiram aplicar todo o torque indicada na tabela fornecida pelo eng, Suzuki porque alguns parafusos eram curtos e não suportavam todo o torque requerido. Os valores foram registrados para encaminhamento ao Suzuki</t>
  </si>
  <si>
    <t>Não identificado</t>
  </si>
  <si>
    <t>Carregador de baterias TGCP</t>
  </si>
  <si>
    <t>MV-TS-GE-513201D (HP6)</t>
  </si>
  <si>
    <t>VE-5132615D</t>
  </si>
  <si>
    <t>Cartão</t>
  </si>
  <si>
    <t>Detector de limalha</t>
  </si>
  <si>
    <t>M-B-UH-TS-GE-513201D-02</t>
  </si>
  <si>
    <t>Parafuso de fixação</t>
  </si>
  <si>
    <t>Durante testes funcionais, não apresentou problemas.</t>
  </si>
  <si>
    <t>Durante verificação, constatado que bateriais estão carregadas, porém indicação de descarregada permanece na IHM. Não identificado o motivo</t>
  </si>
  <si>
    <t>Durante testes em campo, identificado falha na válvula</t>
  </si>
  <si>
    <t>Verificado o instrumento e toda a malha em campo e não indenficada anomalia. Visto que o evento ocorreu em um momento apenas, não vindo a ocorrer mais desde entao.</t>
  </si>
  <si>
    <t>Verificação em campo não apresentou nenhum indício de limalha nas linhas de óleo.</t>
  </si>
  <si>
    <t>Foram aplicados os torques nos parafusos, conforme recomendação da engenharia</t>
  </si>
  <si>
    <t>Não</t>
  </si>
  <si>
    <t>TRIP do equipamento por falha de switch válvula de sucção</t>
  </si>
  <si>
    <t>TRIP por alta vibração mancal LA motor elétrico</t>
  </si>
  <si>
    <t>Queda do equipamento por falha de comunicação Bently</t>
  </si>
  <si>
    <t>1 - Analise de falha e manutenção corretiva Swictch válvula</t>
  </si>
  <si>
    <t>2 - Avaliação de remoção de TRIP por falha de switch de válvula</t>
  </si>
  <si>
    <t>1 - Substituição de laminas acoplamento</t>
  </si>
  <si>
    <t>2 - Estudo  para implementação de intertravamento parametros operacionais vaso de sucção</t>
  </si>
  <si>
    <t>3 - Implementação de melhoria de intertravamento</t>
  </si>
  <si>
    <t>Edinilson</t>
  </si>
  <si>
    <t xml:space="preserve">1 - Preventiva de reaperto geral do painel de controle </t>
  </si>
  <si>
    <t>2 - Alteração de delay e sinal de SD</t>
  </si>
  <si>
    <t xml:space="preserve">GE-513201A - Falha na Partida 
Hoje o TG-A caiu por falha de posição da meetering secundária, a mesma foi demandada para abrir porém permaneceu na posição, ... Acionada a manutenção onde foi colocada as válvulas meetering para ciclar e avaliar o torque bem como verificar a falha na partida. Os testes da meetering foram satisfatórios não havendo sinais de emperramento, podendo ser consequência de alguma sujeira que com a ciclagem amaciou e normalizou. 
Hoje por volta das 06h15 tivemos o SD do TGA devido a falha de posição da meetering secundária em seguida houve o atuação do descarte de cargas do GSP ficando somente com um compressor de venda em operação(C-123101D). 
</t>
  </si>
  <si>
    <t>MV-UC-TSGE-
513201A-
01C (88FGS)</t>
  </si>
  <si>
    <t>Válvula metering</t>
  </si>
  <si>
    <t>Realizado ciclagem da válvula para amaciamento da mesma</t>
  </si>
  <si>
    <t>Sim</t>
  </si>
  <si>
    <t>GE-513201B - Falha na Partida 
Em avaliação realizada em campo com apoio do eng. lucas verificamos que percentual de carga "MTU" na partida do TGB estava bastante elevada, de forma evitar ajustes na FCV do sistema de óleo do motor de partida optamos por fazer via lógica um ajuste no "fuel rate" na taxa de combustível. Foi ajustado o valor de set do controle passando de 120 para 140 kW/s. Feito isso, realizamos uma nova partida na máquina, e desta vez com sucesso. A máquina entrou em operação por volta das 08h35.</t>
  </si>
  <si>
    <t>GE-513201D - Falha na Partida
No período da tarde tivemos a intervenção da equipe de instrumentação no TG-D para tentar identificar as possíveis causas de falha que acarretaram na perda de três tentativas de partida na máquina denominada "Secundary Downstream Pressure Fault Shutdown / LSSS65UC009_14". Foram realizadas verificações nos três transmissores de pressão sendo eles: 63GG305-1/2 que são pressão de saída difusor da GG, não foi encontrado desvio na calibração desses instrumentos, a unica ressalva informada pelo TM´s foi quanto a presença de pequena quantidade de condensado na tomada do 63GG305-1. Também foi verificado o transmissor de pressão 63FGSM pressão do manifold da secundária de gás, nesse instrumento foi identificado um pequeno desvio na calibração que foi corrigido. Os TM´s Martins e Bretas levantaram os valores de damping dos todos os instrumentos, os 63GG305-1 e 2 ambos estão com 0s e o  63FGSM está com 6,4s. Amanhã vamos reavaliar com Eng. lucas essa questão dos valores de damping para definirmos a estratégia de atuação. Por ora, a máquina segue liberada.
Conforme recomendação do Eng Lucas, foram padronizados os valores de damping dos instrumentos do TG-D: 63GG305_1 / 63GG305_2 / 63FGCS / 63FGCM / 63FGPS / 63FGPM: foram encontrado o Damping em 0,0s e deixado 0,4s. Os instrumentos 63FGSS e 63FGSM foram encontrado os damping em 6,4s e deixado com 0,4s, assim deixando a máquina disponível para operação.</t>
  </si>
  <si>
    <t xml:space="preserve">GE-513201C - Falha em painel elétrico
Hoje por volta das 08h12h tivemos o SD do TG-C com desligamento de toda a coluna 4 do CCM da casota dos TG's A/B/C, ocasionando o desligamento das bombas de óleo sintético e exaustor 2 do Hood do TG-C. Por consequência do SD do TG-C tivemos a parada de todos os compressores de venda, C-123102A, C-3123102C e C-3123701B.
Devido ao SD do TG-C foi acionada a manutenção para avaliar a ocorrência, onde foi informada a queda por baixa pressão de lubrificação do sistema do óleo sintético. Ao avaliar o motivo da baixa pressão e por não ter entrado a bomba auxiliar, foi verificado que toda a coluna 4 do CCM da casota dos TG's estava desligado e nesta mesma coluna 4 ficam as duas bombas de óleo sintético e o ventilador 2 do Hood . Foi observado que o disjuntor QJ-6 (alimentação dos comandos das cargas da coluna  4) estava desarmado que fica localizado na coluna 3 do CCM. Realizado avaliação preliminar do evento com as seguintes ações:
- Realizada medição de isolamento do circuito de comando, porém não encontrada anomalia (R_isolamento ~40MOhm);
- Realizada a verificação das caixas de ligação das cargas associadas a coluna 4 que falhou; 1-) Bombas de óleo sintético A e B: Verificado em campo as caixas de ligação e não encontrado anomalias nas resistências e nem no motor. 2-) Ventilador 2 do Hood; Não foi possível acessar a caixa deligação devido a localização da mesma necessitando de andaime. Em conversa com os técnicos é pouco provável uma falha neste ventilador devido o mesmo estar operando no momento da queda onde não atua parte de comando neste momento;
- Realizado teste do disjuntor de alimentação do circuito de comando do CCM em bancada, onde o mesmo correspondeu perfeitamente a curva de teste do disjuntor.
- Realizado teste de operação das cargas que estavam operando no momento da queda do TG-C por duas horas onde não apresentou nenhuma anormalidade e nem alteração da corrente.
- Realizado teste com todas as cargas desligas onde neste momento seria a condição mais crítica para ao disjuntor de comando QJ-6 com todas as resistências ligadas e o teste ocorreu com sucesso.
Amanhã será alinhado entre os Téc. de Elétrica, Engenharia e Siemens para discutir a questão do ruído anormal durante a queda do TG-C, se foi um surge ou uma outra falha.
</t>
  </si>
  <si>
    <t>GE-513201A - Falha na Partida 
Após a queda do TG-513201C, foi iniciada a tentativa de colocar o TG-A em operação sem sucesso, o mesmo não habilitava a partida. Acionada a manutenção que identificou falha no 39PTNEX. Este sensor já estava mapeado pela preditiva para a sua substituição. Pela alteração implementada na lógica, quando a falha de um sensor, esta impede a partida, porem após iniciada a partida da máquina passa a valer a votação 2x2, deste modo, foi somente resetado o Bently  (no momento não estava em falha) e habilitada a partida na máquina que partiu com sucesso. Colocado o TG-A em operação as 08:43h.</t>
  </si>
  <si>
    <t>TG-C - Deslocamento axial
Durante a madrugada de sábado 08/06 a operação informou que os sensores 39GBLA1 e 2 haviam atuado deixando o TG-C indisponível. Segundo a operação passaram em torno de 4h com a bomba ligada sem que voltasse a condição de permissível de partida do TG-C. Logo pela manhã foi colocada a bomba em operação normalizando o 39GBLA1 enquanto o 39GBLA1 chegou a -0,33mm o GBLA2 ficou indicando -0,43mm e acompanhado durante todo o dia, permanecendo esta mesma condição do 39GBLA1 normalizado e 39GBLA2 atuado. Amanhã prosseguiremos na avaliação destes sensores.</t>
  </si>
  <si>
    <t xml:space="preserve">GE-513201A- Falha metering secundária 
Acionado a manutenção por volta das 20h05 com a informação da operação de SD no TGA devido a falha de posição da meetering secundária. Em campo verificamos que realmente a falha foi devido alarme de erro de posição na meetering secundária " LSS65U117_11 -Secundary valve positiion error failure shutdown". Com a queda do TG houve descarte de cargas pelo GSP ficamos com somente com o venda "C" e propano "C" em operação. Foi partida logo após a queda do TGD que estava disponível como backup, a máquina partiu de primeira por volta das 20h23 foi colocado na barra. Em seguida, foi iniciado o restabelecimento da planta retornando com os compressores de propano A e C e venda A, C e D. Assim, por volta das 22h00 já havíamos restabelecido toda exportação novamente da unidade.
GE-513201A - Falha Partida 39GNNEX -- PT SEM ORDEM
Em paralelo com partida do TGD tentamos também retornar com TGA em operação de forma a garantir o restabelecimento da planta com três TG´s em operação, porém em nova tentativa após o SD da máquina por falha na meetering a mesma não dava condições de partida devido a falha no bently nevada. Foi mobilizado o TM Danyel por volta das 21h00 para realização de análise de falha. Em campo verificamos que um dos o sensores de vibração da excitratriz VE-5132621A(39GNNEX) estava com a indicação em zero enquanto seu par VE-5132627A estava com indicação normal. Foi autorizado a emissão de PT emergencial para verificação e correção da falha com intuito de restabelecer essa máquina para operação. A PT foi emitida por volta das 21h45, foi feito avaliação no hardware e na sequência realizado o reset no slot 7 canal 1 Após isso, A indicação deste sensor normalizou deixando a máquina disponível para operação. Atividade finalizada as 22h30. </t>
  </si>
  <si>
    <t>PT-5132637D (63FGSM)</t>
  </si>
  <si>
    <t>CCM do TG</t>
  </si>
  <si>
    <t>VE-5132620C (39GBLA1)</t>
  </si>
  <si>
    <t>Transmissor de pressão</t>
  </si>
  <si>
    <t>Sensor de vibração radial</t>
  </si>
  <si>
    <t>Carcaça da gearbox</t>
  </si>
  <si>
    <t>Realizado ajuste do "fuel rate" de 120 para 140, com o objetivo de aliviar a carga do motor de partida.</t>
  </si>
  <si>
    <t>Realizado o ajuste do damping do instrumento de 6,2s para 0,4s</t>
  </si>
  <si>
    <t>Normalização do disjuntor que desarmou e verificação de isolação dos circuitos alimentados por esse disjuntor</t>
  </si>
  <si>
    <t>Instrumento em falha impedidindo a partida, necessário resetar cartão para permitir a partida.</t>
  </si>
  <si>
    <t>Partida bomba de óleo auxiliar para recuperação dos valores de deslocamento</t>
  </si>
  <si>
    <t>Reconhecida a falha</t>
  </si>
  <si>
    <t>VE-5132615D FALHA NA MEDIÇÃO 
Realizada checagem deste e dos demais sensores desta malha e observado que sensores de cartões diferentes também perderam a comunicação no mesmo instante, indicando que o defeito não está no cartão e sim na falha na comunicação "Modbus"; Foi solicitado apoio da automação e reiniciado o cartão TDI / 22, pois este não estava comunicando, antes disso foi realizado uma reaperto na conexão Ethernet do cartão 92. Após a intervenção todas as indicações normalizaram na tela da IHM. Equipamento testado e liberado para operação.</t>
  </si>
  <si>
    <t>GE-513201D_Subst. controlador GS3-75QGCV
Hoje conforme programado tivemos atuação conjunto das equipes de instrumentação e automação na troca do módulo GS3 da meetering de óleo do TGD. Foi realizado a substituição do drive GS3 pelo sobressalente novo, feito verificação geral dos circuitos, reapertando todos os bornes. Após a instalação física foi realizada a modulação da válvula através da lógica do sistema de controle, foi feito loop teste de abertura e fechamento da válvula com sucesso, foram medidos tanto os valores de entrada de corrente quanto retorno de posição do campo através do feedback da válvula denominado 88QGCVT. Todos os valores medidos (excitação: 34,5 ohms/ Seno: 148,5 ohms/ Coseno: 148,3 ohms) estavam coerentes com posição da válvula em campo. O driver antigo foi levado para oficina para testes funcionais e armazenamento como reserva técnica. Equipamento testado e liberado para OP por volta das 15h00.</t>
  </si>
  <si>
    <t>GE-513201A - Falha na Partida 
A operação tentou retornar em seguida porém a máquina caiu por sobre-carga no motor de partida. No sistema de partida foi observada que a curva da FCV de partida estava iniciando em um valor elevado, iniciando o primeiro patamar já em 3200 RMP, onde deveria ser 3.000RPM, o que sobrecarrega a Taxa de MTU (corrente x tempo). Ajustado o patamar de início da máquina feito uma tentativa de partida com sucesso.</t>
  </si>
  <si>
    <t>GE-513201C - Falha em painel elétrico 
Dando continuidade na analise da falha do SD ocorrido no dia 05/06 no TG-C, a equipe de elétrica realizou a inspeção na caixa de ligação nos ventiladores do Hood do TG-C. No ventilador 01-B (02) localizado na coluna 4 do CCM não foi identificado anormalidades, porém estendendo a inspeção para o ventilador 01A (01) localizado na coluna 03 do CCM identificando um dano nos bornes por superaquecimento, onde foi negociado a aplicação da manutenção corretiva amanhã. Durante a análise da falha foi identificado que os disjuntores de comando de cada  gaveta da coluna 4 do CCM eram de 10A e o disjuntor de comando de alimentação das cargas da coluna de toda coluna 4 do CCM era de 6A. Com isso foi gerada a SGM G&amp;E/UO-AGN/APSP/MI 2019/0022 para realizar o ajuste da Seletevidade e Segregação dos Circuitos de comando/Aquecimento dos CCMs dos TGs, passando o disjuntores individuais das gavetas para 1A e o de comando geral da coluna para 10A. OS TM's Flaviano e Marcelinho conseguiram realizar a substituição dos disjuntores das gavetas das bombas de óleo sintético e disjuntor de alimentação do comando da coluna 4 de 6A para 10A, sendo orientado a equipe da CCT para dar prosseguimento durante a noite a substituição do disjuntor do ventilador 02 e concluído por volta das 20:55h. Realizado testes operacionais dos equipamentos em conjunto com a operação com sucesso.</t>
  </si>
  <si>
    <t>GE-513201C - Falha em painel elétrico 
Após muito atraso na liberação da PT do TG-C para o reparo na caixa de  ligação do motor motor do ventilador 01 do Hood, tivemos a PT liberada por volta das 11:30h sendo iniciada da atividade as 13:30h. Foi realizado a substituição dos bornes, conectores e normalizada a ligação do motor, em seguida megado o motor estando com os valores de corrente dentro da normalidade. As 17:00h foi realizada a partida do TG-C com sucesso na primeira tentativa alcançando a velocidade de sincronismo e parado logo após. Com a mudança dos disjuntores de comando das cargas da coluna 4 das Bombas de óleo sintético, ventilador 02 do Hood, disjuntor de alimentação do comando de toda a coluna 4 e segregação da parte de comando com a de potência, fica mais segura a operação do TG-G devido se alguma carga entrar em curto não derruba toda a coluna e sim somente a carga que entrou em falha permutando para a sua redundância.</t>
  </si>
  <si>
    <t xml:space="preserve">GE-513201D DIAGNÓTICO INICIAL SIEMENS
Hoje devido a queda do TG-513201C não foi possível iniciar o diagnostico da SIEMENS, por orientação do Gerente do Ativo somente será dado início após a disponibilização do TG-C. Hoje a tarde foi conversado com o Coordenador Tiago para a liberação dos diagnósticos que não necessitam de aplicação de LIBRA. Este assunto deverá ser tratado no REDIA pela manha para aproveitar a mobilização da SIEMENS.
07/06 - Segue em andamento as atividades de diagnóstico e de pré partida
08/06 - Conforme programado, foi realizado a limpeza interna do hood área da GG e PT e realizado o teste do sistema de ignição (RIC)
09/06 - Realizada com sucesso a troca das 3 câmaras pela mecânica. Pendente continuidade dos testes nas válvulas e WHRU pela instrumentação e desmontagem de pau de carga pela equipe de andaimes.
11/06 - Hoje foi dado prosseguimento pela equipe de instrumentação nas verificações de pré-partida do TG-D. Todas foram concluídas, exceto por um defeito identificado na válvula de dreno primária. A mesma estava dando passagem. Foi removida para oficina e constatado que seus internos estavam totalmente oxidados. Os internos originais (de bronze) foram substituídos por outros de inox. A válvula ficou pronta em bancada e acordado que amanhã será instalada no primeiro horário. Para esta noite, o TG-D ficará indisponível.
12/06 - Realizada com sucesso a instalação da válvula de dreno reparada pela instrumentação, no período da manhã. Ao longo do dia, equipe de mecânica e o Téc. Sangiori atuaram também na etapa de espaço confinado para conclusão da boroscopia, como parte do diagnóstico inicial do TG-D. Em segundo plano, foi realizada a abertura da boca de visita do WHRU para realizar inspeção dos dampers pelo Técnico Siemens. As inspeções no TG-D terminaram no fim da tarde. Assim, toda a OM do diagnóstico inicial para o contrato com a Siemens também foi concluída e o TG-D foi entregue para a OP.
</t>
  </si>
  <si>
    <t xml:space="preserve">Atividades de Pré Partida TG-D
08/06 - Conforme programado, foi realizado a limpeza interna do hood área da GG e PT e realizado o teste do sistema de ignição (RIC)
09/06 - Realizada com sucesso a troca das 3 câmaras pela mecânica. Pendente continuidade dos testes nas válvulas e WHRU pela instrumentação e desmontagem de pau de carga pela equipe de andaimes.
</t>
  </si>
  <si>
    <t>TG-C - ZSL-5132605C Sensor em falha 
Hoje conforme programado tivemos atuação da instrumentação e automação para saneamento da falha no sensor da porta da casa de filtros do TGC. Foi verificado pelo TM Silvio que sensor ZSL-5132605C (33EVDC2) estava sem falha, mas devido force realizado dia 27-04-2019 ativado ARO nº 2019/108 para permitir a partida do TG, foi feito então uma inspeção geral no sensor e encontrado oxidação nos contatos. Por desencargo,  efetuamos a substituição do sensor por sobressalente novo NM: 11296.637, feito as medições e reaperto nos bornes no painel de controle e CJE-5132032C e testes funcionais. Como não encontramos force ativo neste sensor, solicitado ao TM Danilo para realizar verificação geral na lógica atrás de forces, foi quando encontramos o sensor ZSL-5132603C (33IFDC2) forçado, este sensor é da outra porta. Devido a necessidade de montagem de andaime não foi possível chegar até o sensor. Obs.: Tudo indica que houve equívoco na fase de delineamento/planejamento, será necessário emissão de nova nota/ordem para tratamento da pendência, foi mantido ARO 2019/108 ativa.</t>
  </si>
  <si>
    <t>AIQ-5132600C/601C Falhas espúrias 
Equipe de analítica atuou hoje nos detectores do TG-C. Foram substituídos os filtros e verificado com gás padrão de 7,5% do LEL, estando dentro da normalidade. Para garantir maior confiabilidade, equipe retorna à atividade na sexta para calibrar os instrumentos</t>
  </si>
  <si>
    <t xml:space="preserve">GE-513201A- Falha metering secundária 
Hoje conforme combinado foi autorizado atividade extraprogramada pelo COTUR para as equipes de instrumentação e automação para atuação na malha da metering secundária do TG-A. Houve um pequeno contratempo pela manhã devido a necessidade de realizar a troca de alguns bornes danificados do módulo reserva em oficina. Feito isso, foi realizada a substituição do módulo original da metering pelo sobressalente conforme recomendação da equipe de engenharia do MI. TM´s Grammlich e Martins, verificaram a integridade do cabeamento, foi medido isolação, sinais de Seno, Cosseno e da bobina de excitação, nenhuma anormalidade foi identificada. Realizado pelo TM Danyel o procedimento troca do módulo na rede devicenet conforme orientação do Eng. Lucas, para este caso não foi necessário a utilização do arquivo EDS, a configuração do endereçamento foi feita de forma direta através do RSlinks. Após a troca do módulo de controle foi realizado o teste funcional de abertura e fechamento da válvula de forma satisfatória. Equipamento liberado para operação as 14h30. Edinilson, por gentileza viabilizar a emissão de procedimento e/ou roteiro contendo um passo a passo essa atividade de troca do módulo/endereçamento dos moogs na devicenet. </t>
  </si>
  <si>
    <t>TG-C Diagnóstico inicial 
Hoje tivemos bastante atraso na liberação das atividades programadas no TGC devido a máquina não ter sido librada durante o turno da noite. Essa atividade foi iniciada a partir das 11h00. Após a liberação da máquina tivemos atuação da equipe de instrumentação em conjunto com a Siemens. Foram realizados de testes funcionais nas meeterings, válvulas HP3 e HP6, juntamente com os testes funcionais no WHRU, em todos não os equipamentos não foram encontrados anormalidades. Realizado também a inspeção das CJ's do hood, gearbox e PT, sem anormalidades. Atividade prossegue amanhã conforme programação.
17/06 - Houve atraso no início da atividade devido a máquina não estar librada. Superado essa etapa de liberação pela OP, foram realizadas pela instrumentação a inspeção das caixas de junção do WRHU, ar de combustão e dos instrumentos da GG. Encontramos líquido dentro da CJ do ar de combustão, também realizada limpeza e aplicação de torofita juntamente com eito teste manual do acionamento dos dampers do WHRU. O sistema de damper de entrada falhou na atuação manual, em automático ficou ok, assim ficou a cargo da SIEMENS definir a ação para correção de forma programada. Durante os testes das válvulas de dreno dos manifolds de gás combustível constatamos que as válvulas de dreno "central e primária" estavam dando passagem. Foram realizadas pela mecânica a verificação filtro cesto de óleo sintético; verificação casa de filtro de ar; verificação dos chip detector; medição do Gap da PT; verificação do purgador de gás; todos os dados levantados serão enviados no relatório da Siemens. Devido ao tardar o horário a máquina foi deixada como disponível para atuação de remoção e reparo nessas duas válvulas amanhã pela equipe instrumentação. 
18/06 - Dado prosseguimento nas atividades do TGC, conforme combinado foram removidas três válvulas(20WFR/ 20FL1TORWF/ 20FL1WF) do sistema de diesel para testes em oficina. Todas tinham ótimo estado de conservação. Após os testes foram reinstalas duas válvulas dreno dos manifolds, sendo uma da câmaras primária e outra da central (20FGCD e 20FGPD), válvulas estas que apresentavam falta de estanqueidade durante os testes funcionais. Realizada também a calibração da VIGV, com sucesso. Agora temos uma válvula sobressalente na instrumentação. Foram finalizadas também todas as etapas de mecânica, sendo realizadas as verificações de duas placas de orifício, abertura e verificação do purgador de condensado do dreno. Segundo informações do técnico Siemens o purgador não está funcionando corretamente pois está mandando o condensado para a linha de vent e não de purga. A máquina liberada para OP
Hoje devido atraso mencionado na liberação dessa máquina por conta da aplicação do libra tivemos inicio dos serviços após o horário do almoço. O serviço iniciou por volta das 13h00 com a inspeção com videoscopia nas seccão fria da máquina, espaço confinado do WHRU, mais a etapa também de espaçó confinado de inspeção na região do Inlet da máquina. Para essa etapa foi necessária mobilização da equipe de G&amp;E de andaime de acesso que estava com plaqueta de não liberado. Com intuito de finalizarmos todas as etapas programadas aproveitando a equipe da OTBM(Leonardo), solicitamos ao gerente do ativo a liberação de atividade extraprogramada para adequação deste andaime, tendo a aprovação por volta das 13h00, a equipe do ISUP atendeu prontamente o chamado de apoio, a equipe chegou na unidade por volta das 14h00, e por volta das 16h00 finalizou-se esse ajuste em campo. Foi necessária a extensão dos TM´s João Vitor, João katso juntamente com Leonardo da OTBM para inspeção nas câmaras de combustão, foi realizada a inspeção nas câmaras 1 a 5, devido ao tardar do horário não foi possível finalizar as outras 4 câmaras 6 a 9. Atividades foi encerrada em campo por volta das 21h00. Em avaliação preliminar enviada pelo TM Leonardo ele informou que tanto o TGC quanto TGD estão em bom estado geral, sem nicks, pits ou trincas, ambas apresentam algumas evidências de desgaste, porém, em bom estado em geral. Foi salva as fotos na boroscopia no drive da rede, ele também encaminhou a pedido via e-mail um breve relato com mais detalhes para chave da coordenação de grandes máquinas. Gostaríamos de ressaltar a prestabilidade e empenho das equipes da G&amp;E de andaime, colaborador da OTBM Leonardo e dos nossos técnicos de sobreaviso TMs João Vitor e João Katsu para finalização dessa atividade de extrema importância para mapeamento do estado de conservação das máquinas. Após atividade sinalizada para o COTUR para remoção do libra, a máquina ficou disponível para operação sem restrições operacionais</t>
  </si>
  <si>
    <t xml:space="preserve">TG-C Diagnóstico inicial 
Hoje tivemos bastante atraso na liberação das atividades programadas no TGC devido a máquina não ter sido librada durante o turno da noite. Essa atividade foi iniciada a partir das 11h00. Após a liberação da máquina tivemos atuação da equipe de instrumentação em conjunto com a Siemens. Foram realizados de testes funcionais nas meeterings, válvulas HP3 e HP6, juntamente com os testes funcionais no WHRU, em todos não os equipamentos não foram encontrados anormalidades. Realizado também a inspeção das CJ's do hood, gearbox e PT, sem anormalidades. Atividade prossegue amanhã conforme programação.
17/06 - Houve atraso no início da atividade devido a máquina não estar librada. Superado essa etapa de liberação pela OP, foram realizadas pela instrumentação a inspeção das caixas de junção do WRHU, ar de combustão e dos instrumentos da GG. Encontramos líquido dentro da CJ do ar de combustão, também realizada limpeza e aplicação de torofita juntamente com eito teste manual do acionamento dos dampers do WHRU. O sistema de damper de entrada falhou na atuação manual, em automático ficou ok, assim ficou a cargo da SIEMENS definir a ação para correção de forma programada. Durante os testes das válvulas de dreno dos manifolds de gás combustível constatamos que as válvulas de dreno "central e primária" estavam dando passagem. Foram realizadas pela mecânica a verificação filtro cesto de óleo sintético; verificação casa de filtro de ar; verificação dos chip detector; medição do Gap da PT; verificação do purgador de gás; todos os dados levantados serão enviados no relatório da Siemens. Devido ao tardar o horário a máquina foi deixada como disponível para atuação de remoção e reparo nessas duas válvulas amanhã pela equipe instrumentação. 
18/06 - Dado prosseguimento nas atividades do TGC, conforme combinado foram removidas três válvulas(20WFR/ 20FL1TORWF/ 20FL1WF) do sistema de diesel para testes em oficina. Todas tinham ótimo estado de conservação. Após os testes foram reinstalas duas válvulas dreno dos manifolds, sendo uma da câmaras primária e outra da central (20FGCD e 20FGPD), válvulas estas que apresentavam falta de estanqueidade durante os testes funcionais. Realizada também a calibração da VIGV, com sucesso. Agora temos uma válvula sobressalente na instrumentação. Foram finalizadas também todas as etapas de mecânica, sendo realizadas as verificações de duas placas de orifício, abertura e verificação do purgador de condensado do dreno. Segundo informações do técnico Siemens o purgador não está funcionando corretamente pois está mandando o condensado para a linha de vent e não de purga. A máquina liberada para OP
</t>
  </si>
  <si>
    <t xml:space="preserve">FT-UH-TS-GE-513201C-02B Substituição Filtro Duplex 
FT-UH-TS-GE-513201C-02A Substituição Filtro Duplex 
M-B-UH-TS-GE-513201C-02 Aplicar torque parafusos de fixação
Hoje conforme combinado com a OP a máquina C foi entregue logo pela manhã librada para atuação da mecânica. TM´s Davi e João Vitor atuaram substituídos os filtros do sistema de óleo sintético por sobressalentes novos. Também foi realizada aplicação de torque nos parafusos das conexões do motor de partida conforme recomendação técnica do eng. Suzuki. 
Ambas atividades foram finalizadas com sucesso sem maiores delongas. Equipamento liberado para operação por volta das 17h00 para remoção do libra pela operação.
</t>
  </si>
  <si>
    <t>GE-513201C Inspecionar câmaras 5 e 7 
Hoje conforme programado tivemos atuação da mecânica no TGC.  Foi efetuado a remoção da câmara 7 e inspecionado, foram detectados 12 trincas a partir dos furos de refrigeração próximos às janelas secundárias; os comprimentos destas trincas varia de cerca de 2,2 a 8mm de extensão. Efetuado registro fotográfico. Após avaliação a câmara foi então reinstalada. Foi iniciada a remoção da câmara 5, mas oito parafusos não se soltaram com o uso da parafusadeira pneumática, tentado a utilização do cabo de força e extensão, mas também sem sucesso, devido a isto, não haveria tempo hábil para terminar a inspeção e deixar o equipamento disponível dentro do expediente. Assim, optamos devido ao tardar do por restabelecer a máquina e dar continuidade na atividade amanhã em paralelo com atividade de extraprogramada de troca das meterings. Equipamento liberado para operação as 18h30.</t>
  </si>
  <si>
    <t>GE-513201C Inspecionar câmaras 5 e 7 
Hoje conforme programado tivemos atuação da mecânica no TGC.  Foi efetuado a remoção da câmara 5 e inspecionado, foram detectados 11 trincas a partir dos furos de refrigeração próximos às janelas secundárias; os comprimentos destas trincas varia de cerca de 2 a 7mm de extensão. Efetuado registro fotográfico. Após avaliação a câmara foi então reinstalada.Equipamento liberado para operação as 18hs</t>
  </si>
  <si>
    <t>MV-UC-TS-GE-513201A-01C - Troca Válvula Metering 
Hoje conforme delineado (extraprogramado) foram  executadas as trocas das válvulas Metering, sendo:
1 - Central do TG-C instalada na secundaria do TG-A
2 - Secundaria do TG-A instalada na central do TG-C
Após a inversão foram energizadas, reiniciados os módulos, realizados testes de atuação e as mesmas atuaram sem anormalidades. Foi definida esta estratégia pelo fato da secundaria do TG-A ter travado levando o gerador ao desarme por falha de posição, sendo que a válvula central tem um impacto  bem menor caso venha a travar durante a partida do gerador, porem as duas válvulas devem ter a sua operação acompanhada pela equipe de preditiva.
Status: TG-A concluído, retirado LIBRA e liberado para a operação.</t>
  </si>
  <si>
    <t xml:space="preserve">MV-UC-TS-GE-513201C-01A - Troca Válvula Metering 
Hoje conforme delineado (extraprogramado) foram  executadas as trocas das válvulas Metering, sendo:
1 - Central do TG-C instalada na secundaria do TG-A
2 - Secundaria do TG-A instalada na central do TG-C
Após a inversão foram energizadas, reiniciados os módulos, realizados testes de atuação e as mesmas atuaram sem anormalidades. Foi definida esta estratégia pelo fato da secundaria do TG-A ter travado levando o gerador ao desarme por falha de posição, sendo que a válvula central tem um impacto  bem menor caso venha a travar durante a partida do gerador, porem as duas válvulas devem ter a sua operação acompanhada pela equipe de preditiva.
Status:  TG-C Concluída a substituição, porem a máquina continua Librada para a continuidade da substituição das camaras 1,2 e 9, procedimento de pré- partida
</t>
  </si>
  <si>
    <t>GE-513201D substituição da câmara 05 
Realizada com sucesso a troca da câmara 5 que estava apresentando spread elevado pela equipe de mecânica. TG-D disponível</t>
  </si>
  <si>
    <t>FT-UH-GE-513201A-01A OBSERVADA ALTA PRESSÃO 
Hoje conforme programado tivemos intervenção da mecânica para substituição do filtro do sistema de óleo mineral do TGA devido a existência de DP elevado. Durante a instalação do filtro novo foi verificado dificuldade para inserção do filtro no invólucro, aparentemente causada por contrapressão interna devido a vedação. Em função dessa dificuldade foi toda uma reavaliação na documentação técnica onde constatamos que o PN do filtro original NM 10.537.062 (PN RRR-S-1800-CC25-V) não disponível em estoque é diferente do sobressalente NM 11.337.695 Elemento filtrante PN RRR-S-1800-API-PF010-V. Em avaliação junto aos TM´s Luciano e Davi verificamos que ambos os filtros têm a mesma micragem 10µm, porém existem algumas pequenas diferencia físicas na malha. Sendo assim, optamos após consulta junto a coordenação de grandes máquinas por retornar com filtro original de forma a deixar a máquina disponível. O filtro original foi reinstalado, e também por desencargo foi realizada a partida da bomba, a princípio houve indicação de DP em torno de 30kpa, porém acordamos com operação para deixar a bomba operando até o final do turno para coletarmos amanhã pelo PI o DP de forma mais precisa. Equipamento liberado para operação sem restrições.</t>
  </si>
  <si>
    <t>OI-GE-513201C  Atividades Pré-Partida</t>
  </si>
  <si>
    <t>Cabo de comunicação</t>
  </si>
  <si>
    <t>MV-UH-TSGE-
513201D (75QGCV)</t>
  </si>
  <si>
    <t>Driver de controle da válvula</t>
  </si>
  <si>
    <t>FCV-5132604A (75SRP)</t>
  </si>
  <si>
    <t>Transdutor de comando da válvula</t>
  </si>
  <si>
    <t>Ventilador 1 de ventilação do Hood</t>
  </si>
  <si>
    <t>Cabo de ligação com sobreaquecimento</t>
  </si>
  <si>
    <t>-</t>
  </si>
  <si>
    <t xml:space="preserve">ZSL-5132605C (33EVDC2) </t>
  </si>
  <si>
    <t>Sensor de proximidade</t>
  </si>
  <si>
    <t>AIQ-5132600C/601C (71GPEV01/02)</t>
  </si>
  <si>
    <t>Sensores de gás</t>
  </si>
  <si>
    <t>Câmaras 5 e 7</t>
  </si>
  <si>
    <t>MV-UC-TS-GE-513201A-01C (88FGS)</t>
  </si>
  <si>
    <t>Câmara 5</t>
  </si>
  <si>
    <t xml:space="preserve">FT-UH-GE-513201A-01A </t>
  </si>
  <si>
    <t>Filtro de óleo mineral</t>
  </si>
  <si>
    <t>Realizado reaperto da conexão Ethernet do cartão 92</t>
  </si>
  <si>
    <t>Realizado a substituição do controlador.</t>
  </si>
  <si>
    <t>Realizado ajuste de saída de tensão do transdutor para correta operação da válvula.</t>
  </si>
  <si>
    <t>Foi identificado um falha na seletividade dos disjuntores do CCM e "mistura" dos circuitos de comando e resistencias de aquecimento das cargas. Foi realizada mudança para segragação dos circuitos e substituição dos disjuntores para ajuste da seletividade.</t>
  </si>
  <si>
    <t>Identificado conectores do motor do ventilador com evidências de sobreaquecimento. Os conectores foram refeitos</t>
  </si>
  <si>
    <t>Atividades de dignóstico inicial</t>
  </si>
  <si>
    <t>Pré-Partida</t>
  </si>
  <si>
    <t>Relizado a substituição do sensor em falha</t>
  </si>
  <si>
    <t>Realizado limpeza e substituição dos filtros hidrofóbicos, além da calibração com gás padrão.</t>
  </si>
  <si>
    <t>Atividades de diagnóstico inicial</t>
  </si>
  <si>
    <t>Substituição de filtro e apicação de torque</t>
  </si>
  <si>
    <t>Medição de trincas</t>
  </si>
  <si>
    <t>Substituição da câmara</t>
  </si>
  <si>
    <t>Substituição do elemento filtrante</t>
  </si>
  <si>
    <t>Realizadas atividades de pré partida</t>
  </si>
  <si>
    <t xml:space="preserve">OI 2020826234 C-123101A - Falha Sistema Sistema Nitrogênio – PF: Caleiras
Após o reestabelecimento do TG-B foi tentado partida do compressor de venda A sem sucesso devido pressão baixa  PALL 27 no sistema de geração de nitrogênio estava atuado não permitindo a partida da máquina. Com isso, foi partida a máquina E que também estava disponível. Em avaliação junto ao TO da UOTOP Caio e Tiago optamos implementar ajuste no valor range da PCV-43 passando de 40% para 50%. Esse ajuste foi realizada pela equipe de automação TM Danilo e Sugahara, feito isso, a máquina entrou em operação por volta das 10h00. Equipamento  sem anormalidades. Segue operando sem anormalidades.
</t>
  </si>
  <si>
    <t xml:space="preserve">OI 2020827717 C-123101C - Falha TE-219 – PF: Caleiras
Em paralelo com intervenção no venda A tivemos atuação da instrumentação verificando o impeditivo de partida do compressor de venda C. Em campo TM´s e Márcio e Martins identificaram que uma das temperaturas (TE-219) do vorecon estava em falha, com indicação em zero graus. Foi emitida PT emergência com ARO para abertura do painel em campo. Constatamos após algumas medições que barreira intrínseca deste sensor estava danificada, a mesma foi substituída por sobressalente, normalizando sua indicação. Após a troca do componente a indicação ficou em torno de 42ºC, coerente com as demais indicações da máquina. Atividade finalizada com sucesso por volta das 10h00. Em função da máquina já estar em operação essa máquina ficou como reserva técnica, possivelmente amanhã deverá entrar em operação para atendimento ao rodízio de máquinas.
04/06 - Na parte da manhã por volta das 10:00h, fomos informados pelo COTUR que o compressor C-123101C estava impedindo a partida por falha em 2 sensores 1 no Vorecon e outro no motor principal. Equipe avaliou em campo identificando que os sensores TE's 210 e 228 apresentavam falhas, sendo confirmada a queima das barreiras intrínsecas. Substituída as barreiras normalizando a indicação dos instrumentos, verificado demais sensores junto com a operação e não identificado mais nenhuma anormalidade. Por volta das 15:30h foi colocado o compressor C em operação com sucesso
</t>
  </si>
  <si>
    <t xml:space="preserve">OI 2020883552 - C-123101B Falha no Bently impedindo partida – PF: Caleiras
Hoje MI foi acionada pela OP pela manhã com a informação de falha no Bently do venda B, o que impediria sua partida se demandado. No primeiro REDIA, foi discutido para avaliarmos a possibilidade de instruir a OP em como realizar estes resets, que são recorrentes, enquanto não temos uma solução definitiva para o problema. Envolvemos então o Coord. Ferrarezzi e o Sup. Edinilson nesta frente. A princípio, da parte da MI, não vemos com grandes restrições, desde que o procedimento seja bem escrito, pois é uma prática muito diferente para os TOs de campo. Decidimos por realizar o reset para disponibilizar o compressor no período da tarde, já em companhia do Ferrarezzi, Sup. João OP e Sup. Edinilson. Eles acompanharam no campo a atuação da Automação para sanar o problema do impedimento da partida do compressor. Foi identificado uma falha na comunicação modBus do cartão 3500/92 localizado no slot 15 no rack do Bently. Ao realizar um reset neste cartão e nos alarmes na IHM a comunicação retornou liberando o compressor deixando disponível e operacional. Coord. Ferrarezzi tomou nota do passo a passo para realizar este reset, bem como de como executar também em outros cartões. Agora a OP irá avaliar se cabe a eles ou não realizar esta tarefa.
</t>
  </si>
  <si>
    <t xml:space="preserve">OI 2020914791 C-123101E- Falha Bently Nevada – PF: Caleiras
Acionado a manutenção por volta das 14h00 com a informação da OP da indisponibilidade do compressor de venda "E" devido a falha de sensores de velocidade do vorecon. Em avaliação em campo verificamos que as indicações de quatro sensores de velocidade do Vorecon estavam em falha(SE-401/402/403/403). A princípio suspeitávamos de travamento do cartão de comunicação modbus aproveitamos a presença do Ferrarezzi que estava na unidade de COTUR que foi treinamento essa semana junto a automação para aplicar o procedimento de reset diretamente pela operação, Foi realizado procedimento mas não houve sucesso, pois não existia falha visual nos cartões, dessa forma, foi autorizado pelo gerente do ativo a emissão de ordem/PT imediata para restabelecimento da máquina. Foi mobilizado TM Dannyell para intervenção corretiva, verificamos que realmente os quatro cartões do bently sendo um para cada sensor estavam com indicação de "not ok", a princípio foi tentado reset diretamente pelo software, mas não houve sucesso. Foi necessário realizar em campo a remoção/reinstalação dos cartões de entrada analógica e em seguida realizar o donwload nos cartões da bently. Feito isso, todas indicações normalizaram na tela restabelecendo a máquina para equipe da operação. Equipamento liberado para operação por volta das 15h00.
</t>
  </si>
  <si>
    <t>Sistema N2</t>
  </si>
  <si>
    <t>Membrana de nitrogênio</t>
  </si>
  <si>
    <t xml:space="preserve">TE-219 </t>
  </si>
  <si>
    <t>Barreiras Intrínsecas</t>
  </si>
  <si>
    <t>TE-210 e TE-228</t>
  </si>
  <si>
    <t>BN 3500</t>
  </si>
  <si>
    <t>Cartão 3500/92</t>
  </si>
  <si>
    <t>SE-401/402/403/403</t>
  </si>
  <si>
    <t>Ajuste de valor de range da PCV do sistema</t>
  </si>
  <si>
    <t>Substituição da Barreira intriseca do instrumento danificado</t>
  </si>
  <si>
    <t>Reset no cartão</t>
  </si>
  <si>
    <t>Remoção e reinstalação de cartões do BN 3500 e realização de download no BN 3500</t>
  </si>
  <si>
    <t xml:space="preserve">PN-C-3123102B Reaperto Geral/Alteração de lógica – PF: Daniel
Concluída a alteração na lógica do compressor de propano da fase 2, seguindo a SGM G&amp;E/UO-AGN-APSP/MI2019/0021 elaborada pelo Eng. Pedro. Foi elevado o tempo da falha de comunicação do Bently para evitar trips espúrios por falha de comunicação para 15 segundos e criado um alarme crítico, sem que derrube o compressor. Ou seja, o trip foi inibido caso a "falha de comunicação do Bently" permaneça por mais de 15 segundos, sendo de responsabilidade do TO de campo tentar o reset. Persistindo, a máquina deverá ser parada normalmente. Este alarme está configurado no sumário na tela do compressor na ECOS e replicado para a IHM de campo. Também foi reapertado todos os bornes do painel de campo e substituído o cabo de comunicação entre CLP e Bently, encontrando alguns pontos frouxos. Por final foi realizado teste para avaliar a eficiência da alteração, com sucesso.
</t>
  </si>
  <si>
    <t xml:space="preserve">2020885834 - C-3123102B IHM não responde a comandos
Acionada MI no período da tarde após equipe da MAYEKAWA que iria realizar OM no C-3123102B identificar condição anormal da IHM, que não respondia a comandos. Mobilizado apoio emergencial da equipe de automação que identificou que a chave do PLC estava na posição "prog" sem nenhum motivo aparente. A mesma foi colocada em posição normal, destravando o software da IHM para a MYCOM/OP, sem anormalidades.
</t>
  </si>
  <si>
    <t xml:space="preserve">OM 2020825348 - C-3123102B Falha Aquecedor TV-906 
 Realização de vários testes na TV 906 e em outros equipamentos.
Em dado momento percebemos uma HV a jusante do aquecedor de óleo
fechada, impedindo a passagem do mesmo. Esta válvula precisa ser
ajustada para manter o delta P dos filtros de óleo abaixo de 100 KPa.
Após abertura da válvula e ajuste do delta, a temperatura do óleo
normalizou.
</t>
  </si>
  <si>
    <t>OM 2021033211 – PIT-31231913B PIC-31231913B - 
PIT-31231913B.Slide valv  do segundo estágio do C-3123102B está travando
não respondendo aos comandos do PIC-31231913B. Essa falha provocou trip
do compressor por atuação do superheat devido a pressurização do segundo
estágio.
-------------</t>
  </si>
  <si>
    <t xml:space="preserve">Cabo comunicação </t>
  </si>
  <si>
    <t>AQ-C-3123102B-01</t>
  </si>
  <si>
    <t>HV sistema de óleo fechada</t>
  </si>
  <si>
    <t xml:space="preserve">PIT-31231913B </t>
  </si>
  <si>
    <t>Reaperto e alterações de estratégia de intertravamento</t>
  </si>
  <si>
    <t xml:space="preserve">alteração do status do CLP de PROG para RUN-&gt;REM </t>
  </si>
  <si>
    <t>Alinhamento de válvula do circuito a jusante da TV-906</t>
  </si>
  <si>
    <t>PN-C-123701A HORÍMETRO no PI em falha
HORÍMETRO NO  '"PI"  EM FALHA.
FAZER ALTERAÇÃO NO HORÍMETRO E CONFERIR SE NO PI O VALOR ESTÁ CORRETO.
NÃO APENAS NO CAMPO.
FALHA PERMANECE SUPERIOR A 5 MESES.
1- O horímetro em campo encontra-se instalado, mas sem marcação
(marcando 0), como a máquina está em funcionamento, não foi possível a
abertura do painel para verificação das interligações do horímetro.
2 - O ponto da base de do PI é o UTGCA_HOR_CGR_A que é alimentado pela
CPU de IP.: 10.156.5.90, antiga AMAM que foi descontinuado e com isso
este ponto não mais está sendo alimentado.
3- Será necessário criar uma rotina no CLP do compressor para o
Horímetro, criar um ponto na base de dados e utilizar este no ponto como
fonte de alimentação para o PI. (Para este serviço será necessário 16HH
de mão de obra e a máquina deve está parada.)</t>
  </si>
  <si>
    <t xml:space="preserve">C-3123701B VERIFICAR SUPORTAÇÃO DE TUBINGS E CORRIGIR.
PIT-31237907B - Reparar tubing danificado
PIT-31237908B - Reparar tubing danificado
Foi observado pela equipe da noite (turma 1) que o tubbing do instrumento PIT-31237907B está apresentando vibração excessiva e encostando em um eletroduto durante essa vibração, o que pode ocasionar rompimento do tubbing, visto que é um fato já ocorrido.
</t>
  </si>
  <si>
    <t>PN-C-123701A</t>
  </si>
  <si>
    <t>Horímetro</t>
  </si>
  <si>
    <t>PIT-31237907</t>
  </si>
  <si>
    <t>Corrigir e reparar horímetro.</t>
  </si>
  <si>
    <t>Fabricado e instalado novo tubing.</t>
  </si>
  <si>
    <t>PFCEO_M-B-513203 Substituir Rolamento Motor</t>
  </si>
  <si>
    <t>B-540001C - REALIZAR TROCA DO ROTOR</t>
  </si>
  <si>
    <t>B-2621301B Consumo excessivo do fluído de selagem</t>
  </si>
  <si>
    <t xml:space="preserve">M-B-513203 </t>
  </si>
  <si>
    <t>rolamento</t>
  </si>
  <si>
    <t>Rotor da bomba</t>
  </si>
  <si>
    <t>selo mecânico</t>
  </si>
  <si>
    <t>substituição dos rolamentos do motor</t>
  </si>
  <si>
    <t>Substituição do rotor</t>
  </si>
  <si>
    <t>Substituição do selo LOA</t>
  </si>
  <si>
    <t>Falha de posição metering secundária</t>
  </si>
  <si>
    <t>Falha de partida associada a diferença de rotação GG e motor de partida</t>
  </si>
  <si>
    <t>Falha de partida "Secundary Downstream Pressure Fault Shutdown / LSSS65UC009_14".</t>
  </si>
  <si>
    <t>TRIP TG-C por falha de alimentação elétrica bombas de óleo sintético</t>
  </si>
  <si>
    <t>TRIP por superheat por atraso acionamento slide valve</t>
  </si>
  <si>
    <t>1 - Substituição de válvula danificada</t>
  </si>
  <si>
    <t>2 - ET reparo de válvulas com defeito</t>
  </si>
  <si>
    <t>3 - Aquisição de válvulas novas</t>
  </si>
  <si>
    <t>4 - Substituição de válvulas danificadas</t>
  </si>
  <si>
    <t>SBS</t>
  </si>
  <si>
    <t>1 - Analise de válvula e ciclagem</t>
  </si>
  <si>
    <t xml:space="preserve">1 - Análise de falha </t>
  </si>
  <si>
    <t>2 - Verificação de circuito de acionamento da Slide</t>
  </si>
  <si>
    <t>1  - Ajuste de fuel rate para alivio do motor</t>
  </si>
  <si>
    <t xml:space="preserve">2 - Analise técnica para avaliação de ações complementares </t>
  </si>
  <si>
    <t xml:space="preserve">1 - Ajuste de damping de instrumento </t>
  </si>
  <si>
    <t>1 - Aplicação de melhoria de seletividade de cargas CCM colunas 05 e 05</t>
  </si>
  <si>
    <t>2 - Análise de problemas mecânicos nas bomas de óleo sintético</t>
  </si>
  <si>
    <t>Abril</t>
  </si>
  <si>
    <t>Maio</t>
  </si>
  <si>
    <t>Junho</t>
  </si>
  <si>
    <t>Atualização MTBF</t>
  </si>
  <si>
    <t>X</t>
  </si>
  <si>
    <t>Janeiro</t>
  </si>
  <si>
    <t>Fevereiro</t>
  </si>
  <si>
    <t>Março</t>
  </si>
  <si>
    <t>Julho</t>
  </si>
  <si>
    <t>Agosto</t>
  </si>
  <si>
    <t>Setembro</t>
  </si>
  <si>
    <t>Outubro</t>
  </si>
  <si>
    <t>Dezembro</t>
  </si>
  <si>
    <t>Novembro</t>
  </si>
  <si>
    <t xml:space="preserve">OE 2021240131 - GE-513201B - Falha no PDIT-5132678B – PF: Lucas 
Por volta da 16h tivemos a queda do TG-B causando o descate de 2 vendas, 1 propano fase 1 e Reciclo B da ampliação. O TG-C se manteve em operação mantendo o restante da unidade. Foi acionado a manutenção para avaliar a falha, porém quando chegamos na sala de controle dos TG's A/B/C o TG-B já havia sido resetada a falha e colocado o TG-B para operar com 2 MW. Em análise da falha, foi diagnosticado que o SD foi causado por atuação dos instrumento de diferencial de pressão do Hood (63EVJAM) PDIT-51320678B ficando atuado por mais de 30m segundos gerando ao TRIP do TG-B e mesmo após a queda do TG-B o instrumento ficou por quase 3 minutos indicando baixa pressão diferencial normalizando na sequência.  Verificado o TREND do instrumento e o mesmo apresenta oscilação constante com grandes picos na sua indicação, outro ponto observado foi um vazamento de ar razoável pela vedação da porta do hood lado da casa de CO2. Com a instabilidade do instrumento, foi avaliado e optado em realizar o force do instrumento para atuação futura sendo gerada a ARO 162. Operação de ficou de providenciar a nota de manutenção para o delineamento da atividade, em avanço a equipe de instrumentação irá verificar qual o instrumento necessário, preparar em bancada para substituição por oportunidade ou programada
</t>
  </si>
  <si>
    <t xml:space="preserve">OI 2021242041 - OI-GE-513201B - Vazamento de gás pelo Dreno M-542 
Por volta das 23:00h de 22/07/19 foi identificada pela operação, um vazamento de gás pelo dreno M-542 da linha de gás do interior do hood. Com isso foi decidido em parar o TG-B durante a noite e realizado a partida do TG-D.
</t>
  </si>
  <si>
    <t xml:space="preserve">OI 2021242041 - OI-GE-513201B - Vazamento de gás pelo Dreno M-542 
Por volta das 23:00h de 22/07/19 foi identificada pela operação, um vazamento de gás pelo dreno M-542 da linha de gás do interior do hood. Com isso foi decidido em parar o TG-B durante a noite e realizado a partida do TG-D. Logo pela manhã fomos informados da ocorrência e iniciada a  avaliação. Pela documentação técnica do TG, foi observado que o dreno M-542 o qual apresentou vazamento de gás conforme relato da operação, é oriundo o manifoald de drenagem do sistema de diesel e da secundária. Testadas as válvulas e as mesmas apresentaram estanqueidade. Os avançaram na avaliação e partiram para verificar as válvulas de dreno da tocha, central e primária que também não apresentaram anormalidades em sem funcionamento. Os TM's identificaram que existe um linha interligada ao dreno M-542 não identificada a origem pela documentação. Amanhã será dado continuidade na análise da falha.
</t>
  </si>
  <si>
    <t xml:space="preserve">OI 2021242041 - OI-GE-513201B - Vazamento de gás pelo Dreno M-542 
Hoje tivemos o retorno do Eng. Fernando e Sup. Fazzini ainda no período da manhã sobre a disponibilidade de materiais para interligar o dreno do secundário para linha de vent. Com isso, foi decidido no REDIA por realizarmos a melhoria de imediato. Discutiu-se também sobre a necessidade de SGM para a alteração e foi consentido que não era o caso, devido à documentação já indicar a necessidade de drenar/ventar para "área segura", neste caso, vent para atmosfera. Assim, foi readequada esta OM considerando esta nova tarefa e executada a interligação pela equipe de instrumentação com sucesso, deixando o TG disponível para operar em central com segurança. Foi interligada esta linha de vent da linha de dreno M-542 (que deveria ir para área segura mas direcionava o gás para canaleta) com o vent da linha de dreno M-402 (dreno da tocha, central e primária - este vent estava adequado, direcionando o gás para atmosfera). O próximo passo será realizar esta abrangência de forma programada para as máquinas A e C.
</t>
  </si>
  <si>
    <t>TG-B - Atividades de Pré Partida 
Hoje logo cedo foi montado o pau de carga pela equipe de andaime. Foram realizados testes funcionais nas meterigns primária, secundária e central, verificado as rampas de subida e descidas nas três válvulas, não foi encontrada nenhuma anormalidade. Também foi feito o teste de acionamento do WHRU com sucesso. As válvulas de dreno também já foram testadas durante a intervenção corretivas de investigação de vazamento através da OM 2021240131. Atividade prossegue amanhã com a etapa de mecânica de troca das câmaras 1, 2 e 9.</t>
  </si>
  <si>
    <t>Transmissor de Pressão</t>
  </si>
  <si>
    <t xml:space="preserve">PDIT-5132678B </t>
  </si>
  <si>
    <t xml:space="preserve">Verificação das válvulas de drenagem associadas a este dreno, sem identificaçã de falha de estanqueidade nestas.
</t>
  </si>
  <si>
    <t xml:space="preserve">Realizado adequação de linha de vent para gás do M-542. Ainda é necessário avaliar presença de placa de orifício nas linhas de dreno do Secundário e Split secundário, bem como verificar possível passagem pela válvula metering secundária. </t>
  </si>
  <si>
    <t>Realizado atividades pré-partida</t>
  </si>
  <si>
    <t>Substituição do trasmissor de pressão.com revisão do range</t>
  </si>
  <si>
    <t>Adequação de dreno para local seguro</t>
  </si>
  <si>
    <t xml:space="preserve">OM 2021090550 C-123101C  - Falha em instrumentos impedindo disponibilidade da máquina – PF: Caleiras.
Hoje fomos acionados pela operação para verificar falha em instrumentos do C-123101C que impediam o rearme da máquina. Foram identificadas 2 barreiras queimadas e identificado também falha de posição da XV-1231205. Substituídas a barreiras e pelo avançar da hora, a XV ficou para amanha 09/07. Obs: a falha da XV se da no fechamento, quando aberta a fim de curso atua normalmente, permitindo o rearme da máquina, ou seja, não está indisponível.
09/07 - Dando prosseguimento na corretiva nos instrumentos do venda C, hoje foi realizada atividade na XV-205 (sucção do venda C), que estava apresentando status de falha fechada. Foi verificado os reeds switches pelo TM Hélvio mas ambos eram novos e funcionavam perfeitamente. No entanto, foi observado que o fio da solenóide estava enrolado no imã (tocador) da reed switch. Provavelmente houve montagem inadequada em alguma manutenção na solenóide, quando seu cabo ficou próximo da área de movimentação do imã que, ao girar, acabou enrolando o cabo. Realizado reposicionamento/reconexão do fio da solenóide e o status de falha sumiu imediatamente. No entanto, OP preferiu não testar a válvula pois implicaria em alinhamento de gás ao compressores e consequente queima para Flare.
</t>
  </si>
  <si>
    <t>TE-218 E TE-227</t>
  </si>
  <si>
    <t>OI 2021131099 - XV-1231501C Falha na IHM – PF: Daniel
Após a parada programada realizada ontem do C-123102C, OP observou no turno da noite, a condição de falha da XV-1231501C indicada na IHM da máquina e causando sua indisponibilidade de partida. Emitida então esta Ordem Imediata para verificação da ocorrência pela Instrumentação. TMs Sílvio e Martins foram ao local e verificaram os sensores de posição, que estavam sem problemas. Realizado então reaperto de bornes e efetuado reset. Testada válvula algumas vezes e não apresentou mais falhas.</t>
  </si>
  <si>
    <t xml:space="preserve">OM 2021122997 B-C-123102C-03A Substituir Selo – PF: Daniel 
Hoje conforme programação tivemos o raqueteamento desta bomba pela equipe de caldeiraria. Esta etapa foi finalizada por volta das 14h00, e em seguida foi removido pela mecânica o selo da bomba danificado que está apresentando vazamento. Previsto para amanhã a finalização a troca do selo até final da tarde para liberação do desraqueteamento na sexta-feira.
</t>
  </si>
  <si>
    <t xml:space="preserve">XV-1231501C </t>
  </si>
  <si>
    <t>Reaperto de bornes e reset de falha em IHM</t>
  </si>
  <si>
    <t>Substituição do selo mecânico da bomba</t>
  </si>
  <si>
    <t>C-3123701C- Verificar suportação de tubings e corrigir
PIT-31237907C- SUBSTITUIR TUBING DA TOMADA DE IMPULSO
PIT-31237908C- SUBSTITUIR TUBING DA TOMADA DE IMPULSO
PIT-31237910C- SUBSTITUIR TUBING DA TOMADA DE IMPULSO
PIT-31237911C- SUBSTITUIR TUBING DA TOMADA DE IMPULSO
REENCAMINHAMENTO DOS TUBING SUBSTITUÍDOS
APOIO DE CALDEIRARIA PARA CONFECÇÃO E INSTALAÇÃO DE SUPORTES</t>
  </si>
  <si>
    <t>PIT-31237907C- SUBSTITUIR TUBING DA TOMADA DE IMPULSO
PIT-31237908C- SUBSTITUIR TUBING DA TOMADA DE IMPULSO
PIT-31237910C- SUBSTITUIR TUBING DA TOMADA DE IMPULSO
PIT-31237911C- SUBSTITUIR TUBING DA TOMADA DE IMPULSO</t>
  </si>
  <si>
    <t>Tubings</t>
  </si>
  <si>
    <t>TRIP diferencial de pressão Hood</t>
  </si>
  <si>
    <t>1 - Substituição do sensor PDIT-5132678B</t>
  </si>
  <si>
    <t>2 - Alteração de estratégia de intertravamento PDIT-5132678B</t>
  </si>
  <si>
    <t>3 - Adequação de tubings para local seguro vent MXXX e abrangência demais máquinas</t>
  </si>
  <si>
    <r>
      <rPr>
        <b/>
        <sz val="10"/>
        <color rgb="FF000000"/>
        <rFont val="Arial"/>
        <family val="2"/>
      </rPr>
      <t>B-2621301B SUBSTITUIR SELO LOA – PF: Gobis (PST COTUR - Prazo 09/07)</t>
    </r>
    <r>
      <rPr>
        <sz val="10"/>
        <color rgb="FF000000"/>
        <rFont val="Arial"/>
        <family val="2"/>
      </rPr>
      <t xml:space="preserve">
Acionado a manutenção por volta das 19h20 com a informação do COTUR da queda dos dois sistemas OCVAP I e II que estavam em operação devido falha geral em todas as válvulas XV´s. Foi verificado pelo operador de sistema elétricos todas as alimentações das gavetas K-24, K-23, K-13 estavam energizadas e sem falha, verificado também que as válvulas em campo estavam energizadas. Foi mobilizado TM Squinca para avaliar o sistema de automação, tentamos comunicar com PLC dos dois OCVAP´s pela sala de controle sem sucesso. Ao chegarmos no Shelter do OCVAP constatamos que parte das fontes de alimentação dos PLC estavam apagadas, e também módulo de comunicação de fibras. A UPS principal estava com as indicações de tensão, frequência, corrente todas normais, porém havia uma indicação de falha na IHM denominada "sub tensão CC". Ao apertar do botão de diagnóstico da IHM na UPS de bypass houve o chaveamento normalizando todas alimentações do sistema, normalizando a indicação e restabelecendo o sistema. Em consulta a equipe de elétrica TM Rodney informou que haveria problemas em deixar o sistema alimentado pelo UPS bypass. Sendo assim, o sistema foi liberado para operação por volta das 21h00.</t>
    </r>
  </si>
  <si>
    <t xml:space="preserve">B-2621301B </t>
  </si>
  <si>
    <t>substituição do selo</t>
  </si>
  <si>
    <t xml:space="preserve">B-2621301A Substituir Selo LOA </t>
  </si>
  <si>
    <t xml:space="preserve">B-123101B Corrigir vibração </t>
  </si>
  <si>
    <t xml:space="preserve">B-123101B </t>
  </si>
  <si>
    <t>Calibração amortecedor, ajuste de defasagem,  troca de elemento elástico acoplamento</t>
  </si>
  <si>
    <t>Acessórios tubulações</t>
  </si>
  <si>
    <t xml:space="preserve">B-1621301B - Substituir Selo LOA </t>
  </si>
  <si>
    <t xml:space="preserve">B-1621301B </t>
  </si>
  <si>
    <t xml:space="preserve">B-540001C </t>
  </si>
  <si>
    <t xml:space="preserve">OCVAP II - Queda de bombeio durante troca de tanque de envio </t>
  </si>
  <si>
    <t xml:space="preserve">PFCEO_B-2123101B_Ajuste_Defasagem </t>
  </si>
  <si>
    <t>B-2621301A SUBSTITUIR SELO LOA</t>
  </si>
  <si>
    <t xml:space="preserve">B-2621301A </t>
  </si>
  <si>
    <t>processador Micrologix</t>
  </si>
  <si>
    <t>Reset  PLC e restabelecimento de comunicação</t>
  </si>
  <si>
    <t>Alteração de tempo entre trocas de válvulas</t>
  </si>
  <si>
    <t>Calibração amortecedor, troca de retentores,</t>
  </si>
  <si>
    <t>Realizado a substituição do selo, montado o mesmo rolamento. Amanhã será montado a tampa do mancal e a tubulação do sistema de selagem.</t>
  </si>
  <si>
    <t xml:space="preserve">OM 2021273497 TG-B - Atividades de Pré Partida – PF: Lucas
Finalizado pela mecânica a substituição das câmaras 1, 2 e 9. Após a intervenção foi removido o pau de carga, removidos os bloqueios e feito partida assistida na máquina. O TG partiu de primeira, realizou todas as etapas até atingir a velocidade de sincronismo o que durou por volta de 30min, em seguida a máquina foi parada. Equipamento liberado para operação as 19h00
</t>
  </si>
  <si>
    <t xml:space="preserve">OM 2021330659 - GE-513201A Substituir COMBUSTOR 4 e 5 – PF: Lucas
09/08 - Foi substituído o combustor e discharge nozzle da câmara 4 somente, pois ao retirar o combustor da câmara 5, o mesmo se encontrava em boas condições.
</t>
  </si>
  <si>
    <t xml:space="preserve">OM 2021385966 - GE-513201A - DRENO M-542 - ADEQUAÇÃO DA LINHA DE DRENO
OM 2021390673 - GE-513201A - Verificar malha dos instrumentos – PF: Lucas
Conforme programado, foi realizada a abrangência na adequação do dreno do M-542 do TG-A, oriunda da falha apresentada no TG-B. Sendo realiado também em conjunto com a SIEMENS da malha dos instrumentos do TG-A. TG-A pronto para a realização do teste de mapeamento de ruído da máquina.
</t>
  </si>
  <si>
    <t xml:space="preserve">OM 2017659965 - VT-TS-513201A-01B Reinstalar Mancal Torpedo – PF: Lucas
Instalado o mancal em campo, realizado verificação de travamento no motor, instalado a polia movida , alinhado e tensionadas as correias. Amanhã será realizado o teste com acompanhamento MI
21/08 - Realizados testes operacionais no ventilador e o mesmo operou sem anormalidades sendo entregue para operação.
</t>
  </si>
  <si>
    <t>OM 2021454683 GG-GE-513201A Mapeamento de ruído- PF: Lucas
Foi realizada partida do TG-A por duas vezes sem sucesso por falha no acionamento do motor hidráulico de partida da GG.</t>
  </si>
  <si>
    <t xml:space="preserve">OE 2021552528 - GE-513201A Falha de posição RVDT – PF: Lucas
Hoje equipe de automação, engenharia e o apoio da Siemens, realizaram a avaliação do RVDT que causou SD do TG-A no dia de ontem. A máquina possui 2 RVDT, porém um deles está apresentando falha intermitente, em que o seu sinal é atenuado, porém ainda fica dentro da faixa de medição. Como o sistema de controle considera o menor entre os 2, por vezes o sensor em falha é considerado como se fosse a leitura válida, causando o SD do TG. Foi observado no histórico do equipamento que 3 OMs já haviam tentado corrigir a falha do sensor, sem sua substituição, no passado. Equipe entendeu então que era caso de substituição do sensor em falha desta vez. No entanto, não temos o NM 11.214.604 referente ao RVDT em estoque. Realizada então reserva de 1 UND do material nesta OM e indicado ao SBS a prioridade no tratamento (há possibilidade de PTM de 2 unidades da Petrobras que possuem o material em utilização livre). Para disponibilizar o TG-A novamente com confiabilidade, foi preparada no dia de hoje a SGM temporária G&amp;E/UO-AGN/APSP 2019/0003 e alterado o ECS para que considere o sensor correto para as duas leituras, o sistema irá operar operar como se tivesse apenas 1 sensor ao invés de 2. Atividade implementada com sucesso pela equipe. TG foi entregue para a OP e agora iremos aguardar a aquisição do material para nova intervenção.
</t>
  </si>
  <si>
    <t>Não se aplica</t>
  </si>
  <si>
    <t>Gerador de gás</t>
  </si>
  <si>
    <t>Combustores 04</t>
  </si>
  <si>
    <t>Vent dreno M-542</t>
  </si>
  <si>
    <t>VT-TS-513201A-01B</t>
  </si>
  <si>
    <t>Mancal ventilador</t>
  </si>
  <si>
    <t xml:space="preserve">FCV-75SRP </t>
  </si>
  <si>
    <t>Conexões válvula</t>
  </si>
  <si>
    <t>RVDT</t>
  </si>
  <si>
    <t>Substituição de camaras 1,2 e 3</t>
  </si>
  <si>
    <t>Substituição combustor posição 04</t>
  </si>
  <si>
    <t>Adequação de linha para vent para local seguro</t>
  </si>
  <si>
    <t>Substituição do mancal</t>
  </si>
  <si>
    <t>Correção de conexão de cabos da FCV-75SRP  que estavam invertidos</t>
  </si>
  <si>
    <t>Abertura de RVDT em falha para que sistema considere apenas um valor para medição - SGM G&amp;E/UO-AGN/APSP 2019/0003 - Foi realizado alteração no painel do TG-A, em que os borns 1, 2, e 3 da régua XRVDT estão abertos, seguindo a SGM2019/003.</t>
  </si>
  <si>
    <t xml:space="preserve">OM 2020595957 PN-C-123101A Alteração lógica Pressostato Venda A – PF: Caleiras
Hoje conforme programado tivemos atuação da equipe automação na implementação da supressão de intertravamento pertinente a pressurização do painel de campo do compressor de venda A em atendimento a SGM aprovada. Foi realizado implementação da lógica no PLC, atualizado as bases de dados, sumário de alarmes e animação da indicação na tela da ECOS, IHM de campo e na estação de supervisão dos vendas do K-21. Feito isso, foi simulado ativação da entrada física do PLC, para testes das indicações de tela e sumários de alarmes, teste realizado com sucesso. Ficou pendente a etapa de elétrica de modificação em campo para rearranjo dos cabos fisicos do pressostato e teste funcional, essa etapa foi abortada em comum acordado entre COTUR, UOTOP e MI, devido a possibilidade de risco mesmo que mínimo de perda do load sharing, atividade será reprogramara para outra oportunidade de parada da máquina juntamente com avaliação mais criteriosa e consulta técnica junto ao fabricante. Toda a parte de automação já está implementada e validada, porém ficou não concluída devido à necessidade dos testes funcionais em campo. O tempo de intervenção desta última etapa é em torno de 1h, bem avaliada por feito até durante o rodízio desta máquina.
</t>
  </si>
  <si>
    <t xml:space="preserve">OM 2021033625 C-123101A-TE-21 Corrigir Falha - Venda A – PF: Caleiras
Identificada a barreira danificada em campo, a mesma foi substituída por sobressalente normalizando sua indicação
</t>
  </si>
  <si>
    <t xml:space="preserve">OM 2020003881 C-123101A-TE 29 Corrigir Falha - Venda A – PF: Caleiras 
Não foi identificado falha na indicação, realizado verificação geral da malha e reapertado todos os bornes, equipamento liberado para operação.
</t>
  </si>
  <si>
    <t>Lógica intertravamento</t>
  </si>
  <si>
    <t>Supressão de intertravamento da pressurização do painel.</t>
  </si>
  <si>
    <t xml:space="preserve">OM 2020638735 - C-123102C - Realizar alinhamento Cj. Compressor (PST-COTUR - Prazo 02/08) – PF: Daniel
Segue em andamento atividade de alinhamento do conjunto motor x compressor de compressor de propano C da fase I. Previsão de finalização da atividade amanhã ao final do dia.
02/08 - Após o alinhamento do compressor, ficamos com dúvida sobre os valores de tolerância de alinhamento e também no torque adequado do Pés do motor. Como está previsto a vinda da Mayekawa na unidade na segunda-feira, iremos aproveitar e esclarecer essas dúvidas, caso seja necessário mais algum ajuste retornamos com a intervenção em campo na terça-feira. 
O compressor ficou disponível operação sem restrições. </t>
  </si>
  <si>
    <t>OM 2021243439 - C-3123102B Inspeção Slide-Valve –PF: Daniel
Hoje conforme programado foi realizado a montagem de pau de carga junto com patamar de acesso para realização da atividade de remoção das VALV-312319121 e VALV-312319122, juntamente com intervenção no pistão da slide.
06/08 - Hoje tivemos novamente atraso na liberação da PT devido o compressor não estar librado. Operação aplicou o libra na parte da manhã sendo liberada a atividade por volta das 11h. Realizada a desmontagem do potenciômetro e iniciada a desmontagem da slid valve do 2º estágio.
08/08 - Finalizada a substituição do kit de reparo da slide-valve do 2º estágio do compressor. Equipe observou que a camisa da slide estava um pouco marcada, em decorrência da falha das vedações. Sendo assim, durante a montagem do conjunto, a camisa foi invertida de posição, deixando a parte que estava levemente danificada para cima. Foi concluído no final do dia a montagem do conjunto, porém compressor continuará indisponível devido à intervenção no painel de purga (OM 2021033539).</t>
  </si>
  <si>
    <t>OM 2021033539 C-3123102B Substituir Membrana de ruptura da caixa – PF: Daniel
Realizada a substituição da membrana de ruptura da caixa de ligação do motor elétrico do compressor, estava instalada uma membrana de ruptura provisória conforme a gestão de mudança GAS/UO-APGN/APSP/MI 2017/0020. Pendente apenas pela instrumentação a verificação e o ajuste do sistema de pressurização do motor para finalizar a atividade. TM ficou de estudar melhor o procedimento de ajuste da pressão para que não ocorra o rompimento da membrana. Atividade continua amanhã 05/08.
05/08 - Conforme programado, foi realizada a montagem de andaime para verificação da válvula de purga e verificação/ajuste da pressurização do motor para que não ocorra o rompimento da membrana.
07/08 - Dado continuidade na verificação da pressurização do motor, sendo identificado uma falha no painel de purga não está realizando a contagem do tempo de purga ficando purgando sem parar. Removida as válvulas para inspeção e reparo em bancada.
08/08 - Hoje foi dado continuidade na verificação do painel de purga do C-3123102B. Equipe encontrou sujeira e presença de óleo nos componentes pneumáticos internos. Realizada limpeza e manutenção. Ao final do dia, o mesmo foi testado em bancada, apresentando resultado satisfatório. Amanhã iremos partir para a instalação em campo</t>
  </si>
  <si>
    <t>OM 2021241226 - ZIT-31231932B Corrigir Set Point. Slide – PF: Daniel
Conforme a relatório de recomendação da Mycom para a melhoria na lógica, foi gerada a SGM  G&amp;E/UO-AGN/APSP/MI 2019/0025 para elevar o tempo de falha da slide valve para 3(três) minutos (180000 ms) e alteração da faixa do SPLoadDISABLE 400 - SPunloadFORCE 220 kPa.</t>
  </si>
  <si>
    <t>OE 2021528781 C-123102B - Análise de falha PIT-1231521B (PST COTUR) - PF: Daniel - Formos informados pelo COTUR por volta das 17h45h da queda do compressor de propano B da fase I devido ao sinal espúrio do LIT-512 do segundo estágio. Verificando pelo PI o instrumento teve elevação brusca mesmo de 47% até 72% em menos de 2 minutos. Essa falha era recorrente no passada quando não tínhamos o traço elétrico instalado nesses medidores. Após a falha foi entrado em operação com compressor C-123102C que estava disponível. Amanhã vamos iniciar análise de falha junto ao ponto focal deste sistema TM Caleiras
16/08 - Hoje foi iniciada pelo corpo técnico da MI análise de falha do evento de queda do compressor de propano C-123102B ocorrida ontem dia 15/08@15h45; a princípio suspeitou-se de falha no LIT-512B o que foi descartada após mais detalhada. Aproveitamos a presença da equipe da MYCOM para realização algumas verificações em campo, foram verificados os traços elétricos tanto do LIT-510 quanto LIT-512 estavam Ok, verificado também a inexistência de condensado no sistema, testado as bombas de lubrificação do 1º estágio, também sem anormalidades. De forma resumida, foi constatado que SD da máquina ocorreu devido atuação de falha espúria de indicação no PIT-1231521B provocou TRIP por atuação do PDSLL-521B. Verificando um pouco mais esse evento verificamos a existência de intertravamento de pressão diferencial lógico denominado (PDI-521B) que na verdade é um resultado do cálculo entre PIT-521-PIT-507, essa intertravamento foi a pouco em desdobramento de um HAZOP através da SGM 0026/2018. Na segunda-feira será emitido relatório técnico contendo as recomendações para atuação em campo de forma programada. A suspeita é de falha no instrumento PIT-521B que apresentou comportamento anormal em sua medição (Bornout) por diversas vezes, também será verificado os LIT-512 por desencargo. Por ora, a máquina segue disponível como reserva técnica.
21/08 - Conforme relatório da análise de falha emitido pela Coordenação de Grandes Máquinas, foi realizada a verificação do instrumento PIT-1231521B não sendo encontrado anormalidade no instrumento. Avançando a análise na malha sendo identificado que no painel remoto 1 do compressor os bornes do instrumento folgado. Foi realizado reaperto dos bornes normalizando o instrumento.</t>
  </si>
  <si>
    <t>OM 2020294230 - M-P-C-3123102B-01B Substituir motor – PF: Daniel
Foi verificado em campo que não havia andaime montado para acessar o ventilador e também não constava na programação semanal a montagem do andaime. Conversado com GPI para ajustar OM e negociar a liberação da PT para a montagem do andaime. Superado a questão de liberação da PT do andaime, foi montado ao acesso, desconectado o cabo elétrico, removido o motor não EX e posicionado na base o motor novo EX. Previsto para amanhã conexão do cabo elétrico, teste sentido de giro e finalização da montagem do conjunto. 
20/08 - Realizado conexão do cabo elétrico, realizado teste de sentido de giro, instalado as correias, alinhado e liberado para operação com motor EX. Podendo assim ser dado baixa no SGM G&amp;E/UOAGN/APSP/MI 2019/0017 que havia siso gerado para operar com o não EX no passado.</t>
  </si>
  <si>
    <t>OM 2021515847 - VE-123114C-A -  Montagem de andaime e substituição da correia – PF: Daniel
Conforme programado realizada montagem do andaime para a substituição da correia.
22/08 - Conforme prioridade solicitada pela operação, foi realizado alinhamento de polias e substituída a correia. Testado equipamento e liberado para operação.</t>
  </si>
  <si>
    <t>OI 2021617688 C-3123102A - Falha slide valve 2º estágio (#) – PF: Daniel
Hoje fomos informados no REDIA das 08h00 quanto ao travamento ocorrido na slide valve do 2º estágio do compressor de propano C-3123101A por volta da 00h30 deixando valve sem controle com 100% de abertura em campo, a equipe da operação agiu de forma rápida aumentando a carga da UAPO III de forma a manter o compressor em operação. Autorizado pelo gerente do ativo emissão de ordem imediata para atuação no compressor com ele em operação. Foi avaliação pela equipe da MI e UOTOP e verificado que era possível fazer a intervenção com equipamento operando sem maiores riscos, foi colocado o comando de controle para local e bloqueado o ar de instrumento. Não foi necessária emissão de ARO. Em campo TM Silvio e Luís da MYCOM constataram a solenoide do comando eletropneumático da XV-31231932A (Slide valve) do segundo estágio danificado (visor de indicação local de acrílico rompido) acarretando abertura total da válvula em 100%, foi bloqueado a linha de ar e efetuado a troca do visor local por sobressalente, feito limpeza geral e teste funcional da slide com pequena modulação do controle. Aproveitamos também para efetuar a substituição do manômetro da reguladora de pressão danificado, foi colocado sobressalente e ajustado pressão para 5Kgf/cm2. Equipamento testado e liberado pela manutenção por volta das 15h00, segue operando sem anormalidades.</t>
  </si>
  <si>
    <t>M-C-123102C</t>
  </si>
  <si>
    <t>C-312102B</t>
  </si>
  <si>
    <t>M-C-3123102B</t>
  </si>
  <si>
    <t xml:space="preserve">ZIT-31231932B </t>
  </si>
  <si>
    <t>PDSLL-521B</t>
  </si>
  <si>
    <t>M-P-C-3123102B-01B</t>
  </si>
  <si>
    <t xml:space="preserve">VE-P-123114C-A </t>
  </si>
  <si>
    <t>Acoplamento motor/compressor</t>
  </si>
  <si>
    <t>Pistão redutor de carga - 2° estágio</t>
  </si>
  <si>
    <t>Membrana de ruptura pressurização interna motor</t>
  </si>
  <si>
    <t>Set point</t>
  </si>
  <si>
    <t>PIT-1231521</t>
  </si>
  <si>
    <t>correia</t>
  </si>
  <si>
    <t>XV-31231932A</t>
  </si>
  <si>
    <t>Correção de desalinhamento mapeado</t>
  </si>
  <si>
    <t>Substituição de kit de reparo</t>
  </si>
  <si>
    <t>Troca da membrana</t>
  </si>
  <si>
    <t>Aumentar tempo de tolerância a falhas</t>
  </si>
  <si>
    <t>Reaperto de bornes do painel remoto 1 do PIT-1231521</t>
  </si>
  <si>
    <t>Substituição do motor elétrico não EX por motor elétrico EX</t>
  </si>
  <si>
    <t xml:space="preserve">Troca de visor de indicação local de acrílico e  substituição do manômetro da reguladora de pressão </t>
  </si>
  <si>
    <t xml:space="preserve">C-123701B - Queda do compressor – PF: Suzuki
Informativo: Hoje 05/08 por volta das 11:48h tivemos o TRIP do compressor C-123701B e por volta das 12:03h uma tentativa de partida sem sucesso por alta pressão no interestágio do primeiro estágio. Com isso a operação abortou a partida do compressor B colocando o compressor A em operação 13:38h. o Caio da UOTOP avaliando  o TRIP do compressor B não conseguiu identificar a causa do trip informando que algo externo a operação havia dado o comando de desligar o compressor. Solicitado ao Bruno da CCT para verificar o LOG de eventos no Relé SEL compressor, identificando um alarme de temperatura alta na fase S causando a queda do compressor e a fase R e T sem anormalidades. Por volta das 16h foi observado que a Fase S se encontrava com 75ºC e a R e T com 30ºC. Equipe da CCT segue avaliando para identificar se foi real ou espúrio esta temperatura alta.
OE 2021385156 - C-123701B - Falha no motor principal – PF: Suzuki
Equipe da CCT seguiu na análise da queda do compressor ocorrida ontem 05/08, chegando a conclusão de uma possível falha do RTD sendo necessário ser verificado em campo. Acordado em redia para atuarmo amanhã de forma extra programada na verificação dos RTD's e correção da falha.
07/08 - Dado continuidade na avaliação da falha de alta temperatura do enrolamento do motor pela fase S sendo que hoje pela manhã com quase 48h do compressor parado, esta fase indicada 100ºC e as fases R e T 25ºC, então a equipe de elétrica avaliou os RTD's suspeitando de que o RTD estava aberto. Foi solicitado o apoio da instrumentação identificando um mal contato dentro da caixa de junção, onde foi reparado e testado normalizando a indicação de temperatura do enrolamento. Já elaborada a SGM para alteração da lógica de votação dos RTD's para não ocorrer a queda do compressor por este motivo, quando falha somente um RTD. SGM será apresentada ao GEMUD ainda nesta semana.
OE 2021385156, Confirmação 80325774/2
Foi verificado um mal contato nos terminais no motor. Reparado. Necessário acompanhamento durante a partida do equipamento
</t>
  </si>
  <si>
    <t xml:space="preserve">
OM 2021239751 - LSL-1237403A – Verificar Falha – PF: Suzuki (PST COTUR – ARO 2019-148 - Prazo 06/08)
Realizada a drenagem do óleo do cárter conforme programado, porém quando finalizada a drenagem ocorreu a queda do compressor C-123701B. Com isso foi abortada a manutenção do LSL-1237403A sendo reposto todo o óleo do cárter do compressor e liberado para operação.
22/08 - Conforme programado foi atuado na verificação da falha do instrumento, sendo identificado os bornes do instrumento todos folgas tanto na CJ quanto no painel do compressor, Com isso foi removido o force e dado baixa na ARO 2019-148. Em avanço a equipe reapertou toda coluna de bornes onde fica a saída para este instrumento. Como tem sido recorrentes encontrar os bornes folgados nos painéis, em conversa com Supervisor Edinilson de iniciarmos um plano de ação para realizar o reaperto geral dos painéis dos compressores C-123701A/B e C-123102A/B/C acompanhando o rodízio dos equipamentos. Já solicitado ao planejamento para realizar abertura de nota/ordem e se possível iniciarmos na semana 35 os compressores que estiverem parados.
OM 2021239751, Confirmação 79696198
LSL-1237403A  CORRETIVA 22.08.2019     RODOLFO / LEANDRO
Produção I- UPCGN I / C-123701A
OM: 2021239751 OP: 0040
PT-12659407
Anãlise de falha:
As conexões estavam soltas, como foi feito o reaperto e no momento a chave não apresentou problemas, ficará em observação
para conclusão.
</t>
  </si>
  <si>
    <t xml:space="preserve">19/08/2019
OM 2021387935 LSL-1237403B Chave de nível baixo de óleo – PF: Suzuki (PST COTUR): 
Conforme programado verificada a falha intermitente da chave de nível LSL-1237403B do C-123701B. Ao avaliar a equipe identificou os bornes folgados na caixa de junção e no painel do compressor sendo reapertado todos os pontos de conexão dos cabos. Previsão de partida do compressor por voltas das 07:30h de 20/08.
</t>
  </si>
  <si>
    <t>OM 2020980781 - C-3123701B Correção de Suportação/Tubings das Tomadas de Impulso PITs – PF: Suzuki</t>
  </si>
  <si>
    <t xml:space="preserve">OM 2021039462 - C-3123701A - Correção de Suportação/Tubings das Tomadas de Impulso PITs – </t>
  </si>
  <si>
    <t xml:space="preserve">OM 2020632259 C-3123701A  Reparo Lubrificador – PF: Suzuki (PFCEO)
Hoje conforme programação, foi realizada a remoção dos gotejadores para realização de limpeza e pintura em oficina. Atividade programada para atendimento a recomendação técnica da NEAC e da coord. De G. máquinas. TM Sérgio e João Katsu, efetuaram limpeza interna e externo nos gotejadores em oficina, deixando o equipamento pronto para pintura amanhã pela equipe de G&amp;E. Com a remoção deste equipamento do campo o compressor ficou indisponível, a previsão de recomposição é sábado dia 31/08 em função do tempo de cura da tinta.  
</t>
  </si>
  <si>
    <t>M-C-123701b</t>
  </si>
  <si>
    <t>Sensores RTD - Terminais da caixa de junção do motor elétrico.</t>
  </si>
  <si>
    <t>Conexões da chave LSL</t>
  </si>
  <si>
    <t xml:space="preserve">PIT-31237907B / PIT-31237908B </t>
  </si>
  <si>
    <t xml:space="preserve">PIT-31237907A / PIT-31237908A </t>
  </si>
  <si>
    <t>Lubrificador mecânico</t>
  </si>
  <si>
    <t>Realizado aperto dos terminais.</t>
  </si>
  <si>
    <t>Realizado aperto das conexões</t>
  </si>
  <si>
    <t>Adequação de suportação de tubings de instrumentação compressor</t>
  </si>
  <si>
    <t>Limpeza e pintura de lubrificador mecânico do compressor</t>
  </si>
  <si>
    <t xml:space="preserve">B-232104A SUBSTITUIR SELO DA BOMBA </t>
  </si>
  <si>
    <t>B-1621301B - Completar pote de selagem LOA e verificar lógica do sistema de selagem</t>
  </si>
  <si>
    <t>OVCAP II - Shutdown do sistema 
Trip do sistema da OCVAP II devido a um sinal espúrio de status de válvula fechada da XV-2321303 com bomba B-2621301B  funcionando, sendo que a bomba que estava operando era a B-2621301A. O evento acontece sem que as bombas percam a preparação e quando os alarmes são cancelados a bomba booster B-6313101B (que operava antes do trip) entra em operação   
indevidamente.</t>
  </si>
  <si>
    <t xml:space="preserve">B-123101B calibração de amortecedor de pulsação </t>
  </si>
  <si>
    <t>B-513201A - Verificação de Temperatura alta</t>
  </si>
  <si>
    <t xml:space="preserve">B-123101B Conectar Cabos do motor </t>
  </si>
  <si>
    <t xml:space="preserve">B-123701B - Desalinhamento de eixo no conjunto </t>
  </si>
  <si>
    <t>B-2123101A – Vazamento óleo Redutora</t>
  </si>
  <si>
    <t xml:space="preserve">LSLL-6313101A Falha Impede Partida </t>
  </si>
  <si>
    <t xml:space="preserve">V-B-513201B-02 Completar selagem </t>
  </si>
  <si>
    <t xml:space="preserve">B-232104A </t>
  </si>
  <si>
    <t>XV-2621303</t>
  </si>
  <si>
    <t>amortecedor de pulsação</t>
  </si>
  <si>
    <t xml:space="preserve">B-513201A </t>
  </si>
  <si>
    <t>redutor</t>
  </si>
  <si>
    <t xml:space="preserve">B-123701B </t>
  </si>
  <si>
    <t>conjunto motor bomba</t>
  </si>
  <si>
    <t xml:space="preserve">B-2123101A </t>
  </si>
  <si>
    <t xml:space="preserve">LSLL-6313101A </t>
  </si>
  <si>
    <t>logica</t>
  </si>
  <si>
    <t xml:space="preserve">V-B-513201B-02 </t>
  </si>
  <si>
    <t>Vaso termo sifão</t>
  </si>
  <si>
    <t>Substituido o selo mecânico</t>
  </si>
  <si>
    <t>Completar pote de selagem</t>
  </si>
  <si>
    <t>Verificação e ajustes da lógica de partida do equipamento</t>
  </si>
  <si>
    <t>Calibração de amortecedores de sucção e descarga</t>
  </si>
  <si>
    <t>Realização de escorva do sistema</t>
  </si>
  <si>
    <t>Instalação de sensor preditivo</t>
  </si>
  <si>
    <t>Realizado realinhamento da bomba</t>
  </si>
  <si>
    <t>Substituição de vedação danificada</t>
  </si>
  <si>
    <t>Sensor estava com o contato fechado, mas não atuado. Foi então passado imã para testar a atuação e a mesma ficou livre. Realizados mais alguns testes, todos com sucesso. Bombeio então foi liberado e iniciou sem anormalidades.</t>
  </si>
  <si>
    <t>TRIP durante partida por duas vezes por falha no acionamento do motor hidráulico de partida da GG.</t>
  </si>
  <si>
    <t xml:space="preserve">2 - Correção de inversão de conexão FCV motor de partida </t>
  </si>
  <si>
    <t>TRIP durante parada do equipamento por falha de posição no RVDT</t>
  </si>
  <si>
    <t>1 - Abertura conexão instrumento em falha</t>
  </si>
  <si>
    <t>2- Substituição de  RVDT danificado</t>
  </si>
  <si>
    <t>3 - Análise de falha de RVDT danificado</t>
  </si>
  <si>
    <t>TRIP do compressor por  PDSLL-521B</t>
  </si>
  <si>
    <t>1 - Correção de falha de PIT-1231521</t>
  </si>
  <si>
    <t>2 - Implementação de votação de PDI-1231521 com PDIT -504</t>
  </si>
  <si>
    <t>TRIP do equipamento por RTD motor</t>
  </si>
  <si>
    <t>1 - Analise de falha do evento</t>
  </si>
  <si>
    <t>2 - Implementação de votação RTDs motor elétrico</t>
  </si>
  <si>
    <t>Petter</t>
  </si>
  <si>
    <t>2017114158 - GE-513201A-SUBSTITUIR SENSORES DE VIBRAÇÃO E VELOCIDADE DA PT E PASSEIO AXIAL DA GEAR BOX 
Hoje conforme programado foi realizado pela equipe de mecânica a troca do combustor da câmara 02 que apresentava danos por outro sobressalente novo.</t>
  </si>
  <si>
    <t>Substituição da Câmara 2 que estava com desgaste mecânica, conforme identifica em inspeção de desmontagem das peças da seção quente do TG.</t>
  </si>
  <si>
    <t xml:space="preserve">OI 2020840758 XV-1231201 - Falha de acionamento – PF: Caleiras
Durante ronda operacional da equipe de operação foi constatado falha na indicação da XV-201 válvula de sucção do venda A, impedindo a partida da máquina. Em avaliação pelo TM Danilo na lógica do PLC foi verificado que a mesma estava com dupla sinalização vindo de campo. Verificamos em campo a existência de andaime montado e em consulta ao SAP identificamos uma que estava aguardando oportunidade de parada máquina para atuação no conjunto de pilotagem (acionamento e sinalização). Sendo assim, foi solicitado pelo COTUR atuação da MI para restabelecer a disponibilidade da máquina. Emitida PT por volta das 15h00 TM Silvio verificou em campo que todo o sistema pilotagem estava integro sem vestígios de umidade no interior do invólucro, foi constatado que o imã do sensor de aberto havia deslocado da base, e por isso, o motivo da dupla sinalização. Foi realizado reparo, reaperto geral e teste funcional com sucesso. Emitida reserva Nº 87737731-1(NM 10.304.913) para retirada de sobressalente em estoque. Equipamento testado e liberado às 16h30 para operação.
</t>
  </si>
  <si>
    <t>OM 2017129742 M-C-123101A Implementar habilitação de reles proteção – PF: Caleiras
OM 2021416075 M-C-123101A Implementar Votação Sensores RTD
Hoje aproveitamos a oportunidade do compressor de venda A parado para realizarmos duas atividades mapeadas para melhoria nos reles. Foi implementado a habilitação de proteção contra rotação reversa do motor e a votação para falha dos sensores RTD. Ambas atividades finalizadas com sucesso por volta das 10h00.
05/09 - Na oportunidade de parada do compressor pela falha do TIT-123507A, foi negociado no redia a liberação da PT de forma extraprogramada para a implementação da lógica de votação dos sensores RTD. Implementação realizada com sucesso e liberado o compressor para operação.</t>
  </si>
  <si>
    <t>OM 2020392712 - C-123101B Sanar Vazamento de Óleo nos Mancais – PF: Caleiras – Continuação AGOSTO
Hoje conseguimos iniciar e dar um bom avanço nessa atividade. Foram desmontadas as proteções dos acoplamentos do lado do pony motor e também do lado do vorecon. Foi aberto o mancal lado vorecon e removido o labirinto para avaliação. Atividade prossegue amanhã.
02/09 - Não foi encontrado nenhum vazamento no selo e em conversa com a equipe de grandes maquinas, foi decidido em montar novamente o mancal. O caso será enviado para a GE Engenharia para estudar a causa do vazamento. Amanhã será remontado as tubulações e os sensores, e aguardaremos uma nova análise da GE.
03/09 - Finalizada a montagem dos mancais, Devido erro na PT da instalação dos sensores onde houve a necessidade de correção do libra associado, houve atraso na atividade sendo realizado somente a instalação dos sensores nos mancais. Amanhã será dado continuidade no ajuste dos sensores.
04/09 - Conforme programado foi concluído os ajustes dos sensores de vibração e temperatura dos mancais do motor.</t>
  </si>
  <si>
    <t>OM 2020596214 PN-C-123101D Alterar intertravamento de pressurização do PN – PF: Caleiras
Conforme programado foi iniciada a criação da tela e pontos na base de dados para a implementação da alteração do intertravamento do compressor por falha de pressurização do PN do compressor conforme SGM 2019/0019.
05/09 - Finalizada a criação da tela e pontos na base de dados. Atividade de by pass do relé será realizada pela elétrica no domingo 08/08.</t>
  </si>
  <si>
    <t xml:space="preserve">[INFORMATIVO] C-123101B - TRIP do compressor – PF: Caleiras
Durante o processo de partida do compressor B para secagem dos permutadores após a NR-13, assim que dado a primeira partida após um tempo de operação com o compressor com a descarga fechada e a anti surge 100% aberta conforme procedimento operacional para realizar a secagem ocorreu o TRIP do compressor. A preparar para realizar a segunda partida a operação não conseguia realizar a confirmação drenagem manual do compressor. solicitado apoio da automação para avaliar e identificou que o CCC desabilitado o controle, foi habilitado o controle do CCC e assim pode dar prosseguimento na sequência de partida do compressor. Então realizada a segunda partida e ocorreu o TRIP com a mesma consequência da primeira parada e observado na curva do compressor que o mesmo acusou surge fazendo com que não permitisse realizar a próxima sequência de partida devido não permitir a confirmação da drenagem manual. Foi relatado ao Ferrarezzi a falha ocorrida que decidiu em suspender o processo de secagem até segunda 08/08 onde será reavaliado o procedimento.
</t>
  </si>
  <si>
    <t>PF – Caleiras - nformativo - SD do C-123101C: Hoje tomamos conhecimento através da PST COTUR da manhã da troca de compressores de venda, do C para o D, ocorrida no turno da noite. A troca foi motivada pela queda do C-123101C por alta temperatura de óleo. Houve desarme do VE-C-123101C-01C por vibração alta (já estava mapeada pela MI e sendo acompanhada pela OP), elevando a temperatura de óleo e derrubando o compressor. Houve dificuldade na partida do mesmo compressor, conforme relato da PST, o que levou a OP a partir o C-123101D. Com isto, a atividade que estava prevista para amanhã de inibição física (elétrica) do pressostato da IHM do venda D deverá ser reprogramada. Acertado com COTUR Brikett que não iremos fazer force nas chaves do C-123101C neste momento, somente em caso de necessidade de operar novamente este compressor (alguma emergência). A máquina permanece disponível independente do force nas chaves. Já solicitado ao GPI a programação da revisão mecânica geral dos coolers VE-C-123101C-01C/D para o início da  semana 37</t>
  </si>
  <si>
    <t>OE 2021322900 - XV-1231205 Flushing (Sucção do C-123101C) –PF: Caleiras
Após o SD do C-123101C ocorrido na noite do dia 07/09, a OP tentou partir novamente o compressor sem sucesso por falha na movimentação da XV-205. Ao longo do domingo, também tentaram algumas movimentações, sem sucesso. Indicamos que fosse despressurizados os trechos a montante e a jusante da válvula, na tentativa de destravá-la. Este problema de movimentação nesta válvula específica é intermitente, inclusive foi utilizada esta OM na semana retrasada para verificação de instrumentação na válvula, que não apresentou anormalidades naquela oportunidade. Devido às sucessivas falhas, estamos suspeitando de indicativo de início de travamento da própria válvula. Assim, decidimos hoje por envolver a equipe de Lubrificação nesta frente, na realização de flushing na válvula. Acertado apoio da automação em inserir/remover force para possibilitar a movimentação da mesma. Realizada então, com sucesso, a aplicação do fluido de flushing e o teste de funcionamento da válvula. Teste realizado, válvula realizou o movimento de abertura e fechamento por três vezes, sem problemas. Ao final da tarefa, foi indicado pelos TOs de Painel que a válvula estava sem indicação de válvula aberta ou fechada. Devido ao horário avançado e à necessidade de montagem de patamar para acesso ao topo do atuador da válvula, a continuidade da tarefa foi negociada para amanhã. Acertado também com Helimar Semapi a criação de plano de lubrificação preventivo para as XVs dos compressores de
10/09 - Conforme acertado, hoje foi montado patamar de andaimes para acesso ao posicionador da válvula logo pela manhã. TM André atuou em seguida e identificou que o imã do heed-switch estava solto, provavelmente descolou devido a umidade. Realizado o reparo e liberado a válvula por volta das 11h30.</t>
  </si>
  <si>
    <t xml:space="preserve">OM 2021322832 - XV-1231203/204 - Realizar inspeção/manutenção – Pf: Caleiras
Realizada intervenção corretivas pela instrumentação nas duas XV´s do compressor de venda B. Em ambas as válvulas foi realizada manutenção no conjunto de acionamento pneumático e ajuste nos limites de posição. Após intervenção foi realizado teste nas válvulas com sucesso. Equipamentos liberados para operação as 16h30
</t>
  </si>
  <si>
    <t>OM 2018692299 C-123101D - Verificar/Sanar falha booster – PF: Caleiras
Realizada verificação geral no booster do venda D pela equipe de instrumentação, porém não foi encontrado nenhuma anormalidade que justificasse intervenção no equipamento. A única ressalva foi quando da realização do deste funcionais pelo TM Hélvio quando da abertura do painel de campo para inibir a solenoide de acionamento do booster houve falha no pressostato que acabou desligando a alimentação do painel. Em avaliação realizado no conjunto de pressurização foi constato quanto tanto relé de auxiliar quanto o pressostato estavam danificados. Foi realizado então reserva deste componentes em estoque e feito sua substituição com sucesso. Foram criadas as reservas  83026087-1(NM 11.443.429)  e 83026087-1(11.233.518) ambas com uma unidade para cada componente. Após a troca o sistema de pressurização foi normalizado, foi  finalizado os testes no booster e liberado o equipamento para operação por volta das 15h00.</t>
  </si>
  <si>
    <t>OM 2021416075 C-123101D Implementar votação Sensores RTD´s – PF: Caleiras
Realizado conforme programado a implementação da votação do sensores RTD´s do motor do compressor com sucesso.</t>
  </si>
  <si>
    <t>OM 2020596214 - PN-C-123101D - Realizar bypass relé – PF:  Caleiras
Conforme programado, foi realizado Bypass do relé do painel eliminando o intertravamento do PN por despressurização de acordo com o SGM 2019/0019, ficando na condição de alarme.</t>
  </si>
  <si>
    <t>Rele de proteção</t>
  </si>
  <si>
    <t>Selo labirinto</t>
  </si>
  <si>
    <t>XV-1231215</t>
  </si>
  <si>
    <t>XV-1231203 
XV-1231204</t>
  </si>
  <si>
    <t>válvula e posicionador</t>
  </si>
  <si>
    <t>Skid do Booster</t>
  </si>
  <si>
    <t>pressostato e rele correspondente</t>
  </si>
  <si>
    <t>Flushing na válvula</t>
  </si>
  <si>
    <t>realizar preventiva</t>
  </si>
  <si>
    <t>troca do rele e pressostato</t>
  </si>
  <si>
    <t>alterar intertravamento de pressurização do painel</t>
  </si>
  <si>
    <t>XV-1231201</t>
  </si>
  <si>
    <t xml:space="preserve">imã do sensor </t>
  </si>
  <si>
    <t xml:space="preserve">M-C-123101A </t>
  </si>
  <si>
    <t>Lógica de intertravamento</t>
  </si>
  <si>
    <t>Controlador CCC</t>
  </si>
  <si>
    <t>TIT - 43</t>
  </si>
  <si>
    <t>Verificação, reparo e reaperto geral.</t>
  </si>
  <si>
    <t>Implementação de proteção contra rotação reversa de motor e votação de falha dos sensores RTD</t>
  </si>
  <si>
    <t>Verificação e avaliação de labirintos e realizado remontagem do mancal</t>
  </si>
  <si>
    <t>Habilitação do CCC</t>
  </si>
  <si>
    <t>Force de chave de vibração</t>
  </si>
  <si>
    <t xml:space="preserve">OM 2021584621 PN-C-123102A Integridade do painel  (Ação/Abrangência de RTA)
Iniciado reaperto dos bornes do painel do compressor de propano A da fase 1. Prossegue amanhã.
24/09 - Concluído reaperto dos bornes do painel do compressor de propano A da fase 1 conforme programado.
</t>
  </si>
  <si>
    <t xml:space="preserve">OM 2018911951 - C-3123102A MANUT PREV RAQUETEAMENTO - 16.000h
28/09 - OM 2019008456 - C-3123102A - MANUT PREV 16M
</t>
  </si>
  <si>
    <t xml:space="preserve">OM 2019769499 - TIT-1231507A_SUBSTITUIR INSTRUMENTO – PF: Daniel (Ação/Abrangência de RTA)
Após descobrirmos no dia de ontem que parte dos materiais adquiridos para substituição do termoelemento não era compatível com nossa instalação, hoje equipe de instrumentação foi a campo para verificar a condição do elemento atualmente instalado. Foi passada fita de alta fusão para reforçar a fixação do cabo atual, melhorada também a montagem do mesmo. Agora Sup. Thomaz está tratando com Mauro SBS uma possível troca do material que veio errado pelo adequado. Em paralelo, Eng. Mure irá preparar GM Temporária para formalizar a instalação provisória.
</t>
  </si>
  <si>
    <t>SOB DEMANDA_TRIP por temperatura alta de óleo lubrificante compressor logo após partida</t>
  </si>
  <si>
    <t>Após troca de compressores de propano na UAPO-3, ocorreu queda do C-02B devido fechamento espúrio da slide valve do 2º estágio. MI deve atuar novamente em
17/09.</t>
  </si>
  <si>
    <t xml:space="preserve">OI 2021668065 C-3123102B - Falha na atuação da slide valve 2 stg
Após inspeção no local, foi constatado que o tubins de entrada da bloco hidráulico da (Slide válvula) do segundo estagio,encontra-se com sua porca do conector reto totalmente frouxa. Foi efetuado reaperto no conector e sanado vazamento,porém a pedido do Liderman o serviço foi paralisado sendo negociado a realização dos testes para dia seguinte.
05/09 - Conforme acordado com a operação foi realizado o teste de atuação da slide com acompanhamento MI e OP. Com o compressor despressurizado a slide valve do 2º estágio operou normalmente no curso 0 a 100% sem apresentar vazamento. Realizada a primeira tentativa de partida do compressor sem devido alta temperatura do óleo chegando a 80ºC, logo após a parada do compressor A. Foi realizada a segunda partida do compressor B sem sucesso vindo ao TRIP assim que realizada a partida subindo uma falha do disjuntor do compressor. Acionada a equipe da CCT para avaliar a falha no disjuntor. Foi avaliado o trip do MC-3123102B no relé e identificado que durante a rampa de partida o compressor apresentou TRIP Locked Rotor (Rotor travado), e analisando os gráficos de partida pode-se observar que a rampa não é característica de uma partida bem sucedida. A partida se estende acima do tempo esperado sem a tendência de queda com o tempo, caracterizando assim uma dificuldade de aceleração do motor em função de algum peso mecânico no conjunto do eixo por carga excessiva. Equipe da Mayekawa acompanhou a partida do compressor e segue avaliando as variáveis do compressor para entender o ocorreu na falha da partida do compressor. Até o fechamento da análise da Mayekawa o compressor segue indisponível. Relatório previsto para ser entregue amanhã pela manhã.
</t>
  </si>
  <si>
    <t xml:space="preserve">OE 2021668415 C-123102A - Falha no instrumento TIT-1231507A (#) 
Por das 16:34h ocorreu a queda do compressor C-123102A por falha no TIT-1231507A. Em breve análise do trend do instrumento o TIT-507A começou a apresentar uma oscilação por volta das 14:46h vindo a se agravar por volta das 16:19h, vindo a levar ao TRIP do compressor por volta das 16:34h atingindo a indicação de 119ºC. Com isso foi decidido em entrar com o compressor B em operação por volta das 17:59h. Ficando acordado com a operação a atuação pela MI logo pela manhã no TIT-507A. O TIT-507A às 20:50h indicava 43ºC
04/09 - Após a queda do compressor em 03/09 por volta das 17h por atuação do TIT-1231507A, foi autorizada a emissão da PT extraprogramada pela gerência para verificação do instrumento. Equipe de avaliou, identificando uma falha no cabo do termopar que foi reparado e normalizado. Será aberto RTA pelo Coordenador Gustavo para avaliar a queda do compressor e tratamento das ações. Segue em andamento compra dos termopares para instalação nos compressores C-123102A/B/C - NM 12.387.939 Termopar tp.J mineral 395mm com previsão de entrega para 09/09 conforme previsão passada pelo SBS. Dos materiais necessários este é o único pendente.
</t>
  </si>
  <si>
    <t xml:space="preserve">OM 2021515215 - C-123102 A - TSHH-1231581A Atuada indevidamente
Com a parada do compressor devido ao reparo no TIT-1231507A, foi negociado junto a operação a antecipação da atividade programada para o TSHH-1231581A que estava atuado mais não oferecia risco com a máquina em operação, porém impedia a partida do compressor. De forma a deixar o compressor disponível foi realizada a calibração do TSHH-581A e liberado o compressor para operação.
</t>
  </si>
  <si>
    <t xml:space="preserve">OI 2021691869 - C-3123102B - Verificar passeio axial – PF: Daniel
Realizada análise de falha da partida do compressor pela equipe da Mycom verificando os trend's e como primeira ação foi definido em realizar o desacoplamento do motor X compressor, girando o compressor manualmente e teste com motor principal em vazio. 
Foi realizado giro manual do compressor acoplado ao motor estando completamente livre o giro manual, verificado divergência no sensor de deslocamento axial ZI-935B o qual foi corrigido o PID e e também ajustada a abertura da TV-31231906B que ficava em 0% na partida do compressor para 5% de abertura, assim possibilitando um melhor controle de temperatura da máquina.
Identificado 
</t>
  </si>
  <si>
    <t xml:space="preserve">OI 2021672312 P-C-3123102A-01B Instalar Correia
Devido a falha apresentada no compressor B e ainda não termos a dimensão do possível dano ao compressor, foi definido em redia em recompor as duas correias caídas no P-C-3123102A-01B. Autorizada PT imediata, sendo reposta as duas correias, testado e liberado o ventilador para operação.
</t>
  </si>
  <si>
    <t xml:space="preserve">OI 2021763243 C-123102A IHM não aceita comandos
Hoje após nova verificação em campo pela equipe de automação, foi constatado que a IHM estava totalmente travada, sem aceitar nenhum tipo de comando. Sendo assim, foi autorizado pelo gerente do ativo PT imediata para automação para sanar a falha na IHM. Para isto, foi necessário a abertura do painel de campo, e reiniciada a IHM, feito isso, retornou a comunicação da IHM e as indicações normalizaram. Atividade finalizada por volta das 14h00. Equipamento segue disponível para operação.
</t>
  </si>
  <si>
    <t xml:space="preserve">OE 2021746947 - C-3123102B Defeito Slide 2ª Estágio – PF: Daniel
Hoje conforme combinado tivemos atuação extraprogramada da equipe de instrumentação no conjunto de acionamento da slide valve do 2º estágio do C-3123102B. Foram verificadas em campo as linhas conexões das linhas de tubbing, ajustado a vazão óleo do conjunto de acionamento para dar mais velocidade no acionamento hidráulico. Feito a remoção das válvulas pneumáticas de abertura/fechamento para avaliação, limpeza e teste em oficina, conforme recomendação da MYCOM. Não foi identificado anormalidades nos internos das válvulas, ambas estavam integras. Foi substituído também conforme recomendado a relé R-7 de acionamento da válvula de posição aberta (XV-31231932). Após intervenção foi realizado teste funcional em campo abrindo e fechando a slide algumas vezes com sucesso. Atividade finalizada as 18h40. Equipamento liberado para operação sem restrições.  
16/09 - Hoje por volta das 15h30 tivemos a informação da operação de nova queda do compressor de propano B da fase II, após pouco mais de 10 minutos em operação. A princípio a informação foi de fechamento indevido da slide do 2 estágio. Por conta dessa falha retornado com o compressor C-3123102A em operação com sucesso. A falha já está em análise pela equipe técnica de engenharia com indicativo de queda por Superheat 1 estágio após 8 minutos em operação. O causador do TRIP está associado ao remoção de carga do 2° estágio, a princípio pela primeira avaliação. Coord. Gustavo solicitou a mobilização da equipe MYCOM amanhã para realização da análise de falha juntamente com solução definitiva para o problema.
17/09 - Recebido o técnico Luís da Mayekawa por volta das 11h da manhã, foi iniciado a coleta de dados do compressor e acionamento da slide a realização da análise de falha da queda do compressor. Já autorizado pelo gerente de Ativo a emissão da PT extra programada para amanhã para testes de acionamento da slide e demais verificações em campo.
18/09 - Dado continuidade na análise de falha do compressor, porém no final da manhã a equipe da Mayekawa sinalizou a necessidade de partida do compressor para acompanhamento e análise da falha. No redia foi vetada a partida do compressor pelo Igor e OP sem que houvesse nenhuma ação corretiva para análise e correção da falha. Coord. Gustavo em reunião cobrou fortemente um posicionamento da Mycom quanto a análise de falha e que se a Mayekawa não apresentasse uma árvore de falha de falha e ação para correção da falha sendo cobrado diretamente os superiores da Mayekawa. Após a reunião do Técnicos da Mayekawa e TM Martins da instrumentação, avançaram na análise e identificaram no IFIX que no momento da queda do compressor houve um comando do controle para ajuste do set point do controlador 913B do segundo estágio para 655kpa sendo que o parâmetro operacional é entre 320 a 350kpa. Logo após a queda do compressor houve um novo ajuste do set point para 355kpa, de momento tudo leva a crer que este foi o motivo da queda do compressor. A questão da oscilação da slide valve do 2º stg, foi observado que nos 30 minutos que o compressor operou se manteve estável. Previsão de partida do compressor amanhã.
19/09 - Durante o redia foi definido que iríamos partir o compressor C-3123102B, porém o GA Igor solicitou que uma equipe disciplinar se reunisse para avaliar a condição operacional para a partida do compressor B e para operarmos os dois compressores em paralelo. Após avaliação entre OP e Mayekawa, foi apresentada a proposta para o Coord. Gustavo e Coord. Caio ambos como interinos na gerência OP e MI a sugestão de alteração do set point de operação da slide valve do 2º stg dos compressores C-3123102A e B de 350kpa a 330kpa para 320kpa a 280kpa para operar com os dois compressores em paralelo. Após discussão chegou-se a conclusão por ser apenas um ajuste operacional dentro dos parâmetros operacionais do compressor. Com isso o Luis da Mayekawa realizou o ajuste dos parâmetros na lógica acompanhado pelo TM Squinca. Após isso foi realizada a partida do compressor C-3123102B com sucesso operando em paralelo com o compressor C-3123102A por uns 40 minutos, sendo parado o compressor A em seguida foi parado o compressor A e o compressor B segue operando sem anormalidade.
</t>
  </si>
  <si>
    <t xml:space="preserve">OM 2021526319 C-123102A -Sanar vazamento de óleo TE-1231522A – PF: Daniel
Realizado conforme programação a corretiva para sanar o vazamento de gás oriundo do bucim do TE-522A. Foi retirada o sensor passado teflon juntamente com trava química, em seguida o equipamento foi recomposto. Segue tratativas junto a MYCOM para instalação futura de um poço para esse instrumento. Após intervenção o equipamento foi liberado as 09h00
</t>
  </si>
  <si>
    <t>Tubing injeção de óleo de acionamento da slide</t>
  </si>
  <si>
    <t xml:space="preserve"> TIT-1231507A</t>
  </si>
  <si>
    <t>Termopar</t>
  </si>
  <si>
    <t>TSHH-1231581</t>
  </si>
  <si>
    <t>Chave de Temperatura</t>
  </si>
  <si>
    <t>Equipamento com excesso de óleo e alta pressão de sucção</t>
  </si>
  <si>
    <t>P-C-3123102A-01B</t>
  </si>
  <si>
    <t>Circuito de acionamento Slide 2 estágio</t>
  </si>
  <si>
    <t xml:space="preserve">TE-1231522A </t>
  </si>
  <si>
    <t>componente de instalação do TE</t>
  </si>
  <si>
    <t>TV-31231906B</t>
  </si>
  <si>
    <t xml:space="preserve">PIT-31231917 </t>
  </si>
  <si>
    <t>Intertravamento superheat</t>
  </si>
  <si>
    <t>Efetuado reaperto no conector e sanado vazamento pelo Tubing</t>
  </si>
  <si>
    <t>Foi realizada corretiva da instalação provisório do termopar, com melhoria na qualidade da emenda.</t>
  </si>
  <si>
    <t xml:space="preserve">Realizada calibração por oportinudade, aproveitando a parada da máquina. </t>
  </si>
  <si>
    <t>Desbloqueio da tomada, verificação se o compressor girava livremente e análise de dados PI</t>
  </si>
  <si>
    <t>Relizado a recolocação das duas correias que caíram.</t>
  </si>
  <si>
    <t xml:space="preserve">Realizado Reset na IHM e normalizada a comunicação. </t>
  </si>
  <si>
    <t xml:space="preserve">Verificação geral do circuito e troca de Relê de acionamento válvula de posição aberta (XV-31231932). </t>
  </si>
  <si>
    <t>Reaperto preventivo do conexões do painel</t>
  </si>
  <si>
    <t>Reparo de montagem</t>
  </si>
  <si>
    <t>passada fita de alta fusão para reforçar a fixação do cabo atual, melhorada também a montagem do mesmo</t>
  </si>
  <si>
    <t>Avaliação de TV, alteração de PID de controle</t>
  </si>
  <si>
    <t>Avaliação de evento apenas e repartida do compressor</t>
  </si>
  <si>
    <t xml:space="preserve">OM 2021613249 - M-C-3123701B – Inspeção em caixas Junção RTDs – PF: Suzuki
Dando continuidade na implementação da lógica de votação dos RTD's conforme SGM G&amp;E/UO-AGN/APSP/MI 2019/0035, foi realizada com sucesso a identificação dos cabos dos RTD's e dos sensores de temperatura dos mancais do motor os quais não haviam identificação para a realização da atividade. Porém não foi possível a equipe identificar quais dos sensores dos RTD's estão ativos e quais são os reservas, com isso foi implementada a lógica de votação nos 6 sensores dos RTD's de forma a eliminar o TRIP da máquina por falha nos mesmos. Agora a equipe da elétrica ficou de entrar em contato com o fabricante do motor (WEG) para identificar quais os RTD's que estão ativos, conseguindo esta informação será realizado somente a identificação das fases no relé SEL. A priori demanda concluída e compressor liberado para operação. 
25/09 - Após realizarmos na semana passada a identificação correta dos cabos dos RTDs do C-3123701B, hoje equipe atuou de forma programada no relé implementando a lógica de votação para o trip dos RTDs. Atividade concluída para este compressor.
</t>
  </si>
  <si>
    <t>PERDA DE FUNÇÃO – TRIP por desligamento indevido do compressor pelo operador da área</t>
  </si>
  <si>
    <t>PERDA DE FUNÇÃO – TRIP por nível alto V-3123705</t>
  </si>
  <si>
    <t>SOB DEMANDA – TRIP C-3123701C por baixa pressão de sucção</t>
  </si>
  <si>
    <t>PERDA DE FUNÇÃO – TRIP pressão alta descarga processo 1</t>
  </si>
  <si>
    <t xml:space="preserve">PIT-31237907A / PIT-31237908A / PIT-31237910A / PIT-31237911A </t>
  </si>
  <si>
    <t>M-C-3123701B</t>
  </si>
  <si>
    <t>RTD</t>
  </si>
  <si>
    <t>C-123701-B</t>
  </si>
  <si>
    <t>V-3123705</t>
  </si>
  <si>
    <t>Implementação de lógica de votação nos 6 sensores dos RTD's de forma a eliminar o TRIP da máquina por falha nos mesmos.</t>
  </si>
  <si>
    <t>Repartida</t>
  </si>
  <si>
    <t xml:space="preserve">PN-B-540001C Diagnosticar/corrigir falha </t>
  </si>
  <si>
    <t xml:space="preserve">M-VE-P-2123713-6 Substituir Rolamentos </t>
  </si>
  <si>
    <t>B-513203 - Falha na partida</t>
  </si>
  <si>
    <t xml:space="preserve">XV-2621302B Corrigir Falha - Montagem de andaime </t>
  </si>
  <si>
    <t xml:space="preserve">VE-P-123113B Substituir Correia </t>
  </si>
  <si>
    <t xml:space="preserve">B-513201B SUBSTITUIR SELO MECÂNICO </t>
  </si>
  <si>
    <t>M-B-1621301B  - Falha em partir</t>
  </si>
  <si>
    <t>FIT-2621310 Oscilação de vazão</t>
  </si>
  <si>
    <t xml:space="preserve">P-2123113E Correia partida </t>
  </si>
  <si>
    <t>M-B-511201B - SUBSTITUIR ROLAMENTO DO MOTOR</t>
  </si>
  <si>
    <t xml:space="preserve">B-541201A - Desarmando por sobre carga </t>
  </si>
  <si>
    <t xml:space="preserve">OCVAP I - Alteração de lógica </t>
  </si>
  <si>
    <t xml:space="preserve">B-123101A Instalar flange cego para substituir Retentor do acoplamento </t>
  </si>
  <si>
    <t xml:space="preserve">B-123101A Corrigir Vibração </t>
  </si>
  <si>
    <t xml:space="preserve">PN-B-540001C </t>
  </si>
  <si>
    <t>saída digital do carregador de baterias</t>
  </si>
  <si>
    <t xml:space="preserve">M-VE-P-2123713-6 </t>
  </si>
  <si>
    <t>rolamentos</t>
  </si>
  <si>
    <t>Inversor de frequencia</t>
  </si>
  <si>
    <t xml:space="preserve">XV-2621302B </t>
  </si>
  <si>
    <t xml:space="preserve">VE-P-123113B </t>
  </si>
  <si>
    <t xml:space="preserve">B-513201B </t>
  </si>
  <si>
    <t>VE-1165A</t>
  </si>
  <si>
    <t>Bently Nevada</t>
  </si>
  <si>
    <t>FIT-2621310</t>
  </si>
  <si>
    <t>medidor de vazão</t>
  </si>
  <si>
    <t xml:space="preserve">P-2123113E </t>
  </si>
  <si>
    <t xml:space="preserve">M-B-511201B </t>
  </si>
  <si>
    <t xml:space="preserve">B-541201A </t>
  </si>
  <si>
    <t>contatora caixa de ligação</t>
  </si>
  <si>
    <t>retentor</t>
  </si>
  <si>
    <t>foram medidos os níveis de tensão nos dois bancos de baterias e ambos estão OK. As indicações de tensão de carga na tela da IHM estão todas sem anormalidades. Equipamento liberado para operação sem restrições</t>
  </si>
  <si>
    <t>Substituição dos rolamentos</t>
  </si>
  <si>
    <t>Autorizada a PT imediata para verificação e correção da falha onde não foi encontrada nenhuma anormalidade no inversor e também verificado se havia botoeira de emergência atuada em campo, que de primeiro momento não foi confirmado.</t>
  </si>
  <si>
    <t>Conforme programado e prioridade solicitada foi realizada montagem do patamar de acesso e negociada a intervenção na XV-302B para amanhã devido o consumo elevado do fluído de selagem da bomba B-2621301A LA.</t>
  </si>
  <si>
    <t>Realizada a remoção da grade de proteção.  Conferido o alinhamento das polias e constatado que as mesmas se encontram alinhadas.  Instalada a nova correia e tensionada conforme especifico para o equipamento.  Reinstalada grade de proteção, realizado o teste e entregue para operação.</t>
  </si>
  <si>
    <t>Realizada troca do selo até 20/09. Pendente o desraquetemento, previsto repartida da Bomba em 11/10</t>
  </si>
  <si>
    <t>No delineamento na SE-1230 foi constatado no compartimento que a Chave seccionadora do Relé está em posição de TRIP, não aceitando o comando de RESET. Após analise do Eng. Bruno foi constatado que o problema esta em campo, possívelmente no Painel do Bently Nevada.Foi identificado um bit travado em modo de manutenção, provavelmente em processo de scan da lógica. Como o CCM está na linha da lógica do modo de manutenção, este acabou inibido. Realizado então o reset (toggle bit), removendo o bit travado. CCT realizou o reset geral e confirmou que a falha também saiu no disjuntor da subestação. Equipamento disponível</t>
  </si>
  <si>
    <t>Acionado a manutenção por volta das 16h20 com informação da OP de que devido ao grandes oscilação na indicação FIT-2621310 vazão de saída do OCVAP II estava causando distúrbios no controle da UV´s, por conta disso foi decidido parar o bombeamento para intervenção imediata. Autorizada intervenção pelo gerente do ativo foi mobilizado as equipes de instrumentação e automação para corretiva em campo</t>
  </si>
  <si>
    <t>Realizado a substituição da correia, alinhado o conjunto e liberado para operação.</t>
  </si>
  <si>
    <t>Realizada a medição de resistência do motor e a substituição dos rolamentos em bancada.</t>
  </si>
  <si>
    <t>Acionada a manutenção por volta das 09:50h com a informação de que a bomba B-541201A da cisterna estava em falha por sobrecarga, sendo que o motor da bomba B está em bancada para substituição dos rolamentos já realizados no final de semana. Diante do exposto foi liberada uma PT sem OM para o restabelecimento do abastecimento de água da unidade. Deslocada a equipe de Elétrica e Mecânica para avaliar a bomba em campo não sendo diagnosticado nenhuma anormalidade mecânica devido a bomba estar girando livre e leve manualmente. Equipe elétrica verificou a caixa ligação do motor sem anormalidade, verificado o painel na cisterna identificando uma contatora atuada, foi realizado reaperto dos componentes do painel não sendo encontrado anormalidades. Com isso foi realizado o reset da contatora e realizada a partida da bomba, verificada as correntes do motor onde também não apresentou anormalidades operando em 12A e nominal do motor é 18A. Realizado novos testes de partida e parada da bomba não apresentando anormalidades</t>
  </si>
  <si>
    <t xml:space="preserve">OCVAP I - Alteração de lógica
Excluir os iniciadores de trip da OCVAP 1 após levantamento realizado pelo GT G&amp;E/UO-AGN/APSP 30/2019. Essa atividade deverá ser realizada somente após a conclusão da OM 2021527067 (levantamento dos iniciadores de trip da OCVAP 1) OCVAP I - Alteração de lógica.
Realizada a lógica de primeiro evento da OCVAP I.
Foi seguido o padrão da OCVAP II em que os eventos são mostrados na tela para facilitar análise.
</t>
  </si>
  <si>
    <t>Realizado raqueteamento da bomba conforme previsto na programação. Amanhã mecânica irá atuar na substituição do retentor do terceiro stroke que está apresentando pequeno vazamento de óleo. Bomba permanecerá indisponível pelos próximos dias para realização também de atividade no redutor, prevista para o início da S-39.</t>
  </si>
  <si>
    <t xml:space="preserve">Durante a verificação da folga das engrenagens, identificou-se que a porca que trava a engrenagem superior do redutor estava solta, onde a mesma foi triturada pelo mecanismo. Para que o equipamento não ficasse indisponível, foi retirado um redutor que estava no estoque para a remoção da porca e instalação do redutor na área. Mesmo com a substituição desta, verificou-se um folga ainda de 4,7 mm, onde será necessária a substituição do redutor. </t>
  </si>
  <si>
    <t>[INFORMATIVO] C-123101B - TRIP do compressor – PF: Caleiras
Durante o processo de partida do compressor B para secagem dos permutadores após a NR-13</t>
  </si>
  <si>
    <t xml:space="preserve">TRIP do C-123101C por alta temperatura de óleo. </t>
  </si>
  <si>
    <t>TRIP C-3123102B -  Realizada a primeira tentativa de partida do compressor sem devido alta temperatura do óleo chegando a 80ºC, logo após a parada do compressor A.</t>
  </si>
  <si>
    <t xml:space="preserve">Por das 16:34h ocorreu TRIP  do compressor C-123102A por falha no TIT-1231507A. 
</t>
  </si>
  <si>
    <t>Suzuki</t>
  </si>
  <si>
    <t>SOB DEMANDA_TRIP Rotor bloqueado motor elétrico</t>
  </si>
  <si>
    <t>1 - Divulgação com equipes de manutenção - causa básica - erro operação</t>
  </si>
  <si>
    <t>1 - Análise de falha  -2019-008119-A-RTA</t>
  </si>
  <si>
    <t>1 - Análise de falha  - 2019-008023-A-RTA</t>
  </si>
  <si>
    <t xml:space="preserve">2 - Regularização de montagem de TIT1231507A conforme norma as N1882/83 E PE-3RDC-01381 e encerramento de SGM G&amp;E/UO-AGN/APSP/MI2019/0047 temporário. </t>
  </si>
  <si>
    <t>1 - Análise de falha  - 2019-008224-A-RTA</t>
  </si>
  <si>
    <t>1 - Divulgação com equipes de manutenção - causa básica - erro operação - 2019-009457-A-RTA</t>
  </si>
  <si>
    <t>1 - Divulgação com equipes de manutenção - causa básica - erro operação - 2019-009017-A-RTA</t>
  </si>
  <si>
    <t>1 - Divulgação com equipes de manutenção - causa básica - erro operação - 2019-008505-A-RTA</t>
  </si>
  <si>
    <t>2 - Verificação e correção de lógica dos C-123701A/B para prever a parada normal do compressor pela IHM somente em modo local, conforme o padrão PE-3AGN-00398-D</t>
  </si>
  <si>
    <t>3 - - Implementar um Pop-Up de confirmação de parada normal pela IHM</t>
  </si>
  <si>
    <t xml:space="preserve">4 - Verificar se há necessidade de alterações nas IHMs das demais grandes máquinas da UTGCA (TG, Compressor de Venda, Compressores de Reciclo da adequação, Compressores de Propano) </t>
  </si>
  <si>
    <t>Pedro Taka</t>
  </si>
  <si>
    <t xml:space="preserve">1 - Divulgação com equipes de manutenção - causa básica </t>
  </si>
  <si>
    <t>2017114158 - GE-513201A - Substituir sensor de vibração 
07/10 - Somente no período da tarde de hoje foi possível iniciar as atividades principais no TG-A, após problemas com o LIBRA aplicado. Atividade caminhou bem, considerando o atraso que tivemos, e até o final do turno do dia já haviam sido removidos a proteção do acoplamento, a primeira tampa com os sensores, as tubulações e realizado quebra do torque de todos os parafusos da segunda tampa. O turno da noite dará continuidade na remoção das tampas e sensores utilizando a equipe de movimentação de carga até 1h, conforme acordado. Se tudo correr bem e os parafusos das últimas tampas saírem com facilidade, esperamos que até a manhã todas ja estejam fora. Amanhã cedo, será consultado no procedimento de passeio da gearbox, quantas tampas precisam estar removidas para realizar a atividade do passeio, para conhecermos o que é possível adiantar até quarta-feira.
08/10 - Hoje pela manhã, TMs que continuaram a atividade no turno da noite nos informaram que foi possível realizar a remoção de todas as tampas, exceto o saque da última, até o horário acordado com a equipe de movimentação de cargas, 01h00. Atividade prosseguiu com a retirada da última tampa através de talha,  conforme já havíamos previsto inicialmente. Equipe de instrumentação também participou removendo e identificando todos os sensores. Já no turno do dia, prosseguimos com a mecânica no desacoplamento da PT com a Gearbox. Foi realizada também uma limpeza na região da PT e iniciada limpeza das tampas para futura recolocação. Após o desacoplamento, TM Brazil mediu o espaçamento entre os eixos, encontrando valor de 5mm. Para o turno da noite, TMs irão começar a verificar a forma de realizar o passeio, para auxiliar a Siemens no dia de amanhã. Na frente de instrumentação, foi realizada verificação da isolação dos cabos dos sensores da PT, onde não se encontrou anormalidades. Deixados os sensores desconectados no rearranjo da casota dos TG’s. Retirada a reserva dos sensores de velocidade 3090A (99PT1 e 99PT2), NM 10.451.439, e constatado que os sensores novos são 44 mm mais curtos que os instalados na máquina, cujo part number é 3090A35. Consultando a documentação do equipamento (component list), verificado que o part number original dos sensores 99PT1 e 99PT2 é o 3090A. Após alguma análise, equipe concluiu que é possível compensar essa diferença de comprimento no ajuste de inserção; porém é necessário realizar a instalação para confirmar tal afirmação. 
09/10 - Ajustada a barraca de lona para a proteção contra o tempo e os pau de carga, conforme previa a programação. Realizado então, com sucesso, o passeio axial da PT com a Gearbox pela equipe de TMs  Mecânica, com o apoio da equipe da Siemens. Em paralelo foi realizada a limpeza das tampas para reinstalação. Também foi concluído no dia de hoje o ajuste nos sensores axiais da PT, o ajuste no set point e habilitação da votação pelas equipes de instrumentação e automação. Tudo está correndo conforme o previsto. Para o turno da noite, iremos começar a reinstalar as tampas. Será reinstalada a primeira do coupling guard, em conjunto com os 6 primeiros sensores e decidimos por não utilizar o caminhão munck nesta tarefa pois não há necessidade de fato (esta tampa foi retirada com uso de talhas). O objetivo é que amanhã cedo já estejamos prontos para realizar toda a movimentação de tampas que depende de caminhão munck para finalizar a montagem de tampas e sensores no turno do dia, trazendo maior segurança para os executantes e equipe de movimentação de cargas. Correndo tudo bem, a finalização de toda a tarefa com o passeio da Gearbox (mais simples que o da PT, segundo a Siemens) acontecerá na sexta, conforme planejado.
10/10 - Hoje recebemos a notícia do pessoal que trabalhou no turno da noite de que não foi possível realizar a montagem da primeira tampa. Houve dificuldade também com o torqueamento para acoplar o eixo da PT. Equipe de instrumentação atuou finalizando a montagem dos sensores que eram possíveis, antes da instalação da primeira tampa. Assim, começamos o dia de hoje com um pouco de atraso inesperado, no entanto, tivemos bom andamento para recuperar o tempo pertido. Na frente de instrumentação, foi realizada a instalação dos sensores 99PT3 e 99PT4, e seus respectivos acessórios. Realizada recuperação das conexões de 03 flexíveis de inox que encontravam-se danificados. Realizada a instalação de acessórios e interligação de cabos dos sensores 39PTA e 39PTNEX. A mecânica conseguiu montar todas as tampas dos sensores da PT, ficando pendente para o turno da noite apenas a montagem da tampa de proteção do acoplamento. Houve porém um contratempo com nossos torquímetros. Segundo a Siemens, o torque nos parafusos do acoplamento deve ser 460 N.m, mas nenhum torquímetro da ferramentaria que atendesse a este torque tem tamanho suficiente para viabilizar o aperto, já que o espaço é muito restrito. Equipe ainda tentou utilizar um torquímetro menor com dispositivo extensor, mas sem sucesso. Assim, o conjunto foi torqueado com 320 N.m, que foi o máximo que conseguimos com as ferramentas disponíveis. Em consenso com os TMs mecânica no final do dia, decidimos por deixar desta forma. Caso seja necessário mesmo chegar em 460 N.m, não é tão complicado de remover a tampa do acoplamento. Assim, para o turno da noite ficará a montagem desta tampa, tubulações, flexíveis dos sensores e dos últimos sensores de velocidade. Verificamos também já com a equipe da noite, que não havia sido feita reserva na OM de juntas para substituição dos flanges da tubulação de gás. Realizada então a reserva 76387101/8 de de 3 UND do NM 10.231.483 - Junt.circ.p/flang. FR esp. 2" 150# para substituição. Não encontrado no SAP junta de 4" 150#. Reaproveitaremos a antiga que está em bom estado. Ainda no início da noite foi necessário emitir nova PT, específica para a Instrumentação, pois a PT que os TMs receberam em mãos não contemplava os riscos corretos da atividade que iriam realizar. Foi emitida PT para operação errada na OM. Superando todos este obstáculos, esperamos concluir todas as frentes de montagem das tampas e instrumentos esta noite para estarmos prontos para o passeio da Gearbox amanhã cedo.
11/10 - No turno desta noite, foi realizada pela equipe de instrumentação a reinstalação dos cabos de extensão e acessórios dos sensores 39PTNEY, 39PTB, 39PTDEX e 39PTDEY. Realizada a reinstalação e ajuste dos sensores de velocidade  99PT1 e 99PT2. Reinstalado acelerômetro 39PTC e feita a reorganização dos eletrodutos flexíveis. Realizada também nova medição dos sensores após a instalação das tampas. Na frente de mecânica, foi finalizada a montagem de todas as tampas e tubulações de gás, exceto do vent. Ao longo do dia, foi finalizada a montagem desta tampa e realizado com sucesso o passeio da Gearbox, pelas equipes de mecânica e instrumentação, utilizando procedimento da Siemens com relógios comparadores e encontrando um valor de 0,78mm. No entanto, ao levantar a curva dos sensores axiais do eixo de baixa (Gearbox - 39GBLA1 e 39GBLA2), o sensor LA1 reprovou, sendo necessária sua troca. Em consulta ao SAP encontramos 06 unidades desse sensor em estoque (P/N. 330105-02-12-05-02-05), NM 10.205.111. Realizada então a reserva 76387101/9 de duas unidades do sensor, já próximo ao final do turno do dia. Material foi retirado do estoque e os mesmos encontram-se na instrumentação para levantamento de curvas e instalação no turno da noite. Ao longo do dia de hoje também foi realizado pela equipe de instrumentação a identificação de cabos e reaperto de bornes da CJE-5132017, além da aplicação do check list final das atividades de instrumentação, estando tudo nos conformes. Ao longo do dia, com relação ou torque abaixo do adequado que foi aplicado, foi definido por deixarmos desta forma, mas será tratada a compra de forma emergencial (ZFRT ou fundo rotativo) de um torquímetro adequado para esta aplicação, já especificado pelo Sup. Aoki. Quando chegar, aplicamos o torque correto. Após este contratempo com o sensor da gearbox, não foi possível finalizar a entrega do TG-A no final do dia de hoje, mas adiantaremos com a equipe de instrumentação no turno da noite e finalizaremos amanhã também com o apoio da mecânica o fechamento da Gearbox.
12/10 - Hoje no turno da noite, equipe de instrumentação realizou a instalação dos sensores de posição novos da Gearbox em suas respectivas conexões e realizou o levantamento da curva em campo, estando os dois em conformidade segundo planilhas de cálculo. Deixado os sensores no local (desconectados) aguardando o apoio da mecânica no turno do dia para ajuste do gap em conjunto. Durante o dia, foi realizado ajuste após a mecânica posicionar o eixo L no centro, ficando o sensor 39GBLA1 com -10,00 V e o sensor 39GBLA2 com -10, 00V (Referência:  XVM04, bornes 10 e 11, e 14 e 15). Após todos os ajustes de deslocamento do eixo para testes, o sensor LA1 ficou indicando 0,03mm e o LA2 com 0,04mm. Finalizada esta etapa, a tampa da Gearbox foi fechada. Atividade foi concluída, só não foi aplicado o checklist da mecânica pois iremos aguardar a conclusão da tarefa de amanhã nos combustores para aplicar o checklist uma vez só. TG foi entregue para a OP como disponível ao final do dia e aguarda o teste previsto para terça-feira. Parabenizamos toda a equipe envolvida nesta tarefa que teve andamento muito bom!</t>
  </si>
  <si>
    <t>2017114158 GE-513201A Aplicação de torque acoplamento Gear Box/PT
Hoje tivemos bastante atraso para iniciarmos essa atividade em campo em função de condição insegura do local, devido à necessidade de trabalhar sobre tubulação. Durante a reavaliação do cenário com multidisciplinar em campo SMS/OP/MI não encontramos nenhuma medida mitigadora para que pudesse ser feita sem impactar na realização da atividade. Dessa forma, foi realizada revisão na AR junto ao PLOPE prevendo esse risco e elevado no nível da PT para vermelha para autorização do gerente do ativo. Superado essa etapa, foi removida as tampas de proteção do acoplamento, realizado torqueamento com valor recomendado pelo fabricante 480Nm, substituído o anel de vedação da tampa. Durante o torque do segundo parafuso a chave entortou, por conta disso, foi necessário a extensão da equipe da G&amp;E até as 18h00(Soldador+Caldeiraria) para reforçar o dispositivo, também foi estendido o apoio do caminhão munck até as 19h00. Atividade foi finalizada com sucesso por volta das 21h00. Solicitado a equipe da OP do turno para remover o libra, aplicar o check list e deixar a máquina pronta para partida assistida amanhã. Dado baixa na pendência no PFCEO e na PST do COTUR.
16/10 - Durante aplicação do check list pela equipe da OP e MI para liberação de partida da máquina foi constatado a presença de óleo no interior do Hood. Com isso, foi acordado realização limpeza geral tanto no hood quanto na região da gear box pela equipe de limpeza industrial. Após a limpeza foi realizado inspeção geral pelo TM Brazil em busca de possíveis pontos de vazamento, foram colocados em operação as bombas de óleo mineral e sintético e acompanhado, não foi identificado anormalidades significativas. Foi aberta a porta de visita lateral da máquina para verificar região abaixo da PT, o local está bem limpo e seco. A máquina partiu de primeira por volta das 15h20 transferindo carga com o TG-B, passou para PREMIX as 17h00. Em seguida o TG-B foi parado e deixado disponível para realização das atividades programadas a partir de amanhã. Equipamento segue operando sem anormalidades.</t>
  </si>
  <si>
    <t>Sensores de vibração radial</t>
  </si>
  <si>
    <t>Acoplamento da PT</t>
  </si>
  <si>
    <t>Substituição de todos os sensores de vibração, deslocamento e velocidade associados ao eixo da PT</t>
  </si>
  <si>
    <t>Fabricado adaptador e realizado o torque do acomplemento conforme recomendado.</t>
  </si>
  <si>
    <t xml:space="preserve">OI 2021955432 - C-123101D - Instrumentos em falha – PF: Caleiras
Informado pelo Cotur durante o redia 1, que não foi possível realizar a pressurização do compressor para secagem após a finalização da campanha de NR-13, devido 9 instrumentos estarem em falha. Autorizada a emissão de PT imediata para verificação e correção da falha, após análise de pelo TM Danilo da automação, foi identificado a existência de barreiras intrínsecas queimadas. Designado o TM Bretas para apoio onde realizou a substituição de 3 barreiras intrínsecas e 1 fusível do cartão analógico normalizando a indicação de todos os instrumentos. Liberado o compressor para operação e iniciada a pressurização do conjunto.
</t>
  </si>
  <si>
    <t xml:space="preserve">OI 2022117578 - C-123101E Trip devido falha elétrica – PF: Caleiras
Hoje logo pela manhã fomos acionados por COTUR Medeiros com o relato de queda do Venda E por volta das 03h00 com a única informação na IHM de: "Falha 52 - Falha Elétrica". Foi colocado o venda C para operar. Destinados TMs Squinca, Pedro e Marcelinho para avaliação e aberta esta OM para apontamento da análise. Foi analisada a sequência de eventos e a oscilografia e identificado que o comando de abertura foi proveniente de comando desliga campo, visto que o bit remoto RMB3A desatuou acionando SV07. Não foi possível verificar o histórico de eventos no CLP pois o mesmo está desabilitado para esta máquina em específico, pois falta uma atualização do SQL que ainda não foi feita pois a máquina estava operando há muito tempo. Esta atualização está sendo realizada nas máquinas que estão paradas, por oportunidade. Outro agravante foi em relação que a IHM já estava resetada quando a equipe chegou ao local para identificar a falha. Conversado com COTUR André para saber se alguma informação teria sido passada pela equipe da noite que pudesse auxiliar na análise, mas nada de novidade foi informado. Assim, não conseguimos prosseguir na análise. Iremos aguardar até segunda-feira para verificar se a Engenharia pode contribuir de alguma forma com a avaliação e também esclarecer com Sup. Edinilson como está o andamento da atualização do SQL para todas as máquinas. Também levantaremos a OM específica para realizar a atividade no venda E. Máquina está disponível.
</t>
  </si>
  <si>
    <t xml:space="preserve">OM 2021416075 - M-C-123101C - IMPLEMENTAR VOTAÇÃO RTD – PF: Caleiras
Dando continuidade ao SGM G&amp;E/UOAGN/APSP/MI 2019/0035, conforme programado foi realizada a implementação da lógica de votação no M-C-123101C.
</t>
  </si>
  <si>
    <t xml:space="preserve">OE 2022006764 - PN-C-123101B IHM venda B travada em boot (#) – PF: Caleiras
Hoje foi decidimos por antecipar OM que seria programada para a Semana 42 referente ao problema de travamento da IHM do venda B, que estava parada em boot. Esta situação não indisponibiliza a máquina, que inclusive está operando, mas poderia impedir uma nova partida. Após analisar no período da manhã sobre a viabilidade de executar o serviço com o compressor em operação, TM Maurício Forship realizou a abertura da CPU da IHM perto das 11h e identificou que o HD SSD era o causador do problema. Foi realizada a substituição do mesmo e reconfigurado o computador. Reiniciada a máquina e a IHM voltou a operar sem anormalidades. 
</t>
  </si>
  <si>
    <t xml:space="preserve">2022031995 - PN-C-123101D Realizar teste no pressostato e corrigir – PF: Caleiras
Após identificação no dia de ontem durante atividade de automação na IHM do venda D de que o pressostato de ar da IHM não indicou alarme quando a porta do painel foi aberta, decidimos por hoje realizar de forma extra-programada uma verificação da alteração nesta proteção que foi implementada durante a campanha de NR-13 do venda D, mas que ainda não havia sido testada (ar estava bloqueado naquela oportunidade). TM Marcelinho verificou que se tratava apenas do relé pneumático que estava desligado. Feito o religamento e o alarme de pressão baixa indicou efetivamente com a porta da IHM aberta
</t>
  </si>
  <si>
    <t xml:space="preserve">OM 2018738650 C-123101B - Sanar Vaz. de óleo – PF: Daniel
Conforme programado foi realizada a substituição das vedações dos prensas cabos dos sensores de vibração, temperatura e deslocamento axial lado LOA. Já abrangência será realizada a substituição das vedações lado LA na segunda feira.
22/10 - Hoje, conforme programado, foi realizada a substituição da vedação dos prensa cabos dos sensores lado LA do compressor. Segundo TM Caleiras, também os terminais estavam bem ruins e foram substituídos. Com isso, esta atividade está concluída. Compressor disponível.
</t>
  </si>
  <si>
    <t>OM 2018738650 C-123101B - Sanar Vaz. de óleo – PF: Daniel
Conforme programado foi realizada a substituição das vedações dos prensas cabos dos sensores de vibração, temperatura e deslocamento axial lado LOA. Já abrangência será realizada a substituição das vedações lado LA na segunda feira.
22/10 - Hoje, conforme programado, foi realizada a substituição da vedação dos prensa cabos dos sensores lado LA do compressor. Segundo TM Caleiras, também os terminais estavam bem ruins e foram substituídos. Com isso, esta atividade está concluída. Compressor disponível.</t>
  </si>
  <si>
    <t xml:space="preserve">OI 2022127692 C-123101D- Falha Sistema Anti-surge CCC – PF: Caleiras (PST COTUR) (#)
Informado pelo COTUR por volta das 14h15 da tarde do dia 28/10 sobre necessidade de parada do venda D devido a comportamento anormal na malha de controle da válvula anti-surge. Foi observado alarme de falha no FIC- 208. Neste momento, a válvula anti-surge do compressor abriu 100% apesar do sinal de comando para a mesma estar em 0%. Realizado verificação na IHM do compressor, e realizado o reset do módulo de controle CCC. Após o comando, a anti-surge voltou a operar normalmente, fechando e normalizando a operação do compressor. Alguns minutos após o evento anterior, observado falha de comunicação na IHM do K-21. Após alguns segundos, a comunicação com o mesmo voltou, e novamente a anti-surge foi para 100%, desta vez mesmo com reset do operador no CCC na IHM local a falha não normalizou. Sendo assim, foi optado por parar essa máquina e entrar em operação com venda B. Foi mobilizado apoio da equipe de manutenção para avaliação preliminar em campo. TM Caleiras e Eng. Boito e Lucas realizaram a análise preliminar desta falha do sistema de proteção CCC. Verificaram no log de eventos, que às 14:02 houve a falha do FIC 207 Controler Port 1 falled, essa falha justifica a ação na anti surge modular para 100%. A suspeita de falha de comunicação indicada no registro possivelmente pode ter sido causada por mau contato na porta 1. Foi emitida essa ordem extraprogamada para avaliação verificação em campo do cabeamento e portas dos controladores do Anti –Surge e EAS com apoio da equipe de instrumentação. Foi incluso na ordem os documentos levantados pela equipe técnica. Amanhã será avaliado e ou autorizado para iniciarmos essa análise de falha em campo ou se programaremos atividade no fluxo normal. Equipe segue parado disponível.
</t>
  </si>
  <si>
    <t>barreira intrinseca</t>
  </si>
  <si>
    <t>COMANDO</t>
  </si>
  <si>
    <t>PRENSA CABOS</t>
  </si>
  <si>
    <t>FIC-208</t>
  </si>
  <si>
    <t>Substituição da barreira intrínseca</t>
  </si>
  <si>
    <t>REAPERTO DE CONEXÕES</t>
  </si>
  <si>
    <t>MODIFICAÇÃO NA LÓGICA</t>
  </si>
  <si>
    <t>SUSTITUIÇÃO DO HD-SSD</t>
  </si>
  <si>
    <t>RELIGAR O PRESSOSTATO</t>
  </si>
  <si>
    <t>SUBSTITUIÇÃO DOS O-RINGS DOS PRENSA CABOS</t>
  </si>
  <si>
    <t>SUBSTITUIÇÃO DO CONTROLADOR</t>
  </si>
  <si>
    <t xml:space="preserve">OI 2021926213 SDV-1231503A falha - C-123102A – PF: Daniel 
Hoje fomos acionados para verificar a SDV-1231503A que apresentou falha durante a partida. Verificado em campo e constatado falha no fim de curso. Substituida e liberada a maquina para operação. A máquina está disponível porem por definição Gerêncial será realizada a troca de compressor amanha, 02/10. Será parada a máquina B para reparo solenoide  XYL-1231502B de acionamento da slide valv.
</t>
  </si>
  <si>
    <t xml:space="preserve">C-3123102A - MANUT PREV 16M </t>
  </si>
  <si>
    <t xml:space="preserve">OE 2021902275 -  C-123102B - XYL-1231502B substituir solenoide – PF: Daniel
Conforme negociado junto a operação, foi realizado na oportunidade de parada do compressor devido as redução de vazão da unidade a substituição da solenóide da slide valve que apresentou vazamento em 30/09.
</t>
  </si>
  <si>
    <t xml:space="preserve">Análise SD UAPO I e C-123102A – PF: Daniel 
Hoje por volta de 15h40 houve SD da UAPO I e do C-123102A. Mobilizada equipe de Automação para realizar um diagnóstico inicial da falha. Observamos que o compressor tripou por pressão baixa na sucção devido após o fechamento indevido da FV-1231001 que levou a queda de toda a UAPO I. Estava ocorrendo no momento corretiva no PIT-1231003 pela equipe da Hirsa e passamos a analisar a malha deste instrumento. Identificado que a malha se encontrava em manual ao longo de toda a manutenção (confirmado com Sup. Odenir). Verificado que a estratégia de controle da FV-001 recebe informações do PIT-003, que está no mesmo bloco PID do posicionador da FV. Também existem mais dois blocos separados para esta estratégia em cascata, um com o FIT-001 e outro com o TIT-002. Identificamos também que no momento que o PIT-003 foi retirado para calibração de manhã, além do posicionador da válvula ir pra Out (como era esperado), também o TIT-002 que está em outro bloco foi pra out. O PIT-003 retornou da calibração por volta de 15h25. Somente após 16 minutos do retorno deste instrumento, houve o trip, onde foi verificado esta sequência de eventos: FIT-001 perdeu indicação; FV-001 perdeu indicação; TIT-002 retornou da indicação de Out; FIT-001 retornou indicação; Tudo foi normalizado as 15h45. OP partiu a planta normalmente em seguida, colocando o C-123102B para operar. Após esta análise breve, estamos suspeitando de que um possível processamento elevado da DFI destes instrumentos ou falha na rede de campo pode ter ocasionado o problema. No entanto, ainda é cedo para afirmar. Amanhã equipe deverá realizar teste de qualidade da rede para tentar identificar se há algum instrumento específico causando problemas ou se o motivo é outro.
</t>
  </si>
  <si>
    <t xml:space="preserve">OI 2022063679 C-123102C - Falha Slide 2 Estágio  - PF: Daniel
Acionado a manutenção por volta das 14h00 com a informação do COTUR de falha na slide valve do 2º estágio do compressor de propano C da fase I, a equipe da operação tentou a modulação da válvula em manual com duas bombas sem sucesso, Dessa forma, foi decidido por entrar e máquina A que estava disponível e logo em seguida parar a máquina C para intervenção. Atividade liberada pelo gerente do ativo, foi emitida ordem imediata para equipe de instrumentação. Em campo constatamos que houve dano no visor local (acrílico) da solenoide(pneumática) de fechamento, foi substituído o componente danificado por peça sobressalente, em seguida realizado teste funcional com sucesso. Equipamento liberado as 16h00, está previsto para amanhã o retorno desta máquina em operação para realização de atividades programadas no compressor C-123102B previstas na programação da semana S#42.
</t>
  </si>
  <si>
    <t xml:space="preserve">OM 2021126979 C-123102B - Eliminar vazamento óleo TE-1231522B – PF: Daniel (PFCEO+PST COTUR - Concluído)
Hoje conforme programado tivemos atuação da equipe de instrumentação na corretiva do sensor de temperatura TE-522B instalado no mancal do compressor que apresentava vazamento de óleo em sua conexão. Foi identificado uma montagem inadequada para as conexões do termoelemento, foi realizado substituição das conexões e sanado o vazamento. Em seguida foi realizado pressurização da máquina pela operação e não foi constatado mais nenhum indício de vazamento. Equipamento liberado por volta das 17h00. Item quitado da PST do COTUR.
</t>
  </si>
  <si>
    <t xml:space="preserve">OM 2022012318 C-123102B Subst. Solenóide danificada TV-1231513B – PF: Daniel (PFCEO+PST COTUR- Prazo 18/10)
Foi identificado que o sobressalente reservado não era compatível, equipe de instrumentação realizou tentativa de reparo de uma solenóide em bancada sem sucesso. Supervisor Thomaz segue avaliando o estoque na tentativa de conseguir um sobressalente compatível em estoque para realizar a substituição. Atividade será dado continuidade amanhã. 
18/10 - Realizada a tentativa de reparo da solenóide instalada em campo, porém quando instalado no campo não funcionou. Supervisor Thomaz verificou diversos NM's em estoque porém não compatíveis. No final da tarde o Sup. Thomaz realizou nova busca no estoque até que encontrou um sobressalente que pudesse ser instalado em campo. Realizada a substituição da solenóide e realizado os testes de movimentação da válvula com sucesso em conjunto com a operação.
</t>
  </si>
  <si>
    <t xml:space="preserve">OM 2021240131 C-3123102B - Manutenção preventiva 16M </t>
  </si>
  <si>
    <t xml:space="preserve">OI 2022146858 - SDV-1231503A Válvula em falha – PF: Boito – Continuação Outubro
Por volta das 22h de 31/10 ocorreu o shutdown devido falha da SDV-123503A, Verificado pela equipe de grandes máquinas que o 1º evento foi o XA-1231577A, de falha da SDY-503. Logo em seguida ocorreu o XA-1231578A, de falha da SDY-504. Sendo verificado em campo que a SDV-504 está em falha e não responde ao comando de fechamento. A SDV-503 não responde ao comando de fechamento e, ao tentar fechar, entra em falha (após reconhecer o alarme, sai da condição de falha). Liberada PT imediata para instrumentação que na SDV-503 foi identificada uma falha na solnenóide de atuação que foi substituída, testada a válvula com sucesso. A SDV-504 foi identificado que estava sem alimentação de ar, onde foi realizada a substituição da reguladora estava quebrada sendo testada junto ao operador e liberado o compressor para operação.iw3i
</t>
  </si>
  <si>
    <t>SDV-1231503A</t>
  </si>
  <si>
    <t>Bobina de soleinoide de acionamento SDV-1231503A</t>
  </si>
  <si>
    <t>XYL-1231502B</t>
  </si>
  <si>
    <t>Solenoíde</t>
  </si>
  <si>
    <t>Circuito de acionamento da Slide valve 2 estágio</t>
  </si>
  <si>
    <t xml:space="preserve">TE-522B </t>
  </si>
  <si>
    <t>Conexão de instrumento</t>
  </si>
  <si>
    <t>TV-1231513B</t>
  </si>
  <si>
    <t>Soleinoide</t>
  </si>
  <si>
    <t>Substituição de 2 reed switches de indicação de posição.</t>
  </si>
  <si>
    <t>Preventiva 16000 horas</t>
  </si>
  <si>
    <t>Substituição de solenoide</t>
  </si>
  <si>
    <t>Avaliação de evento de queda. Associado a fechamento abrupto de FV-1231001
(2019-010147-A-RTA)</t>
  </si>
  <si>
    <t>Substituição de visor de solenoíde de circuito de acionamento da Slide</t>
  </si>
  <si>
    <t>Substituição de conexão bucim para poço</t>
  </si>
  <si>
    <t>Substituição da solenoíde</t>
  </si>
  <si>
    <t>Preventiva 8000 horas</t>
  </si>
  <si>
    <t>Substituição bobina</t>
  </si>
  <si>
    <t>OI 2021956331 - C-3123701A - Análise do SD do compressor em 02/10 – PF: Suzuki
Realizado análise inicial da queda do compressor C-3123701A em 02/10 por atuação do sensor de vibração LA do mancal do motor</t>
  </si>
  <si>
    <t xml:space="preserve">TRIP no C-3123701A por atuação do PSHH-31237907A (pressão muito alta na sucção do 1º estágio)
</t>
  </si>
  <si>
    <t>VT-31237903</t>
  </si>
  <si>
    <t>PSHH-31237907A</t>
  </si>
  <si>
    <t>Verificação geral do sistema e implementação de Delay no monitoramento de vibração</t>
  </si>
  <si>
    <t xml:space="preserve">B-513201A - Sanar falha temp. alta </t>
  </si>
  <si>
    <t xml:space="preserve">B-6315101B Selagem com Pressão baixa </t>
  </si>
  <si>
    <t xml:space="preserve">OM 2021899631 - B-123101A  - SUBSTITUIR REDUTOR – PF: Gobis (PST Cotur + PFCEO prazo 04/10)
Conforme programado foi retirado o redutor e o motor, desacoplado em oficina, retirado o cubo. Montado no novo redutor, acoplado o motor e montado o cubo. Amanhã será montado em campo, será realizado o alinhamento e conectado os cabos
03/10 - Montado o motor e redutor em campo, alinhado o conjunto e conectado os cabos, estado e liberado para operação. O equipamento entrou em operação sem anormalidades.
</t>
  </si>
  <si>
    <t>OM 2020827820 - CJ da B-2123101A Substituir Redutor e Motor – PF: Gobis</t>
  </si>
  <si>
    <t xml:space="preserve">V-B-6315101B </t>
  </si>
  <si>
    <t xml:space="preserve">B-123101A </t>
  </si>
  <si>
    <t>Redutor mecânico</t>
  </si>
  <si>
    <t>Foi realizado acompanhamento na pressão do sistema de selagem da B-6315101B após a pressurização do sistema.
Foi abastecido e pressurizado o sistema de selagem as 15:00 com uma pressão de 10,516kgf/cm2
A pressão no sistema na partida da bomba, as 16:30hs era 10,436 kgf/cm2, tendo o equipamento operado até as 23:14hs, houve uma pequena queda de pressão até as 10hs com o equipamento em stand-by. Portanto será necessário um acompanhamento através do PIT-6315101B, o referido instrumento não foi localizado no P.I., deve ser incluído, ou até que a inclusão seja feita, deve ser implantada a ronda periódica para que seja verificado a pressão do sistema de selagem da B-6315101A/B não devendo o mesmo permanecer abaixo de 7 kgf/cm2.</t>
  </si>
  <si>
    <t>Substituição do redutor</t>
  </si>
  <si>
    <t>Substituição do redutor por modelo sem acoplamento lanterna</t>
  </si>
  <si>
    <t xml:space="preserve">C-123101E Trip devido falha elétrica – PF: Caleiras
</t>
  </si>
  <si>
    <t xml:space="preserve">SDV-1231503A falha - C-123102A  -  SDV-1231503A que apresentou falha durante a partida. </t>
  </si>
  <si>
    <t xml:space="preserve">TRIP do C-123102A e SD da UAPO I </t>
  </si>
  <si>
    <t>TRIP  devido falha da SDV-123503A,</t>
  </si>
  <si>
    <t>C-3123701A -  queda do compressor C-3123701A em 02/10 por atuação do sensor de vibração LA do mancal do motor</t>
  </si>
  <si>
    <t>Switch posição da válvula</t>
  </si>
  <si>
    <t>1 - Divulgação com equipes de manutenção - causa básica - erro operação - 2019-010956-A-RTA</t>
  </si>
  <si>
    <t>1 - Implementação de delay sensores de vibração do motor elétrico</t>
  </si>
  <si>
    <t>2 -  Avaliação e emissão de instrução técnica para implementação de votação nos sensores</t>
  </si>
  <si>
    <t>1 - Divulgação com equipes de manutenção - causa básica - erro operação - 2019-010147-A-RTA</t>
  </si>
  <si>
    <t>Boito</t>
  </si>
  <si>
    <t>1 - Divulgação interna a equipes de manutenção - Supervisão / Engenharia de causa básica - erro operação - 2019-010302-A-RTA</t>
  </si>
  <si>
    <t>1 - Divulgação com equipes de manutenção - causa básica - erro operação - 2019-011327-A-RTA</t>
  </si>
  <si>
    <t>1 - Analise e inclusão de ações para diagnóstico preventivo de componentes da válvula</t>
  </si>
  <si>
    <t>2 - Estudo de confiabilidade associada a válvula em questão</t>
  </si>
  <si>
    <t xml:space="preserve">OM 2022269339 GE-513201A - Análise de Falha SD (PST COTUR) ) 
Hoje por volta das 07h50 tivemos um SD do TG-A devido atuação o sistema fogo confirmado no interior do hood da máquina, houve disparo de 01 (uma) bateria de CO2. Acarretando no descarte de cargas do TG`s, houve a queda dos compressores de venda vendas A e D neste evento. Com isso, foi autorizado emissão de PT sem ordem para atuação imediata da equipes da MI. Engs. Lucas e Boito com apoio da equipe de analítica e mecânica realizaram avaliação no registros do logger do sistema e identificaram o atuação do sensor de fogo 28FPEV3 por volta 07h48 por 3 segundos, na sequência houve abertura dos cilindros de CO2, fechamento dos dampers externos e a parada da máquina. Em inspeção realizada em campo no interior do hood não foi encontrado nenhum indício aparente de fogo, foi aberta a janela lateral para verificação abaixo da saída de gases quente e também não foi identificado nenhum resquício ou presença de queima. Foi encontrado somente no lado oposto a essa janela a presença de um pouco de óleo, mas tudo indica é um resíduo antigo pois é um ponto não tem acesso para limpeza. Em paralelo com essa inspeção a equipe de analítica e mecânica substituíram as três cilindros de C02 com apoio da equipe de movimentação de carga. Foi encontrado abaixo da região da VIGV uma mancha branca juntamente com pequeno resíduo uma espécie de mistura de graxa com sujeira. Foi realizado também pela analítica verificação deste sensor, feito a limpeza da lente, verificado a integridade do cabeamento e testado seu acionamento local com ímã, não foram encontrados anormalidades. Enfim, não conseguimos nada conclusivo nessa avaliação inicial, a ideia é amanhã nossa equipe de engenharia junto ao GPI delinearmos uma ordem especifica para darmos continuidade nessa análise de falha. Foi emitido registro de anomalia conforme novo padrão do MI pelos Eng. Lucas e Boito para subsidiar as recomendações deste planejamento. A primeira etapa será limpeza geral no interior do hood pela equipe de mecânica e limpeza industrial. GPI-TBM: Isabela, precisaremos do vosso apoio para delinear essa ordem com eng. Lucas, favor incluir nessa ordem as etapas já realizadas hoje da analítica, troca dos cilindros e inspeção inicial interna no hood. Sugiro também verificar se temos sobressalente deste sensor em estoque para troca por desencargo, considerando que este é o segundo evento de SD nesta máquina neste mesmo sensor. Pelo registro do SAP tivemos um evento em Abril/19 e este agora no mesmo sensor.
</t>
  </si>
  <si>
    <t xml:space="preserve">28/11 - Hoje foi dado continuidade na avaliação em campo no interior do Hood pelo Eng. Lucas e Boito, foi i identificado a presença óleo na chaparia do teto próximo ao duto de entrada de ar de ventilação, trilho da talha, lateral da estrutura, em grande parte da superfície das tubulações. A suspeita é de que parte do óleo vaporizado no demister esteja sendo succionado para dentro hood causando saturação em todo ambiente interno com óleo e com isso alterando o espectro de onda captada pelo detector de fogo. Foram retiradas fotos de interior do hood indicados os pontos para realização da limpeza. Conforme combinado foi realizado pelo GPI com apoio do Eng. Lucas o delineamento de ordem para darmos continuidade a análise de falha do evento de SD do dia 27/11, já foi realizada AR/TRIA da ordem juntamente com as demais autorizações gerenciais. Foram anexadas na ordem as fotos juntamente com registro de diagnóstico de falha elaborado pela equipe de engenharia. Amanhã será realizado limpeza geral no interior do hood com apoio da limpeza industrial e também será feito limpeza na casa de filtros de ar conforme recomendação inclusa na ordem. Equipamento segue disponível como reserva critica até a finalização dessa análise de falha.
</t>
  </si>
  <si>
    <t>29/11 - Hoje conforme combinado tivemos a liberação de atividade extraprogramada para equipe de mecânica para realização de limpeza geral no interior do hood do TG-A. Houve atraso para iniciar essa tarefa devido a necessidade de assinatura da PT vermelha e também da indisponibilidade no período da manhã do caminhão vácuo. Superado essa etapa, após o almoço foi realizada inspeção na casa de filtros do sistema de ventilação onde verificamos que os inferiores que estavam com a aparecia mais degradada. Foi realizada limpeza na casa de fitros em em seguida feito a inversão dos filtros inferiores pelos superiores conforme recomendação da equipe engenharia. Realizada a limpeza na parte inferior do piso do hood com caminhão vácuo e também na região abaixo da saída de gases quentes, mais específico na parte oposta a janela de visita que o local aonde havia resíduo de óleo. Devido ao tardar do horário atividade foi paralisada para disponibilizar a máquina para operação. Atividade prossegue na segunda-feira, dia 02/12.</t>
  </si>
  <si>
    <t xml:space="preserve">OM 2022105323 GE-513201B Substituir peças seção quente – PF: Lucas
Realizada a remoção do conjunto da câmara 6 e substituído o bocal e suporte. 
.
</t>
  </si>
  <si>
    <t>04/11 - Realizada a substituição do bocal de descarga da câmara e o suporte frame da câmara 6. Assim finalizando a substituição dos componentes da seção quente previstas</t>
  </si>
  <si>
    <t>28FPEV03</t>
  </si>
  <si>
    <t>Selo dos mancais da GG</t>
  </si>
  <si>
    <t>Realizado substituição do banco de cilíndros de CO2 e teste para verificar funcionamento do sensor</t>
  </si>
  <si>
    <t>Inspeção interna ao hood em busca de evidências de ocorrência de chama em seu interior.</t>
  </si>
  <si>
    <t>Realizado limpeza interna do hood e rodízio (devido a falta de material) dos filtros do ar de ventilação</t>
  </si>
  <si>
    <t>OM 2018599459 - C-123101E - Subst. Chaves de Vibração Cooler de óleo – PF: Boito
Conforme programado foi realizada a confecção dos suportes das chaves de vibração, substituída as chaves de vibração e calibração. Ventiladores operaram em torno de 1h30m em teste com sucesso sendo liberado para a operação.</t>
  </si>
  <si>
    <t>OM 2022177788 - C-123101D Falha na partida – PF: Boito
Após informação do COTUR Birkett ao final do dia de ontem de que OP tentou realizar a sequência de partida do venda D para garantir sua disponibilidade após a intervenção no CCC realizada quinta, sem sucesso, hoje foi aberta esta OM Imediata para TM Danilo avaliar o motivo da falha. O compressor não estava dando condição de partida devido a um alarme relacionado aos controladores do CCC.TM Danilo foi a campo e confirmou que a falha realmente vinha dos controladores e comparou a configuração antiga (antes da troca do controlador realizada na quinta-feira) com a nova (após a troca) e viu diferenças. Decidimos por fazer contato com TM Caleiras para nos auxiliar nesta análise e o mesmo se prontificou a vir dar este apoio. Por volta das 15h, TM Caleiras já estava na unidade. Identificamos que a falha era no controlador FIC-208 (anti-surge), justamente o que havia sido substituído por versão mais recente, Série 3++ (anterior era Série 3+). Equipe então fez contato com Fábio da CCC, que realizou esta substituição na quinta-feira, e foi prontamente atendida. Foram passados logs e realizada a análise em conjunto com o Fábio. Por fim, descobrimos que o parâmetro do CR2 (falha do CCC) estava invertido. Esta inversão é uma das diferenças entre as versões do controlador. Foi alterado o parâmetro, realizado o download e feito um teste de falha no instrumento, simulando a condição de falha no CCC. A resposta do relé foi a esperada. Realizada então uma nova tentativa de sequência de partida pela OP e a mesma ocorreu com sucesso para os passos seguintes. Compressor disponível.</t>
  </si>
  <si>
    <t>OM 2022149387 C-123101D - Corrigir Erro de Indicação TIT-1231221 – PF: Boito(PRD-COTUR- Concluído) 
Conforme programado foi realizada a intervenção no TIT-221 do compressor de venda "D" em ação conjunta pelas equipes de instrumentação e automação. Foi realizada verificação completa em todo cabeamento de campo para tentar identificar o motivo da falha do instrumento na ECOS. Não foram encontradas pela instrumentação nenhuma anormalidade deste o instrumento de campo que foi substituído por sobressalente até o cartão de entrada do PLC. No entanto, após avaliação da equipe de automação na lógica em comparação com outras máquinas foi constatado que motivo do problema era o range de calibração do instrumento de campo. O instrumento foi calibração com faixa de 0 a 100ºC quando na verdade a faixa correta seria de -50 a 100ºC, feito essa correção no range a indicação do instrumento normalizou de imediato na tela. Atividade finalizada por volta das 15h00.</t>
  </si>
  <si>
    <t>OM 2020479112 - PN-C-123101E Instalação MS SQL IHM CAMPO – PF: Boito:(PRD-COTUR - Concluído)
Conforme programado foi realizado diagnostico prévio para estabelecer a estratégia de restauração do SQL do IHM do compressor de venda E. Foi observado que a base de dados CIMPLICITY estava corrompida devido a alteração do nome do arquivo que foi feita manualmente. Realizado as instalações necessárias na IHM (SLQ studio, windows installer e SLQ server; recuperado a base de dados CIMPLICITY do backup realizado previamente; reconfigurado o OBDC. Após todas as instalações, foram restabelecidos os TREND's e o histórico de alarmes da máquina com sucesso. Foi verificado também o by-pass do sistema de pressurização do painel, em seguida feita a imagem da IHM para o servidor de backup. Equipamento testado e liberado para operação por volta das 15h00.</t>
  </si>
  <si>
    <t>OM 2022142001 PN-C-123101C - Reaperto geral Painéis de campo/SE(Ação/Abrangência de RTA) – PF: Boito
Conforme programado foi realizado reaperto geral no painel de campo, caixa junção (PSU BOX) Ex e no K-13 no cubículo comp. 4.3. Informado pela equipe de alguns bornes pertinente as entradas e saídas (analíticas e digitais e reles) do PLC houve a necessidade de aplicação de torque. Na caixa de junção externa PSU BOX também foi necessário aplicação do torque controlado em alguns pontos. Já no no cubículo do K-13 não houve essa necessidade pois estava tudo com torque adequado. Essa atividade de abrangência seguirá conforme rodízio ou oportunidade de parada. Atividade finalizada por volta das17h00, equipamento liberado para operação sem restrições.</t>
  </si>
  <si>
    <t>OM 2022113694 - VE-C-123101C- B - Eliminar vibração – PF: Boito (PFCEO)
OM 2022090047 - VE-C-123101C- C - Eliminar vibração (PFCEO)
OM 2022125866 - VE-C-123101C- C - Eliminar vibração (PFCEO)
Hoje conforme programação foi iniciado o mapeamento inicial de vibração dos coolers de óleo do venda "C" com os dampers instalados para termos o histórico das medições antes do início das intervenções programadas. Foi realizada a remoção das grades de proteção e instalado os sensores nos mancais dos ventilador C-B e C-C, em seguida foi partida um a um para coleta de dados pela preditiva. Devido ao tardar do horário e a chuva não foi possível coletar o ventilador C-D, atividade retornar na segunda-feira. Após a conclusão dessa amostragem inicial a próxima etapa será a remoção dos dampers dos três ventiladores para nova coleta pela e preditiva e posterior avaliação pela a equipe de engenharia para estudo da possibilidade de remoção definitiva dos dampers. Ao final do dia equipamento foi liberado para operação sem nenhuma anormalidade.
18/11 - Realizada a remoção do conjunto C-C do campo, transportado para oficina, removido os dampers e iniciada a desmontagem do conjunto em oficina para análise de vibração do conjunto pelo Engenheiro Suzuki. Em conversa com o Eng. Suzuki esta avaliação não será rápida, ficando o compressor C somente com dois ventiladores instalados.
19/11 - Realizada a desmontagem em oficina do VE-C-B, para limpeza e pesagem das pás, dampers e contra pesos, identificada a necessidade de substituição dos rolamentos do ventilador. Atividade continua na quinta feira 21/11. Realizado a coleta de vibração do ventilador C-D, onde foi informado que o ventilador não apresenta níveis de alarme de vibração, encontrando-se em condição melhor que o C-C.
21/11 - Removido toda a estrutura dos dampers, como rolamentos e pinos. Realizado a limpeza do conjunto e montado as pás do mancal. Atividade prossegue amanhã.
22/11 - Instalado o conjunto na área. Reapertado toda a estrutura. Na segunda será instalado a correia e alinhado o conjunto 
25/11 - Reinstalada a correia e alinhado o conjunto. Testado e liberado para operação. Amanhã Eng. Suzuki e Equipe de preditiva podem coletar novos dados de vibração para verificar se houve melhora após atuação da mecânica. Após conclusão da instalação do ventilador VE-C-123101C-B, já foi realizada hoje a remoção da correia e polias deste ventilador. Atividade prossegue amanhã.
26/11 - Dado andamento na atividade de revisão geral do ventilador em oficina pela equipe mecânica com acompanhamento do Eng. Suzuki. Foi desmontado conjunto do ventilador do corpo do ventilador, feito a remoção do mancal e das hélices. Foi verificado após medições em bancada a necessidade de trocar os rolamentos do mancal. Durante essa intervenção também foi constatado o desbalanceamento de massas das pás das hélices com peso superiores a 100 gramas em comparação com peso das pás do ventilador C-B (Coletado na intervenção na S#46). Tudo indica agora que a vibração elevada na estrutura do ventilador é devido a esse desbalanceamento. Eng. Suzuki e Sup. Aoki seguem avaliando a melhor estratégia para viabilizar esse balanceamento de pás com aplicação de pesos em pontos específicos. Caso não seja possível vamos tentar apoio externo em outras unidades ou até mesmo uso de algum contrato. Atividade prossegue amanhã com limpeza geral nas pás e troca dos rolamentos em oficina, o ventilador só deve ser recomposto em campo na segunda-feira, dia 02/12.
27/11 - Foi substituído os rolamentos do mancal e retirado todas as medidas, foi também lavado o permutador juntamente com todas suas pás. Foi identificado também uma trinca lateral na borda do corpo do ventilador, será necessária aplicação de solda. Sup. Aoki entrou em contato com TM Alexandre Zulu da Reduc para verificar como poderíamos fazer o balanceamento, tendo em vista que este colaborador indicado pelo gerente do ativo tem bastante experiência nessa atividade. 
28/11 - Hoje foi finalizada a limpeza completa em todos os componentes deste ventilador, amanhã iniciamos sua montagem em oficina. Sup. Aoki prossegue com tratativas para realização do balanceamento das pás, também será feito solda em trinca na borda lateral superior do bocal do ventilador. Previsão de retornar com este equipamento para campo é somente na semana que vem quando já devemos ter finalizados todas as etapas de recomposição.
29/11 - Realizada a montagem do ventilador na oficina, deixando o mesmo pronto para ser reinstalado em campo na segunda-feira. O ventilador se encontra com o ângulo das pás em 18º. Foram realizados o passeio axial dos rolamentos do mancal, reinstalado e tensionado a correia, aplicado torque em todos parafusos do conjunto.</t>
  </si>
  <si>
    <t>OM 2021416075 - C-123101E Alteração votação RTD – PF: Boito
Conforme programado foi restabelecido o TRIP por ação dos RTD's o qual havia sido inibido no passado e implementada a lógica de votação em atendimento ao SGM G&amp;E/UOAGN/APSP/MI 2019/0035. Com a conclusão deste compressor, foi finalizada a implementação da lógica de votação por falha dos RTD's nos compressores.</t>
  </si>
  <si>
    <t>OE 2022061898 C-123101A - Substituir Barreira Intrínseca TE-25 – PF: Boito (PST COTUR - Concluído)
Após a queda do venda A devido ao descarte de carga do TG-A, houve impedimento de partida nessa máquina devido a falha no sensor de temperatura TE-25 em função de falha na barreira intrínseca, essa demanda já estava mapeado pela manutenção, inclusive com registro na PST do COTUR. Sendo assim, foi autorizado atividade extraprogramada pelo gerente do ativo para troca deste componente danificado. Após liberação da PT, foi realizada a troca da barreira pelo TM Bretas por sobressalente com sucesso. Equipamento liberado as 09h20 entrou em operação por volta das 09h30 sem nenhum tipo de falha. Equipamento segue operando sem anormalidades, dado baixa na pendência na PST do COTUR.</t>
  </si>
  <si>
    <t>MCE-VE-450/451/452</t>
  </si>
  <si>
    <t>Chave de vibração</t>
  </si>
  <si>
    <t>TIT-1231221</t>
  </si>
  <si>
    <t>Base de dados Cimplicity</t>
  </si>
  <si>
    <t>VE-C-123101C-B</t>
  </si>
  <si>
    <t>TE-25</t>
  </si>
  <si>
    <t>Ajuste do controlador</t>
  </si>
  <si>
    <t>Substituição da chave de  vibração</t>
  </si>
  <si>
    <t>Ajuste do parâmetro do CR2 que estava invertido.</t>
  </si>
  <si>
    <t>Realizada correção no range do instrumento</t>
  </si>
  <si>
    <t>Instalado SQL studio, windows installer e SQL server, recuperada base de dados CIMPLICITY e reconfigurado o OBDC.</t>
  </si>
  <si>
    <t>Reaperto de conexões</t>
  </si>
  <si>
    <t>Revisão geral do ventilador</t>
  </si>
  <si>
    <t>Implementada lógica de votação nos RTDs</t>
  </si>
  <si>
    <t>Substituída a barreira intrínseca</t>
  </si>
  <si>
    <t xml:space="preserve">OM 2022127692 C-123101D- Falha Malha Anti-surge CCC – PF: Boito
Em avanço a análise de falha na malha da anti surge do compressor, recebemos a informação da GE de uma possível falha no controlador e uma das ações seria verificar a fonte do controlador. </t>
  </si>
  <si>
    <t>OM 2021934421 - C-3123102B Manutenção preventiva 16M – PF: Boito (ICPM) 
Iniciada a aplicação do LIBRA pela operação para a liberação do compressor para Preventiva e inspeção NR-13. Para conclusão da apliacação do LIBRA ficou pendente apenas o fechamento de uma válvula o qual um tubo rool do andaime instalado impedindo o fechamento desta válvula. Em avanço foi finalizada a drenagem de todo o óleo lubrificante para containers de 1.000l.
04/11 - Realizado o ajuste necessário no andaime possibilitando a conclusão do libra e realizado o raqueteamento do compressor. Assim liberando o compressor para preventiva.
05/11 - Devido a finalização do raqueteamento dos vasos pela ETM ter sido finalizado somente na parte da tarde impedindo a finalização da aplicação do libra não foi possível iniciar as demandas da preventiva. ETM seguirá no turno da noite realizando a inertização dos vasos para a liberação do compressor de manhã para inicio da preventiva.
06/11 - Segue em andamento a preventiva do compressor conforme abaixo:
Caldeiraria: Segue em andamento a limpeza dos filtros Y, foi realizada a abertura do STR1 (filtro chapéu de bruxa da sucção do 1º stg) logo que foi aberto foi encontrada a haste de fixação do filtro quebrada e não localizada a porca de fixação. Com o risco da mesma ter caído para a sucção do compressor, foi emitida uma ordem imediata para a remoção da tubulação de sucção do compressor para localizar a porca de fixação do filtro. Previsto o início da remoção da tubulação amanhã 07/11 logo após o almoço.
Elétrica: Finalizada a preventiva e inspeção dos periféricos do compressor (Bomba, ventilador, aquecedores, etc...)
Instrumentação: Removido todos os instrumentos do bloco compressor para preventiva em bancada e continua em andamento amanhã. Realizada preventiva dos PSH's - 995 e 996, pendente ainda o PSH-921.
Mecânica: Finalizada a preventiva do pistão balanceador com a substituição do pistão, camisa e vedações. Finalizada a preventiva do pistão redutor (slide valve) do 1º stg, ficando pendente a instalação do potenciômetro e instrumentos. OBS: A slide do 2º stg não passará por preventiva neste momento, devido ter sido realizada a preventiva do conjunto à 2 meses atrás.
Durante a preventiva dos ventiladores do cooler de óleo, foi identificado que os rolamentos do motor M-P-C-3123102B-01A estão com possível desgastes, estando pesado o giro manual e ruído anormal. Aproveitando a oportunidade da indisponibilidade do compressor foi emitida uma OI 2022105279 para a substituição dos rolamentos amanhã.
07/11 - Hoje foram finalizadas todas as etapas da MI que estavam pendentes da preventiva do propano B da fase 2, exceto o alinhamento do conjunto moto-compressor e a finalização da preventiva do relé SEL do motor principal. Durante a verificação do alinhamento, foi identificado a necessidade de alinhar. Acertada extensão de horário da equipe da MYCOM e Caldeiraria para dar este apoio, porém ainda não foi possível concluir até as 19h de hoje, quando a equipe foi desmobilizada. Amanhã de manhã retornaremos para finalizar o alinhamento e a preventiva do relé. Esperamos estar com tudo pronto até o final da manhã para possibilitar o desraqueteamento ainda amanhã, se possível
08/11 - Seguiu hoje o alinhamento, porém ainda sem conseguirmos finalizar até as 19h00. Acertada vinda de equipe de Caldeiraria e da MAYEKAWA amanhã para dar continuidade na tarefa. Preventiva do relé foi concluída no dia de hoje.
09/11 - Hoje foi dado continuidade no alinhamento do compressor, pelo TM João V., Mayekawa e Caldeiraria G&amp;E. Por volta das 11h00 conseguimos chegar nos valores adequados de alinhamento. O torqueamento do acoplamento foi realizado logo após o almoço, bem como a instalação da proteção do acoplamento. Equipe de Caldeiraria também sanou hoje um pequeno vazamento que foi observado durante TH de ontem, em junta de tubo OD da slide valve. Instalação do isolamento térmico seguiu sem anormalidades pela equipe da ETM. Semapi também iniciou na parte da manhã o reabastecimento de óleo no compressor, mas devido à desassociação de propano do óleo do compressor, o processo foi lento. Ao final do dia, com o nível já em 70%, a bomba de óleo foi colocada para circular para preencher o sistema, o que levou o nível a cair para 40%. Amanhã iremos completar com mais um pouco de óleo, enquanto a OP finaliza a remoção do Libra. Mayekawa também virá para fazer as últimas conferências antes da partida do compressor prevista para segunda. Apesar do nível mais baixo, podemos considerar que a preventiva está concluída e a máquina pode ser partida pela OP em caso de necessidade.
10/11 - Hoje equipe da Semapi terminou de transferir o óleo que havia sido removido do compressor para NR-13. No início do dia, após a circulação do óleo de ontem, o nível estava em 45%. Ao completar o restante da terceira bombona de 1000l (cerca de 800l) o nível foi para 67% e após circular novamente a bomba de óleo, o nível estabilizou em 57%. Mayekawa também esteve presente hoje e realizou verificações na máquina, como a movimentação das slide-valves, etc. Nenhuma anormalidade foi relatada. Assim, máquina está pronta para partir amanhã, conforme combinado.</t>
  </si>
  <si>
    <t>OM 2020600390 - VE-P-C-3123102B-01-B Corrigir Vibração – PF: Boito
Conforme programado, foi realizada a montagem do pau de carga, removido mancal torpedo e realizada a substituição dos rolamentos em bancada. Previsto a reinstalação do conjunto amanhã.
05/11 - Realizada a instalação do mancal em campo, instalada e alinhada as polias e instalada correia. Ficou pendente o teste operacional devido o bloqueio de todo o conjunto para a preventiva do compressor e NR-13.</t>
  </si>
  <si>
    <t>OM 2021584657 - PN-C-123102C Integridade do painel – PF: boito
Conforme programado foi realizado o reaperto geral do compressor como abrangência de uma falha ocorrida a alguns meses atrás no C-123701A.</t>
  </si>
  <si>
    <t xml:space="preserve">OI 2022167216 - C-3123102B Substituir rolamentos do motor do VE-3123102B-01A – PF: Boito
Após a identificação ontem durante a preventiva de que o conjunto do ventilador 01A do cooler de óleo do propano B da fase 2 estava girando pesado, hoje atividade de verificação foi liberada no período da tarde. Foi identificado a necessidade de trocar o rolamento do motor. Cabos elétricos foram desconectados e motor foi removido para oficina. Removida a polia do motor. Identificado que a proteção da ventoinha está danificada e foi decidido retirar essa proteção de um motor similar que estava no estoque para recomposição. Amanhã será trocado o rolamento (temos em estoque) de manhã e reinstalado ao longo do dia.
08/11 - Ao abrir o motor em oficina para troca do rolamento, verificou-se que no interior estava com muita agua, mesmo sendo este o novo motor Ex, instalado há não muito tempo. Foi informado que a entrada de água se dá pela tampa do motor. Equipe da elétrica megou e identificou que o motor estava com baixa isolação. Foi substituídos os rolamentos no eixo e deixado o motor com uma lâmpada para secar o enrolamento. Amanha o mesmo será megado novamente e se estiver com a isolação adequada, será fechado as tampas e instalado em campo.
09/11 ´- Hoje no primeiro horário TMs Rodney e Pedro megaram novamente o motor, que havia sido deixado secando com uma lâmpada no interior e obtiveram valores aceitáveis, após o procedimento de secagem que realizamos ao longo desta noite. Ontem os valores estavam em torno de 8 a 9 MOhm por fase e hoje em torno de 13 MOhm. Realizado então o fechamento do motor pelo TM Rodrigo e em seguida o motor foi megado novamente, OK. Instalação em campo foi bastante prejudicada pela chuva persistente ao longo do dia de hoje. A condição de movimentação era bastante insegura e decidimos por aguardar a chuva melhorar. Por volta das 15h foi possível iniciar a instalação. O motor foi instalado com sucesso, instalada e tensionada correia, alinhada polias e conectados os cabos elétricos. Ventilador foi testado em companhia da OP, com sucesso. Disponível.
</t>
  </si>
  <si>
    <t>OM 2022206174 - C-123102C - Conferir alinhamento do motor e compressor – PF: Boito
Conforme programado foi realizada a verificação do alinhamento do motor X compressor, sendo constatado um desalinhamento na lateral em 0,10mm onde tem a tolerância de 0,05mm. Amanhã será discutido junto a gerência se vamos investir na realização do alinhamento de imediato.
28/11 - Conforme programado foi realizada pela mecânica com apoio da caldeiraria a verificação do alinhamento deste compressor. Foram realizadas novas medições em campo e validado a necessidade de realizar alinhamento tanto na lateral quanto na atura da máquina. Foram confeccionadas e substituídas as quatro arruelas que estavam danificadas, aplicado torque e corrigido o desvio da lateral. Devido ao tardar do horário atividade prossegue amanhã com correção do desvio da altura. Equipamento foi deixado disponível, caso a operação tenha necessidade é somente o libra aplicado ao sistema elétrica.  
29/11 - Dado prosseguimento no alinhamento do compressor. Foram fabricados calços novos para a correção do alinhamento na altura, instalados os calços e feito torqueamento pela caldeiraria. Sendo assim, foi corrigido a desalinhamento da altura, após os ajustes os valores ficaram dentro da tolerância. Atividade finalizada por volta das 19h00. Equipamento liberado.</t>
  </si>
  <si>
    <t>OI 2022250678 - AQ-C-3123102A-01 Curto-circuito no cabo – PF: Boito
Hoje fomos informados pelo COTUR logo pela manhã de ocorrência de curto-circuito em cabo do aquecedor de óleo do compressor de propano A da fase 2. O relato foi de que os colaboradores da ETM que realizavam atividades da NR-13 da UPCGN III no turno da noite ouviram um barulho alto e visualizaram um "flash" na região do C-3123102A. Ao chegar ao local, TOs identificaram que o cabo da resistência de aquecimento do compressor estava rompido. Com esta informação, no primeiro horário, fomos ao campo com TM Rodney e foi confirmado o cabo rompido da resistência. Área estava bem suja de fuligem. Emitida então PT através desta Ordem Imediata para atuação. TMs de instrumentação removeram o TE e a caixa de ligação da resistência foi aberta. Foi identificado que o cabo se rompeu na entrada da caixa, na região do prensa-cabo, indicando que o curto foi de dentro pra fora. A caixa estava bem suja de fuligem. Não foi identificada umidade no interior da caixa. Realizado teste de isolação das resistências e foi encontrado baixa isolação em todas as 6, com valores que não chegavam a 1Mohm. Verificado o estoque e descoberto o NM 11.909.997 referente as resistências, porém o mesmo ainda está cadastrado como ZD e com estoque zerado. Sendo assim, não foi possível dar prosseguimento na atividade hoje. Realizada reserva 91338764/1 de 6 UND do NM 11.909.997 dentro desta OM e aberta nota ZE 11960837 para cadastro deste NM na lista técnica dos aquecedores e parametrização como ZS=6. Também foi adicionada a reserva na planilha de acompanhamento de compras críticas MI x SBS. Será necessário também aquisitar um novo prensa-cabo para substituir o antigo que chamuscou. Acertado com COTUR que o compressor fica disponível para partida em caso de extrema necessidade, ajustando o set de temperatura de óleo permissiva. Amanhã será necessário reconectar o TE que foi removido e trabalhar na compra com urgência do prensa-cabos e na tentativa de compra direta das resistências.
25/11 - Realizada a conexão dos cabos do TE do sistema e ajustado aperto do cabeçote, para deixar o compressor com a indicação correta da temperatura. Equipe de elétrica seguiu ao longo do dia de hoje procurando um prensa-cabos para substituição, ainda sem sucesso. Conversado com Eng. Fernando, Eng. Daniel e Sup. Daniel para avaliarem a hipótese de as resistências ainda estarem em condição de uso. Isto será feito nos próximos dias. Também deveremos avaliar as causas da ocorrência do curto-circuito antes de partir para um novo teste com as mesmas resistências. Alinhado com COTUR Medeiros na noite passada que utilizemos ARO 2019-276, que já foi utilizado no passado, caso haja necessidade de partir o compressor com a temperatura abaixo do set (ou aquecedor em falha, como foi utilizado antes). O set de temperatura de óleo permissivo de partida da máquina pode ser ajustado para até 20°C, não abaixo disto. Seguiremos com as avaliações amanhã.
26/11 - Dado prosseguimento pela equipe de elétrica na corretiva/análise de falha em campo. TMs realizaram limpeza geral do aquecedor removendo toda fuligem impregnada, reinstalado a resistência que havia sido removida de campo para teste de isolação em oficina, em seguida foi montado o prensa cabo novo no invólucro e ligado os cabos das resistência nos terminais de campo. Não foi realizada nenhuma energização do aquecedor. Sup. Daniel sinalizou ao final do dia que identificaram resistência novas no estoque, amanhã será verificado se material está correto com apoio do Eng. Daniel. Para aí sim, realizamos alguma troca caso seja necessário após exaurimos todos os testes em campo. Atividade continua amanhã.
27/11 - Dado continuidade na corretiva do aquecedor do compressor de propano B fase II. Com apoio do Eng. Daniel conseguimos localizar no estoque o NM 11.294.513 pertinente a resistência de aquecimento tipo tubular novo modelo aplicado neste compressor, este material está parametrizado como ZS=29. Dessa forma realizado reserva de 3 unidades no estoque para troca em campo caso necessário. TM´s elétrica com esse material em mãos realizaram nova verificação/medições em campo, somente uma resistência que estava com baixa isolação foi substituída por precaução, todas as demais estavam OK. Foi realizado recomposição de todos os conectores e do cabeamento. Após isso, não foi possível fazer o teste funcional devido a temperatura elevada do óleo acima dos 30ºC, foi um dos coolers para baixar essa temperatura. Acordado com COTUR para equipe de noite acompanhar a curva de aquecimento do óleo e informar alguma eventual anormalidade. Por ora, o equipamento segue liberado em acompanhamento pela OP e MI.
28/11 - Realizado teste operacional do aquecedor durante período da tarde com sucesso. O sistema completou toda curva de aquecimento de óleo sem anormalidades. Equipamento liberado.</t>
  </si>
  <si>
    <t>VE-P-C-3123102B-01-B</t>
  </si>
  <si>
    <t>Rolamentos</t>
  </si>
  <si>
    <t>PN-C-123102C</t>
  </si>
  <si>
    <t>VE-3123102B-01A</t>
  </si>
  <si>
    <t>Mancais do motor</t>
  </si>
  <si>
    <t>AQ-C-3123102A-01</t>
  </si>
  <si>
    <t>Cabo do aquecedor de óleo</t>
  </si>
  <si>
    <t>Substituição da solenoide</t>
  </si>
  <si>
    <t>Manutenção preventiva de 16M</t>
  </si>
  <si>
    <t>Reaperto de bornes</t>
  </si>
  <si>
    <t>Secagem do motor em estufa e substituição dos rolamentos</t>
  </si>
  <si>
    <t>Realizada verificação do alinhamento</t>
  </si>
  <si>
    <t>Realizada correção do alinhamento</t>
  </si>
  <si>
    <t>Substituída uma resistência do aquecedor e realizada recomposição dos conectores e cabos</t>
  </si>
  <si>
    <t xml:space="preserve">OI 2022158593 - C-123701B - Vazamento de óleo
Acionada a manutenção devido a operação ter identificado um vazamento de oléo no 1E1P. Foi observado que o vazamento de óleo é através da rosca da redução do ponto de injeção do óleo lubrificante da camisa do pistão 1E1P. O vazamento não é de grande proporção, porém como o local é lubrificado pelo lubrificador mecânico com regulagem de 10gotas/min causa uma preocupação do pistão não estar recebendo a lubrificação adequada e com isso causar um desgaste excessivo do anél guia deste pistão. Foi avaliado o Rod Drop do 1E1P que apresenta estar operando dentro da normalidade na média de -0,19mm com alarmes em H = 0,45mm e HH = 0,5  e entrado em contato com o Coordenador Gustavo para entrarmos em um consenso quanto a necessidade de parar ou não o compressor para sanar o vazamento. A principio o  compressor seguirá em operação para avaliação na segunda feira. Foi orientada a operação para acompanhar a indicação do Hod Drop do 1E1P e orientados a trocar a máquina caso venha atingir 0,40mm no rod drop.
04/11 - Realizada análise do vazamento pelo Eng. Suzuki e TM João Vitor, chegando a conclusão de que não é possível quantificar o vazamento no local como também garantir se o pistão está obtendo a lubrificação adequada. Outro ponto avaliado foi a possibilidade de realizar com o compressor operando, chegando a conclusão de não ser seguro realizar esta atividade com o compressor em operação. Com isso foi informada a Gerência e negociada a parada do compressor amanhã pela manhã para atuarmos neste vazamento. Compressor segue operando seguindo as ações de monitoramento do rod drop do 1E1P através da ARO 2019-264
05/11 - Conforme negociado no redia, foi realizada a inversão dos compressores de Reciclo da fase I. Assim que parado e librado o compressor B foi atuado para sanar o de óleo de lubrificação da camisa do pistão 1E1P. Foi identificado que a conexão estava apertada, assim foi removido e aplicado veda rosca pressurizado o compressor não havendo vazamento de gás pelo local. Para avaliarmos a eficácia da eliminação do vazamento vai depender de voltar com o compressor em operação. Dado baixa na ARO 2019-264.
</t>
  </si>
  <si>
    <t xml:space="preserve">OE 2020980781 C-3123701B Corrigir Tubings PIT-907/908.(PFCEO+PST-COTUR - Concluído)
Foi identificado ontem após avaliação em campo pela equipe técnica junto com Sup. Thomaz a inversão na montagem dos tubings entre os transmissores de pressão de sucção e descarga dessa máquina. Em avaliação realizada hoje pela nossa equipe de engenharia nos trend´s das tentativas de partida da máquina durante o final de semana, tudo indica que a falha realmente foi causada pela inversão desses tubings. Essa atividade de troca dos tubings foi realizada pela G&amp;E a quase 90 dias atrás como melhoria nas tomadas e na suportação; desde essa data a máquina ficou parada em modo stand by conforme rodízio. Hoje conforme combinado durante o período da manhã foi emitida PT extraprogramada para equipe de instrumentação para realizar atividade de correção de posição nos tubings dos PIT´s 907/908 do compressor de reciclo C-3123701B. Atividade foi realizada sem maiores delongas. Equipamento liberado para operação por volta das 11h00. Previsto para amanhã a troca dos compressores de reciclo da fase II, entra em operação C-3123701B e para o compressor C-3123701C.
</t>
  </si>
  <si>
    <t>TRIP do C-3123701C por nível alto LIT-31231906</t>
  </si>
  <si>
    <t>TRIP do C-123701B durante etapa de ajuste da UPCGN-01 para a produção de propano</t>
  </si>
  <si>
    <t>Cilindro compressor 1EP1</t>
  </si>
  <si>
    <t>conexão tubing lubrificação</t>
  </si>
  <si>
    <t>PIT-31237907B
PIT-31237908B</t>
  </si>
  <si>
    <t>Tubing dos PIT</t>
  </si>
  <si>
    <t>LIT-31231906</t>
  </si>
  <si>
    <t>Compressor foi parado, conexão e tubing foram desmontados e reapertados com veda-rosca em teflon.</t>
  </si>
  <si>
    <t>Montagem mecânica dos tubings PIT-31237907 e PIT-31237908 estavam invertidas e foram corrigidas.</t>
  </si>
  <si>
    <t>Repartida do equipamento - queda ocorreu durante procedimento de partida de UPCGN 2 por conta de mudanças realizadas.</t>
  </si>
  <si>
    <t>durante etapa de ajuste da UPCGN-01 para a produção de propano</t>
  </si>
  <si>
    <t>OM 2022075588 - B-2123101B Corrigir vazamento pela válvula sucção cabeçote 1 – PF: Boito
Realizada montagem de pau de carga para atuação da mecânica bomba na segunda-feira.
11/11 - Hoje devido à chuva no período da manhã só foi possível realizar a etapa de caldeiraria na parte da tarde. A atividade de raqueteamento foi concluída por volta as 15h00. Optamos por iniciarmos a etapa de mecânica amanhã devido a priorização da atividade do passeio axial do TG-B e apoio no ajuste do gotejador do reciclo C da fase II.
14/11 - Realizada partida assistida da bomba pela MI, a mesma operou em torno de 01h00 e não foi mais identificado nenhum indicio de vazamento. Após os testes a bomba foi parada em atendimento ao rodízio do mês. Equipamento testado e liberado sem restrições.
12/11 - Efetuado remoção e substituição das válvulas cones de sucção e descarga do primeiro cabeçote que apresentavam vazamento em campo. Conforme recomendação do fabricante foi aplicado torque nas porcas dos estojos. Previsto para amanhã atuação da caldeiraria para recomposição das tubulações de sucção e descarga, após isso será conferido novamente o alinhamento e torque das porcas para realização de partida assistida.
13/11 - Efetuado o desraqueteado da bomba; foi recomposto os spools de sucção e descarga. Previsto para amanhã partida assistida para liberação do equipamento.</t>
  </si>
  <si>
    <t>OI 2022221043 - B-2621301B - Atuação indevida do LALL-26213302B2 – PF: Boito
Por volta das 16:30h fomos informados pela operação do TRIP do OCVAP II, por atuação do sensor de nível muito baixo LALL-26213302B2 do pote de selagem. Equipe de oparação inspecionou em campo e ambos potes de selagem estavam cheios. Sendo que ocorreu uma queda desta bomba em 16/11/19 pela atuação deste mesmo sensor retornando com o bombeio logo em seguida sem atuação. Com isso foi autorizada a PT imediata e gerada a ARO 2019-274 para a implementação do force na chave de nível muito baixo LALL-26213302B2. Realizado force pela automação e liberado para a operação.</t>
  </si>
  <si>
    <t>OM 2022257469 B-2621301B Verificar e reparar LALL-26213302B2 – PF: Boito(PST-COTUR –Concluído)
Realizada a verificação em campo da chave de nível baixa do lado LA que causou nas últimas semanas alguns eventos de queda dessa bomba principal B do OCVAP II. Durante os testes funcionais aplicados em campo constatamos uma inversão das chaves de nível "baixa" pela "muita baixa", ou seja, o assim que atuava a chave de nível baixa no campo havia o SD da bomba na lógica com indicação de nível muito baixo. Com isso, foi realizado a correção na lógica e feito novamente os testes funcionais com sucesso. Também verificamos que as chaves de nível do lado LOA também estavam com essa inversão, essa falha também foi corrigida aproveita essa mesma PT. Tudo indica que houve uma falha nossa tarefa, pois pelo registro no SAP tivemos atuação algumas semanas nesses mesmos sensores, provavelmente a equipe de atuou anteriormente nas chaves de nível não se atentaram que este sensores tem a posição invertida fisicamente devido ao pote de selagem quando está cheio sua boia fica no baixo e não para cima como os demais instrumentos de nível. Também foi removido o force de lógica que havia sido aplicado para deixar a bomba disponível. Thomaz, sugiro fazer um DDS especifico sobre este assunto, e se for caso convidar um colaborador da mecânica para esclarecer dúvidas sobre este assunto das chaves de nível dos potes de selagem.</t>
  </si>
  <si>
    <t>Válvula de sucção cabeçote</t>
  </si>
  <si>
    <t>LALL-26213302B2</t>
  </si>
  <si>
    <t>Substituição das válvulas cones de sucção e descarga</t>
  </si>
  <si>
    <t>Realizado force no intertravamento</t>
  </si>
  <si>
    <t>Ajustada a lógica para as posições das chaves de nível</t>
  </si>
  <si>
    <t xml:space="preserve">OM 2022241669 - B-511201A - Falha na partida – PF: Suzuki (PST-COTUR – Prazo 03/12): 
Verificado pela equipe de elétrica em campo que contatora está realmente danificada, não temos material sobressalente para troca NM 10.675.603, esse material também não é parametrizado. Informado pelo Sup. Daniel que amanhã será verificado pelo GPI com apoio da equipe de execução se existe alguma contatora compatível que possamos utilizar, caso negativo vamos tentar utilizar o recurso do fundo rotativo para compra deste material de baixa complexidade no comercio local. Por ora, essa bomba segue indisponível.
29/11 - Realizado testes funcionais em campo para nova avaliação sobre a questão da falha na contatora que apresenta repique durante a partida da bomba A. Foi verificado pelos TM´s de elétrica que sempre que bomba A entra em operação em paralelo com a bomba B também em operação ocorre esse repique na contatora. A suspeita é de que a lógica está atuando indevidamente tentando impedir essa operação em paralelo. Quando é parado a bomba B e partida a bomba A essa bomba opera sem nenhum tipo de repique nessa contatora. Dessa forma, será necessária avaliação na lógica pela automação para identificar se modelo de operação em paralelo é pertinente ou não. Por ora, a bomba segue disponível para operar individualmente. Em conversa com equipe de operação eles informaram que utilizaram frequentemente as duas bombas operando em paralelo para aumentar a vazão de reposição de água no castelo d'água. GPI-Elétrica: Olavo, por gentileza redelinear a ordem com apoio do Leandro para automação avaliar e corrigir essa possível falha na lógica das bombas. Atividade deve ser priorizada para próxima semanal considerando que item acompanhado na PST do COTUR.
</t>
  </si>
  <si>
    <t>Chave contatora</t>
  </si>
  <si>
    <t>Verificado pela equipe de elétrica em campo que contatora está realmente danificada, não temos material sobressalente para troca NM 10.675.603, esse material também não é parametrizado. Informado pelo Sup. Daniel que amanhã será verificado pelo GPI com apoio da equipe de execução se existe alguma contatora compatível que possamos utilizar, caso negativo vamos tentar utilizar o recurso do fundo rotativo para compra deste material de baixa complexidade no comercio local. Por ora, essa bomba segue indisponível.</t>
  </si>
  <si>
    <t xml:space="preserve">SD do TG-A devido atuação o sistema fogo confirmado no interior do hood da máquina por atuação do sensor de fogo 28FPEV3 por volta 07h48 por 3 segundos, na sequência houve abertura dos cilindros de CO2, fechamento dos dampers externos e a parada da máquina. </t>
  </si>
  <si>
    <t>Falha de sequência de partida do venda D por problemas controlador CCC</t>
  </si>
  <si>
    <t xml:space="preserve">Falha sob demana C-3123701B </t>
  </si>
  <si>
    <t xml:space="preserve">C-3123701B </t>
  </si>
  <si>
    <t>1 - Divulgação interna a equipes de manutenção - Supervisão / Engenharia de causa básica - erro operação - 2019-012934-A-RTA</t>
  </si>
  <si>
    <t>1 - Elaboração de nota técnica e/ou procedimento de parametrização de controlador CCC</t>
  </si>
  <si>
    <t>2 - Analise de falha de problemas de comunicação do controlador com equipamento em operação</t>
  </si>
  <si>
    <t>1 - DDS com equipe de instrumentação reforçando a importância de identificação dos TAGs dos instrumentos com os tubings para evitar problemas de inversão de conexões</t>
  </si>
  <si>
    <t>Thomas</t>
  </si>
  <si>
    <t>OM 2022210912 - MANUT PREV CJ GE-513201D - 16.000h – PF: Lucas (AGRUPADORA)
Hoje tivemos atividades programadas da Instrumentação e Elétrica, com um bom avanço indicando uma boa recuperação, porem ainda com 43% executado para 65,8 planejado. Amanha devemos alinhar com os supervisores se a recuperação se dará dentro do prazo</t>
  </si>
  <si>
    <t>Hoje tivemos atividades programadas da MI conforme programado, porem avaliado junto a supervisão que não será possível cumprir o prazo programado, deste modo os supervisores deverão reavaliar as tarefas e reprogramar as atividades reavaliando os tempos e atividades das tarefas</t>
  </si>
  <si>
    <t>Hoje pela manha  a MI realizou junto com a Operação o check-list de partida, suspendendo todas as atividades da preventiva conforme definição Gerencial com a finalidade de deixar o TG-D 24hs disponível, priorizando a substituição do  Support Frame das Câmaras do TG-A a partir de 04/12 em dois turnos, porem durante os testes a maquina apresentou falha durante a rampa inicial de partida com diferenças de rotação onde o motor de partida superou a rotação da GG, que mecanicamente não poderia acontecer.
Acionado o Eng Lucas para apoiar na analise prosseguindo até as 19hs , mas não  chegamos a uma definição da real falha. 
[04/12] Hoje foi dado continuidade na verificação do sistema de partida,  sendo verificado pela mecânica o chipdetector e filtros do sistema de óleo do motor de partida e não foi detectado nenhum sinal de limalha ou outro resíduo metálico,  que é um excelente indicativo. Pela Instrumentação foi verificado o sensor de rotação e por indicação do Eng Lucas foi substituído o modulo I/O do PLC. Foi verificado tambem uma falha do RIC que já estava mapeada sendo substituido o modulo da casota, porem foi identificado que a falha era em um dos módulos de ignição do campo, que derrubava o sinal da rede ocasionando falha de comunicação do sistema de ignição, identificado o modulo que ocasionava a queda da rede, isolado e normalizado o sistema. Iniciado o processo de partida com sucesso. A máquina ficou em operação</t>
  </si>
  <si>
    <t>Na frente de mecânica, foi realizada a preventiva do sistema de óleo mineral. Como pontos de atenção, foi identificado que o respiro do tanque de cooldown estava obstruído (corrigido) e o filtro de recirculação estava bem sujo, mas não havia em estoque para substituir. As demais tarefas do óleo mineral OK</t>
  </si>
  <si>
    <t>Hoje somente a equipe de instrumentação trabalho na preventiva do TG-D</t>
  </si>
  <si>
    <t>Equipe de mecanica atuou realizando a manutenção do WHRU, desconectado algumas barras de acionamento dos dampers para inspeção, realizado lubrificação nos mancais e verificado integridade na guilhotina. Instrumentação também atuou na revisão geral no WHRU, solenoides, posicionador, limites de posição tanto do WHRU quanto da guilhotina</t>
  </si>
  <si>
    <t xml:space="preserve">Dado prosseguimento na preventiva do TG-D. Hoje tivemos atuação da instrumentação nos instrumentos air cooler de óleo, PDIT de pressão interna do hood e calibração da medição de nível do óleo mineral. </t>
  </si>
  <si>
    <t xml:space="preserve">Hoje foram substituídas pela mecânica as três câmaras superiores de combustão do 1, 2 e 9, foram montadas câmaras novas que estavam revisadas e removidas usados de campo para revisão em oficina. Durante o testes funcionais das válvulas de dreno pela equipe de instrumentação foram identificadas duas válvulas travadas, a válvula 20FGCD estava travada aberta e a 20FGTORD estava travada fechada. Dessa forma, optamos por substituir essas válvulas danificadas por válvulas revisadas disponível na oficina de instrumentação. Foram duas válvulas reservas, feito teste funcional em oficina para garantir, e em seguida substituídas as válvulas danificadas em campo. Após a troca, foram realizados testes funcional de abertura e fechamento com apoio da automação com sucesso. Devido a essa atuação corretiva foi necessário estender um pouco o horário para finalizar todos os testes e restabelecer a disponibilidade do TG-D. </t>
  </si>
  <si>
    <t xml:space="preserve">Dado continuidade na preventiva do TG-D pela mecânica, foi realizado sopragem nas câmaras inferiores e laterais, feito limpeza nas tochas. Realizado também boroscopia nas mangueiras de gás, e feito limpeza em oficina das três câmaras que foram retiradas para devolução ao estoque como revisada. </t>
  </si>
  <si>
    <t>Dado continuidade na preventiva do TG-D pelas equipes de instrumentação e mecânica, foram realizados reaperto geral nos parafusos da junta de expansão, foram identificados 4 parafusos espanados para troca futura. Verificado presença de água na mangueira do secundário de baixa da câmara 6. Encontrados pequenos volumes de particulados com aspecto de resíduos de sabão e/ou sal/sulfato. Nas soldas das emendas da parte flexível das mangueiras com a parte fixa das mesmas foi percebido a formação de oxidação. Nos filtros dos adaptadores dos combustores, em boa parte dos combustores foi encontrado pequeno volume de particulados com aspecto metálico (parecendo ser aço inoxidável), que a princípio não aparenta comprometer o fluxo do gás. A instrumentação atuou na verificação nos termopares dos queimadores da máquina, não foram relatado anormalidades nos equipamentos</t>
  </si>
  <si>
    <t>Essa PT hoje foi liberada pela equipe de mecânica devido a etapa de espaço confinada. Realizado a inspeção do espaço confinado da PT conforme programada, essa etapa foi finalizada. Realizada também a desmontado o andaime para ter o acesso para o espaço confinado do WRHU e iniciado inspeção, essa etapa não foi finalizada devido a desmobilização da equipe da inspeção por volta das 16h40. Equipe da instrumentação atuou na preventiva das meterings primária e secundária (75GFP/75FGS), feito teste nos solenoides do sistema de óleo (XY-5132610/611), verificados também a calibração do FT-5132602/603 e do PIT-5132639</t>
  </si>
  <si>
    <t>Dado prosseguimento na preventiva do TG-D sendo realizado os sensores: TE-5132674, 678, 655, 656, 657 / XV-5132636 / BDV-5132600 / SDV-5132600</t>
  </si>
  <si>
    <t>Segue em andamento a preventiva dos instrumentos e PN's do TG-D pela instrumentação: TGCP-513201 / TE-5132610S-B / TE-5132610S-C / TE-5132622 / TE-5132623 / TE-5132624 / TE-5132625 / TE-5132626 / TE-5132627 / JE-5132600C Sistema Ignição / JE-5132600G Sistema Ignição / PN-GE-513201</t>
  </si>
  <si>
    <t>Dado prosseguimento na preventiva do TG-D pelas equipes de elétrica, instrumentação e mecânica. Não foi informado pelo executante nenhuma anormalidade. Atividade prossegue amanhã com realização do espaço confinado WHRU, periféricos juntamente com testes na guilhotina pela equipe de mecânica e instrumentação</t>
  </si>
  <si>
    <t>PTT foi emitida hoje pela equipe de mecânica devido a atividade em espaço confinado. Foi realizado do a inspeção nos feixes do WHRU, porém sem o apoio da inspeção pois informaram que a PTT não estava contemplando essa atividade para eles de forma explicita. Na inspeção realizada pela mecânica não foi encontrado nenhuma anormalidade. A outra parte do espaço não foi possível realizar, pois existe uma proteção na escada que impede a abertura do espaço confinado. Essa atividade será reprogramada para montagem de pau de carga para remover essa janela de acesso, não previsto na ordem apoio de caminhão munck para essa finalidade. Sup. Aoki deve tratar nos próximos dias com GPI e ISUP uma alternativa de como resolver esse problema da plataforma de acesso que foi montada bem em frente na janela de visita. Em paralelo tivemos atuação da instrumentação realizando a preventiva nos instrumentos: PDIT-5132619; PIT-5132612; PIT-5132616; PIT-5132617; TI-5132626; TCV-5132679; PI-5132645; PDIT-5132604; ZSH-5132629.</t>
  </si>
  <si>
    <t>Hoje o TM Hélvio e Rodney atuaram na substituição do módulo de ignição do TG-D para sanar a falha, porem após a substituição a falha permaneceu. No final da tarde sem ainda uma definição da falha, foi desativado este módulo novamente e fechado a caixa ficando o TG disponível sem a redundância da ignição, como já estava</t>
  </si>
  <si>
    <t>OI 2022269339 GE-513201A - Análise de Falha SD – PF: Lucas (PST COTUR) 
Hoje foi dado continuidade na limpeza do hood com apoio da Limp Industrial e supervisão da Mecânica. Durante as atividades foi observado pelo TM Luciano que a conexão elétrica da valv 20QGSV2 estava danificada. Foi acionada a Instrumentação e normalizada a conexão, mantendo o TG disponível.</t>
  </si>
  <si>
    <t xml:space="preserve">Hoje foi dado continuidade na limpeza do hood  </t>
  </si>
  <si>
    <t>OI- 2022286257- GE-513201A CASULO TURBINA TGA (HOOD) Substituir support frame – PF: Lucas
Montado o andaime, pau de carga no interior e Bancada externa.
04/12 - Maquina librada as 20hs e iniciado os trabalhos pelo TM Brazil.
05/12 - Segue resumo dos trabalhos já realizados
Turno da noite: O serviço foi liberado as 21:50, devido testes do TGD. Foi realizada a remoção de todas as conexões dos injetores. Removemos os injetores 01, 02, 03, 04, 07, 08 e 09 e os centrais do 05 e 06, lavagem e teste dos injetores 01, 02 e 09.
Turno do Dia: Retirado o conjunto injetor, support e bocal das câmaras 5 e 6 e removido todos os os suportes e bocais das 01, 02, 03, 04, 07, 08 e 09.
06/12 - Turno da Noite: Foram limpos e lubrificados todos os parafusos e montados os prolongadores 1, 7, 8 e 9;
Turno do Dia: Montado os prolongadores 2, 3, 6, 4 e 5.
07/12 - Turno da Noite: Realizada a montagem dos injetores 3, 4, 5, 6, 7 e 8, bem como de suas mangueiras e todas as conexões. 
Turno do Dia: Realizada a montagem dos injetores 1, 2 e 9, de suas mangueiras e conexões. Realizada verificação geral do conjunto. TG foi considerado entregue para a OP e disponível por volta das 16h00 de hoje</t>
  </si>
  <si>
    <t>99GGNS</t>
  </si>
  <si>
    <t>Cartão de entrada de frequência</t>
  </si>
  <si>
    <t>RIC</t>
  </si>
  <si>
    <t>Mancais da GG</t>
  </si>
  <si>
    <t>Câmaras, Suportes e Bocais de descarga</t>
  </si>
  <si>
    <t>Substituido o cartão do CLP</t>
  </si>
  <si>
    <t>Tentativa de substituição do módulo de excitação</t>
  </si>
  <si>
    <t>Realizdo limpeza do hood e rodízio dos filtros do ar de ventilação. Ver RTA 2019-012934-A</t>
  </si>
  <si>
    <t>Realizado a substituição dos suportes e bocais de descarga das 9 câmaras de combustão, das que vieram da máquina da UTE-RA</t>
  </si>
  <si>
    <t xml:space="preserve">OI  2022290645 - Analise de falha do C-123101B 
Após avaliações e análises de causa de falha, foi identificado problema associado a falha em Cartões de PLC (I/O e de rede) - 2019-013058-A-RTA
 Causa Básica: Tipo de Manutenção Inadequada
Ausência de rotina de manutenção para detecção prévia de alarmes relacionados a defeitos e falhas típicas dos PLCs dos compressores de venda. A análise do evento mostra que houve sinalização de falhas de PLC prévia à ocorrência do Trip da máquina, porém devido à ausência da rotina de verificação, não foi possível evitar o evento;
 Causas Contribuintes: Estratégia de Manutenção Inadequada
Embora seja sabido que o componentes do PLC do compressor possuem vida útil limitada, não foi definida lista técnica e sobressalentes para os referidos componentes. 
OBS.: Embora a máquina tenha tripado, a mesma não ficou indiponível durante a avaliação da falha. Considerado 2h de indisponibilidade para verificações do painel de campo.
</t>
  </si>
  <si>
    <t>2022245394 - C-123101B TE-132 em falha - esta falha estava mapeada e com a maquina parada foi substituida a barreira e reparada a indicação do TE. Este sinal tambem vai para o Bently, ficando assim sem pendências</t>
  </si>
  <si>
    <t xml:space="preserve">2021385745  C-123101E - SD de 09/12 "Falha não Identificada" 
Conforme 2019-013430-A-RTA, segue análise de causas:
- Causa Básica:
As microswitches do posicionador da XV possuem vida útil limitada. É necessário o monitoramento em atividades preventivas. É sugerido nesta análise a troca preventiva do componente a cada 16.000h.
- Causa Contribuinte:
Não existe temporização para a falha de discrepância compressor operando e XV fechada. É sugerida a implementação de temporização.
- Causa Básica (em avaliação complementar): 
Não foi descartada a hipótese de falha na entrada de PES (sinal da XV), uma vez que este foi o único ponto da malha que não foi verificado. Devido ao risco da intervenção, sugere-se uma atuação na parada de 2021.
OBS.: Máquina foi resetada e entrou em operação na sequência. Após o avançar da avaliação, a microswitch da XV-211 foi subsituída.
</t>
  </si>
  <si>
    <t>OM 2022125866 - VE-C-123101C-D Eliminar vibração 
Realizada revisão geral dos ventiladores, com ajuste de ângulos de pás e limpeza dos permutadores. 
Identificada a necessidade de balancer os ventiladores. Será reprogramado quando houver disponibilidade de recursos.
Após a execução das ações observou-se a redução de aproximadamente 1/3 no nível de vibração.</t>
  </si>
  <si>
    <t xml:space="preserve">OI 2022353721 - C-123101D - Vibração elevada no Vorecon
Identificado via PortalIntegridade um aumento de vibração nos sensores do Vorecon XE-12 / YE-12. 
Realizadas verficações do acoplamento e de alinhamento. 
A análise de vibração apontou para um possível desbalanceamento. Máquina limitada a operar com 11.000 rpm. 
Aguardando visita técnica da Voith/GE para melhor avaliação do problema. </t>
  </si>
  <si>
    <t>OI 2022341615 C-123101E Comportamento Anormal Comunicação PLC
Identificada divergência entre Backup e versão de software em operação no PLC da máquina.
A condição de divergência estava associada a uma alteração no EAS, ainda não realizada em campo, que foi implementada na lógica. Esta condição impedia a partida da máquina. 
Foi realizado reset do PLC em campo e retornou-se com a lógica anterior (correta).</t>
  </si>
  <si>
    <t xml:space="preserve">OM 2022234221 PN-C-123101D Reaperto de bornes
Conforme programado foi realizado o reaperto do bornes do controlador, por oportunidade da abertura do painel e parada do compressor foi realizado o reaperto geral do painel do compressor conforme abrangência da apresentada no C-123101B. Durante o reaperto foram identificados muitos bornes folgados. Outro ponto observado que controlador está com alarme ativo e com display indicando falha. </t>
  </si>
  <si>
    <t>OM 2020779522 PN-C-123101E - Sinalização EAS 
Iniciado pelo Anderson da GE a correção da sinalização do EAS. Em atendimento ao SGM G&amp;E/UO-AGN/APSP/MI 2019/0018 foi realizada toda a mudança física no painel e hardware, ficando pendente para amanhã a criação da tela com a sinalização do EAS e alteração no software.</t>
  </si>
  <si>
    <t>2018599459 C-123101D: Falha nas chaves dos coolers VE-C-123101D B/C/D 
Concluída a substituição das chaves de vibração em campo , removido force e normalizado o sistema. Foi deixada a chave de vibração na sensibilidade mínima para execução de teste com o motor em operação,  que será realizada na partida do Compressor em 26/12, porem será dado baixa na ARO/ PST do COTUR.</t>
  </si>
  <si>
    <t>Cartão de PLC</t>
  </si>
  <si>
    <t>TE-1231123</t>
  </si>
  <si>
    <t>Microswitch</t>
  </si>
  <si>
    <t xml:space="preserve">VE-C-123101C-C </t>
  </si>
  <si>
    <t>Vorecon C-123101D</t>
  </si>
  <si>
    <t>Variador de Velocidade</t>
  </si>
  <si>
    <t xml:space="preserve">PN-C-123101D </t>
  </si>
  <si>
    <t xml:space="preserve">Bornes </t>
  </si>
  <si>
    <t>NA</t>
  </si>
  <si>
    <t>VE-C-123101C-B/C/D</t>
  </si>
  <si>
    <t>Chave de Vibração</t>
  </si>
  <si>
    <t>Substituição de cartões</t>
  </si>
  <si>
    <t>Substituição de barreira</t>
  </si>
  <si>
    <t>Substuição de Microswitch</t>
  </si>
  <si>
    <t>Ajuste de ângulo de pás e limpeza</t>
  </si>
  <si>
    <t>Vericação de alinhamento e acoplamento. Limitação de velocidad de rotação</t>
  </si>
  <si>
    <t>Realizado reset do PLC em campo e normalização da lógica do PLC.</t>
  </si>
  <si>
    <t>Reaperto de bornes (abrangência RTA)</t>
  </si>
  <si>
    <t>Implementação de melhoria</t>
  </si>
  <si>
    <t>Substituição de chaves de vibração</t>
  </si>
  <si>
    <t>OI 2022329802 C-3123102B - LIT-31231921B - Indicação Nível travada – PF: Boito 
Fomos informados pelo COTUR no REDIA das 08h00 de que o LIT-31231921B estava com comportamento anormal nos últimos dias, houve agravamento desta falha por volta das 06h30 da manhã onde a indicação passou de 70% para 100% sem motivo aparente.  Foi realizada avaliação em campo pela MI e OP onde verificaram que o traço elétrico estava ligado e também foi sugerido uma drenagem do standpipe. Para isso, foi emitido ARO pela UOTOP para realização de drenagem do standpipe com intuito de retirar a alguma sujeira e ou espuma formação de espuma que pudesse causar este tipo de falha, mas não houve sucesso. Após a drenagem o instrumento permaneceu com indicação em 100%. Foi emitida então, um nova ARO 2019/290 para forçar este instrumento até intervenção extraprogramada pela equipe de instrumentação, o que deve ocorrer amanhã durante o dia.
12/12 - Autorizado pelo gerente do ativo atividade extraprogramada para equipe de andaime e instrumentação para intervenção corretiva no do LIT-921 do compressor de propano B da adequação em operação. Após a montagem do patamar de acesso pela G&amp;E no período da manhã tivemos atuação da instrumentação a tarde. Foi feito inspeção na área e constatado ausência de torque na conexão elétrica do transmissor com a antena do transdutor de onda guiada. Foi realizada a desmontagem dessa conexão e verificado a presença de bastante óleo no conector elétrico, o que possivelmente estava causando ruído e travamento na indicação dessa medição de nível. Foi feito limpeza desse conector, refeito as conexões dos cabos de alimentação que utilizavam terminal agulha de calibre incompatível com o conector do transmissor podendo causar também falha no equipamento. Após a intervenção a indicação normalizou, o medidor de nível passou a indicar o valor coerente em comparação com LG. Ambos ficaram em torno de 70%. Equipamento liberado por volta das 15h00.</t>
  </si>
  <si>
    <t>OM 2021033717 M-C-3123102 A Substituir membrana de ruptura – PF: Boito
Hoje conforme programação foi realizada a substituição da membrana de ruptura da caixa de ligação que estava com modelo provisório conforme SGM GAS/UO-APGN/APSP/MI 2017/0020, pelo modelo original da máquina. TMs Rodney e Pedro realizaram a troca em campo com bastante dificuldade em por conta da restrição de acesso ao local de instalação, feito a troca foi recomposto a tampa da caixa de ligação e realizado o teste funcional com apoio da instrumentação com sucesso. Equipamento liberado para operação.</t>
  </si>
  <si>
    <t>OM 2018716003 - TIT-1231507B Substituir Instrumento – PF: Boito
Hoje tivemos alguns contratempos na liberação dessa PT. Primeiramente foi constato que na ordem não havia sido previsto no planejamento apoio de caldeiraria para remoção do flange, foi necessária inclusão de nova operação na ordem pelo GPI. Superado essa etapa, quando da liberação em campo pela OP e SMS foi constatado a necessidade de limpeza no local e também da montagem de um guarda-corpo de proteção no lateral do piso da máquina no trecho de troca do cabeamento. Essa ordem foi retornada para GPI para redelineamento da mesma incluindo essas recomendações adicionais de segurança. Foi acordo na consolidação da programação semanal a inclusão dessa demanda a partir do dia 18/12 já considerando a etapa de limpeza e montagem de andaime. Atividade não foi realizada hoje.
17/12 - Conforme programado foi realizada a limpeza do local para a realização da substituição do instrumento.
18/12 - Finalizada a instalação do guarda corpo para a substituição do instrumento.
19/12 - Em atendimento ao G&amp;E/UOAGN/APSP/MI 2019/0047 de forma a ganharmos mais confiabilidade na operação do compresso, foi realizada a substituição do poço e a substituição do PT100 por Termopar, foi realizado também a substituição do cabo do instrumento por cabo de compensação para Termopar e feito a configuração do TIT, a malha foi entregue em condições operacionais.</t>
  </si>
  <si>
    <t>OI 2022382805 C-3123102B - Falha Slide Valve 2 Estágio – PF: Boito
Acionado a manutenção por volta das 21h15 com informação do COTUR de queda do compressor de propano C-3123102B devido a falha na slide do 2 estágio. Em seguida foi colocado o compressor C-3123102A que estava disponível como backup. No entanto, assim que compressor A entrou em operação foi indicado pela operação a existência também de falha na modulação da slide valve do 1 estágio a válvula estava travada em 4%. Mesma com essa falha aparente o compressor A se manteve em operação. Com base neste cenário, foi autorizado ordem imediata pelo gerente do ativo para atuação da instrumentação. A PT foi liberada em campo por volta das 10h40, os TM´s Hélvio e Menezes realizaram verificação geral no sistema, foi realizado teste de abertura e fechamento da solenoides pneumáticas, estavam ok; feito sangria do conjunto hidráulico com intuito de verificamos a possível existência de gás no óleo, também estava tudo ok. Porém ao avaliar o conjunto de posição verificamos que o eixo da slide movimentava, mas o indicador local não movimentava, verificando o visor de transmissão interno era possível visualizar que conjunto de engrenagens do eixo movimentação, mas esse movimento não era transferido para o transmissor de posição. Devido a complexidade dessa intervenção para restabelecer o conjunto de transmissor foi acordado com COTUR para realizarmos essa atividade amanhã com apoio de mecânica para desmontar tampa do acoplamento juntamente com desmontagem do conjunto de transmissão mecânica para avaliação e reparo. A indicação local ZIT- do 2 estágio estava travada em 54%. Por ora, o compressor ficou indisponível para atuação amanhã logo no primeiro horário. Obs.: TM Hélvio e Menezes atuaram até as 0h15.
27/12 - Somente para correção de informação, a falha na verdade, se deu na slide valve do primeiro estágio e não no segundo estágio conforme relatado anteriormente. Feito essa correção, tivemos atuação conjunta das equipes de instrumentação e mecânica neste equipamento. Os TMs Brazil. Hélvio e Bretas constataram após desmontagem da caixa do invólucro do transmissor de posição (ZIT-31231931B), verificamos que os parafusos de fixação (moscas) entre o eixo do acoplamento mecânico e o no cubo do indicador local (potenciômetro) estavam sem torque adequado causando essa falha da ausência do retorno de posição. Foi realizado a substituição desses parafusos moscas que apresentavam uma pequena deformidade na rosca por sobressalentes novos, foi feita fixação do eixo no cubo, recomposto o acoplamento na máquina e feito sua calibração com sucesso. A máquina foi liberada por volta das 18h00, foi realizada a partida assistida, a mesma entrou em operação de primeira, a slide modulou normalmente, a etapa de transição de carga fluiu bem tranquilo com controle estável. No entanto, por volta das 18h40 logo após a parada da máquina A, em seguida a máquina B caiu devido a temperatura elevada do óleo. A equipe da operação segue fazendo manobras para retornar com essa máquina. Acordo com COTUR para realizamos atividade no 2 estágio da slide valve do C-3123101A amanhã no primeiro horário. Máquina segue disponível sem restrições operacionais.</t>
  </si>
  <si>
    <t>LIT-31231921B</t>
  </si>
  <si>
    <t>Conexão elétrica do transmissor de nível</t>
  </si>
  <si>
    <t>M-C-3123102A</t>
  </si>
  <si>
    <t>Membrana de ruptura</t>
  </si>
  <si>
    <t>TIT-1231507B</t>
  </si>
  <si>
    <t>PT-100</t>
  </si>
  <si>
    <t>ZIT-31231931B</t>
  </si>
  <si>
    <t>Transmissor de posição</t>
  </si>
  <si>
    <t>Realizada limpeza do conector e refeitas as conexões.</t>
  </si>
  <si>
    <t>Substituída a membrana de ruptura</t>
  </si>
  <si>
    <t>Troca do termoelemento, alterado tipo de PT-100 para termopar</t>
  </si>
  <si>
    <t>Identificados parafusos do acoplamento da slide a transmissor de posição com folga e desgaste. Foram substituidos.</t>
  </si>
  <si>
    <t>OI 2022335788 C-513401F - Sanar Vazamento de óleo(PFCEO+PST COTUR - Concluído) PF: Boito
 Fomos informados pelo COTUR por volta das 10h00 da presença de vazamento de óleo no compressor de ar F, foi solicitado apoio de mecânica para avaliação em campo. Em avaliação prévia em campo os TMs de mecânica verificaram que vazamento é oriundo da mangueira do pescador de óleo do compressor, foi recomendado então a parada do compressor para evitar danos ao mesmo. Acordado com COTUR para emissão de nota ZF para programação priorizada pelo GPI para semana S#51. Equipamento indisponível
13/12 - Autorizado pelo gerente do ativo por volta das 12h00 atividade corretiva extraprogramada para equipe de mecânica para restabelecimento do compressor de ar F que estava indisponível devido a vazamento de óleo. Em campo verificamos a que mangueira do pescado do vaso separador de ar/óleo estava com conector de uma das extremidades um pouco enjambrado. possivelmente por conta de torque excessivo ou conexão inadequada. Foi substituída mangueira por uma nova sobressalente e encaminhada a antiga para avaliação do corpo técnico de engenharia. Após a substituição do componente, foi realizada partida assistida no compressor, o mesmo não apresentou mais nenhum indicio de vazamento. Equipamento testado e liberado para operação por volta das 13h00 sem anormalidades. Quitado o registro no PFCEO e na PST do COTUR.</t>
  </si>
  <si>
    <t>Mangueira do pescador de óleo</t>
  </si>
  <si>
    <t>Substituição da mangueira.</t>
  </si>
  <si>
    <t xml:space="preserve">XV-5132710 Não abre (sucção B-513203) – PF: Suzuki (PST COTUR - Prazo 17/12)
Hoje conforme programado foi realizado a montagem de patamar de acesso pela equipe de andaime para intervenção amanhã na XV pela equipe de instrumentação.
</t>
  </si>
  <si>
    <t xml:space="preserve">XV-5132710 </t>
  </si>
  <si>
    <t>obturador</t>
  </si>
  <si>
    <t>Confirmações da ordem OM 2022293640
FOI CONSTADO QUE VALVULA SE ENCONTRAVA TRAVADA FOI FEITO TESTE DIRETO COM AR NO CORPO DO ATUADOR PARA DESTRAVAR
O MESMO DESTRAVOU FOI FEITO ALGUMAS ABERTURA E FECHAMENTO VALVULA SE ENCONTRA OPERACIONAL SEM APRESETAR PROBLEMAS.</t>
  </si>
  <si>
    <t>OM 2022239354 – B-123703A Consumo elevado de fluído de selagem – PF: Boito (PST-COTUR – Concluído): 
Conforme programado foi realizada pela mecânica a completação do pote de selagem dessa bomba sem maiores delongas. Dado baixa na pendência na PST do COTUR.</t>
  </si>
  <si>
    <t>OM 2022334142 - B-2123101B Vazamento de MEG 1º Cabeçote – PF: Boito
Realizado teste acompanhando com a OP na bomba B de meg da UAPO II. Foi identificado que realmente existe um pequeno vazamento de MEG na válvula de sucção do cabeçote 1, indicando um possível dano na check de sucção, junta, ou ambos. Durante o teste, simulamos a alternativa de operar a bomba apenas com stroke zerado no primeiro cabeçote, compensando nos outros dois. Em torno de 85% de carga nos dois cabeçote foi suficiente para atender a demanda de processo. Nesta condição, não foi mais observado vazamento pela válvula de sucção do primeiro cabeçote. Caso seja extremamente necessário, ainda é possível operar a bomba com o primeiro cabeçote, contendo o pequeno vazamento. Assim, bomba foi deixada como disponível para operar como segunda opção e acertado com COTUR Medeiros por tratarmos o reparo da bomba de forma programada nas próximas semanas
26/12 - Realizado reaperto nos estojos de fixação da check na intenção de sanar vazamento apresentado. Após o procedimento foi solicitado a operação a retirada do LIBRA e partida do equipamento para avaliação, depois de algumas horas em funcionamento, o equipamento apresentou novamente vazamento, porém em menor escala. Como essa intervenção de menor complexidade não foi eficaz, deverá ser reprogramado a substituição da junta do cabeçote. Por ora, a bomba segue disponível sem nenhum tipo de restrição operacional.</t>
  </si>
  <si>
    <t>OI 2022346979 V-B-123702B-02 abastecer sistema selagem – PF: Boito
As 18:40h fomos acionado pela operação com a informação de que o pote de selagem da bomba se encontrava com 10% de nível e a bomba A não conseguindo manter em operação devido o filtro de sucção sujo. Com isso foi autorizada a Pt imediata pelo GA e emitida a PT para execução da atividade. PT emitida por volta da 18:30h retirado glicol do estoque e realizado o abastecimento, sendo entregue a bomba para operação.</t>
  </si>
  <si>
    <t>OM 2022261903 B-123101A Vazamento de óleo no pistão 2 – PF: Boito (PFCEO+PST COTUR- 20/12)
Conforme programado foi realizada remoção dos spools de sucção e descarga da bomba e montado o pau de carga para atuação da mecânica amanhã.
19/12 - Realizado ajuste no retentor da caixa mecânica do cabeçote 2, na desmontagem do cabeçote 3 para inicio da intervenção foi identificado que o diafragma do cabeçote 3 estava estava deformado e com muita parafina, sendo realizada a substituição do diafragma por oportunidade. Recomposto todo o conjunto da bomba ficando pendente para amanhã o torqueamento do cabeçote 3, alinhamento do conjunto e instalação dos spools.
20/12 - Realizado o torqueamento do cabeçote 3 e realizado o alinhamento dos cabeçotes, instalado os spools de sucção e descarga e disponibilizada bomba para operação. Contudo ficou pendente o teste operacional previsto para amanhã.
21/12 - Realizada a partida assistida da bomba com sucesso , será avaliada amanha, mas sem apresentar anormalidades até o momento.</t>
  </si>
  <si>
    <t>Válvula de retenção do 1º estágio</t>
  </si>
  <si>
    <t>V-B-123702B-02</t>
  </si>
  <si>
    <t>Completado o pote de selagem</t>
  </si>
  <si>
    <t>Reaperto</t>
  </si>
  <si>
    <t>Completado o nível de selagem</t>
  </si>
  <si>
    <t>Ajuste odo retentor e subtituição do diafragma</t>
  </si>
  <si>
    <t>OE 2022323206 - B-2621301A Substituir Selo LA (PST COTUR – Prazo 20/12) – PF: Boito
Conforme combinado com a OP, hoje foi colocado para operar o OCVAP II com a B-2621301A para realizarmos um teste de verificação do consumo excessivo de selagem. TM Góbis acompanhou e equipe da mecânica. Foi identificado que realmente o consumo está muito elevado, chegando a perder 40mm da régua do pote em 20 minutos. Informado pelo Sup. Alex da OP que, quando esta bomba operou, dois abastecimentos por turno eram necessários. Assim, chegamos a conclusão que realmente o selo LA precisará ser substituído. Acertado com Sup. Aoki, COTUR Medeiros e CTO Caio, que façamos esta troca do selo de forma extra-programada, iniciando na segunda que vem, para terminar até sexta. GPI já foi envolvido para criar a OM e verificar a disponibilidade de material. Eng. Boito e TM Góbis irão tratar a análise da falha nos próximos dias durante após a remoção do selo. Bomba permanece disponível para operar como segunda opção até lá, com a OP completando frequentemente o pote do selo LA se necessário.
16/12 - Hoje conforme combinado foi realizada pela equipe de caldeiraria o raqueteamento da bomba principal A do OCVAP II.Houve pouco de atraso na liberação da atividade devido a necessidade de esgotamento da linhas com uso de caminhão vácuo. Etapa concluída por volta das 15h00. Amanhã iniciamos as etapas de remoção dos instrumentos e troca do selo.
17/12 - Realizada a remoção dos instrumentos de vibração e temperatura do mancal LA, realizada a remoção do carretel e cubo do acoplamento da bomba e realizada a desmontagem a caixa mancal e rolamento.
18/12 - Realizada a remoção do selo danificado e instalado o selo novo na bomba.
19/12 - Realizada da montagem dos rolamentos e caixa mancal, equipe encontrou dificuldades para a montagem do cubo do acoplamento parando na metade do curso onde houve a necessidade de ser sacado novamente e reinstalado com sucesso. Amanhã será montado o carretel, proteção de acoplamento e desraqueteamento da bomba.
20/12 - Finalizada a montagem do acoplamento da bomba, realizado o desraqueteamento da bomba e colocada em operação com sucesso por volta das 15:40h.</t>
  </si>
  <si>
    <t>OM 2022162385 VRE-2621301A VALVULA DE RETENÇÃO – PF: Boito(ICPM SO -Dezembro)
OM 2022162386 VRE-2621301B VALVULA DE RETENÇÃO(ICPM SO -Dezembro)
OM 2022136192 B-540002B MANUT PREV CJ Bomba (1A)(ICPM SO -Dezembro)
Finalizada a preventiva pela caldeiraria nas duas check valve das bombas principais A e B do OCVAP II. A princípio, não foi identificada nenhum tipo de resíduo no interior do equipamento. Para o caso da bomba de do sistema de inundação das esferas foi realizado a limpeza do filtro Y sem maiores delongas. As atividades serão apropriadas amanhã.</t>
  </si>
  <si>
    <t>B-2621301B - Falha na partida da bomba – PF: Boito
Por volta das 16h ocorreu a queda do sistema da OCVAP II por baixa pressão no TQ-631103. Foi avaliado pela operação após a parada do sistema que os PIT's dos tanques de C5+ estavam sem by pass conforme os últimos meses, problema este já conhecido e sendo estudado pela IE, MI e OP. A operação suspeita que os forces se perderam durante o chaveamento dos SRV-001B pelo SVR-001A após a realização de testes no decorrer do dia no SRV-001B onde ocorreu a perda de comunicação no decorrer do dia. Porém em conversa com o TM Danilo Sugahara que é muito pouco provável que os testes fizeram perder estes by-pass. Foi encaminhada a equipe da CCT assim que informada a falha pela operação por volta das 16:20h com a informação da operação de falha no CCM. As 18h a equipe da CCT solicitou apoio da automação para tentar identificar algum comando externo que pudesse estar gerando a falha de CCM impedindo a partida do sistema. TM Danilo Gonzaga avaliou a lógica não encontrando nenhum sinal externo/processo impedindo a partida do sistema, a não ser o retorno de pronto do relé/disjuntor para partir o sistema. Foi solicitado que a equipe da CCT resolva a falha o quanto antes para o retorno do bombeio sistema.
[18/12] Dando continuidade na falha da partida da bomba iniciada na tarde de 17/12 sendo diagnosticado inicialmente como uma falha de pronto a operar do Relé SEL da B-2621301B, com a dificuldade em identificar a falha para o retorno do sistema foi acionado o Eng. Bruno da CCT por volta das 23h para auxiliar a equipe da CCT na correção da falha. Foi realizada toda verificação do relé pela equipe da CCT e não havia nenhuma anormalidade do sistema elétrico conforme diagnóstico dado pela equipe de turno CCT. Em aprofundamento na investigação através da lógica do CLP, identificamos que o status de falha do CCM que existia apenas na tela da Ecos, estava relacionado ao sinal de local remoto que na lógica do CLP não estava sendo atendido em decorrência de alguma falha no sistema de automação que levou o sinal a esse estado inesperado. Diante da grande necessidade de liberação da bomba para operação nesta madrugada, com o consentimento da coordenação de operação, atuamos de forma paliativa na lógica do CLP chaveando o sinal para o modo local (0) para remoto (1) que seria o correto, liberando o conjunto para partida. Vale ressaltar que esse conjunto de bomba não possui comando local/remoto em tela mas existe lógica para tal no CLP que impede a sequência correta de partida do conjunto. Em avanço foi observado pela equipe da CCT que a bomba B-2621301A se encontrava na mesma condição onde já foi corrigida de imediato. OCAVP II foi colocado em operação por voltas das 2h da manhã.</t>
  </si>
  <si>
    <t>VRE-2621301A</t>
  </si>
  <si>
    <t>VRE-2621301B</t>
  </si>
  <si>
    <t>PIT-6311001/002/501</t>
  </si>
  <si>
    <t>Instrumento de pressão</t>
  </si>
  <si>
    <t>Substituição do selo mecânico</t>
  </si>
  <si>
    <t>Identificado que houve a perda do bypass dos intertravamento de pressão dos Tanques, o que causou a parada da bomba. Houve também a perda do sinal de Local que imposibilitou a partida novamente do sistema</t>
  </si>
  <si>
    <t xml:space="preserve">2022307954 FV-1231208 ajustar saída do controlador :
Conforme programado foi avaliado o erro de indicação do controlador, sendo encontrado a ligação invertida dos cabos de comando de entrada e saída os quais foram corrigidos normalizando a indicação do controlador. Durante a atividade também foi identificado uma falha de comunicação do controlador que não indica as variáveis no Trend View. Fiscalização irá mobilizar o Técnico da GE para correção da falha.
</t>
  </si>
  <si>
    <t>OM 2022373502 - PN-C-123101D Trend View - Falha de comunicação FIC-208
Falha de comunicação com CCC, devido à queima de fusível de cartão.
verificoda instabilidade na rede estava sendo causado devido a ausência de cabo de referência de entre os controladores (FIC207 x FIC-208) utilizado para equalizar o negativo da fonte da rede de comunicação (Modbus), assim que instalamos um cabo de testes a comunicação restabeleceu de primeira. Os led´s de TX RX tanto no controlador quanto nos conversores voltaram a comunicar. Após isso, verificamos também algumas anormalidades na indicação de instrumentos na estação de controle do CCC no K-21, foi realizado restauração do backup de novembro o que normalizou todas indicações.</t>
  </si>
  <si>
    <t>FV-1231208</t>
  </si>
  <si>
    <t>Válvula de Vazão</t>
  </si>
  <si>
    <t>Conector e Cartão</t>
  </si>
  <si>
    <t>Correção de ligação</t>
  </si>
  <si>
    <t>Troca de cartão, fusível e corretiva em conector de rede</t>
  </si>
  <si>
    <t>Queda do compressor C-123101B às 19:39 de 02/12/19 devido atuação de XS-117, provocando parada despressurizada, motivada por falha no PLC</t>
  </si>
  <si>
    <t>Queda do compressor C-123101E as 05h20 por falha de posição XV-1231211</t>
  </si>
  <si>
    <t>Queda do compressor de propano C-3123102B devido a falha na slide do 2 estágio. D</t>
  </si>
  <si>
    <t>1 - Divulgação interna a equipes de manutenção - Supervisão / Engenharia de causa básica - erro operação - 2019-014414-A-RTA.</t>
  </si>
  <si>
    <t>1 - Divulgação interna a equipes de manutenção - Supervisão / Engenharia de causa básica - erro operação - 2019-013058-A-RTA</t>
  </si>
  <si>
    <t>1 - Divulgação interna a equipes de manutenção - Supervisão / Engenharia de causa básica - erro operação - 2019-013430-A-RTA</t>
  </si>
  <si>
    <t>OM 2022210912 - MANUT PREV CJ GE-513201D - 16.000h – PF: Lucas (AGRUPADORA)
[03/01] Realizado a remoção do painel do Whru para preventiva em bancada pela instrumentação, lubrificado os mancais dos dampers lado acionado, realiado inspeção interna do whru nos damper e feiches sem encontrar anormalidades. Com isso foi fechado o Whru com a pendência do retorno do painel de comando previsto para segunda 06/01. Devido ao termino do Whru por volta das 18:50h, foi negociado junto ao Cotur que a guilhotina ficaria aberta durante a noite com o seu fechamento previsto para amanhã.</t>
  </si>
  <si>
    <t>OM 2022210912 - MANUT PREV CJ GE-513201D - 16.000h – PF: Lucas (AGRUPADORA)
04/01 - Dado andamento pela manhã na preventiva do TG-D sendo realizada a manutenção preventiva dos instrumentos e válvulas: FV-51320602, PCV-51320666, MV-UC-TS-GE-513201-01C, MV-UC-TS-GE-513201-01A, MV-UH-TS-GE-513201D, FCV-5132604, FV-5132607, PT-5132614, TCV-5132603, FT-5132601 e CV-805. As operações de mecânica de continuidade de lubrificação dos mancais do Whru, foram impactados na manhã devido a falha do compressor de ar F e análise do selo da bomba da OCVAP II e no período da tarde a forte chuva. Realizado o fechamento da guilhotina do Whru e travado os dampers mecanicamente para não haja movimentação em caso de operação do TG-D e realizada a alimentação direta da válvula de purga do Whru.</t>
  </si>
  <si>
    <t>OM 2022210912 - MANUT PREV CJ GE-513201D - 16.000h – PF: Lucas (AGRUPADORA)
05/01 - Finalizada lubrificação de todos os mancais do WHRU pela mecânica. Equipamento segue com a guilhotina abaixada e com os dampers travados mecanicamente, aguardando retorno do painel de comando do WHRU que será reinstalado pela instrumentação amanhã</t>
  </si>
  <si>
    <t>OM 2022210912 - MANUT PREV CJ GE-513201D - 16.000h – PF: Lucas (AGRUPADORA)
06/01 -  Hoje foi reinstalado o painel do WHRU após preventiva de instrumentação. O teste está previsto para amanhã, após remoção do Libra pela OP. Também amanhã será feita a lavagem pela mecânica e atuação da analítica no sistema de CO2.</t>
  </si>
  <si>
    <t>OM 2022210912 - MANUT PREV CJ GE-513201D - 16.000h – PF: Lucas (AGRUPADORA)
07/01 - Dado andamento apenas na preventiva de instrumentação hoje. Etapas de mecânica e analítica foram abortadas por dificuldades na liberação da PET de manhã, que até as 10h ainda não estava feita, e por dúvidas da OP quanto a remoção do libra ou não realizada pelo turno da noite. Tentaremos novamente amanhã.</t>
  </si>
  <si>
    <t>OM 2022210912 - MANUT PREV CJ GE-513201D - 16.000h – PF: Lucas (AGRUPADORA)
08/01 - Realizada a lavagem do TG com o espaço confinado para inspeção e limpeza da Vigv. Não houve nenhum problema na liberação no dia de hoje. Ficou pendente para o turno da OP da noite que realize a queima do TG. Esta orientação foi passada para a COTUR Jéssica. Amanhã a mecânica não irá trabalhar no TG e retornará somente no domingo a noite para o início das atividades que indisponibilizam a máquina. Na frente de instrumentação, equipe deu andamento na intervenção de troca de prensa cabos de caixas de passagem identificadas danificadas na preventiva. Teremos amanhã apenas atividades de Instrumentação e Analítica que dependem do TG sem libra.</t>
  </si>
  <si>
    <t>OM 2022210912 - MANUT PREV CJ GE-513201D - 16.000h – PF: Lucas (AGRUPADORA)
09/01 - Realizada a preventiva de analítica no sistema de CO2 com sucesso. Dado continuidade da etapa de instrumentação, ficando pendente apenas poucos instrumentos que dependem do TG sem libra que serão finalizados amanhã.</t>
  </si>
  <si>
    <t>OM 2022210912 - MANUT PREV CJ GE-513201D - 16.000h – PF: Lucas (AGRUPADORA)
10/01 - Finalizada pela instrumentação as últimas etapas de testes prevista na preventiva. Foi realizada novo teste funcional do conjunto de acionamento do WHRU após a reinstalação do painel de comando pneumático que havia sido removido para intervenção em espaço confinado pela equipe da mecânica em semanas anteriores. O teste transcorreu sem anormalidades, foi feito calibração do posicionador, em seguida abertura e fechamento remoto e teste dos limites de posição, está tudo OK. Também foi realizada o teste do FCV de vazão de óleo do motor de partida, foi simulado abertura e fechamento pela automação medido em campo os valores de tensão de 6 a 22Vdc, verificado também que impedância da bobina estava ok. Máquina restabelecida ao final do turno sem registro de anormalidades.</t>
  </si>
  <si>
    <t>OM 2022210912 - MANUT PREV CJ GE-513201D - 16.000h – PF: Lucas (AGRUPADORA)
12/01 - Hoje foi finalizada pela instrumentação os dois últimos instrumentos que faltavam para finalizar a preventiva do TG-D, as únicas etapas que temos pendente agora são da mecânica que estão programadas para próximos dias. Durante a preventiva os TMs identificaram a ausência de bujão em um invólucro do aquecedor do tanque de óleo mineral, foi solicitado apoio do TM Carneiro para avaliar/retirar fotos para tratamento junto ao GPI/Supervisão nos próximos dias. A máquina segue disponível até as 19h00 quando iniciaremos a troca dos sensores da PT.</t>
  </si>
  <si>
    <t xml:space="preserve">OM 2022210912 - MANUT PREV CJ GE-513201D - 16.000h – PF: Lucas (AGRUPADORA)
12/01 - Hoje foi finalizada pela instrumentação os dois últimos instrumentos que faltavam para finalizar a preventiva do TG-D, as únicas etapas que temos pendente agora são da mecânica que estão programadas para próximos dias. Durante a preventiva os TMs identificaram a ausência de bujão em um invólucro do aquecedor do tanque de óleo mineral, foi solicitado apoio do TM Carneiro para avaliar/retirar fotos para tratamento junto ao GPI/Supervisão nos próximos dias. A máquina segue disponível até as 19h00 quando iniciaremos a troca dos sensores da PT.
13/01 - Dado prosseguimento nas atividades da preventiva mecânica. Foram removido as conexões do sistema de selagem que ligam ao manifold central; retirado o manifol central e iniciado o aperto das conexões do sistema de selagem. Foi relatado pela equipe que eles identificaram bastante conexões com ausência de torque adequado. Essa atividade deve perdurar até pelo menos quarta-feira ao final do dia. Em paralelo foram também movimentados para campo os filtro para substituição na casa de filtros do hood. Atividade prossegue amanhã.
14/01 - Dado prosseguimento no reapertado as conexões do lado direito da selagem e iniciado o reaperto das conexões do lado esquerdo. Se tudo correr bem, a previsão de finalizar essa atividade com a recomposição dos manifolds até o horário do almoço. Também foi realizada a remoção dos filtros da casa de filtros do hood feito limpeza estrutural, já foram substituídos em torno de 16 filtros novos, atividade prossegue amanhã.
15/01 - Finalizado o reaperto de toda a selagem da PT e a substituição dos filtros do 2º estágio da admissão do TG-D. Iniciado reaperto dos bornes do instrumentos na sala de controle do TG-D.
17/01 - Mecânica: Equipe seguiu com a realização da limpeza do hood e inspeção do filtro de gás combustível afim de identificar o acumulo de sujeira conforme encontrado no TG-A. No vaso filtro do TG-D estava tudo em perfeitas condições sem presença de sujeira e filtro íntegro.
Analítica: Durante a preventiva foi identificado que um dos analisadores de unidade da admissão de gás do TG apresentou anormalidades. Foi dado avanço na análise e identificado uma baixa isolação no cabo branco de 17V onde deveria operar em torno de 18 a 32V. Com isso haverá a necessidade de substituição do cabo em torno de 50m que será programada a substituição em uma parada futura do TG-D.
OM 2017113901- GE-513201D Substituição dos Sensores da PT – PF: Lucas 
12/01 - Previsto o início das atividades de troca dos sensores da PT do TG-D pelas equipes de mecânica e instrumentação em revezamento de turno. Equipes chegaram por volta das 19h00, foi realizada a emissão de PT em campo por volta da 19h30, em seguida feito DDS com temas de PBS-12 - Uso de talhas / PBS-13- uso de ferramentas manuais. Foi acordado com TMs de para que eles enviem resumo das atividades da noite para e-mail das lideranças para passagem de turno com a equipe diurna.
13/01 - Período Noturno: Mecânica: Foram realizadas pelas equipes da noite a remoção das tubulações interligadas, vent e retorno de óleo mineral ao tanque; remoção das tampas bipartidas superior e inferior de proteção do acoplamento em alumínio; deslocamento do flange de apoio das tampas bipartidas de alumínio para o lado da gear box; Isolamento dos bocais dos flanges das tubulações removidas para evitar entrada de contaminantes; quebra do torque, retirada dos parafusos e içamento da  tampa externa (metálica) . Por problemas no painel elétrico de acionamento das tomadas próximas ao TG-D, trabalhamos sem iluminação adequada ao tipo de serviço com uso de lanterna manual. Instrumentação: Após a remoção da tampa externa da PT foi realizada a remoção dos sensores: 99PT1/2.  Os sensores foram removidos com as devidas buchas de fixação; removido o sensor 39PTC; removido também os sensores 39PTDEX/Y, o sensor Y foi removido juntamente com a base e os parafusos de fixação da base. Atividade finalizada em campo por volta das 05h30. 
Período Diurno: Hoje pela manhã tivemos atuação da equipe de andaime reforçando a cobertura do telhado e colocando também uma cobertura lateral. A equipe de elétrica verificou que tanto as tomadas quando o painel de alimentação de campo estava com infiltração de água, como essa corretiva demandaria bastante tempo optamos por deixar uma extensão para tomada oriunda do TG-C disponível para uso pela equipe da noite. Mecânica: Houve atraso na liberação das PTs. devido a fechamento das PTs. anteriores e abertura das novas pelo GPI, superada essa etapa foram realizadas as seguintes atividades durante o dia; remoção da tampa intermediária; remoção da tampa interna, As três tampas foram deixas encima do gearbox , aguardando sua remoção pela movimentação. Não conseguimos ao longo do dia remover essa tampa devido à chuva, o caminhão munck foi estendido até as 20h00 para fazer essa remoção e possibilitar a liberação das mesmas pela equipe da noite. Instrumentação: Após remoção da tampa intermediária pela equipe mecânica, foi realizada remoção dos sensores - 99PT3 e 99PT4, juntamente com o eletroduto flexível; removidos os 39PTNEX e 39PTNEY; 39PTA e 39PTB, em todos eles foram desmontados os acessórios de instalação (eletroduto flexível, conectores e joelho), desconectado cabo de extensão. Atividade finalizada por volta das 18h00. Previsto para equipe da noite realizar a remoção de mais alguns sensores, e realizar a limpeza nas tampas do acoplamento caso seja possível fazer movimentação. Se tudo correr bem amanhã devemos realizar o passeio axial durante o dia.
14/01 - Período Noturno: Instrumentação: Dado continuidade ao serviço de substituição dos sensores da PT. Foram substituidos os sensores 39PTA;39PTB;39PTNEX;39PTNEY de deslocamento axial antes de serem substituídos tiveram os valores de GAP levantados, em seguida foi feito a substituição dos cabos de extensão e do sensor. Foi feito ajuste e em seguida foi deixado desligado o cabo de extensão e os sensores até que seja feito a montagem das tampas.REalizado também a substituição dos sensores 39PTNEX/39PTNEY de vibração e seus respectivos cabos de extensão foram substituídos e ajustados o GAP, Foi feito ajuste e em seguida foi deixado desligado o cabo de extensão e os sensores até que seja feito a montagem das tampas. Em seguida a máquina foi disponibilizada para a equipe de mecânica para que seja feito a limpeza das tampas. Mecânica: Após o término da atividade da instrumentação foi realizada a limpeza da base de apoio/vedação das tampas interna, intermediária e externa como também das tampas e flanges de apoio das tampas de alumínio.
Não houve sucesso na tentativa para soltar as porcas do carretel/acoplamento da gear box, mesmo com uso do cabo de força os parafusos não soltaram, optamos por não forçar para não haver quebra ou danos ao equipamento. Atividade ficou melhor avaliação para equipe do dia. Atividade finalizada por volta das 05h30.
Período Diurno: Mecânica: Hoje tivemos bastante dificuldade para remoção dos parafusos do acoplamento da gear box, optamos remover os parafusos do acoplamento do da gear box devido ao lado oposto estar com parafusos praticamente travados. A suspeita é que os parafusos estejam acima do torque recomendado que é de 480 Nm. Superada essa etapa, foi feita a remoção de todos os parafusos; removida as tampas com o auxílio do caminhão mulk para um lugar na lateral do tanque de óleo mineral. Instalado a tampa intermediária no seu alojamento para que ela fixe o mancal axial no lugar. Iniciamos a verificação da folga axial, com o auxílio do macaco hidráulico, foi feito o deslocamento do eixo e caixa de um lado para o outro três vezes e deixamos ele no sentido para dentro da turbina. Colocamos o relógio comparador e zeramos seus ponteiros, deslocamos o eixo no sentido oposto e encontramos um deslocamento do eixo de 0,41 mm e o da caixa do mancal de 0,02 mm dando uma folga axial de 0,39 mm. Verificamos os valores duas vezes e bateram. Deixamos o eixo deslocado para fora da turbina a pedido da instrumentação. Passamos os valores da folga para a equipe de instrumentação que irá fazer os ajustes necessários. Instrumentação: Dado continuidade na substituição dos sensores da PT. Após desacoplamento, acompanhamos a realização do passeio, conferindo os níveis d tensão nos Proximitors dos sensores 39PTA e 39PTB. Os valores obtidos foram os seguintes: Com o eixo posicionado na direção do LOA (oposta a Gear box): 39PTA: 8,57 Vcc / 39PTB: 8,41 Vcc. Com o eixo posicionado na direção do LA (mais próximo a Gear box): 39PTA: 11,88 Vcc/ 39PTB: 11,69 Vcc. O valor do passeio medido foi de 0,39mm, que corresponde a 15,35 mils. Considerando a curva de calibração dos sensores 39PTA e 39PTB, ambos apresentaram valor de 198 mV / mils. 15,35 X 198 / 1000 = 3,04 Vcc (este valor é referente ao passeio total). Na posição central do eixo, o valor ajustado deve ser de 10 Vcc, porém, como não é possível deixar o eixo na posição central, o ajuste será realizado com o eixo totalmente posicionado em um dos extremos. Dessa forma, quando posicionado em direção ao LOA, o valor calculado para o ajuste é de 10 - 1,52 (metade do passeio total) = 8,48 Vcc. Da mesma forma, quando posicionado em direção ao LA, o valor calculado é de 10 + 1,52 (metade do passeio total) = 11,52 Vcc. Resumindo, será necessário realizar pequeno ajuste dos sensores para os valores calculados acima.
15/01 - Período Noturno: Instrumentação: Dado continuidade ao serviço de substituição dos sensores da PT do TG-D na noite de hoje e com base no texto abaixo inserido pelos TM’s Bretas e Helvio em analise ao ocorrido durante a analise do passeio do eixo da PT, foi determinado em discussão conjunta entre os TM’ Bretas, Hélvio, Menezes e Ivan que a diferença encontrada nas leituras efetuadas nos respectivos proximeters e o valor calculado esperado é uma diferença ínfima, e em consulta ao engenheiro Gustavo ( coordenador de Grandes Maquinas ) o mesmo concordou que esse valor é dentro do tolerável é não necessitaria ajuste. “Com o eixo posicionado na direção do LOA (oposta a Gear box): 39PTA: 8,57 Vcc e 39PTB: 8,41 Vcc. Com o eixo posicionado na direção do LA (mais próximo a Gear box): 39PTA: 11,88 Vcc e 39PTB: 11,69 Vcc. O valor do passeio medido foi de 0,39mm, que corresponde a 15,35 mils. Considerando a curva de calibração dos sensores 39PTA e 39PTB, ambos apresentaram valor de 198 mV / mils. E os valores  de 15,35 X 198 / 1000 = 3,04 Vcc (este valor é referente ao passeio total). Na  posição central do eixo, o valor ajustado deve ser de 10 Vcc, porém, como não é possível deixar o eixo na posição central, o ajuste será realizado com o eixo totalmente posicionado em um dos extremos. Dessa forma, quando posicionado em direção ao LOA, o valor calculado para o ajuste é de 10 - 1,52 (metade do passeio total) = 8,48 Vcc. Da mesma forma, quando posicionado em direção ao LA, o valor calculado é de 10 + 1,52 (metade do passeio total) = 11,52 Vcc". Foi apenas recomendado que fizéssemos a leitura no Bently Nevada com a finalidade de constatar que o valor medido nos proximeters eram os mesmos, assim evidenciando não haver queda de tensão. Com o apoio da mecânica foi feito o passeio por 2 vezes entre o lado LOA e o LA, obtendo as mesmas medidas encontradas durante o dia pelos TM’s Bretas e Hélvio. Sendo assim essa etapa foi considerada concluída. Mecânica: Realizada a conferência do passeio axial do eixo da PT que ficou 0.40mm todo recuado, torqueado os parafusos do acoplamento da gear box com 480Nm, remoção da tampa intermediária fixada para prender caixa mancal e verificação do passeio e colocada em cima da gear box. Realizada a limpeza das faces de apoio e vedação das tampas bipartidas de alumínio da proteção do acoplamento. Período Diurno: Mecânica: Com apoio do caminhão munck foi realizada a instalação da tampa da proteção do acoplamento mais próxima da PT (tampa mais complexa para movimentação) e posicionada da outras duas tampas sob a Gearbox para continuidade da montagem pela equipe da noite sem o apoio do caminhão munck. Instrumentação: Em conjunto com a mecânica foi realizada a instalação dos dois sensores 39PTNEX e 39PTNEY, ficando pendente ainda a montagem de mais 2 sensores da radial e de velocidade.
16/01 - Período Noturno: Instrumentação / Mecânica: Realizada a montagem dos sensores de vibração pela instrumentação e realizada a montagem das tampas intermediarias e a tampa grande primaria do torpedo da PT. Período Diurno: Instrumentação / Mecânica: Finalizada a montagem dos instrumentos de vibração e de acelerômetro, segue em andamento a montagem das tampas do acoplamento que seguirá durante o período da noite pela equipe da noite. 
17/01 - Período Noturno:  Mecânica: Foi realizada a montagem das tampas superior e inferior do acoplamento, montada as tubulações e torqueado os flanges, recolhido todo o ferramental, removido e descartado todo material utilizado na manutenção, após a finalização da atividade inspecionado as tampas e não detectado nenhuma atividade pendente.
Período Diurno: Instrumentação: Foi identificado que houve algum impacto no conector do cabo de extensão do sensor de vibração 39PTC que ocasionou um dano ao mesmo, foi efetuado reparo com isolamento e teste afim de verificar se a vibração tivesse variação por este motivo, porém não detectamos falha. Havia a informação de falha do TE-5132641D (26PTDE1), foi verificado pela equipe de instrumentação a integridade do instrumento, cabo e conexões não sendo encontrada nenhuma da anormalidade com o TG-D parado assim não indicando nenhuma falha na IHM. Automação: Realizada a implementação da lógica de votação dos sensores de vibração da PT. Verificado também na lógica do TG-D que os sensores 39PTDEY e 39PTNEY não constam com force ativos na lógica.
OBS: Realizado um check geral no TG-D não sendo encontrado nenhuma anormalidade que impeça a partida do TG-D. Foi alinhado com Cotur que a realização do Check list de partida será realizado assim que removido todo o libra.
</t>
  </si>
  <si>
    <t>OM 2022210912 - MANUT PREV CJ GE-513201D - 16.000h – PF: Lucas (AGRUPADORA)
21/01 - Hoje foi realizados os testes dos periféricos da máquina pela equipe da mecânica de manhã, enquanto os últimos andaimes eram desmontados. No período da tarde, com a participação do Eng. Lucas, equipe de instrumentação finalizou o check-list de partida do TG. Durante o check-list, foi identificado que o sensor 39PCT (vibração da carcaça da PT), cujo cabo havia sido danificado no conector durante a montagem na última sexta-feira, estava em falha, contrariando a avaliação da equipe realizada na sexta. Analisando o instrumento, descobriu-se que o mesmo é apenas impeditivo de partida da máquina e não está associado a nenhuma lógica de controle ou intertravamento do TG. Sendo assim, foi tomada a decisão de elaborar uma SGM sutil para remover este sensor da lógica. Esta tarefa seria feita amanhã, porém com o SD da UTGCA na noite de hoje, decidimos por realizar o ARO 2020-014 e executar o by-pass do 39PCT hoje mesmo, com TM Danyell. Foi realizado com sucesso, o TG ficou permissivo e foi partido sem anormalidades, na primeira tentativa. Ficará para um segundo momento a realização da SGM e implementação nas demais máquinas. Com a partida do TG, estamos dando por concluída a preventiva.</t>
  </si>
  <si>
    <t xml:space="preserve">OM 2018405033 MV-TS-GE-513201D-Falha na abertura Valv. HP-6 – PF: Lucas
Realizada montagem do pau de carga, desconectados os cabos da HP-6 e realizada a remoção da válvula danificada. Previsto para amanhã no primeiro horário a reinstalação da válvula nova.
16/01 - Realizada a conexão dos cabos da válvula e instalada em campo. Foi tentado a realização dos testes operacionais da válvula, movimentando em campo porém não houve retorno de posição da válvula. Equipe amanhã irá avançar nos testes operacionais.
17/01 - Removido o pau de carga do hood e dado continuidade da tentativa de testes no funcionamento da HP-6 sem sucesso, onde apresentou uma falha na rede DeviceNet que se encontrava travado sendo realizado o reset dos cartões do PLC normalizando a comunicação da rede. Após o reset foi tentada a movimentação da HP6 sem sucesso, a qual apresentou falha no retorno de posição e consequentemente entrando em falha. Para tirarmos a possibilidade de mais alguma falha na rede, foram realizados os testes de acionamento da metering's Central, Primária e Secundária que corresponderam perfeitamente aos testes. Amanhã será dado continuidade na avaliação da falha de retorno de posição da HP6.
18/01 - Dado continuidade nos teste movimentação da HP6 tentando verificar o retorno de posição da válvula. Porém quando a HP6 recebe o comando de atuação ela gera o retorno de posição negativo rapidamente ficando zerada na sequência. Foi verificado o seno, cosseno e referência não sendo identificando nenhuma anormalidade. No final dos testes apresentou novamente a falha na rede DeviceNet onde foram realizados resets no cartão e PLC ambos sem sucesso. Foi tentado também a remoção da HP6 da rede para tentar normalizar, porém não surtiu efeito para o restabelecimento da rede. Amanhã retornaremos para normalizar a comunicação da rede.
19/01 - Dado continuidade na verificação da falha da rede Devinet, a qual foi possível restabelecer a comunicação com sucesso. Durante o precedimento para restabelecer a comunicação da rede DeviceNet ocorreu a perda da configuração dos drivers da moog das válvulas metering central, primária, secundária e HP6. Para realizar novamente a configuração dos drivers é necessário o arquivo de extensão EDS da MOOG, o qual foi tento buscar via site sem sucesso. TM Danyell já está tentando entrar em contato com MOOG para resceber os arquivos necessários.
20/01 - Hoje, Eng. Lucas deu apoio à equipe na solução das falhas de rede que estavam sendo observadas no TG-D. Foram configurados os drivers com sucesso e testadas tanto as meetering quanto a HP6 que foi substituída, com sucesso. Atividade concluída.
</t>
  </si>
  <si>
    <t>OM 2022436889 - JE-5132600GD Falha de redundância – RIC – PF: Lucas
Hoje equipe de instrumentação, com apoio do Eng. Lucas, realizou intervenção no RIC e identificou que possivelmente havia uma fuga a terra pequena no módulo do RIC, que estava causando a falha na redundância. Ao desconectar levemente o módulo, o mesmo restabelecia a funcionalidade. Foi realizada então fixação provisória do módulo, sem os parafusos que estavam causando a fuga. Será tratada a correção definitiva em uma próxima parada da máquina. Com a conclusão desta atividade e das demais no TG-D no dia de hoje, a máquina está disponível para ser testada amanhã</t>
  </si>
  <si>
    <t>OI 2022487939 - GE-513201C Queda/Falha na partida 
Eng. Lucas, Eng. Lucas, TMs Fazzini e Martins partiram hoje para verificar os termopares do TG-C, além do AVR do mesmo que estava em falha. Sobre o AVR, após contato com a Grameyer, foi identificado que dois parâmetros estavam inadequados, um de proteção e outro de controle. Tudo indica que esta perda de configuração aconteceu por um desligamento do painel do TG-C no momento da queda, mas ainda não temos certeza disso. Os parâmetros foram corrigidos e a falha do AVR sumiu. Na frente de Instrumentação, foi identificado baixa isolação no termopar 2B, que foi o causador da queda da máquina. Será necessário substituí-lo, mas faremos esta troca amanhã. Por ora, o mesmo foi jumpeado para disponibilizar o TG para o turno da noite. Equipe também iniciou uma verificação geral dos demais termopares da máquina, além dos seus cabos e trechos de multi-cabos até a casota. Já foram identificados alguns pontos com baixa isolação. Nos próximos dias seguiremos com este levantamento. Após o jumper no 2B, TG foi confirmado como permissivo. Acertado com o COTUR para que seja feito um teste de partida da máquina no turno da noite.</t>
  </si>
  <si>
    <t>OI 2022487939 - GE-513201C Queda/Falha na partida
23/01 - Teste no turno da noite ocorreu sem sucesso, por falhas de spread na partida. Com a queda do TG-D, foi realizada limpeza de tochas pela mecânica e drenagem durante a madrugada, mas novamente não houve sucesso na partida.  Já pela manhã, foi realizado teste nas válvulas de dreno e constatado que a da central e da tocha estavam travadas abertas. Realizada substituição por válvulas reparadas que tínhamos em bancada e o TG partiu com sucesso.</t>
  </si>
  <si>
    <t>OI 2022488255 - GE-513201B Falha na partida – PF: Lucas
[21/01] Foram tentadas algumas partidas do TG-B para verificar sua disponibilidade ao menos em central mas não obtivemos sucesso. A gaveta do motor do ventilador do demister superior ao hood do TG-B estava desarmando por sobrecorrente. Mobilizamos apoio do TM Rodrigo para apoiar os eletricistas em campo e não foi identificada nenhuma anormalidade no motor ou ventilador. O conjunto gira livremente. Motor foi megado mas não apresentou anormalidades. Amanhã pretendemos realizar uma inspeção no filtro deste demister que, tudo indica, pode estar saturado de óleo, levando o motor a sobrecarregar. 
Após a queda do TG-D, tentamos colocar para operar o TG-B mas sem sucesso. Máquina não ficava permissiva por uma falha na gaveta do motor do ventilador do demister. Ao resetar e colocar o ventilador para operar, o motor apresentava sobrecarga e desarmava após cerca de 20 segundos operando. Realizada avaliação da gaveta e, inclusive, a mesma foi trocada para testar, mas a falha não era na gaveta. Feita análise do motor em campo e o mesmo girava livre e com resistência OK. A suspeita é de entupimento do filtro do demister que está causando baixo fluxo e sobrecorrente no motor.
[22/01] - Hoje foi emitida PT sem OM para equipe de andaimes montar plataforma ao redor do demister do TG-B, para verificação das falhas por sobrecarga no motor do ventilador do demister observadas ontem. Durante a manhã foi realizada limpeza industrial na área ao redor do demister, sobre o hood, que estava bastante suja de óleo. A tarde o andaime foi montado e equipe de mecânica iniciou o trabalho por volta das 16h. Foi inspecionada a check-valve do sistema e o segundo filtro que existe após o demister, sem encontrar anormalidades. O filtro pequeno estava sujo, porém TMs Luciano e Davi comentaram já viram situação bem pior. Removida o chapéu da descarga de gases e inspecionado, sem também encontrar problemas. Amanhã será realizada a inspeção no elemento filtrante do demister.</t>
  </si>
  <si>
    <t>OI 2022488255 - GE-513201B Falha na partida – PF: Lucas
23/01 - Realizada análise do funcionamento do demister pelo Eng. Boito e constatado que é possível operar sem ele, sendo que o TG não deveria ficar impedido de partir por uma falha no ventilador. Realizado force pelo Eng. Lucas para dar a permissividade à maquina e tentado uma partida, sem sucesso. A falha foi por spread. Realizada limpeza das tochas das câmaras inferiores, após drenagem (bastante líquido), mas mais uma partida ocorreu sem sucesso. Feita então o teste das válvulas de dreno e identificado que a válvula da tocha estava dando passagem. Realizada troca da válvula e o TG partiu com sucesso.</t>
  </si>
  <si>
    <t xml:space="preserve">OI 2022498498 GE-513201D Shutdown Overspeed GG – PF: Lucas
22/01 Por volta de 21h45, houve queda do TG-D por atuação espúria do sensor de velocidade da GG (overspeed). Com isto, houve descarte de 2 compressores de venda e 1 de propano e o TG-A permaneceu operando em pré-mix com as demais cargas. TG-D foi colocado para operar em seguida, com restrição de operação apenas em central durante a noite de 22/01, pois não tivemos êxito em partir nem o TG-B e nem o TG-C
</t>
  </si>
  <si>
    <t xml:space="preserve">OI 2022498498 GE-513201D Shutdown Overspeed GG – PF: Lucas
24/01 Hoje foi feita manobra para baixar a carga deste TG e uma tentativa de atuar no sensor com a máquina rodando. O mesmo caiu mas não impactou na Operação da planta. Foi verificado os bornes do cartão, da saída do painel, da cj do campo, do conector dos sensores, sem anormalidades. Medida isolação todos os trechos possíveis de cabos, também sem problemas. Medidas resistências das bobinas dos sensores e os valores estavam corretos. Foi então identificado uma tensão DC na entrada do cartão que não deveria existir. A troca do cabo entre o cartão e o rearranjo deve resolver o problema. Faremos isto amanhã.
25/01 - Hoje foi dado continuidade na análise de falha do sensor de velocidade do TG-D (99GGNL1/ST-5132600D) que causou SD na máquina no dia 22/01, por volta das 21h45. Os TM’s Grammlich, Damasco e Squinca realizaram nova avaliação em campo descartaram a necessidade de troca do cabo deste senso. Foi identificado que uma função denominada como Healthy habilitada indevidamente no cartão de entrada do módulo XM-220, essa função estava injetando uma tensão C.C(continua) em paralelo com sinal de campo que vem do sensor que é pulso C.A(alternada) diretamente no cartão de entrada do PLC da máquina. Em paralelo com essa atividade foi mobilizado também apoio do Eng. Lucas para dar prosseguimento nessa intervenção/análise de falha. Essa função Healthy do cartão XM-20 tem o objetivo de detectar circuito aberto na malha do sensor. Ele gera uma saída digital para sinalizar essa condição ao CLP. Como o sensor NL1 está conectado tanto no XM-220 quanto no cartão do CLP, ao abrir o circuito para o sensor, ainda assim o XM-220 não identifica o circuito aberto (esse foi o teste que fizemos a tarde). Dessa forma, optamos por desabilitar essa função no XM-220 o que não altera o comportamento do sistema de controle. Quanto ao cartão do CLP, em consulta a Rockwell, foi comentado que essa tensão CC pode ter favorecido uma degradação do cartão. Sendo assim, foi realizada a desabilitado dessa função de Healthy no XM-220, juntamente com a substituição do cartão do CLP, tínhamos um cartão reserva disponível em estoque (NM 10.375.122 - Uma unidade Reserva 92478151-1). Após a intervenção, realizamos testes com gerador de frequência e confirmamos o funcionamento de ambos os cartões, liberando assim a máquina para operação. Por volta das 17h55, houve partida com sucesso, a máquina partiu de primeira. Segue operando com 2MW, em central. A OP informou que só deve passar a máquina para premix ao final do próximo turno noturno.
</t>
  </si>
  <si>
    <t xml:space="preserve">OI 2022495199 - GE-513201A - Falha no Relé G60 do Gerador – PF: Lucas
23/01 Ontem no final do dia foi informado pelo Eng. Fernando que foi identificada uma falha no relé G-60, que faz as funções do proteção do gerador do TG-A. A falha está associada a um cartão de entrada de sinais de TC do gerador e, devido a esta condição, parte dos sinais de corrente da máquina não estão sendo lidos da forma correta.  dentificado também que o TG-A não “tripou” devido a um falha na atuação da saída digital do G60 que leva ao desligamento do Breaker. Desta forma, a máquina continua em operação.  Porém as proteções do gerador associadas ao relé G60 não estão operacionais. Será avaliado amanhã a parada da máquina para atuação.
24/01 Realizado PTM Emergencial da REVAP de 1 UND do cartão NM 11.470.657 para substituição no relé G-60. O cartão chegou no final do dia. Amanhã iremos trocá-lo junto com a fonte.
26/01 - Hoje conforme combinado tivemos parada do TG-A logo no início da manhã possibilitando a intervenção corretiva no relé de proteção G-60. TM Flaviano realizou procedimento de remoção do módulo 8F (entrada de corrente) do relé, que estava em falha e em seguida reinicializou a relé, após isso, o sistema normalizou, retornou sem nenhum tipo de falha na condição IN SERVICE (Habilitado para operação). Nessa condição solicitamos ao TM Flaviano para realizar todos os testes de proteção para ver se a falha retornaria, não houve nenhum registro de falhas nos testes. No entanto, para seguir o roteiro do planejado realizamos a substituição do módulo 8F(entrada de corrente) pelo novo que recebemos da REVAP, trocamos a fonte por outra sobressalente que tínhamos disponível como sobra do empreendimento, e também optamos por trocar o módulo de saída digital. Dessa forma, garantimos que todos os hardwares que participaram do evento de falha foram trocados, minimizando a probabilidade de nova falha. Feito isso, realizamos todos os testes utilizando a maleta de calibração para simular falhas atuação das proteções. Houve ação de Trip conforme esperado. Ficou constatado que o sinal chega até o PN-513201A para o desligamento do DJ-52A, desta forma afastando a possibilidade de falha de origem elétrica (mal contato, cabo partido, entre outros) no circuito de desligamento do disjuntor. Todos os testes para constar a ação de trip foram realizados e bem-sucedidos. Desta forma, a máquina (TG-A) encontra-se disponível para a operação. A PT ficou como não concluída para avaliarmos junto ao Eng. Fernando se temos mais algum teste para ser feito, caso negativo essa ordem será encerrada. Obs.:  A única ressalva que vale a pena registrar é que fonte que retiramos está com cheiro característico de degradação de algum componente interno, a ideia agora com os esses três módulos que retiramos da máquina avaliarmos junto a Siemens como podemos testar esses módulos, pois ficou claro nos testes realizados que eles estão OK. Atividade finalizada em campo por volta das 17h30. Equipamento liberado para operação sem restrições
</t>
  </si>
  <si>
    <t xml:space="preserve">OI 2022503650 TG-A - Atividades de Pré Partida – PF: Lucas
[28/01] Hoje conforme combinado tivemos atuação extraprogramada multidisciplinar no TG-A para restabelecer a confiabilidade desta máquina. Foi realizada montagem e desmontagem de pau de carga pela caldeiraria, substituição das três das câmaras de combustão (1,2 e 9) pela mecânica, e feito teste acionamento e calibração do posicionador do WHRU pela instrumentação. Todas as atividades e campo foram finalizadas por volta das 17h00, a máquina ficou disponível para operação.  Obs.: Foram revisadas em oficina 6 válvulas de dreno reservas, que agora estão disponíveis como sobressalente para troca em campo. Atividade prossegue amanhã com a troca das válvulas de dreno pela instrumentação juntamente com teste do RIC.
</t>
  </si>
  <si>
    <t>OI 2022503650 TG-A - Atividades de Pré Partida – PF: Lucas
29/01 - Dado prosseguimento nas atividades de pré partida do TGA pela equipe de instrumentação. Foram substituídas em campo as três válvulas de dreno das câmaras de combustão 20FGCD (Central), 20FGTORD(Tocha) e a 20FGPD(Primários), por válvulas revisadas em oficina. Mesmo com a troca foram realizados testes funcionais em campo com apoio da automação. As válvulas anteriores haviam sidos testadas e estavam Ok, porém optamos por fazer a troca pelas válvulas revisadas para garantir a confiabilidade. Ficou pendente somente o teste nas válvulas de dreno da secundária (20FGSD-1/SD-2), este teste realizado no sábado junto com teste do RIC. Atividade finalizada por volta das 18h50.</t>
  </si>
  <si>
    <t>OI 2022522444 - GE-513201A - Falha no acionamento do motor de partida – PF: Lucas
30/01 - Realizada a tentativa de partida do TG-A por três vezes sem sucesso foi acionada a manutenção para avaliar o motivo da falha do motor de partida. Foi avaliado pelo Eng. Lucas que nas três tentativas de partida a bomba hidráulica não houve o acionamento da bomba hidráulica. Com isso foi acionada a equipe de elétrica Petrobras e CCT para avaliar o motivo do não acionamento do motor da bomba. Nos testes realizados foi verificado que o relé não está recebendo o retorno da botoeira de emergência como se a botoeira estivesse acionada em campo mesmo que não esteja atuada. Ficou acordado com COTUR a atuação amanhã no primeiro horário. 
[31/01] Após as tentativas de partida do TG-A sem sucesso na data de ontem, a equipe atuou na verificação da botoeira de emergência do motor de partida não sendo encontrada anormalidade. Foi realizado o teste de atuação do relé de forma manual o qual respondeu com sucesso porém ainda mantendo a falha de retorno do relé. Foi realizado a tentativa de um Crank sem sucesso onde subiu a falha de comunicação no Soft Starter com rede Devicenet, realizada a tentita de reconhecimento da falha pelo Soft Starter sem sucesso onde foi realizado o desligamento da alimentação do Soft Starter, com isso foi normalizada a comunicação Devicenet e realizada a partida do TG-A com sucesso as 13:48h.</t>
  </si>
  <si>
    <t xml:space="preserve">OM 2021386064 - GE-513201C - DRENO M-542 - ADEQUAÇÃO DA LINHA DE DRENO – PF: Lucas
Em abrangência da falha ocorrida no TG-B em 23/07/19 foi realizada a adequação do dreno M-542 do TG-C, assim finalizando esta abrangência em todos os TG's
</t>
  </si>
  <si>
    <t xml:space="preserve">OM 2022503419 - TG-C - Atividades de Pré Partida – PF: Lucas
Iniciada as atividades de pré partida do TG-C onde foi realizado testes das válvulas Metering sem anormalidades. Observado que durante a modulação ocorreu falha na rede Device Net, oriunda da válvula HP6. Realizado reset e normalizada a comunicação. Durante o teste do RIC ocorreu erro no canal 7A. Sendo necessário intervenção mecânica para verificar a integridade da vela. Não foi possível realizar teste do WHRU, devido ao vazamento de ar diagnosticado no painel de mini purga. Com isso foi inclusa na OM a operação de montagem/desmontagem de andaime e reparo no painel de mini purga. Foi autorizada emissão de PT imediata pelo Gerente do Ativo, montado o andaime e identificado o vazamento de ar pelo dreno da reguladora de ar do painel do mini purga. Removido copo coalescente e encontrada muita sujeira no interior, foi limpo porém não obteve estanqueidade. Com isso foi capeado o dreno da reguladora e eliminado o vazamento.
</t>
  </si>
  <si>
    <t xml:space="preserve">OM 2022447529 GE-513201C - Preventiva Mecânica 1000H – PF: Lucas  (ICPM - Janeiro)
[30/01] - Conforme programado foi realizada a lavagem de 1.000h do TG-C com espaço confinado. Foi realizada a primeira tentativa de queima sem sucesso onde as câmaras 4, 5 e 6 não acenderam, na segunda tentativa de partida também sem sucesso não acendeu a câmara 1. Como já eram 18:50h quando ocorreu a perda da segunda partida, foi liberada a equipe de acordado com o Cotur para o turno da noite realizar a pelo menos mais duas tentativas de partida do TG-C.
</t>
  </si>
  <si>
    <t>OM 2022447529 GE-513201C - Preventiva Mecânica 1000H – PF: Lucas  
31/01 - Durante o turno da noite realizou mais 2 tentativas de partida do TG-C sem sucesso não havendo o acendimento da câmara 1 em ambas tentativas. Com isso foi realizada a limpeza da tocha das câmaras 1, 2 e 9 de forma garantir o acendimento destas câmaras. Acordado com o Cotur de realizar uma partida do TG-C durante a noite para teste e secagem da GG após a lavagem.</t>
  </si>
  <si>
    <t xml:space="preserve"> MV-TS-GE-513201D</t>
  </si>
  <si>
    <t>Válvula de controle</t>
  </si>
  <si>
    <t>Módulo de comunicação</t>
  </si>
  <si>
    <t>TE-5132600B-BC</t>
  </si>
  <si>
    <t>XV-5132637C Dreno tocha
XV-5132638C Dreno Central</t>
  </si>
  <si>
    <t>Válvula de controle On-Off</t>
  </si>
  <si>
    <t>FT-UH-GE-513201C-05 Demister óleo mineral</t>
  </si>
  <si>
    <t>Motor com sobrecarga</t>
  </si>
  <si>
    <t>XV-5132637B Dreno tocha</t>
  </si>
  <si>
    <t>99GGNL1</t>
  </si>
  <si>
    <t>Cartão do CLP</t>
  </si>
  <si>
    <t>Relé G60</t>
  </si>
  <si>
    <t>Cartão 8F</t>
  </si>
  <si>
    <t>Soft Starter</t>
  </si>
  <si>
    <t>Dreno manifold secundário</t>
  </si>
  <si>
    <t>Encaminhamento</t>
  </si>
  <si>
    <t>Câmara 1</t>
  </si>
  <si>
    <t>Injetores da tocha</t>
  </si>
  <si>
    <t>Substituição da válvula em falha</t>
  </si>
  <si>
    <t>Substituição do módulo de comunicação do RIC com os módulos de exitação</t>
  </si>
  <si>
    <t>Identificação e inibição do termopar em falha</t>
  </si>
  <si>
    <t>Foi identificada que as válvulas encontravam-se travadas abertas. Foi realizado a substituição das mesmas por válvulas reparada que tinhamos em bancada.</t>
  </si>
  <si>
    <t>Há suspeita do elemento filtrante do demister estar saturado e bloquando o ar, causado a sobrecarga no motor.</t>
  </si>
  <si>
    <t>Identificado a válvula de derno do manifold da tocha travado aberto. Realizado a substituição da válvula</t>
  </si>
  <si>
    <t>Houve queda por sobrevelocidade. Foi identificado que foi espúrio, tendo sido apenas reconhecido e repartido a máquina</t>
  </si>
  <si>
    <t>Ferificado todo o isolamento e bornes e terminais, estando tudo OK em campo. Foi identificado uma ligação associada ao 99GGNL1 em paralelo com 2 cartões, existente somente nesse TG. Existia também um detecção de circuito aberto que gerava um tensão constante na malha, podendo degradar o funcionamento do cartão do CLP. Foi desabilitada essa proteção e substituido o cartão do CLP.</t>
  </si>
  <si>
    <t>Realizado a substituição do cartão defeituoso e também do módulo de fonte. Realizado todos os testes de calibração do Relé, tendo funcionando todas as proteções.</t>
  </si>
  <si>
    <t>Conforme Observações</t>
  </si>
  <si>
    <t>Foi realizado reset da interface de comunicação DeviceNet do SoftStarter, retornando com falha. Após isso, foi realizado reset do Soft Starter completo, desenergizando e energizando novamente, voltando a funcionar normalmente.</t>
  </si>
  <si>
    <t>Realizado realocação da linha de vent dos dernos secundários, juntando com o vent dos demais drenos.</t>
  </si>
  <si>
    <t>Realizado lavagem da máquina</t>
  </si>
  <si>
    <t>Realizado limpeza dos injetores da tocha 1, 2 e 9</t>
  </si>
  <si>
    <t>OM 2022290645 - C-123101B Substituir Cartões do PLC 
Realizada substituição dos cartões do PLC da máquina, conforme avaliação do 2019-013058-A-RTA. Após a subsituição, houve dificuldades na configuração do PLC, queima de barreira intrínseca e falha no analisador de oxigênio (OM 2022412504). Identificamos também o uma oportunidade de melhoria no ajuste da proteção de fator de potência do motor principal (OM 2022427261). O ajuste inadequado desta proteção causava uma baixa confiabilidade na partida compressores de venda - Foi ajustado conforme SGM G&amp;E/UN-AGN/APSP/MI 2020/0004</t>
  </si>
  <si>
    <t xml:space="preserve">OI 2022425476 - C-123101E Shutdown por alta temp. de gás e Falhas de Partida
Queda por temperatura alta de gás de descarga, devida a parada simultânea de dois ventiladores do P-12. Foi avaliada a falha no RTA 2020-000336. Apontado como causa básica a presença set de parâmetro de trip (inadequado) por falha de comunição nas gavetas dos ventitadores. Além disso, evidenciado que o plano de manutenção não contemplava tarefas de verificação de dispositivos da rede DeviceNet. Também verificado que no momento da falha as condições ambientais da sala de controle eram inadequadas, o que prejudicou a atuação do operador ao alarme de parada dos ventiladores.
- Houve também falhas de partida relacionadas ao disjuntor/cela do pony motor. Foi realizada verificação de todo o conjunto de acionamento do pony até o inversor. Houve atrasos no retorno e na identificação da falha devido à dificuldade encontrada de comunicação com o PLC de painel de chaveamento do inversor/pony motor. </t>
  </si>
  <si>
    <t xml:space="preserve">OI 2022466814 - C-123101E - Falha no TE-422
Fomos informados pela operação que, durante a ronda operacional foi identificado um alarme ativo no TE-422 não aceitando reset e impedindo a partida do compressor em caso de necessidade. Verificado em campo que a barreira intrínseca do TE-422 estava queimada. Realizada a substituição da barreira intrínseca e normalizada a indicação do instrumento.
</t>
  </si>
  <si>
    <t xml:space="preserve">OM 2022488800 C-123101E Falha partida/Partida Assistida
Solicitado apoio do Anderson GE e TM Caleiras para verificar a falha de partida ocorrida no venda E na noite de ontem. Foi identificado como primeiro evento o XS_21 - falha de acoplamento. Este sinal enxerga a rotação da máquina e a posição do scope tube do Vorecon, sendo que este estava em 94,7% durante a última partida, abaixo do mínimo de 95%. Foi verificada a calibração da válvula do scope tube, estando OK. Estamos considerando a máquina disponível para partir em caso de necessidade mas amanhã prosseguiremos na análise. 
OBS.: Considerado no DIGM apenas a falha na partida
</t>
  </si>
  <si>
    <t>OI 2022508492 C-123101E - Análise de Falha SD 27/01 
Identificada falha por atuação do XS_405, relacionada a falha da XV-211 (sucção). Após melhor avaliação, identificada falha na solenóide de atuação da XV-211. Tempo de abertura da válvula estava elevado. Realizada substituição da solenóide e normalizado o sistema</t>
  </si>
  <si>
    <t>Cartões de PLC</t>
  </si>
  <si>
    <t>Circuito de Comando</t>
  </si>
  <si>
    <t>TE-1231422</t>
  </si>
  <si>
    <t>Barreira Instrínseca</t>
  </si>
  <si>
    <t>Vorecon</t>
  </si>
  <si>
    <t>Solenóide</t>
  </si>
  <si>
    <t>Substituição de Cartões de PLC</t>
  </si>
  <si>
    <t xml:space="preserve">Verificação e reaperto de todo o circuito de comando / Ajuste de proteções de gaveta. </t>
  </si>
  <si>
    <t>Substituição de Barreira Instrínseca</t>
  </si>
  <si>
    <t>Calibração e verificação</t>
  </si>
  <si>
    <t>Substituição de solenóide</t>
  </si>
  <si>
    <t>OE 2022386283 - C-3123102A corrigir falha slide valve 2º estágio – PF: Boito
Aproveitando a troca de propanos da fase 2 ocorrida no retorno da planta ontem, realizamos hoje atividade extra-programada na slide valve do segundo estágio do C-3123102A que estava com indicação travada. TM André partiu de imediato para movimentar a slide e viu que a mesma não estava travada. Realizada então a verificação de possível travamento do indicador de posição, que era a maior suspeita de problemas, mas não haviam anormalidades. Verificado em seguida o bloco hidráulico que recebe sinal da solenóide para comantar a slide e o mesmo estava travado. Ao desmontar o bloco foi identificado que uma das duas molas internas do bloco estava quebrada. Foi então substituída por uma mola íntegra de um bloco que a equipe tinha em oficina. Equipamento foi testado e funcionou corretamente. Compressor foi entregue por volta de 15h.</t>
  </si>
  <si>
    <t>OM 2022516863 C-123102C - Corrigir falha SDV-1231502C – PF: Boito
Fomos informados pelo COTUR por volta das 11h40 da queda (SD) do compressor de propano C-123102C com indicativo de alarme na SDV-502C. Em avaliação realizada em campo pelo Eng. Boito nessa válvula foi constatada que reguladora de ar da mesma estava quebrada. Com isso, foi autorizado emissão de PT imediata pelo GAT para restabelecimento da máquina. Foi necessária a montagem de patamar de acesso a válvula pela equipe de andaime, e em seguida tivemos atuação da instrumentação. Foi realizada a substituição da reguladora de ar danificada (soltou parte superior da regulagem) por outra sobressalente disponível em estoque. Após a troca foi realizado teste de abertura e fechamento com sucesso. Atividade finalizada por volta das 18h00. Equipamento liberado para operação sem restrições.</t>
  </si>
  <si>
    <t>Válvula de acionamento hidráulico da slide do 2º estágio</t>
  </si>
  <si>
    <t>SDV-502</t>
  </si>
  <si>
    <t>Reguladora de ar</t>
  </si>
  <si>
    <t>Substituída a mola da válvula</t>
  </si>
  <si>
    <t>Substituída a reguladora de ar</t>
  </si>
  <si>
    <t xml:space="preserve">31/12/2019
ZF 12046059 - VE-3123717B Ventilador com ruído e vibração elevada (PST COTUR) – PF: Suzuki
Por volta das 10:30h foi acionada a manutenção para verificar o ruído anormal no VE-3123717C. A equipe da mecânica avaliou o equipamento identificando vibração e ruído excessivo no conjunto de um possível dano no rolamento. Foi orientada a operação a parada do equipamento afim de preservar o mancal do ventilador da possível quebra do rolamento gerar um dano maior no mancal do ventilador. Com isso a operação realizou a inversão do compressor C-3123701B pelo C-3123701C deixando o compressor B parado disponível em emergência.
</t>
  </si>
  <si>
    <t>OI 2022466905 - C-123701A Quebra da lâmina do acoplamento
Fomos informados pelo Cotur que por volta das 15:45h o compressor de Reciclo C-123101A subiu alguns alarmes repentinamente. Foi avaliado pelo TM Gobis que identificou que o sensor de vibração da carcaça estava alarmado sendo que havia dado um pico e em torno de 7mm/s e vindo a baixar para 6mm/s. Em breve avaliação do TM Gobis a vibração da carcaça do compressor neste momento do alarme do compressor passou de 3mm/s para 7 mm/s. O compressor seguia em avaliação para identificar a causa do aumento da vibração, quando o ocorreu o TRIP do compressor pela atuação do VT-402 por das 15:12h. Realizado inspeção em campo e identificado a quebra da lâmina do acoplamento lado compressor. As 19:30h já conseguimos realizar a remoção do carretel do acoplamento e identificado o cisalhamento da lâmina do acoplamento lado compressor.
Status: Em andamento - Indisponível</t>
  </si>
  <si>
    <t>Shutdown C-3123701C
Hoje pela manhã foi verificado pela OP que o gotejador do C-3123701C não estava atuando corretamente, com alguns pontos sem fluxo de óleo. Foi então destinado TM Aelton da G&amp;E para realizar o ajuste. Pouco tempo depois, por volta das 10h30, houve o shutdown do compressor que foi identificado posteriormente ter sido causado por baixa vazão de óleo lubrificante. Foi colocado o C-3123701B para operar. TM Antônio Jorge da NEAC que está na UTGCA foi envolvido na análise e informou condição anormal no gotejador no ponto referente à chave de fluxo, que provavelmente foi o causador da queda da máquina. Foi realizada então a abertura deste ponto. Foram mobilizados TMs de mecânica da G&amp;E para acompanhar este ajuste com o profissional da NEAC para disseminar o conhecimento. Também foram confeccionadas etiquetas com a vazão correta para cada ponto do gotejador, além da marcação de manter aberta a vazão para a chave de fluxo do sistema. Compressor disponível.
Status: Concluído - Disponível</t>
  </si>
  <si>
    <t>VE-3123717B</t>
  </si>
  <si>
    <t xml:space="preserve">Rolamentos </t>
  </si>
  <si>
    <t>Acoplamento compressor/motor</t>
  </si>
  <si>
    <t xml:space="preserve">chave de nível </t>
  </si>
  <si>
    <t>1- realizada desmontagem do conjunto motor-ventilador para reparo no K10.
2- realizada substituição do mancal e ventilador.
3- realizada montagem e teste no conjunto no dia 13/01/2020, sendo liberado para operação.</t>
  </si>
  <si>
    <t>1- realizada troca do acoplamento</t>
  </si>
  <si>
    <t>1- realizado ajuste da vazão do gotejador</t>
  </si>
  <si>
    <t>C_123101E - Falha de partida em virtude de falha no step de sincronização do motor principal</t>
  </si>
  <si>
    <t xml:space="preserve">Ajuste de  delay de proteção do relê contra perda de excitação </t>
  </si>
  <si>
    <t>OM 2022334142 - B-2123101B Vazamento de MEG 1º Cabeçote – PF: Boito
Coforme programado foi realizada a montagem do pau de carga para atuação da mecânica para sanar o vazamento e alinhamento do conjunto
20/01 - Realizado o raqueteamento da bomba e a troca da válvula do primeiro cabeçote. Amanhã será realizado o desraqueteamento de manhã e o alinhamento da bomba a tarde.
21/01 - Realizado pré-alinhamento da bomba, seguido do desraqueteamento. Ficou pendente apenas o alinhamento final, após a remoção das raquetes, que será feito amanhã. Bomba disponível para partir em caso de necessidade.</t>
  </si>
  <si>
    <t>OM 2022474125 VE-P-2123113C Substituir correia – PF: Boito (PST COTUR - Prazo 31/01)
Conforme programado foi realizada a montagem de andaime e a substituição da correia do ventilador testado e liberado para operação.</t>
  </si>
  <si>
    <t>Junta</t>
  </si>
  <si>
    <t xml:space="preserve">Informativo - C-123701A Queda por Atuação do PIT de óleo do Hydrocom – PF: Suzuki
22/01 Além do Shutdown do TG-D ocorrido na noite do dia 22/01, também houve queda do compressor de reciclo A da fase 1, cerca de 20 minutos antes da queda do TG-D. O diagnóstico foi atuação de pressão baixa de óleo no sistema do Hydrocom. Avaliamos com TM Squinca e o pessoal da OP e foi identificado que a bomba do Hydrocom foi aparentemente comandada para desligar, fazendo com que a pressão zerasse. Poucos instantes depois, a mesma foi comandada para ligar, já com o compressor tripado. O evento carece de melhor explicação, que será investigada nos próximos dias. Estamos considerando o compressor disponível, inclusive, o mesmo opera normalmente neste momento.
</t>
  </si>
  <si>
    <t>PIT 442</t>
  </si>
  <si>
    <t>Reset de falhas e repartida devido indisponibilidade do C-123701B sob intervenção de NR13</t>
  </si>
  <si>
    <t>Ventiladores</t>
  </si>
  <si>
    <t>Substituída a check do primeiro cabeçote</t>
  </si>
  <si>
    <t>Substituída a correia</t>
  </si>
  <si>
    <t>ZF 12054110 - B-2621301A - Perda de fluído de selagem pelo selo LA – PF: Boito
Logo pela manhã fomos informados pelo COTUR que a bomba B-2621301A apresentava consumo elevado do fluído de selagem sendo direcionado para o pote coletor, com reposição do pote de selagem a cada 2h30m em 100mm do nível. Foi avaliado pelo TM João Vitor e constatada a veracidade do consumo elevado do fluído de selagem caracterizando uma passagem pelo selo secundário lado LA. Porém está falha ocorreu prematuramente, este selo foi substituído em dezembro/19  conforme OE 2022323206 - B-2621301A Substituir Selo LA onde a bomba entrou em operação em 20/12/19. Diante do exposto a bomba foi parada e colocada a bomba B em operação.
06/01 - Hoje TM Góbis e Eng. Raupp avaliaram a perda de selagem da bomba principal A do OCVAP II. Foi verificado o trend da bomba no PI, sem identificar nenhum motivo claro do que pode ter levado ao consumo anormal do fluido de selagem LA. Equipe verificou que realmente o consumo começou a ficar elevado a partir da madrugada de 04.01, conforme relatado pela OP. No entanto, não há nenhum indicativo do motivo. Não há sobrepressão no sistema, não houve partida de bomba, ou algo relacionado aos problemas que tínhamos antes das ações do GT do OCVAP II. Em campo, equipe realizou uma partida e acompanhou a operação da bomba por cerca de uma hora, sendo que o nível baixou 20mm neste período. Equipe observou temperatura elevada em cerca de 20° do normal no plano de selagem, mas não é possível dizer agora se esta temperatura alta é causa ou consequência do vazamento do selo. O trocador de calor do plano 53 se mostrou eficiente, baixando a temperatura na saída em cerca de 20° que é o normal de operação. Amanhã equipe seguirá na análise, verificando os apontamentos da OM 2022323206, que foi utilizada para instalar este selo em dezembro/19. As hipóteses mais fortes no momento são de uma possível montagem inadequada ou que o selo já tenha vindo com dano do fabricante/transporte. Bomba segue disponível para operar em caso de necessidade.
OM 2022422500 - B-2621301A Perda de fluído de selagem pelo selo LA – PF: Boito (PST COTUR – CONCLUÍDO)
Hoje foi informado pelo COTUR que desde sábado, esta bomba foi colocada para operar e não apresentou mais desnível no pote de selagem e, consequentemente, não houve aumento de nível do pote coletor. Foi verificada também esta condição pela MI e estamos dando por encerrada  a necessidade de trocar o selo LA desta bomba. Será cancelado também o RTA aberta para vazamento do selo LA. Esta decisão foi alinhada em REDIA.</t>
  </si>
  <si>
    <t>Nota 12098877 - OCVAP I/II Falha na partida – PF: Boito
Pela manhã, tomamos conhecimento pelo COTUR de que os OCVAPs também estavam indisponíveis, por falha de comunicação com o CNCL. Foi mobilizado apoio do TM Squinca que identificou que a fonte do painel do shelter dos OCVAPs havia perdido o ajuste, já que a comunicação de entrada foi perdida ontem após o SD da geração. A fonte instalada é uma fonte ajustável (de laboratório) provisória, pois o material original é da TIC e eles não tinham fonte disponível para troca, na última manutenção. Assim, na época, emprestamos uma fonte para que instalassem no shelter. Sup. Edinilson já está tratando com a TIC  o restabelecimento da fonte original. Para resolver o problema hoje, foi feito o ajuste correto e liberado.</t>
  </si>
  <si>
    <t>PN-4250.93008</t>
  </si>
  <si>
    <t>Fonte ajustável</t>
  </si>
  <si>
    <t>Acompanhamento</t>
  </si>
  <si>
    <t>(&lt;- Equipamento afetado: toda a OCVAPI e II) Ajuste da fonte</t>
  </si>
  <si>
    <t>OM 2022266572 - C-513401F - Preventiva Semestral – PF: Boito
Conforme programado foi realizada a preventiva semestral do compressor com a substituição de filtros e óleo lubrificante do cmpressor. Porém no final do dia na tentativa de partida do compressor, ocorreram 3 tentativas de partidas do compressor sem sucesso indicando sobrecarga no motor do ventilador do compressor. Acordado junto ao Cotur Tiago de realizar nova tentativa de partida do compressor no turno da noite e permanecendo a falha será definido a atuação imediata ou não para correção da falha no redia.</t>
  </si>
  <si>
    <t>OI 2022405414 - C-513401F - Sobrecarga no motor do ventilador – PF: Boito
Após falha da partida do compressor no retorno da preventiva anual realizada através da OM 2022266572, foram realizadas algumas tentivas de partida do compressor pela operação durante a noite também sem sucesso sempre subindo o alarme de sobrecarga no motor do ventilador, item que não havia sido realizado manutenção durante a preventiva. Com a indisponibilidade do compressor foi autorizado pelo GAT a emissão de PT imediata para correção da falha. Equipe de elétrica junto com a mecânica realizou testes não encontrando anormalidades no ventilador, realizada nova partida e apresentou novamente o alarme de sobrecarga no ventilador. Diante disso o TM Pedro realizou o teste desconectando o cabo de potência do ventilador e realizou nova tentativa de partida o que não deveria subir a falha de sobre carga do ventilador, porém nesta partida voltou a apresentar a falha de sobrecarga no ventilador. Nesta última partida de teste a equipe de mecânica observou um vazamento de ar pelo filtro se sucção do compressor, o que caracteriza que o compressor estivesse pressurizado causando a sobrecarga do compressor e não do ventilador como o alarme que subia na IHM. Equipe de mecânica atuou na válvula de pressão mínima, retenção e na válvula de admissão de ar que foi identificado que a mesma não estava fechando completamente, sendo que na abertura da válvula não fora encontradas anormalidades na montagem do kit original. Foi substituído uma única vedação da válvula a qual impedia o fechamento completo da válvula de admissão. Reparada e montada novamente no compressor. Foi verificado também a solenóide e bobina da válvula de admissão e estava sem anormalidade. Foi realizada uma nova partida do compressor por volta das 18:40h o qual não ocorreu mais a sobrecarga do compressor, porém o compressor veio o TRIP algums minutos depois por temperatura elevada do óleo lubrificante. Foi observado que o coller estava totalmente frio levando a crer que a válvula termostática que foi substituída na preventiva não estava atuando. Negociado com o Cotur para retornarmos amanhã para correção da válvula termostática e partida do compressor.
04/01 - Foi realizada a desmontagem da válvula termostática e identificada a montagem invertida da válvula durante a preventiva. Como não conseguimos identificar se causou algum dano na válvula com a sua instalação e operação invertida, achamos por bem instalar um kit da válvula termostática nova. Com isso foi realizada partida do compressor com sucesso e liberado para operação.</t>
  </si>
  <si>
    <t>ZF 12114883 C-513401E- Ruído Anormal PN Campo – PF: Boito
Formos informados pelo COTUR no REDIA das 08h00 de ruído anormal vindo do interior do painel de campo do compressor de ar E, sendo desligado o compressor até uma avaliação da MI. Em avaliação realizada em campo pela elétrica (TM. Flaviano) foi constatado que ruído vem de uma bobina de contatora do painel de comando possivelmente causada por sujeira ou folga na fixação. Este ruído não causa nenhum tipo de interferência no funcionamento do equipamento, dessa forma, foi retornado com mesmo em operação sem nenhum tipo de restrição. Sup. Daniel também informou que essa falha já está mapeada nas últimas preditivas para intervenção programada.</t>
  </si>
  <si>
    <t>Válvula de admissão</t>
  </si>
  <si>
    <t>Válvula termostática</t>
  </si>
  <si>
    <t>c-513401E</t>
  </si>
  <si>
    <t>Bobina da contatora do painel de comando</t>
  </si>
  <si>
    <t>Substituída vedação.</t>
  </si>
  <si>
    <t>Corrigida posição de montagem da válvula</t>
  </si>
  <si>
    <t xml:space="preserve"> GE-513201C TRIP por spread no termopar 2
</t>
  </si>
  <si>
    <t>GE-513201D Shutdown Overspeed GG – atuação espúria do sensor de velocidade da GG (overspeed).</t>
  </si>
  <si>
    <t xml:space="preserve"> GE-513201D Shutdown Overspeed GG – durante manobra para baixar a carga deste TG e uma tentativa de atuar no sensor com a máquina rodando</t>
  </si>
  <si>
    <t xml:space="preserve"> C-123101B - Falha sob demanda step de sincronização do motor elétrico principal</t>
  </si>
  <si>
    <t xml:space="preserve">GE-513201C - Falhas de partida do TG-C por falha de ignição sucessiva da Camara 1 </t>
  </si>
  <si>
    <t xml:space="preserve">C-123101E - Falha de partida step de acoplamento clutch Vorecon
</t>
  </si>
  <si>
    <t xml:space="preserve">C-123101E - TRIP atuação do XS_405, relacionada a falha da XV-211 (sucção). </t>
  </si>
  <si>
    <t>C-123102C - Trip do compressor de propano C-123102C com indicativo de alarme na SDV-502C.</t>
  </si>
  <si>
    <t>C-123701A - Trip vibração elevada por Quebra da lâmina do acoplamento</t>
  </si>
  <si>
    <t xml:space="preserve">C-3123701C - Trip por baixa vazão de óleo gotejador
</t>
  </si>
  <si>
    <t xml:space="preserve">C-123701A - Trip por Atuação do PIT de óleo do Hydrocom 
</t>
  </si>
  <si>
    <t>1 - Divulgação interna a equipes de manutenção - Supervisão / Engenharia da análise do RTA 2020-001093-A</t>
  </si>
  <si>
    <t>1 - Divulgação interna a equipes de manutenção - Supervisão / Engenharia  da análise do RTA 2020-001050-A</t>
  </si>
  <si>
    <t>1 - Realização de estudo geral de confiabilidade associado a recorrências de falhas por ignição dos TGs</t>
  </si>
  <si>
    <t xml:space="preserve">1 - Implementação de ajustes de sets de tempo de atuação de proteção do relê associada a sincronização </t>
  </si>
  <si>
    <t xml:space="preserve"> C-123101E Shutdown por alta temp. de gás - Queda por temperatura alta de gás de descarga, devida a parada simultânea de dois ventiladores do P-12. </t>
  </si>
  <si>
    <t>1 - Divulgação interna a equipes de manutenção - Supervisão / Engenharia  da análise do RTA 2020-000336-A</t>
  </si>
  <si>
    <t>1 - Realização de análise de evento com plano de ação de mitigação</t>
  </si>
  <si>
    <t>1 - Revisão de plano de manutenção para substituição de solenoídes de XV</t>
  </si>
  <si>
    <t>1 - Divulgação interna a equipes de manutenção - Supervisão / Engenharia  da análise do 2020-001459-A</t>
  </si>
  <si>
    <t>1 - Divulgação interna a equipes de manutenção - Supervisão / Engenharia  da análise do 2020-000894-A</t>
  </si>
  <si>
    <t>1 - Divulgação interna a equipes de manutenção - Supervisão / Engenharia  da análise do 2020-000996-A</t>
  </si>
  <si>
    <t xml:space="preserve">OI 2022618575 GE-513201A SD Deslocamento axial PT – PF: Lucas
Ontem por volta das 23h00 tivemos a informação do COTUR do SD do TG-A devido atuação do sensor de deslocamento axial (LHH39PTA_01), acarretando em parada parcial da planta por conta da atuação do descarte de cargas de dois vendas e um propano. Após a queda desta máquina foi colocado em operação o TG-C que ao atingir a velocidade sincronismo veio a cair por SD no sistema elétrico devido sobrecorrente nas fases A/C. Com esses dois eventos foi removido o libra o TG-B em colocado o mesmo em operação com sucesso, inclusive com passagem para premix restabelecendo a carga e exportação da planta durante a madrugada. Logo pela manhã foi emitida PT imediata para atuação da equipe de instrumentação com apoio de engenharia. Eng. Lucas/ Boito e TM Grammlich, oi verificado no PI que houve deslocamento negativo nos sensores de axiais 39PTA e 39PTB, e que apesar de haver uma diferença na indicação entre eles, ambos tiveram comportamento similar. Na verificação em campo não foram encontradas anormalidades na caixa de junção e nas elétricas dos instrumentos. Após avaliação junto corpo técnico de engenharia foi decidido por elaborar um ARO junto a OP por by passar o alarme e intertravamento destes dois instrumentos para partir a máquina para avaliar o comportamento dos mesmos em operação. Aproveitamos nestes testes para corrigir um pequeno desvio na lógica de votação dos sensores no Bently, feito isso a máquina partiu com sucesso operou em torno de 1h em IDLE e fora parada em seguida como reserva estratégica. A suspeita da equipe é de alguma anormalidade na montagem/instalação dos instrumentos, neste primeiro momento na avaliação realizada considerando outros parâmetros de temperatura, vibração dos demais sensores não se encontrou anormalidades, por isso, a estratégia e manter essa máquina como disponível com ARO 2020-040 pronta para caso de necessidade dela entrar em operação. Na próxima semana devemos programar intervenção para verificação física desses sensores o que demandará de pelo menos dois dias de indisponibilidade da máquina, porém isso deve ocorrer somente após restabelecermos a confiabilidade do TG-C. Por ora, a máquina segue disponível.
</t>
  </si>
  <si>
    <t xml:space="preserve">OI 2022618580 GE-513201C SD sobrecorrente G-60 – PF: Lucas
Emitido pelo Eng. Fernando apresentação sobre análise de falha do evento ocorrido no TGC na data de ontem à noite. A avaliação aponta para um curto bifásico entre as fases A e C, que ocorreu de forma rápida e foi extinto antes da abertura do disjuntor. O evento foi real, uma vez que houve a sensibilização de relés e TCs em locais distintos. Também observado um afundamento de tensão. Foi emitida PT imediata para atuação da elétrica em conjunto com a CCT, em campo foi retirado a oscilógrafia tanto do relé do painel do K-13 quanto relé de proteção da casota G-60. Foi realizada verificação geral no PN-513201C e não foi encontrada anormalidades, com isso, foi montado em campo patamar de acesso com telhado para abertura da caixa de ligação dos cabos do gerador, será realizado inspeção e medições nos cabos e nas bobinas do gerador. Previsto para amanhã o apoio da equipe da G&amp;E. Em paralelo Eng. Fernando está viabilizando a mobilização da empresa Insight para apoio em medições complementares em campo a partir da segunda-feira. A máquina ficou indisponível.
29/02 - Dando continuidade na análise da falha do gerador de TG-C que causou o TRIP do TG-C na noite de 27/02. Foi aberta a caixa de conexão de neutro e TC’s e não foram encontradas evidências de um curto-circuito e a caixa estava limpa e seca. Foi aberta a caixa de conexão das fases e TP’s, onde foi constatada a presença de óleo e água na base dela. Porém também não foram identificadas evidências de que pudesse ter ocorrido uma falha. Todos os componentes estão íntegros e apesar da agua e óleo no fundo, o interior da caixa está relativamente limpo. A água e o óleo encontrado foram removidos. Realizada as medições de resistência de isolamento no conjunto Gerador + Cabos, onde o valor encontrado foi de 800 kW. Este valor está muito abaixo do esperado, que seria algo próximo a 15 MW (valor prático), foram desconectados os cabos de saída do gerador e realizadas medições (Resistência de Isolamento) individuais no gerador e nos cabos. No Gerador na primeira medição foram encontradas: Fases R – S = 532 kW / 493 kW, Fases S – T = 812 kW / 780 kW e Fases T – R = 835 kW / 790 kW. Na segunda medição se confirmaram os valores da primeira mediação: Fase R – Massa = 539 kW / 673 kW, Fase S – Massa = 907 kW / 957 kW e Fase T – Massa = 471 kW / 474 kW.
Já os cabos todos foram medidos individualmente e apresentaram valores sempre superiores a 7GW. Desta forma, constatou-se que os cabos de potência estão íntegros. 
Amanhã será dado continuidade na avaliação do gerador com apoio da mecânica na realização de uma boroscopia para verificação do bobinamento 
</t>
  </si>
  <si>
    <t>OM 2022503419 - TG-C - Atividades de Pré Partida – PF: Lucas
Conforme programado foram realizadas as substituições das câmaras 1, 2 e 9 e removido o pau de carga.</t>
  </si>
  <si>
    <t>OM 2022503419 - TG-C - Atividades de Pré Partida – PF: Lucas
Dando continuidade nas atividades de pré partida do TG-C foi realizada a remoção do piso gradeado e a limpeza interna do hood pela equipe de limpeza industrial.</t>
  </si>
  <si>
    <t>OM 2022503419 - TG-C - Atividades de Pré Partida – PF: Lucas
Foi feita a remoção de todo o piso gradeado dentro do hood, efetuada limpeza interna e remontado o piso gradeado,  
Realizada atuação do WHRU com apoio da automação de 0 a 100%, verificando as atuações dos sensores de fim de curso aberto/fechado, operando normalmente.
Substituída a XV-5132639C por outra recondicionada, realizado teste de abertura e fechamento com apoio da automação, ok</t>
  </si>
  <si>
    <t xml:space="preserve">OM 2022436577 TG-A Identificar/corrigir vazamento de ar (PRD- COTUR) – PF: Lucas
Dando continuidade na identificação do consumo excessivo de ar comprido quando o gerador está alinhado, a equipe identificou um vazamento considerável na união da tubulação dentro do painel de minipurga na tubulação de 2" de alimentação do sistema. Após reaperto da união foi testado e sanado o vazamento de ar.
02/02 - Após ter sido sanado o vazamento pela união de 2" no interior do painel de mini purga, conforme combinado com a operação foi realizado o teste de pressurização do gerador durante a noite para saber se houve eficácia nos vazamentos sanados. A operação informou hoje pela manhã que permanece no mesmo patamar de consumo elevado de ar comprimido quando alinhado o TG-A em torno de 300Nm³.
04/02 - Hoje foi remontado o andaime para a continuidade dos trabalhos de analise do vazamento, previsto continuidade os teste para amanha 05/02.
05/02 - A Instrumentação trabalhou hoje no final da tarde na verificação da pressurização do TG-A.  Ao alinhar o ar para o Gerador foram identificadas os seguintes valores em momentos diferentes.
  AR bloqueado total Ar  alinhado parcial , (bloqueado para Gerador) Ar alinhado total (antes de ajustar) Ar alinhado total com pressão normal Ar alinhado total com ultimo ajuste
Vazão total 148,00 151,60 179,00 256,00 170,00
Pressão interna - mbar 0,00 0,00 6,80 12,00 3,00
Há um grande consumo como esperado, porem difícil identificar o ponto principal de vazamento, Valores repassados para Coord. Gustavo e amanha devemos definir próximos passos.
06/02 - Hoje foi definido pela gerência em manter a máquina com a atual vazão de pressurização e disponibilizar a maquina para partida  possibilitando a parada do TG-B va verificação do possível vazamento de óleo, Porem essa troca só deve acontecer na segunda feira ou em caso de uma reavaliação do TG-B.
Definido pelo Coordenador Gustavo que o Eng Daniel será o responsável em definir as próximas ações para sanar o vazamento do TG-A. Estas ações devem ser replicadas aos demais TGs que também apresentam grande consumo de ar.
</t>
  </si>
  <si>
    <t xml:space="preserve">OM 2022487939 OI GE-513201C Substituir termopar 02B (PST COTUR) – PF: Lucas
Dando continuidade no saneamento das ocorridas que levaram a queda do TG-C, conforme programado foi realizada a substituição do termopar 02B normalizando a sua indicação na IHM e removido o jump instalado em 22/01.
</t>
  </si>
  <si>
    <t xml:space="preserve">OM 2022375412 - SD-UH-TS-GE-513201A Inspecionar Demister – PF: Lucas
Realizada a substituição do filtro do demister e inspecionada a check valv do demister não sendo identificada anormalidades em sem funcionamento. O único ponto observado pelos mecânicos foi a presença da espécie de uma parafina impregnada no filtro que foi removido do demister, este filtro que foi removido está na oficina caso a engenharia queira inspecionar.
</t>
  </si>
  <si>
    <t xml:space="preserve">OM 2020482082 GE-513201C Analisar baixa isolação TE-5132610C (4a/b) - Multicabo termopar – PF: Lucas (PST Cotur):
Conforme programado foi realizado a megagem do multicabo da casota para a CJ no interior do hood sendo identificado a baixa isolação para massa no cabo do termopar 7A no condutor positivo. Os demais cabos não apresentaram anormalidades nas medições. Equipe também verificou a inexistência de cabo reserva disponível. Já o termopar 15B apresentou baixa isolação da CJ de entrada do hood para a CJ dos termopares no interior do hood. Amanhã será dado continuidade na atividade afim de identificar os pontos danificados nos cabos.
</t>
  </si>
  <si>
    <t>OM 2020482082 GE-513201C Analisar baixa isolação TE-5132610C (4a/b) - Multicabo termopar – PF: Lucas (PST Cotur):
04/02 - Hoje a Instrumentação identificou que a baixa isolação do cabo do termopar 07 acontece na JB do campo, porem ainda não isolada.  Foi definido no Redia por concluir os trabalhos no TG-A para somente após retornar os trabalhos no TG-C, esta falha não indisponibiliza o TG</t>
  </si>
  <si>
    <t xml:space="preserve">OM 2020988449- TG-C - ZSL-51320603C - Sensor em falha – PF: Lucas (ARO 2019-108)
Instrumentação concluiu a substituição e removido o force e dado baixa na ARO/PST, porem não foi realizada a modificação da suportação pela caldeiraria conforme programado (oper 30)
</t>
  </si>
  <si>
    <t xml:space="preserve">Nota 12157781 - GE-513201B - Falha de comunicação do PQM – PF: Lucas
[17/02] Durante monitoramento preditivo através do portal da integridade. Foi observado que o TG-B apresentava uma  tensão reativa elevada o qual despertou atenção onde foi envolvida Engenharia, Operação, CCT, Automação e Siemens para avaliar a condição do TG-B. No local a equipe observou que o PQM (módulo de controle de qualidade) do TG-B se encontrava com suas variáveis travadas, apresentando odor de queimado, módulo sozinho tentando reiniciar e com valores divergentes do G-60 e do GSP. Na avaliação chegou a conclusão da possível queda do TG-B até mesmo no momento da troca por outro TG. Helver da Siemens junto com Bruno da CCT avaliaram a possibilidade de escrever a leitura do G-60 no PCS da máquina para tentarmos realizar a substituição de TG's de uma forma mais segura possível. Após muita avaliação que levavam aos mesmos riscos de levar a um possível TRIP da unidade, foi optado em realizar a manobra de passar o TG-A para o PREMIX e parada do TG-B, manobra esta finalizada as 22:10h.
Verificado em estoque não possuímos o módulo em estoque NM 11.274.280 Relé monitor p/tensão 20-48Vca / 20-60Vc. Foi gerada a nota ZE para extenção para centro 0231, parametrização ZS=1 e inclusão na lista técnica dos respectivos equipamentos.
21/02 - Hoje logo as 07h15 da manhã recebemos o material, que foi conferido pela equipe de Automação e da CCT, estando correto. Foi então emitida PT para realizarmos a substituição do módulo. Foram realizadas além da troca do equipamento, a medição de tensão da entrada do equipamento (que marcou 25V) e as medições de resistência dos conjuntos de TC, para assegurar que a queima não foi em decorrências de algum elemento externo, porém nenhuma anormalidade foi encontrada, o que nos levou a crer que a falha teve origem interna da eletrônica do equipamento (Componente eletrônico). O TG foi posto em funcionamento com sucesso para teste e recebeu carga de 2,4 MW. Todas as medições foram conferidas e comparadas com o Relé de proteção G60 e nenhuma discrepância na medição foi notada. Agora o TG está liberado para operar em ISO novamente, se necessário.
OE 2022437799 - TG-B alarme de falha ECS control net – PF: Lucas
Realizado por oportunidade, em paralelo com a atividade acima, a troca do cartão, eliminando o alarme de ECS Control NET Node 3 que estava atuado. TG-B disponível.
</t>
  </si>
  <si>
    <t xml:space="preserve">OM 2022593065 GE-513201B Atividades de Pré Partida – PF: Lucas
Conforme programado foi realizada a montagem do pau de carga, remoção e troca das três câmaras de combustão 1, 2 e 9. Houve dificuldade para remoção do combustor da câmara 01 que removido para oficina onde foi passado o "azul da prússia" para identificar onde estava o travamento, foi encontrado posição onde estava pegando foi feita corretiva em seguida ele encaixou perfeitamente nas câmaras revisadas. Durante inspeção nas câmaras removidas não foram encontradas nenhum vestígio de sujeira ou resíduo. A câmaras foram recompostas em campo com sucesso. A instrumentação realizou o teste no WHRU, também sem anormalidades. Atividade prossegue amanhã com os testes nas válvulas de dreno e RIC. A máquina foi entregue por volta das 17h00 para operação sem anormalidades.
</t>
  </si>
  <si>
    <t>OI 2022624267 GE-513201A - Falha Relé G-60 – PF: Lucas
Após os testes realizados no TG-A assim que máquina parou percebemos uma falha no módulo G-60, o relé estava com status de fora de operação. Com isso, foi gerada ordem imediata para realizar reset no hardware. A PT foi imediata foi autorizada pelo GAT, foi realizado o reset em campo, foi desligamento do o rack, sacado e reinstalado o cartão de entrada analógica dos TC e reenergizado. A falha foi normalizada, este mesmo evento ocorreu a pouco mais de 30 dias atrás onde trocamos a fonte, o cartão de entrada e o de saída digital (OI 2022495199), ou seja, a falha não está concentrada nestes cartões. A suspeita é de alguma no rack ou na CPU, o ideal e a troca completa do rack com todos os cartões, porém não temos tudo disponível</t>
  </si>
  <si>
    <t>39PTA</t>
  </si>
  <si>
    <t>G60</t>
  </si>
  <si>
    <t>Isolação do getrador</t>
  </si>
  <si>
    <t>Vedações e conexões do gerador</t>
  </si>
  <si>
    <t>SD-UH-TS-GE-513201A</t>
  </si>
  <si>
    <t>Demister</t>
  </si>
  <si>
    <t>TE-5132600G-AC
TE-5132600O-BC</t>
  </si>
  <si>
    <t>Multicabo</t>
  </si>
  <si>
    <t>Chave de posição</t>
  </si>
  <si>
    <t>PQM</t>
  </si>
  <si>
    <t>G-60</t>
  </si>
  <si>
    <t>Relé de proteção</t>
  </si>
  <si>
    <t>Foi avaliado o comportamento do sensor e demais sensores da máquina, que deveriam ter alteções em suas medição caso fosse um evento real de deslocamento. Não identificado essa condição. Assim, foi decidido por realizar o force do SD associado a esses sensores, e testar a partida para verificar os demais parâmetros. Tudo permaneceu normal.</t>
  </si>
  <si>
    <t>Identificado baixa isolação nos enrrolamentos do gerador. Realizado drenagem da carcaça, sendo identificada muita água. Foi iniciado investigação para identificar causa da infiltração de água e secagem do interior do gerador.</t>
  </si>
  <si>
    <t>Ajustado a pressão de pressurização para um valor mais baixo, reduzindo a vazão.</t>
  </si>
  <si>
    <t>Realizado a substituição do termopar</t>
  </si>
  <si>
    <t>Realizado a substituição do demister</t>
  </si>
  <si>
    <t>Identificação do ponto onde se encontra a baixa isolação</t>
  </si>
  <si>
    <t>Realizado substituição da chave em falha</t>
  </si>
  <si>
    <t>Realizado a parada do equipamento e realizado a troca do PQM em falha</t>
  </si>
  <si>
    <t>Realizado reset do relé de proteção</t>
  </si>
  <si>
    <t xml:space="preserve">OI 2020779136 C-123101E - Falha XV-215 Flare 
Durante o evento de SD do TGA houve descarte de cargas causando queda do compressor de venda E. Após o restabelecimento do parque de geração, foi tentado a partida dessa máquina sem sucesso devido a travamento da XV-215 aberta. Foi liberada PT imediata para atuação da instrumentação. Em campo foi realizada verificação geral no conjunto de acionamento e não foi encontrada anormalidades, porém a válvula não movimentação com indicio de travamento mecânico. Foi realizado pressurização direta com ar na cabeça da válvula com isso ela destravou, mas percebemos agarramento no logo início da movimentação, após mais de 25 acionamentos em campo, houve amaciamento da válvula, ela deixou de agarrar na partida. Após isso, optamos por deixar a pressão da reguladora mais elevada do que o normal para garantir a confiabilidade. Equipamento testado e liberado para operação.
</t>
  </si>
  <si>
    <t>Válvula para Flare</t>
  </si>
  <si>
    <t>Testes e destravamento da válvula</t>
  </si>
  <si>
    <t>OM 2022217175 - M-P-C-3123102A-01B - Substituir rolamento do motor – PF: Boito
Desconectado motor e removido para a oficina.
06/02 - Reinstalado motor novo, alinhado as polia e tensionada a correia, faltando apenas remover pau de carga e conectar cabos, conclui em 07/02.
07/02 - Removido pau de carga e conectado cabos. Ao testar foi identificado muita vibração ainda, vindo a desarmar o ventilador. Aoki, amanha o Sobreaviso irá intervir conforme definição do Gerente Flaviano, se puder a noite verificar se há o rolamento do mancal no estoque ajudaria, se for possível, se não vemos com o sobreaviso amanha. 
08/02 - Hoje a Elétrica e Mecânica  atuaram na verificação do ventilador. Foi identificado que o fechamento do motor estava errado, ocasionando corrente elevada desarmando na subestação. Foi librado o motor e refeito o fechamento para a tensão de alimentação correta, ligado para testar e funcionando normalmente sem vibração.</t>
  </si>
  <si>
    <t>OI 2022561780 XV-1231501A Vazamento de ar pela cabeça – PF: Boito
Acionado a manutenção por volta das 10h00 com a informação da OP da identificação de vazamento de ar em campo proveniente de trinca no corpo da reguladora de ar da XV-1231501A. Foi realizada avaliação preliminar na lógica do PLC verificamos que não havia intertravamento alocado nessa válvula, sendo assim, foi liberado ordem imediata pelo GAT para atuação da instrumentação. Superado as etapas emissão de PT, foi substituída a reguladora danificada por sobressalente metálica disponível em estoque. Equipamento liberado com sucesso para operação por volta das 15h00. Segue operando sem anormalidades.</t>
  </si>
  <si>
    <t>OM 2022459707 PN-C-3123102A: Reaperto de bornes – PF: Boito (Ação RTA): 
Conforme programado foi realizado o reaperto PN do compressor em abrangência a ação do RTA 2019-010956-A-RTA-007. Na realização do reaperto dos componentes do PN, foram identificados alguns bornes folgados.</t>
  </si>
  <si>
    <t>OM 2022430811 C-123102B - Avaliar/Criar lógica conforme estudo SGM-2018-0026 – PF: Boito
Conforme programado foi verificado o SGM e criado o esboço da lógica, porém durante a criação do esboço o técnico de automação avaliou alguns pontos que necessitam ser melhorados para o funcionamento adequado da lógica. Na segunda feira o TM irá conversar do Elaborador da GM para avaliar a lógica corrigir.</t>
  </si>
  <si>
    <t>OM 2022521548 TSHH-1231581A - CORRIGIR/REPAPAR CHAVE TERMOSTÁTICA – PF: Boito
Realizada a verificação da falha do TSHH-1231581A do compressor de propano A sendo identificado que havia um cabo de alimentação do instrumento rompido gerando a falha. Refeita a conexão do cabo e disponibilizado o aquecedor do óleo do compressor.</t>
  </si>
  <si>
    <t>M-P-C-3123102A-01B</t>
  </si>
  <si>
    <t>XV-1231501A</t>
  </si>
  <si>
    <t>TSHH-1231581A</t>
  </si>
  <si>
    <t>Cabo do termostato</t>
  </si>
  <si>
    <t>Substituição dos rolamentos do motor</t>
  </si>
  <si>
    <t>Substituição da reguladora de ar por sobressalente metálica</t>
  </si>
  <si>
    <t>Avaliação da lógica</t>
  </si>
  <si>
    <t>Substituição do cabo do instrumento</t>
  </si>
  <si>
    <t>OI 2022554652 C-123701A - Análise de falha SD 09/02 (Etapa sem PT) – PF: Suzuki
Acionado a manutenção por volta das 11h00 com a informação do COTUR da queda do compressor de reciclo devido baixa pressão de óleo, foi observado na IHM da máquina que houve uma falha no acionamento da bomba de óleo do hydrocom.</t>
  </si>
  <si>
    <t>Verificação de dados técnicos para identificação de falha e repartida do equipamento</t>
  </si>
  <si>
    <t>OM 2022542435 - MANUT PREV C-UC-513401B MECANICA – PF: Boito (ICPM)
Concluída preventiva de mecânica do compressor de ar B. Está disponível, porém não foi substituído o filtro separador de óleo ar por indisponibilidade de estoque. Estamos acompanhando a compra do filtro pelo pedido 4509653278 e assim que chegar iremos substituir através de nota/OM específica.</t>
  </si>
  <si>
    <t>OM 2022610341 C-513401E - Falha Transformador Comando – PF: Boito
Hoje aproveitamos a realização da preditiva da elétrica nessa máquina para fazer uma análise de falha em campo. Em campo identificamos a IHM apagada, foi solicitado apoio da CCT para verificar a gaveta no CCM, a mesma foi verificada e estava tudo OK. Em medições realizadas em campo constatamos ausência de tensão de controle (24Vcc) no painel de comando, essa tensão é oriunda do transformador de comando. Havia tensão de 440V na entrada, mas na saída estava zero. Verificamos a disponibilidade de sobressalente em estoque, foi realizada a reserva Nº 93139595-1 para uma unidade do NM 12.184.502 (Transf.com. 300VA 1F prim.460/480V). Após a liberação de PT imediata pelo GAT, foi realizada a substituição do transformador danificado, em seguida feito teste funcional da máquina com sucesso. Equipamento liberado para operação.
Status: Concluído – Operando</t>
  </si>
  <si>
    <t>Transformador Comando</t>
  </si>
  <si>
    <t>Substituição do transformador comando</t>
  </si>
  <si>
    <t>OM 2022416819 C-UC-513401E Avaliar o motivo da vibração alta – PF: Boito
Realizado pela equipe de elétrica em campo o levantamento dos dados da contatora que está vibrando para especificação e compra via fluxo normal, uma vez que, não há nenhum tipo de restrição para equipamento operar com esse ruído causado pela vibração da contatora. TM Pedro vinculou na ordem na catalogo do fabricante contendo todos os dados técnico.
10/02 - Hoje com apoio do GPI e SUP Daniel foram verificados várias contatoras sobressalentes disponíveis no almoxarifado e localizado uma que é compatível, sendo assim, foi incluso na D-1 a realização dessa atividade de troca da contatora para amanhã. Compressor segue disponível para operação.
11/02 - Hoje conforme programado foi realizada a substituição da contatora danificada pela nova sobressalente, após a troca foi realizado teste funcional com sucesso. Equipamento liberado.</t>
  </si>
  <si>
    <t>Substituição da contatora</t>
  </si>
  <si>
    <t>OM 2022287087 - VE-P-123713-B Conferir folgas dos elementos (#) – PF: Boito
Fomos acionados pela operação devido ao ruído e vibração anormal no motor do ventilador. TM's Brazil e Rodrigo foram até o local constatando um ruído excessivo no motor como o rolamento estivesse já quebrado. Observado que a tampa de proteção da ventoinha caiu devido a vibração causando a quebra das aletas da ventoinha como também a caixa de ligação do motor está folgada. A equipe de mecânica acredita que a caixa de ligação do motor folgou devido a vibração. Com esta condição crítica do motor, foi solicitado a operação a parada imediata deste ventilador assim causando perda de produção de GLP.
03/02 - Definido no redia pela atuação em imediato no reparo do ventilador, com isso foi realizado o delineamento da ordem e emitida PT imediata. Logo pela tivemos atraso para a montagem de andaime devido a forte chuva sendo iniciada a montagem de andaime logo após o almoço e concluída a montagem de andaime e pau de carga as 16h. Realizada a desconexão dos cabos do motor iniciar a remoção do motor da base, descer e transportar para oficina amanhã de manhã. O rolamento que faltava para o motor recebemos no final da tarde via PTM da REVAP.
04/02 - Foi removido o motor do aircoolers para a oficina, realizado todas as dimensões e substituído o rolamento. Durante a remoção do rolamento foi identificado que além da ventoinha, o anel de encosto tambem estava danificado. Procurado o ventoinha e não foi encontrado, porém parece que temos um motor similar no estoque. 
Amanhã será removido o motor do estoque para verificar se a ventoinha e o anel de encosto do rolamento são idênticos dos quais foram danificados.
Em paralelo, será feito uma cotação do material
05/02 - Hoje foi concluída a montagem do motor em oficina e reparado o suporte da proteção da ventoinha. Aguardando a providencia da ventoinha.
06/02 - Recebido hoje a tarde a ventoinha e anel de encosto pelo Sup Aoki, Amanha pela manha deverá ser concluída a montagem do motor em oficina e a tarde a montagem em campo já disponibilizando o Ventilador para o final de semana.
07/02 - Concluída a montagem do motor em campo, alinhado e testado, OK, entregue a operação.</t>
  </si>
  <si>
    <t>B-123702A - Desarmando pressão Baixa – PF: Boito: Foi emitida pela OP a nota ZF 12140034-PIT-1237306 Atuação do PSLL-306 tripando, porém acreditamos que não há falha neste instrumento ele é somente consequência de alguma anormalidade ou no plano de selagem ou no selo desta bomba.  Por ora, essa bomba está sendo preservada até avaliação mais detalhada da MI</t>
  </si>
  <si>
    <t>OM 2022538151 B-123702A - Avaliar lógica de trip – PF: Boito
Hoje a equipe de elétrica fez uma verificação na lógica não foi encontrada nenhuma anormalidade. Foi implementado um datalogger, em seguida feito partida assistida da bomba junto a operação, também nenhuma anormalidade foi constatada. Bomba segue operando com o acompanhamento da operação e Automação.</t>
  </si>
  <si>
    <t>em análise</t>
  </si>
  <si>
    <t>Substituído o rolamento, ventoínha e anel de encosto.</t>
  </si>
  <si>
    <t>GE-513201A SD Deslocamento axial PT</t>
  </si>
  <si>
    <t xml:space="preserve">GE-513201C SD sobrecorrente G-60 </t>
  </si>
  <si>
    <t xml:space="preserve">C-123101E - TRIP sob demanda por Falha XV-215 Flare </t>
  </si>
  <si>
    <t>C-123701A - SD por falha de sistema de lubrificação HYDROCOM</t>
  </si>
  <si>
    <t>1 - Divulgação interna a equipes de manutenção - Supervisão / Engenharia  da análise do 2020-003008-A</t>
  </si>
  <si>
    <t>1 - Divulgação interna a equipes de manutenção - Supervisão / Engenharia  da análise do 2020-003216-A</t>
  </si>
  <si>
    <t>1 - Envio de orientações diagnóstico HYDROCOM para operação</t>
  </si>
  <si>
    <t>1 - Verificação geral de válvula</t>
  </si>
  <si>
    <t xml:space="preserve">OI 2022618580 GE-513201C SD sobrecorrente G-60 – PF: Lucas
[01/03] Hoje demos continuidade na avaliação do gerador do TG-C, sendo realizada a medição da resistência ôhmica do gerador com o seguinte valores encontrados: Fases R – S = 13,6 mW, fases S – T = 13,8 mW e fases T – R = 13,8 mW. Com estes valores são normais e indicam equilíbrio nos enrolamentos. Foram realizadas medições da resistência de isolamento das bobinas do gerador, com os valores encontrados: Fase R – Massa = 828 kW / DAR = 1,01 / PI = 1,06, Fase S – Massa = 1,13 MW / DAR = 1,01 / PI = 1,03, Fase T – Massa = 1,39 MW / DAR = 1,02 / PI = 1,22, Fases R – S = 654 kW / DAR = 1,02, Fases S – T = 1,15 MW / DAR = 1,04 e Fases T – R = 875 kW / DAR = 1,04. OBS: DAR é a Taxa de Absorção do Dielétrico e PI é o Índice de Polarização. Em comparação com as medições do dia de ontem (29/02/2020) percebesse uma pequena melhora, mas praticamente não muda o cenário de risco para a máquina elétrica caso ela opere com estas condições.
Foi realizada pela mecânica a boroscopia no gerador pela janela de visita lado LA, que não encontrou indícios de danos nas bobinas que possa ter sido causado pela elevação de corrente. No entanto foi verificada a presença de significativa de líquido (água) acumulado no fundo da carcaça, bem como as paredes internas molhadas. A água foi drenada e pode-se notar grande volume dela estimado torno de uns 40L. Também através da boroscopia foi identificado que há pontos de oxidação tanto do estator, quanto do rotor. Talvez ainda seja cedo para afirmar, mas os dados e informações levantados hoje apontam que a falha ocorreu devido à baixa isolação dos enrolamentos, o que causou a elevação de corrente e disparo da proteção. Estas informações também orientam para que o problema seja somente a questão da baixa isolação e nenhum dano físico mais severo tenha ocorrido.
02/03 - Dado continuidade na avaliação do gerador sendo realizada a medição de isolação do gerador o qual permaneceu com a isolação conforme os as mediações realizadas nos dias anteriores. Realizada nova drenagem do gerador sendo encontrado ainda um acumulo de água no interior. Conforme solicitado pela Engenharia e execução foi montado andaime na região da excitatriz e um patamar para abertura das janelas de visita do gerador. Foi realizado redelineamento da ordem para a realização de novos testes junto a empresa externa Insigth e secagem do gerador. Já solicitado apoio da IE para avaliar o trocador de calor devido a questão da infiltração de água no gerador. Supervisor Aoki já está providenciando a confecções das conexões para adequação dos pontos de drenagem dos geradores
03/03 - Identificado pela equipe a necessidade de montagem de mais um andaime na região da excitatrix o qual foi concluído na parte da tarde. Recebida a na unidade a equipe da Insight para apoio no diagnóstico e reparo do gerador. Aberta a janela de visita (Meia Lua) do lado La e LOA sendo observado muita umidade no interror do gerador e visivelmente é possível observar a água escorrendo no interior do gerador. Preparado transformador para alimentar o ventilador industrial conseguido emprestado junto a ETM. Foi realizado o Surge Test no rotor e no estator não sendo identificado curto no conjunto, foi realizado também a medição de isolação do rotor e estator pela a equipe da Insight onde continua a indicação de baixa isolação no conjunto. Previsto para amanhã a remoção do trocador de calor do gerador para identificar o ponto da infiltração e desmontagem da excitatriz e mancais para a remoção dos defletores do gerador para secagem e reparo do conjunto.
04/03 - Realizado novo delineamento da ordem para a remoção do trocador de calor e revisão do libra, com isso tivemos atraso na liberação da PT. Realizada a adequação do andaime para a remoção do trocador de calor e realizada a instalação de 25% das resistência para secagem do gerador. Orientada a operação para fazer ronda a cada 2h para acompanhar o acompanhamento dos equipamentos.
05/03 - Hoje foi verificado pela equipe que as resistências instaladas no gerador estão sendo eficiente, melhorando as medições de isolação, tanto do estator quanto do rotor. O estator já se encontra em condição normal e o rotor ainda precisa melhorar um pouco mais. Foi realizada também inspeção no trocador de calor do gerador, lado gearbox. Identificada marca de água externa e interna aos feixes inferiores (cerca de metade da altura dos feixes inferiores). Envolvida equipe da IE na inspeção através de boroscopia dentro dos feixes porém devido à grande quantidade de sujeira e fuligem relatada pela equipe, não foi possível definir sobre a integridade dos tubos. Será realizada então amanhã o fechamento das tampas de inspeção do gerador e a pressurização com ar do equipamento para tentar identificar se há algum feixe específico danificado, que está fazendo a água passar da parte interna dos tubos ao gerador. Amanhã, por volta de meio dia, também receberemos na unidade o guindaste de 90 ton para movimentação do permutador.
06/03 -  Hoje foi realizado o teste pressurizando o gerador para tentar identificar o ponto de vazamento, porém não tivemos sucesso. Foi identificado apenas um possível indício de uma chapa metálica na parte inferior do permutador, que pode ser o local por onde a água está infiltrando. Recebemos também, no período da manhã o guindaste para remoção do permutador. Acertado que a equipe venha no sábado dar início a esta tarefa.
07/03 - Hoje no primeiro horário recebemos a equipe de mecânicos da G&amp;E, operador de plataforma elevatória e do guindaste alugado para dar continuidade na atividade do TG-C. Além da tampa do lado do turbogerador que já havia sido removida, foram retiradas as outras duas peças que faltavam para possibilitar a remoção do permutador: a tampa que possui os filtros e a caixa onde ficam instalados os exaustores e motores. Desconectados os cabos elétricos dos motores para permitir a movimentação desta caixa, bem como desconectados todos os instrumentos e tubings do sistema de ar comprimido. Equipe de mecânica já realizou a remoção dos parafusos de um dos lados da base do permutador. Para amanhã, será necessário apoio de equipe de andaimes para melhorar o acesso nos outros lados da base do permutador e permitir a remoção do equipamento. Também iremos mobilizar novamente a mecânica da G&amp;E, plataforma elevatória e o pessoal da Cunzolo para apoiar na movimentação do permutador. Técnico de Inspeção também será mobilizado para realizar a verificação da integridade do equipamento
08/03 - Hoje recebemos o reforço da Cunzolo na movimentação das peças e permutador do gerador do TG-C. Foi melhorada a condição das peças já removidas, além de preparação de bancadas de andaime e a remoção de todos os parafusos da base do permutador no período da manhã. As medições de resistência do rotor do gerador seguiram melhorando, chegando a 10 Mohm na manhã de hoje, já dentro de condição OK para operar o gerador. Com isto, desligamos as resistências para permitir a montagem da cobertura do gerador quando tirássemos o permutador. Logo no início da tarde, realizamos a remoção do permutador, que ocorreu sem surpresas. O mesmo foi posicionado próximo as demais peças removidas, na rua entre o TG-B e TG-C, com autorização do COTUR. Inspecionando brevemente o gerador, não ficou muito claro de onde pode ter escorrido água para o equipamento. Porém não foi possível fazer uma inspeção muito detalhada, pois priorizamos a montagem da cobertura do gerador, já que ameaçava chover. Finalizada a cobertura, checamos novamente a temperatura interna e a resistência, que ficaram em torno de 86°C e 14,7Mohm. Assim, as resistências não foram ligadas novamente, com anuência do Eng. Fernando. Toda a tarefa foi concluída por volta das 16h. Amanhã iremos conversar com a gerência sobre outras alternativas ao giro do permutador que podem permitir a inspeção dos feixes inferiores. Precisaremos também montar pequenas bancadas de acesso na frente e traseira para permitir visualização do topo do gerador
09/03 - Hoje foi realizada inspeção em campo do gerador e do permutador, ainda na posição vertical. Foi possível observar alguns pontos de corrosão mais acentuados na região dos parafusos do topo do gerador com a base do permutador. Existe suspeita de que possa estar infiltrando água, já que as vedações do permutador sobre o gerador estão deterioradas. Feito contato pelo Eng. Fernando com a WEG solicitando cotação das vedações necessárias. Equipe da Insight realizou a remoção das resistências que haviam sido colocadas para secar o gerador e amanhã será desmobilizada, retornando somente após a montagem do gerador para realização de testes finais. Outro ponto importante foi a identificação de uma trinca em uma chapa interna do permutador, que estava até pingando um pouco de água, segundo relato do Sup. Daniel. Não podemos afirmar que há dano no feixe a partir desta trinca, precisaremos investigar melhor a integridade dos tubos. Também foi definido pela equipe de execução e pelas gerências por realizarmos o giro de 90°C do permutador. Acordado com a Empresa Guindaste Tatuapé a entrega do Plano de Rigging amanhã de manhã com a execução do içamento com o uso dos dois guindastes e já acertado com a equipe da Guindaste Tatuapé presente na UTGCA a forma de execução dos serviços amanhã, assim como também já visto em campo com o Márcio da Cunzolo, que estará a frente da execução. A equipe de limpeza industrial irá executar a limpeza do permutador amanhã de manhã iniciando às 08:00hs aproveitando a posição original do Permutador e após as equipes de Guindastes irão realizar o giro de 90 Graus do Permutador tendo assim o acesso ao interior deste. Em paralelo com a execução de limpeza do permutador, a Caldeiraria irá transportar com o caminhão Munck as duas laterais do Permutador para Oficina da Caldeiraria para execução dos drenos, limpeza e remoção do isolamento térmico do fundo destas peças.
10/03 - Recebemos no período da manhã o plano de Rigging da Taubate, foi realizada avaliação conjunta com SMS, MI, e OP e Movimentação de carga da Cunzzolo, tudo OK. Houve bastante demora na liberação deste serviço pela operação, atividade foi iniciada somente por volta das 11h00. Superada essa etapa, foi realizada içamento da carga conforme planejado, deixando o mesmo na posição vertical com acesso a sua parte inferior, em seguida foi realizada nova inspeção, e não foi constatado nenhum tipo de dano ou trinca no permutador. Não foi possível realizar limpeza no mesmo em campo devido ausência de alinhamento com equipe do SMS, essa questão foi discutida no REDIA e solicitado nova avaliação em campo pelo SMS de forma que seja montado contenção na canaleta para viabilizar a limpeza dos feixes. Sup. Daniel informou que será realizada limpeza "manual" amanhã no permutador e no gerador, caso não fique satisfatória vamos utilizar o recurso da equipe de limpeza industrial com uso da VAP. Em paralelo Eng. Fernando segue em contato com WEG para viabilizar a aquisição das vedações. Amanhã pedir apoio do Sup. Aoki para verificar no mercado local material para essa aplicação, Máquina segue indisponível.
11/03 - Dado continuidade na atividade corretiva no TGC. Hoje foram iniciados os serviços de limpeza e tratamento de corrosão das peças do trocador e gerador; Foram movimentadas tampas laterais do para furação no pipeshop do caldeiraria; Avançamos na especificação dos materiais das vedações e constatamos que temos em estoque; Iniciado a confecção do grampos para fixação da chapa defletora. Foi aprovada a compra de cabos de um do ventilador que estão danificados, a empresa tem material para entrega imediata, esse material será coletado amanhã. Atividade prossegue amanhã com as tarefas de Pintura já estão em 50% de avanço, Previsão de finalização de pintura e tratamentos de corrosão. Se tudo correr bem na sexta-feira estaremos recompondo o permutador no gerador e fixando as tampas laterais já com furações de drenagem implementadas.
12/03 - Hoje foi dado continuidade na corretiva do TG-C. Foram finalizadas a limpeza externa, tratamento de corrosão e pintura tanto do permutador quanto do gerador; finalizados no pipeshop a furação nas tampas laterais para drenagem; separado todos os materiais que serão utilizados na recomposição do permutador; recebido e substituído os cabos do ventilador que estavam danificados em campo; montado também a chapa defletora com grampos novos fabricados pela caldeiraria. Para amanhã está previsto a remoção de alguns resíduos que estão no interior do gerador no lugar de difícil acesso identificados com uso do boroscópio. Em seguida após o almoço está previsto a movimentação de carga do permutador para recomposição no gerador. Em reunião de alinhamento gerencial foi validado o cronograma com as etapas para final de semana, teremos apoio das equipes complementares para montagem eletromecânica e instrumentação. Previsão de finalização das atividades no dia 19/03. Equipamento segue indisponível.
13/03 - Hoje conforme programado foi realizada a instalação das vedações novas no gerador; realizada a desmontagem da cobertura de andaime; recomposto o permutador em cima do gerador; iniciado a montagem dos parafusos de fixação das carcaças; substituído também os cabos danificados de dois ventiladores. Foi solicitado pelo sup. Daniel a desmobilização do guindaste de 100TON da Tatuapé. Previsto para amanhã apoio da equipe de movimentação de carga e da mecânica para recomposição das tampas laterais do permutador e continuidade da fixação dos parafusos da carcaça. Atividade prossegue dentro do cronograma sem desvios. 
14/03 - Conforme programado tivemos apoio extraprogramado das equipes mecânica, andaime e mov. Carga para continuidade da recomposição do TG-C. Foi finalizado no período da manhã a fixação dos parafusos do permutador na base do gerador. A tarde foi montada a tampa lateral lado LOA do gerador contendo os quatro ventiladores, após a montagem da tampa foi finalizada fixação dos parafusos. Ao longo dia tivemos apoio da montagem de andaime para ajustar os acessos existentes para movimentação e travamento da tampa lateral do permutador até sua fixação final. Previsto para amanhã a recomposição dos cabos do ventiladores e teste funcional dos mesmos para validar o sentido de giro, também temos previsto a recomposição das linhas do sistema de pressurização e dos instrumentos que foram removidos para essa intervenção. Sup. Daniel/TM Carneiro seguem acompanhando as atividades.
15/03 - Concluída a a ligação dos motores de exaustão do gerador, testado o sentido de giro e constatado que 03 estão invertido. A ligação foi corrigida pela elétrica porem ainda não testada devido o avançar do horário.
Na montagem do permutador com o  gerador  faltam 06 parafusos, os executantes comentaram a dificuldade em colocar os mesmos devido acesso e falha na rosca. Fernando/ Daniel, bom dia, favor avaliarem essa questão e o impacto da falta destes.  Grato.
Pela instrumentação foi concluída a ligação dos instrumentos de temperatura,  painel de minipurga e verificada a indicação na casota, OK.
16/03 - Concluída a montagem dos parafusos faltantes no acoplamento do Permutador x Gerador, fixado os flexíveis dos motores para propiciar a montagem da tampa traseira na terça em 17/03. Amanha previsto também a peritagem.
17/03 - Hoje foi concluída a peritagem do gerador e nenhuma anormalidade foi encontrada, relatorio ainda em elaboração, porem liberada para operar. Foi concluída a instalação das caixas de proteção dos ventiladores restando a tampa superior e para amanha segue pela manha o fechamento dos cabos do gerador, check list da ligação dos mesmos e fechamento/ vedação da caixa. 
18/03 - Hoje foi concluída a montagem dos dutos da entrada de ar e concluida a ligação dos cabos do Gerador. Executado o check list final de intervenção e entregue para operação.Pela operação executado o checklist de partida, verificada a pressurização ok, no check list foi identificado que estavam alarmadas falhas de CCm dos motores auxiliares, acionada a Automação e verificada falha na DeviceNet. resetada e normalizada, removido o libra e  disponibilizado. As 18hs o TG foi colocado em operação com sucesso. Definido pela Coordenação de Grandes Maquinas colocar o TG na barra e deixar durante a noite em operação com 2Mega para acompanhamento
</t>
  </si>
  <si>
    <t xml:space="preserve">OM 2020482082 GE-513201C Analisar baixa isolação TE-5132610C (4a/b) - Multicabo termopar – PF: Lucas (PST Cotur):
Iniciada a verificação da verificação do TE-5132610D T-455 TEMP (4A/B-07) onde foi desmembrado o cabo em campo e identificado uma falha na isolação do cabo negativo o qual foi refeito com fita de alta fusão, testado e megado não sendo observado mais baixa isolação no cabo sendo removido o jumper. Amanhã daremos continuidade do Termopar 15.
</t>
  </si>
  <si>
    <t>OM 2018271733 GE-513201C- TE-5132610Q-T-455 TEMP 15B (PST COTUR):
Dado continuidade na avaliação do Termopar 15, foi identificado uma falha no isolamento do cabo, o qual foi restabelecido com fita isolante. Realizado testes normalizando a indicação do instrumento e removido jumper.</t>
  </si>
  <si>
    <t xml:space="preserve">OI 2022646056 - GE-513201A - Instrumento em falha PT-5132645A / 63GG20 – PF: Lucas
Equipe da preditiva através do portal de integridade, informou ao líder por volta das 14:20h sobre a falha no  PT-5132645A / 63GG20 que ocorreu no dia 03/03/2020 às 20:55 hs. Este instrumento faz parte do cálculo de performance da máquina. Solicitado apoio da automação que identificou que o fusível do instrumento estava queimado, sendo realizada a substituição do fusível vindo a queimar em seguida caracterizando algum curto no cabo ou instrumento. Com a necessidade de aplicação de libra na máquina e o avançar do horário foi conversado com o Flaviano e abortada a atuação na data de hoje.
05/03 - Continuando na atuação no sensor do TG-A, hoje equipe substituiu o fusível de 100mA que queimou ontem por um de 500mA, em caráter de teste. Com este fusível maior, não houve a queima. Prosseguindo na análise, o instrumento foi verificado, sem encontrar anormalidades. Equipe identificou então uma possível baixa isolação no trecho de cabo entre os bornes de campo e bornes no painel. Em conversa com Sup. Thomaz e Ger. Gustavo, decidimos por remover momentaneamente o fusível maior até realizarmos avaliação dos demais instrumentos que chegam neste cartão. Caso não haja instrumentos críticos ao funcionamento da máquina, instalaremos o fusível de 500mA. A ideia é disponibilizar a máquina com este fusível maior enquanto aguardamos a disponibilidade do TG-C para uma atuação específica no cabo, onde provavelmente passaremos um novo cabo e avaliaremos o a condição do já existente. Ao que tudo indica, o problema pode ser umidade ou algum dano no cabo proveniente do projeto. Equipe seguiu fazendo esta análise no dia de hoje e amanhã prosseguiremos.
</t>
  </si>
  <si>
    <t xml:space="preserve">OI 2022646056 - GE-513201A - Instrumento em falha PT-5132645A / 63GG20 – PF: Lucas
06/03 -  Hoje no primeiro horário foi informado pelo TM Danilo que as entradas do cartão I/O suportam até 1A, totalizando 10A para todas as entradas. Foi então autorizada a instalação do fusível de 0,5mA definitivamente no PT-645A, o que foi feito no período da manhã. No entanto, no período da tarde, este fusível também falhou. Foi avaliado então pelo Eng. Lucas a possibilidade de forçar este sinal, mesmo que ele faça parte de cálculos para operação do compressor do turbo-gerado. Avaliado pela Engenharia que em condição normal de operação, o sensor permanece praticamente o tempo todo estável em 95kPa, valor muito próximo à pressão atmosférica. Também foi emitida uma Consulta Técnica à Siemens para confirmar que é possível forçar o instrumento, mas até o final do dia ainda não tivemos a resposta. Foi então liberado o force do mesmo pelos Gerentes. Realizado pelo TM Danilo o force no CLP do PCS (controle da máquina) e no ESC (controle de gás combustível). Assim, a máquina passou a noite disponível.
07/03 - Hoje pela manhã, verificamos que a Siemens respondeu a consulta técnica de ontem, informando que a lógica da máquina já prevê uma salvaguarda para a condição de falha do sensor (fora do range de 80 a 120 kPa): o valor de pressão atmosférica da UTGCA é utilizado no cálculo do estágio de combustível primário caso este instrumento falhe. Assim, o TG não fica indisponível com a falha deste instrumento. Eng. Lucas fez contato conosco logo pela manhã de hoje e decidimos por remover o force colocado ontem e confirmar se a máquina continua permissiva. TM Danilo realizou a remoção ainda pela manhã e confirmou a disponibilidade da mesma. Sendo assim, resta agora reprogramar atividade principal no multicabo conforme oportunidade de parada do mesmo, após a disponibilização do TG-C.
</t>
  </si>
  <si>
    <t xml:space="preserve">OI 2022618575 GE-513201A SD Deslocamento axial PT – PF: Lucas
[04/03] Conforme programado em avanço a análise de falha do descolamento da PT, foi realizada a inversão dos cabos entre o sensores VZE-5132609A/B e acompanhar o comportamento dos sensores e tentar identificar se é a falha do sensor ou do proximitor.
[15/03] Durante a atividade de verificação dos sensores , foi observado que a máquina estava indisponível por alarme de falha de sensor. Em verificação foi constatado que o GAP  do 39PTA estava com valor de 0,8vdc, abaixo da faixa de trabalho. Desta forma foi definido pelo inibição total dos sensores disponibilizando a máquina. Obs. Pelo entendimento junto a Operação, a ARO já contemplaria esta ação,  uma vez que os sensores já estavam com sua atuação inibida.  Previsto para amanha a substituição do módulo de entrada/ cartão do Bently e em analise a substituição dos proximitor. Estas ações de substituição dos módulos do painel servirão de base para a definição final pela abertura ou não da máquina para reparo. Eng Lucas, bom dia.  Favor avaliar esta atuação dos sensores, Grato
16/03 - Hoje foi avaliado pelo Eng Lucas e a instrumentação e foi constatado que de fato a falha é no sensor, sendo necessária abertura da máquina para substituição dos mesmos. 
</t>
  </si>
  <si>
    <t xml:space="preserve">OI 2022748160 GE-513201D -  Análise de Falha SD 29/03 – PF: Lucas
Na noite de 29/03 devido a queda da Plataforma de Mexilhão, houve a necessidade de redução da vazão da UTGCA ocorrendo a saída do TG-D do PREMIX e consequentemente na passagem do PREMIX para Central ocorreu o SD do TG-D com o descarte conforme matriz de descarte, sendo realizado 2 tentativas de partida sem sucesso não acendendo nenhuma câmara. Com isso logo pela manhã foi realizada a primeira análise e foi identificado que o ocorreu o apagamento da chama da câmara 5 e 7 e . Foi mobilizado o apoio do Eng. Lucas para a análise onde foi realizada a drenagem dos manifoald da central, tocha, primária e secundária não identificando condensado. Porém quando aberto o dreno da tocha das câmaras inferiores foi drenado em torne de 500ml de condensado e realizada a limpeza das tochas das câmaras 5 e 7. Foram realizados os testes nas válvulas de dreno e encontrada somente a válvula de dreno da tocha com passagem, a qual foi substituída por outra válvula reparada que se encontrava no laboratório da instrumentação. Realizado teste do RIC e também não apresentou anormalidade. Realizada duas tentativas de partida do TG-D por volta as 18:12h e 18:55h sem sucesso  não acendendo a câmara 6, sendo realizada a limpeza da tocha e realizada a partida do TG-D com sucesso as 19:51h e colocado na barra.
</t>
  </si>
  <si>
    <t xml:space="preserve">OI 2022753083 GE-513201C -  Análise de Falha SD 29/03 – PF: Lucas
Realizada avaliação inicial da queda do TG-C na sua passagem para o PREMIX, onde foi identificado pelo Eng. Lucas e TM Danilo que a válvula metering primária não atuou nem no teste da válvula na sequência de partida e vindo a cair na tentativa de passar para o PREMIX devido a não modulação desta válvula. Eng. Lucas informou que deve ser avaliado toda a malha desta válvula, verificação do drive, realizar o reset no controlador e teste de movimentação da válvula acompanhando a sua corrente, afim de identificar se é realmente a falha da válvula ou na malha/controlador. Para avançar na análise é preciso que seja parado o TG-C.
</t>
  </si>
  <si>
    <t xml:space="preserve">OM 2022750811 GE-513201A -  Análise de Falha SD 30/03– PF: Lucas
Na tentativa de passagem do TG-A para o PREMIX hoje pela manhã, ocorreu o SD do TG-A por falha na válvula metering secundária, onde foi identificado pelo Eng. Lucas e TM Danilo que a válvula metering secundária não atuou nem no teste da válvula na sequência de partida e vindo a cair na tentativa de passar para o PREMIX devido a não modulação desta válvula. Foi tentado a realizar a partida do TG-A por duas vezes para operar em Central sem sucesso por falha no sistema de partida por Overspeed. O Eng Lucas avaliou que registrou uma rotação de 29.000 rpm que não é uma indicação normal. Como o HH estava voltado para o retorno do TG-D, foi acordado e atuarmos amanhã na avaliação do overspeed e na falha da válvula metering secundária. De momento foi reconhecida a falha de overspeed e o TG-A segue disponível
</t>
  </si>
  <si>
    <t>TE-5132600G-AC</t>
  </si>
  <si>
    <t>TE-5132600O-BC</t>
  </si>
  <si>
    <t>PT-5132645A</t>
  </si>
  <si>
    <t>GG-GE-513201D</t>
  </si>
  <si>
    <t>MV-UC-TS-GE-513201C-01B</t>
  </si>
  <si>
    <t>MV-UC-TS-GE-513201A-01C</t>
  </si>
  <si>
    <t>Neste momento, nada. Devido a necessidade operacional, o equipamento foi partido novamente para operação em Central.</t>
  </si>
  <si>
    <t>Foi avaliado toda a malha do sensor 99PT4, inclusive com eração de freuquencia para o modulo, estando OK. Suspeita do próprio sensor.</t>
  </si>
  <si>
    <t>Realizado reset do controlador das válvulas, e a metering secundária voltou a movimentar. Realizado stroke test, estando OK. Porém é a segunda falha dessa mesma válvula, sendo indicada a sua substituição.</t>
  </si>
  <si>
    <t xml:space="preserve">OM 2022353721 - C-123101D Eliminar Vibração elevada X 
Serviços de inspeção no mancais e eixos do Vorecon realizados entre  03/03 e 25/03. Verificada a necessidade refazer o alinhamento. Não foi encontrado problemas de desgaste ou degração no Vorecon que justificasse a suspeita de desbalanceamento. Após correção de alinhamento e partida da máquina, constatado que os níveis de vibração continuavam nos mesmo patamares de antes da intervenção, mas se mantiveram estáveis e também foi observada uma redução da temperatura do mancal durante operação assistida. A rotação foi mantida com batente de 11.000 rpm, de forma a limitar também a vibração da máquina.
</t>
  </si>
  <si>
    <t xml:space="preserve">OM 2020989021 – C-123101D - XV-1231214 Falha de posição 
Em atendimento ao RTA 2019-002906-A foi removido atuador, testado em bancada em conjunto com o ENg. Mure e o atuador se encontra em perfeitas condições. Realizado o amaciamento da válvula pela caldeiraria que também não estava pesada. Amanhã daremos prosseguimento na montagem do atuador em campo.
03/03 - Realizada a instalação do atuador em campo e realizada as conexões eletropneumáticas, realizados testes de funcionamento da válvula com sucesso sem apresentar qualquer tipo de agarramento na válvula.
</t>
  </si>
  <si>
    <t xml:space="preserve">OM 2022509560 - TE-214_C-123101C Corrigir falha 
Realizado com sucesso a troca da barreira do TE-214 do venda C, bem como o reset no Bently, deixando a máquina permissiva para partir. Durante a tarefa, mais dois sensores foram identificados com a barreira queimada, TE-220 e TE-223. As mesmas também foram substituídas nesta oportunidade. </t>
  </si>
  <si>
    <t xml:space="preserve">OM 2022462050 - VE-C-123101E-B Substituir Correia
Conforme programado foi realizada pela mecânica a substituição da correia deste ventilador, corrigido a tensão, deflexão e feito alinhamento das polias. Equipamento testado e liberado.
</t>
  </si>
  <si>
    <t xml:space="preserve">OI 2022736705 C-123101A Subst. barreira intrínseca TE-22
Hoje foi solicitado autorização ao GAT para emissão de PT imediata para restabelecimento do compressor de venda A que acabou ficando indisponível devido a falha na barreira do TE-22. Atividade foi liberada, em seguida foi emitida a PT para substituição da barreira em campo. TM Menezes realizou a troca por barreira sobressalente disponível no laboratório da instrumentação, após a troca a indicação normal na tela dos periféricos do vorecon deixando a máquina disponível. Atividade iniciada as 17h00 finalizada as 17h30. Equipamento liberado.
</t>
  </si>
  <si>
    <t>VV-C-123101D</t>
  </si>
  <si>
    <t>Válvula XV</t>
  </si>
  <si>
    <t>XV-1231214</t>
  </si>
  <si>
    <t>TE-1231214</t>
  </si>
  <si>
    <t>VE-C-123101E-B</t>
  </si>
  <si>
    <t>TE-123122</t>
  </si>
  <si>
    <t>Inspeção e Correção de Alinhamento</t>
  </si>
  <si>
    <t>Inspeção e teste de atuador da XV</t>
  </si>
  <si>
    <t>Substituição de barreira Intrínseca</t>
  </si>
  <si>
    <t>OM 2022459704 PN-C-123102B: Reaperto de bornes RTA+JB´s – PF: Boito
Atividade não liberada pela operação devido atividade de raqueteamento do compressor. Previsão de execução amanhã 03/03.
03/03 - Em atendimento ao RTA, foi realizado o reaperto dos bornes do painel do compressor sendo encontrado alguns bornes folgados. Previsto para amanhã o reaperto nas JB's
04/03 - Conforme programado foi realizado o reaperto das JB's do compressor.</t>
  </si>
  <si>
    <t>OE 2022430811 - C-123102B validar/Criar lógica conforme estudo – PF: Boito
Conforme acordado na D-1 de 28/02, foi realizada a implementação da lógica de votação de degradação da votação em caso de falha de instrumentos (PIT-1231521, PIT-1231507, PDIT-1231504, PIT-1231528, PIT-1231512 e PDIT-1231510.em atendimento ao SGM SGM-2018-0026.</t>
  </si>
  <si>
    <t>OM 2022616381 C-123102B REVISAO NOS PERIFÉRICOS – PF: Boito
De acordo com o delineamento realizado para maior confiabilidade do compressor em seu retorno, foi realizada a limpeza dos filtros Y das bombas do 1º e 2º estagio e montagem de andaime de acesso as SDV's para a substituição das reguladoras de ar de plástico pelas de aço.
05/03 - Hoje foi realizada a troca de 5 reguladoras de ar das SDVs do propano B, pelo modelo novo, mais robusto. Atividade concluída. Agora serão adquiridas novas reguladoras pois o estoque zerou após a intervenção de hoje.
12/03 - Dado prosseguimento na correção da falha da entrada analógica do PLC. Durante os testes em campo houve falha na CPU primária que desqualificou a redundância do PLC, com isso, realizamos a inversão de cartões e troca de I/O por outro sobressalente para tentar solucionar a inversão dos canais, não houve sucesso em primeiro momento. No entanto, no período da tarde após a equipe de retornar para campo para mais testes a falha da inversão tinha normalizado, retornando as condições normais de indicação do TIT-513 e do LIT-512. Superada essa questão da inversão do canal de entrada analógica foram verificadas mais algumas falhas na XV-501B, PIT-514/515. Solicitamos apoio da equipe da MYCOM que estava na unidade para atuar nesses instrumentos. Foi normalizada a falha em todos eles em campo e liberada a máquina para etapa de partida por volta das 19h15. Nessa etapa de preparação para houve falha nas duas bombas do 2 estágio, foi acionada a CCT que normalizou a falha. Equipamento liberado sem nenhuma pendência, segue em curva de aquecimento do óleo. 
Obs.: Equipe da MYCOM foi mobilizada as 17h e desmobilizada as 19h15; Equipe de automação Squinca, Sugahara e Rodolfo atuaram até as 19h30.
13/03 - Hoje após abastecimento do óleo no V-02 compressor propano B da fase I pela lubrificação foi constatado incoerência na indicação de nível, assim que era abastecido com mais óleo o nível do LIT-512 variava para menos. Foi reemitida a PT que utilizamos ontem para verificar novamente este LIT. Em campo a equipe da instrumentação realizou ajuste no range do instrumento que havia sido alterada anteriormente devido a divergência com o LG por conta da falha do cartão do PLC. O range foi corrigido normalizando a indicação. Equipamento liberado para operação.
14/03 - Hoje os TMs de instrumentação verificaram pelo PI que novamente os TIT-513 e LIT-512 retornaram a ter um comportamento anormal, dá uma impressão de simultaneidade na indicação do nível do LIT-512 em função pequenos picos de temperatura do TIT-513. Vamos solicitar abertura de nota/OM pelo GPI especifica para tratar essa falha de automação aproveitando que compressor está parado por conta do rodízio. A princípio pode ser somente coincidência mas é interessante realizarmos novo teste de malha em campo para tirar essa suspeita.</t>
  </si>
  <si>
    <t>INFORMATIVO: C-123102C- SD Pressão baixa 1º Estágio – PF: Boito : Hoje por volta das 14h14 fomos informados pela OP da SD no compressor de propano C da fase I devido a pressão baixa no header de óleo no header do 1º estágio. Essa falha ocorreu durante diagnostico mensal realizado pela equipe da MYCOM. Foi realizado a inversão da bomba em modo automático através da IHM pela equipe da MI, em seguida o compressor veio a cair, entendemos que este é procedimento normal para troca de bombas com a máquina em operação, essa queda não deveria ter ocorrido. A máquina foi colocada em operação logo em seguida por volta das 14h30 pela OP sem anormalidades, será aberto nota fluxo normal para avaliar a lógica das bombas. Foi gerado árvore de falha pelo Eng. Boito para subsidiar este estudo</t>
  </si>
  <si>
    <t>OE 2022616381 C-123102B - Falha LIT´s-510/512 – PF: Boito (PST COTUR): 
Hoje conforme combinado tivemos atuação extraprogramada da manutenção nos dois LIT´s do compressor de propano B que estava apresentando falha. Foi realizada a montagem de patamar de acesso para no LIT do vaso do 1º estágio (LIT-510). Verificamos no LIT-510 ao abrir a tampa do instrumento que cabo de alimentação estava encostando na parede da carcaça interna causando baixa isolação no instrumento, o cabo foi reposicionado e reapertado na posição adequada normalizando a indicação do instrumento, a indicação normalizou em 47%. Para o caso do LIT-512, que estava com indicação travada em 17%, foram realizados uma série de testes em campo no instrumento, sem anormalidades, porém nos testes de malha verificamos uma anormalidade incomum, o cabo do sensor a princípio deu impressão de estar invertido fisicamente com TIT-513. No entanto, após testes verificamos que há realmente uma inversão na entrada analógica do TIT-513 e do LIT-512, tudo indica que essa falha é interna no PLC. Pela avaliação da automação houve deslocamento da entrada na lógica do canal 0 para o canal 1 do rack 3 slot 1, para corrigir esse desvio provisoriamente e disponibilizar a máquina foi realizado ajuste no canal interno, feito isso, a indicação na tela normalizou em 48%. Amanhã vamos retornar nessa demanda para tentar entender esse tipo de falha incomum considerando que não houve nenhuma alteração nessa lógica nos últimos tempos, a suspeita é de ser realmente uma falha de projeto/montagem. Mas vamos avaliar melhor amanhã com apoio da equipe de engenharia. Máquina foi entregue para check list da operação no turno da noite. Obs.: Foi reposto pela lubrificação 1800 litros de óleo no vaso 02, amanhã será realizado completação caso seja necessário.</t>
  </si>
  <si>
    <t>OM 2022632433 - Verificar vibração elevada do M-P-C-3123102B-01A e M-P-C-3123102B-01B – PF: Boito
Hoje fomos acionados pela operação para avaliação do desarme do  M-P-C-3123102B-01B do compressor B em operação. Autorizada OI para avaliação, montado andaime e verificado que a vibração elevada do Ventilador A estaria derrubando o Ventilador B. Solicitado apoio da Instrumentação, porem antes de iniciar a avaliação ocorreu o desarme do PN-123004 ocasionando a parada do C-3123102B. Colocado o C-3123102A em operação.</t>
  </si>
  <si>
    <t>Lógica</t>
  </si>
  <si>
    <t>B-C-123102C-03B</t>
  </si>
  <si>
    <t>Válvula da descarga</t>
  </si>
  <si>
    <t>Configuração I/O</t>
  </si>
  <si>
    <t>LIT-510 e LIT-512</t>
  </si>
  <si>
    <t>cabo de alimentação</t>
  </si>
  <si>
    <t>Mancais</t>
  </si>
  <si>
    <t>Reaperto dos bornes do painel</t>
  </si>
  <si>
    <t>Implantada lógica de votação conforme SGM-2018-0026</t>
  </si>
  <si>
    <t>Substituição das reguladoras de ar das SDVs</t>
  </si>
  <si>
    <t>Realizada repartida do compressor</t>
  </si>
  <si>
    <t>Realizado reset do PLC</t>
  </si>
  <si>
    <t>Reposicionado o cabo que estava causando baixa isolação.</t>
  </si>
  <si>
    <t>Substituídos os rolamentos do mancal e do motor.</t>
  </si>
  <si>
    <t xml:space="preserve">OM 2022748840 C-123102C - Limpeza filtro Y do 1 e 2 estágio – PF: Boito
Com o SD do compressor pelo descarte do TG-D, foi tentado a colocar-lo em operação em seguida sem sucesso por atuação do PDIT-1231510C por baixa pressão. Com isso foi definido a mobilização imediata da caldeiraria para realizar a limpeza dos filtros Y das bombas do 2º STG 03A/B e por oportunidade já foram realizada a limpeza do filtro Y das bombas do 1ºSTG. Foi realizada a partida do compressor por volta das 18:04h vindo a cair por voltas das 18:15h por baixa pressão no PDIT-510C. Após discussão entre Engenharia MI, Gerência MI e OP, UOTOP e Líder, chegou a conclusão de tentar uma nova partida fazendo o ajuste da pressão das bombas no momento da partida do compressor. Foram realizados os ajuste das bombas 1ºSTG ficando em torno de 185 e 195Kpa no máximo da regulagem da PCV da bomba e do 2ºSTG com 700Kpa sendo que a bomba 03A ficou no limite máximo da regulagem da PCV e a bomba 03B ficou com 700Kpa ainda permitindo mais um ajuste em sua PVC.
</t>
  </si>
  <si>
    <t>PSLL-1231510</t>
  </si>
  <si>
    <t>Ajustes bombas</t>
  </si>
  <si>
    <t>Limpeza de filtros Y de bombas do 2° estágio de lubrificação do compressor e ajuste de pressão de recirculação</t>
  </si>
  <si>
    <t>OE 2022688951 C-UC-513401E Corrigir TRIP temperatura – PF: Boito
Hoje conforme combinado com tivemos atividade extraprogramada para instrumentação verificar o sensor de temperatura que poderia estar causando TRIP do compressor. Em campo foi verificado o sensor mas não foi encontrado anormalidades, tanto nas conexões elétricas quanto na medição da termoresistência. Foi solicitado apoio de mecânica para avaliação, TM Sérgio pelo comportamento da falha recomendou a troca da válvula termostática, foi emitida a reserva 93593678-9 para uma unidade do NM 10.209.758 Kit da válvula termostática. Feito a troca em campo, e partida assistida. No entanto, o compressor veio novamente a desarmar por temperatura, a suspeita é de algum tipo de obstrução nas linhas. Foi acordado com COTUR de darmos continuidade nessa atividade na segunda-feira com mais recursos, considerando o foco na equipe de mecânica no alinhamento do compressor de venda D.
16/03 - Após a substituição da termostática no fim de semana sem sucesso, foi decidido substituir o filtro de óleo e a válvula de retenção.  Após a conclusão no dia de hoje, o compressor foi colocado em operação e segue em funcionamento normal até o fechamento deste relatório, necessário avaliar amanha.
17/03 - Avaliado em campo e o compressor segue operando normalmente sem anormalidades.</t>
  </si>
  <si>
    <t>Válvula de retenção</t>
  </si>
  <si>
    <t>Substituído o filtro e válvula de retenção.</t>
  </si>
  <si>
    <t>OI 2022631954 B-2123701B Trips recorrentes da bomba – PF: Boito (PST COTUR)
Após quedas recorrentes da bomba de forma intermitente, foi avaliado pela automação que está recebendo um sinal de campo de desliga da bomba. Foram realizadas verificações na gaveta da bomba não  sendo encontrada anormalidades, quando realizado o teste de acionamento da botoeira de emergência em campo assim que acionada a mesma não deu mais permissível de partida ao ser desativada. Foi emitida a PT no final da tarde porém devido a forte chuva não foi possível atuarmos na botoeira. Acordado com Cotur para atuarmos amanhã no primeiro horário.
03/03 - Realizada a substituição do contato da botoeira de emergência e de comando de liga/desliga habilitando a bomba para partida. Ficou pendente a operação colocar a bomba para operar.</t>
  </si>
  <si>
    <t>OM 2022662243 B-513201A - Verificar Falha Partida – PF: Boito (PFCEO+PST COTUR):
Conforme programado tivemos intervenção corretiva pela CCT na gaveta da bomba de óleo térmico 01A. Houve bastante atraso nessa liberação devido a falha do GPI que vinculou dois ventiladores em única bomba. Superada essa etapa de emissão de nova PT vermelha, após o almoço, foi tentado comunicação com relé E3 pela automação sem sucesso. A equipe da CCT optou por retirar uma gaveta completa reserva para fazer um teste, porém havia a necessidade de endereçar o rele. Devido ao tardar do horário e a necessidade de apoio de automação para essa demanda a atividade ficou para amanhã.
12/03 - Dado prosseguimento na intervenção corretiva. Foi realizada a configuração do relé E3, e feito teste de partida da bomba sem sucesso, a desarmou novamente após 5 segundos por sobrecorrente. Foi solicitado apoio de mecânica para avaliação em campo, foi constatado que ventilador estava travado, foi realizado o destravamento do mesmo com uso de ferramentas manuais. Feito isso, foi realizada a partida com sucesso. o equipamento operou por volta de 10 min, sem vibração ou ruído no ventilador. Equipamento testado e liberado para operação. Quitada a demanda no PFCEO e na PST do COTUR.</t>
  </si>
  <si>
    <t>OM 2022616121 B-123101A Eliminar folga stroke 1 – PF: Boito (PST-COTUR - Concluído): 
Conforme programado foi realizada correção da folga do volante. Removida a porca de fixação da haste do volante; substituído o anel elástico que se encontrava rompido. Após a intervenção foi recomposto óleo e feito partida assistida com sucesso. Equipamento testado e liberado para operação sem restrições. Quitada pendência na PST do COTUR.</t>
  </si>
  <si>
    <t>OM 2020761388 - B-123101B Substituir  internos 2º Cabeçote – PF: Boito (PST COTUR - Prazo 31/03)
20/03 Devido a chuva, não foi iniciada a atividade em campo. Retirado somente o material do estoque para iniciarmos as atividades no final de semana.
21/03 Não realizado. Priorizado disponibilizar compressor de propano B da fase 2. Amanhã iremos avaliar com os gerentes sobre a real necessidade de executar esta tarefa neste momento.
23/03 - Acertado com a gerência por sermos conservadores e não atuarmos na corretiva desta bomba neste momento. Assim, Caldeiraria foi mobilizada, montou novamente os spools e desraqueteou a bomba. Está disponível novamente.</t>
  </si>
  <si>
    <t>OM 2022646724 - VE-P-123112E-D Substituir elementos de transmissão – PF: Boito (PST COTUR- Concluído): 
Verificado que a polia motora estava com a aba solta, foi substituído a correia e a polia, em seguida feito alinhamento e tensionamento do conjunto. Equipamento testado e liberado para operação sem restrições. Quitada pendência na PST do COTUR.</t>
  </si>
  <si>
    <t>OI 2022723378 - B-123703A SEM#13-Nível baixo no pote de selagem- PF: Boito(PST COTUR - CONCLUÍDO)
Realizada completação de fluido de selagem da bomba por oportunidade e concluído mais um item da PST.</t>
  </si>
  <si>
    <t>Botoeira de emergência.</t>
  </si>
  <si>
    <t>Contato da botoeira</t>
  </si>
  <si>
    <t>Volante de regulagem do stroke 1</t>
  </si>
  <si>
    <t>Internos 2º cabeçote</t>
  </si>
  <si>
    <t>VE-P-123112E-D (não está na lista de quipamentos monitorados)</t>
  </si>
  <si>
    <t>Polia motora</t>
  </si>
  <si>
    <t>Substituição do contato da botoeira de emergência e de comando de liga/desliga.</t>
  </si>
  <si>
    <t>Realizado destravamento do ventilador.</t>
  </si>
  <si>
    <t>Substituído o anel elástico</t>
  </si>
  <si>
    <t>Não realizado devido ao período de isolamento social pelo COVID-19</t>
  </si>
  <si>
    <t>Substituída a polia motora e correia</t>
  </si>
  <si>
    <t>Reabastecido o fluido de selagem</t>
  </si>
  <si>
    <t xml:space="preserve">1) OM 2022358443 - VE-P-3123713-1  Corrigir empeno do eixo
Devido a não liberação de alguns serviços da mecânica em grandes máquinas conforme acordado em redia, foi negociado junto ao Cotur a antecipação desta ordem para semana 08. Com isso a atividade foi liberada e iniciada a substituição do eixo empenado. 
19/02 - Iniciada atividade de verificação/troca do eixo empenado deste ventilador. Foi identificado pela equipe a necessidade de ajuste que será melhor avaliada amanhã.
20/02 - Confirmado empeno do eixo, que está desajustado em 0,07mm no LA e 0,09mm no LOA. Entramos em contato com a empresa EBertti que fabricou o eixo e eles se prontificaram a realizar o ajuste amanhã. Assim, iremos enviar o eixo a SJC no primeiro horário, para que retorne no mesmo dia.
21/02 - Hoje foi enviado o eixo para ajuste na Ebertti de São José dos Campos, logo pela manhã. Porém a empresa não conseguiu finalizar o trabalho hoje. Sup. Aoki irá entrar em contato para verificar se poderemos retirar o eixo na quarta ou na próxima quinta-feira.
</t>
  </si>
  <si>
    <t>OM 2022707722 - M-P-C-3123716C - Conectar cabos do motor
Substituído o motor do P-16C, após equipe ter encontrado um motor compatível em estoque (NM 12.352.195). Equipamento foi testado, com sucesso. Assim, ficou disponível também o C-3123701C hoje.</t>
  </si>
  <si>
    <t xml:space="preserve">OI 2022651093 - B-3123101A Realizar escorva na bomba – PF: Suzuki (PST COTUR)
06/03 Hoje foi realizada atividade imediata na bomba A de MEG da UAPO III, após o relato de ontem da OP que a mesma não estava bombeando, apesar de ter ficado recirculando durante praticamente todo o turno do dia. Equipe de mecânica foi mobilizada e realizou a escorva pelas válvulas do painel de coleta, mas foi percebido que o óleo hidráulico estava muito degradado e foi substituído. Assim, a bomba voltou em operação normalmente.
10/03 - Hoje fomos informados pelo COTUR que bomba de MEG da UAPO III, B-3123101A não está bombeando, foi realizado durante final de semana várias tentativas de escorva, mas não houve sucesso. Com isso, foi liberado pelo GAT, PT imediata para atuação corretiva pela lubrificação para verificamos a existência de alguma contaminação no óleo. Foi realizado drenagem do óleo do cabeçote, flushing, não foi encontrado nenhum resquício de sujeira ou contaminação, mesmo assim foi realizado nova troca do óleo por novo. Devido ao tardar do horário ficou para amanhã os testes funcionais, pode haver a necessidade de remoção do ar do cabeçote com equipamento em operação. O Eng. Werner propôs alguns testes em campo para verificarmos se há alguma obstrução na sucção da linha instalando alguns manômetros em pontos específicos para estes testes. Atividade prossegue amanhã
11/03 - Fomos informados pelo COTUR pela manhã de que foi realizada escorva desta bomba durante o turno da noite, drenando a linha de sucção e retirando o bolsão de ar que estava na bomba, após isso, a bomba foi colocada em operação com sucesso. Foi realizada também pela OP a drenagem do filtro Y, não foi identificado resíduo de sujeira, o MEG estava relativamente limpo. A bomba ficou operando com vazão boa. Foi acordamos no REDIA o acompanhamento pela UOTOP nessa bomba ao longo do dia, e caso ocorra alguma anormalidade será sinalizado para MI. Obs. A bomba B ficou recirculando durante e também apresentou boa performance durante o dia com testes junto ao Eng. Werner. A única ressalva passada foi da necessidade de limpeza do filtro Y dessa bomba B que será programada fluxo normal para pelo GPI. Equipamento segue operando sem restrições.
</t>
  </si>
  <si>
    <t xml:space="preserve">OI 2022738194 B-3123101B - Troca de óleo/Flushing – PF: Suzuki
Hoje conforme combinado com OP tivemos atuação extraprogamada autorizada pelo GAT para intervenção corretiva na bomba de MEG B-3123101B da UAPO III. Foi realizada pela equipe de lubrificação a troca da carga de óleo, flushing e escorva com apoio da mecânica. Após essa intervenção foi realizada partida assistida na bomba com sucesso, o equipamento melhorou bastante sua performance indicando que falha possivelmente foi devido a contaminação do óleo com água conforme análise prévia realizada pela equipe de engenharia. Equipamento ficou com vazão bem estável atendendo perfeitamente a carga da planta. Equipamento testado e liberado por volta das 17h00.
</t>
  </si>
  <si>
    <t>eixo</t>
  </si>
  <si>
    <t>reparo do eixo</t>
  </si>
  <si>
    <t>motor elétrico</t>
  </si>
  <si>
    <t>troca do motor elétrico</t>
  </si>
  <si>
    <t>óleo</t>
  </si>
  <si>
    <t>drenagem e troca do óleo hidráulico de trabalho</t>
  </si>
  <si>
    <t xml:space="preserve">VE-P-123112E-D </t>
  </si>
  <si>
    <t xml:space="preserve">C-123102C- SD Pressão baixa 1º Estágio  Hoje por volta das 14h14 fomos informados pela OP da SD no compressor de propano C da fase I devido a pressão baixa no header de óleo no header do 1º estágio. </t>
  </si>
  <si>
    <t xml:space="preserve"> GE-513201D -  Análise de Falha SD 29/03
Na noite de 29/03 devido a queda da Plataforma de Mexilhão, houve a necessidade de redução da vazão da UTGCA ocorrendo a saída do TG-D do PREMIX e consequentemente na passagem do PREMIX para Central ocorreu o SD do TG-D </t>
  </si>
  <si>
    <t>GE-513201C -  Análise de Falha SD 29/03 –  queda do TG-C na sua passagem para o PREMIX</t>
  </si>
  <si>
    <t xml:space="preserve"> GE-513201A -  Análise de Falha SD 30/03– Na tentativa de passagem do TG-A para o PREMIX hoje pela manhã, ocorreu o SD do TG-A por falha na válvula metering secundária</t>
  </si>
  <si>
    <t xml:space="preserve"> C-123102C - Limpeza filtro Y do 1 e 2 estágio foi tentado a colocar-lo em operação em seguida sem sucesso por atuação do PDIT-1231510C por baixa pressão. 
</t>
  </si>
  <si>
    <t>1 - Divulgação interna a equipes de manutenção - Supervisão / Engenharia  da análise do 2020-003616-A</t>
  </si>
  <si>
    <t>1 - Divulgação interna a equipes de manutenção - Supervisão / Engenharia  da análise do 2020-004661-A</t>
  </si>
  <si>
    <t>1 - Divulgação interna a equipes de manutenção - Supervisão / Engenharia  da análise do 2020-004663-A</t>
  </si>
  <si>
    <t>1 - Divulgação interna a equipes de manutenção - Supervisão / Engenharia  da análise do 2020-004666-A</t>
  </si>
  <si>
    <t>1 - Divulgação interna a equipes de manutenção - Supervisão / Engenharia  da análise do 2020-004665-A</t>
  </si>
  <si>
    <t>OI 2022753083 GE-513201C -  Análise de Falha SD 29/03 – PF: Lucas
Devido o SD do TG-C em 29/03, foi realizada a verificação da metering primária (75FGP). Verificado o driver MOOG DS-2000, que controla a metering e o mesmo não indicava falhas e não apresentou anomalias no self check. Tentado movimentar a válvula, sem sucesso. Tentado também movimentar as metering central e secundária, também sem sucesso. Realizado o "reset" da comunicação DeviceNet e após reinicializar, as válvulas central e secundária responderam, mas a primária continuou em falha. A metering primária só operou após "reset" do driver, e ao executar o stroke test, a metring primária apresentou comportamento anormal, com falhas na resposta ao set point. Deixado em teste movimentação das 16:45hs até 18:00 hs, aquisitando o logger com as variáveis de set point, feedback e torque das 3 válvulas. Após a finalização, o arquivo foi enviado ao Eng Lucas para análise. Enviado também um vídeo mostrando o comportamento do feedback em relação ao set point. Em análise preliminar indica falha na válvula primária. Eng. Lucas está avaliando para finalizar a análise da falha e confirmar a necessidade substituição da válvula ou não.</t>
  </si>
  <si>
    <t>OI 2022753083 GE-513201C -  Análise de Falha SD 29/03 – PF: Lucas
Fechada a análise de falha e definido que deve ser substituída a válvula metering primária. Com isso já foi delineada a OM, autorizada a execução e negociado a mobilização de caldeiraria para esta demanda.
Realizada de forma imediata a substituição da válvula metering primária, realizada a atualização da curva das válvulas metering central, primária e secundária. Realizado testes de ciclagem da válvula com sucesso.</t>
  </si>
  <si>
    <t>OM 2022750811 GE-513201A -  Análise de Falha SD 30/03– PF: Lucas
Hoje foi realizado no primeiro horário a remoção da válvula antiga pela caldeiraria. Antes do horário do almoço, a nova válvula já estava posicionada e com a conexão elétrica feita. Após o almoço a mesma foi instalada e testada com sucesso. Foi realizado o download da nova curva da válvula fornecido pela Siemens. A válvula permaneceu por cerca de 1h realizando stroke-test com data logger para coleta de dados. Por volta das 17h, tudo já estava concluído e o TG-A foi entregue para a OP.</t>
  </si>
  <si>
    <t>OM 2022778858 - GE-513201A - Sensor de Velocidade ST-5132608A (99PT4) – PF: Lucas
Conforme programado a equipe retomou a avaliação da avaliação da falha do sensor de velocidade que impediu a partida do TG-A no dia 30/03 após a queda na passagem para o PREMIX. Foi avaliado a resistência do cabo, cartão, bornes, integridade do sensor, gap do sensor e não encontrado nenhuma anormalidade. Foi comparada a medições com o sensor 99PT3 que redundante e apresentaram os mesmos parâmetros de medição.</t>
  </si>
  <si>
    <t>OM 2022774670 - GE-513201A - Atividade de pré partida – PF: Lucas
Realizado os testes das válvula de dreno da tocha, central e primária não sendo encontrada nenhuma anormalidade, realizado teste de movimentação do WHRU com sucesso e montado pau de carga para substituição das câmaras 1, 2 e 9 amanhã.</t>
  </si>
  <si>
    <t>OM 2022774670 - GE-513201A - Atividade de pré partida – PF: Lucas
Conforme programado foi realizado a substituição da câmaras 1, 2, 9 e removido o pau de carga.</t>
  </si>
  <si>
    <t>OM 2022774670 - GE-513201A - Atividade de pré partida – PF: Lucas
Conforme acordado com a gerência, foi realizada a limpeza da tochas das câmaras 3 a 8</t>
  </si>
  <si>
    <t xml:space="preserve">OM 2022774670 - GE-513201A - Atividade de pré partida – PF: Lucas
Realizada com sucesso a troca das válvulas de dreno da tocha e da central do TG-A. Testadas e funcionando OK. Equipe também elaborou planilha para acompanhar a rastreabilidade destas válvulas. </t>
  </si>
  <si>
    <t>OI 2022811831 - GE-513201A Sinal de Shutdown atuado no CCM – PF: Lucas
Hoje foi informado pela OP que o CCM do TG-A estava com sinal de SD atuado, deixando a máquina indisponível e não aceitando reset. TM Squinca foi destinado para avaliar e realizou o reset no cartão DeviceNet, solucionando o problema. Acompanhamos ao longo do dia de hoje e o sinal de SD não retornou</t>
  </si>
  <si>
    <t xml:space="preserve">OM 2022780470 GE-513201A/B/C/D - Sistema de Aterramento – PF: Lucas
Foi dado continuidade nas etapas de verificação do aterramento, conforme IT do Eng. anexos. Foi identificado em campo algumas diferenças em relação a documentação de projeto (documento: DE-3902 00-5132-700-GNE-017).  Em suma, no campo não possuem os dois triângulos de aterramento, como descrito no documento. Apenas existe o triângulo no lado Oeste. 
Realizado também as medições de continuidade e isolamento entre as barras dos diversos aterramentos no PN-GE-513201A-01 (Painel de controle) para atestar o isolamento entre as barras dos diferentes aterramentos do painel. Nestas verificações e medições foram identificados diversos pontos que levam a existência de conexão direta entre os aterramentos dos instrumentos e o aterramento intrinsecamente seguro com o aterramento geral do painel. Estes pontos foram identificados no local com a utilização de fita isolante na cor amarela nos cabos que apresentaram a baixa isolação (ou resistência). Esta atividade deverá continuar, pois há casos em que a falta está em um, ou mais, instrumento ligado a um módulo Flex I/O. Em outros casos em instrumento de campo cujo cabo de shield está diretamente na barra de terra de instrumentação. Foi enviado pelo Eng. Fernando fotos para Siemens apontar uma orientação alternativa àquela proposta na IT, uma vez que teríamos um risco na abertura da malha com TG em operação para continuar as próximas etapas dessa avaliação.
</t>
  </si>
  <si>
    <t xml:space="preserve">OM 2020825802 TGA - Reparar/Sanar passagem de gás – PF: Lucas
Conforme programado foi realizada inspeção nas válvulas de dreno dos filtros de gás combustível em conjunto mecânica e caldeiraria, sendo observado pequenas marcas no assentamento da válvula porém nada profundo e diferente do já havia sido observado nas outras intervenções.
</t>
  </si>
  <si>
    <t>99PT4</t>
  </si>
  <si>
    <t>Rede CCM</t>
  </si>
  <si>
    <t>Cartão DeviceNet</t>
  </si>
  <si>
    <t>Aterramento TGCP</t>
  </si>
  <si>
    <t>Isolação de aterramentos</t>
  </si>
  <si>
    <t>Válvula dreno filtro de gás</t>
  </si>
  <si>
    <t>Vàlvula agulha</t>
  </si>
  <si>
    <t>Parado o TG e realizado teste de ciclagem, confirmando a falha e necessidade de substituição da mesma.</t>
  </si>
  <si>
    <t>Realizado a verificação da malha e verificação do sensor, não tendo sido identificado falhas</t>
  </si>
  <si>
    <t xml:space="preserve">OM 2022353721 - C-123101D Eliminar Vibração elevada X 
O Compressor vinha operando normalmente, dentro do limite de 11000rpm predeterminado, até que foi inalizado pela equipe da operação por volta das 10h00 de 24/04 um aumento na vibração do Vorecon (XE/XY-12). Os valores passaram de média de 80 mU para em torno de 100 sem nenhuma mudança significativa no processo. Observado ainda que após redução de carga para controle da vibração, houve alarme na vibração da carcaça do Vorecon. Em avaliação conjunta pela equipe de engenharia da MI optamos por parar essa máquina. Foi realizada inspeção visual no Vorecon (Via OM 2022740475) e coleta de dados após partida via ADRE (OM 2022842393). Equipe da Bently / SEQUI analisaram os dados e apontaram possibilidade de ajuste em balanceamento do mancal de saída, para ganhar uma sobrevida de operação e redução nos níveis de vibração. A corretiva definitiva, com troca de componentes do eixo de saída está em andamento e com aquisição de materiais. Em andamento planejamento para intervenções de balanceamento.
</t>
  </si>
  <si>
    <t>OM 2022233885  C-123101A - Reaperto de bornes
Realizado reaperto de bornes do Painel de controle e da PSU/Box.
No momento da atividade na PSU box, houve problemas em instrumentos e IHM o que causou a indisponibilidade da maquina.</t>
  </si>
  <si>
    <t xml:space="preserve">OI 2022829748 C-123101A - Falha Geradora N2
Após a identificação da vibração elevada no compressor de venda D, foi tentado preparação da partida da máquina A sem sucesso com informação da OP de falha no sistema de N2 impedindo a partida da máquina. Foi mobilizado apoio da instrumentação para intervenção imediata. Em campo em análise rápida junto a equipe da automação foi tentado modular a SX-ROV-35 sem sucesso pelo PLC, após algumas medições em campo verificou-se ausência de tensão, em verificação no PLC foi constatado uma falha na saída digital para o campo. Foi realizado reset no PLC de intertravamento normalizando todas as saídas digitais do PLC. Feito isso, foi realizado nova preparação da máquina e partida com sucesso por volta das 08h30. Após a entrada em operação desta máquina foi parada a máquina D.
</t>
  </si>
  <si>
    <t>OI 2022829876 C-123101E - Análise de Falha 
Houve uma série de falha no compressor de Venda E na partida, que se manifestava com log XS-21, que a princípio estaria associada a uma falha de acoplamento da clutch. 
Com o avançar do análise, identificamos que a falha estava relacionada a um problema em memória/bloco de temporização de PLC. Deverá ser realizada uma atualização de Firmware para correção do problema. 
obs.: este registro será dividido em três eventos para contabilizar as indisponibilidades</t>
  </si>
  <si>
    <t xml:space="preserve">OI 2022829565 TIC-1231217 Controlador em manual 
Hoje conforme combinado no REDIA de sexta-feira autorizada pelo GAT, foi realizada atividade extraprogramada para automação para sanar a falha na malha de controle do TIC-217 pertinente aos ventiladores do cooler de gás do venda E. Verificado na estratégia de controle Fieldbus a perda do link do TIT-217, foi realizado criação do link novo juntamente download na estratégia, feito isso, a malha de controle foi restabelecida. Após a intervenção foi realizado teste dos ventiladores operando através da malha de controle tanto em automático quanto em manual com sucesso, a operação conseguiu alterar os sets de controle sem anormalidades. Equipamento testado e liberado para operação.
</t>
  </si>
  <si>
    <t xml:space="preserve">OE 2022804640 C-123101E Substituir membrana sistema N2 
Hoje conforme combinado devido instabilidade no sistema de geração do N2 do venda E, foi autorizado PT imediata pelo GAT para substituição da membrana de N2 pela mecânica. Já havia uma ordem existente apta para inclusão na programação da S#18 que aproveitamos para antecipar sua execução. Foi retirado material sobressalente do estoque do feito a sua substituição em campo sem maiores delongas. A única ressalva dessa ordem foi quanto a uma etapa de automação para ajustar o SET da PCV-43, essa etapa não foi realizada porque não tem nenhuma menção ou documento anexo contendo o valor ou qualquer outro registro com referencia a esse ajuste.
</t>
  </si>
  <si>
    <t>Saída de PLC</t>
  </si>
  <si>
    <t>PLC GE Fanuc</t>
  </si>
  <si>
    <t>Controlador de Temperatura</t>
  </si>
  <si>
    <t>TIC-1231217</t>
  </si>
  <si>
    <t>Membrana de N2</t>
  </si>
  <si>
    <t>Reaperto Geral de conexões</t>
  </si>
  <si>
    <t>Reset em PLC</t>
  </si>
  <si>
    <t>Reset em PLC e atualização de Firmware</t>
  </si>
  <si>
    <t>Reestabelecido link na malha de controle Fieldbus</t>
  </si>
  <si>
    <t>Substituição de Membrana</t>
  </si>
  <si>
    <t>OI 2022779344 - PN-123003-AQ-C-3123102A-01-Corrigir funcionamento – PF: Boito
Hoje pela manhã tomamos ciência pela PST do COTUR da dificuldade de aquecimento do óleo do C-3123102A. De imediato foi envolvida a Engenharia, que avaliou o sistema e indicou que o problema poderia estar nas resistências de aquecimento</t>
  </si>
  <si>
    <t xml:space="preserve">OI 2022592198 - C-123102A # Falha indicação Bently Nevada – PF: Boito
Hoje fomos acionados para verificar o Bently que estava apresentando falha na indicação dos instrumentos relacionados ao Bently Nevada. Solicitado pelo Gerente do ativo a intervenção de imediato no sistema. Em avaliação previa pela automação foi verificado que a falha existente é de comunicação entre o Bently e o PLC local, porem as proteções estão ativas, apenas as variáveis que não estão subindo. 
</t>
  </si>
  <si>
    <t>TV-31231906</t>
  </si>
  <si>
    <t>Posicionar da válvula</t>
  </si>
  <si>
    <t>TSHH_1231523A.</t>
  </si>
  <si>
    <t>Substituição do posicionador</t>
  </si>
  <si>
    <t>Reaperto de bornes e reset cartão CLP</t>
  </si>
  <si>
    <t xml:space="preserve">OM 2022738302 B-3123101A - TROCAR ÓLEO CABEÇ. PROP. – PF: Suzuki
Em abrangência da falha ocorrida na bomba B na semana 13 por contaminação no óleo, foi realizada flushing no sistema sendo identificado sujeira mas não identificado a presença de água. Realizada a troca do óleo do cabeçote hidráulico, testada a bomba e correspondeu com sucesso. Com isso foi parada a retornado com a bomba B.
</t>
  </si>
  <si>
    <t xml:space="preserve">Nota 12258128 - CF-M-B-513203 Falha inversor – PF: Suzuki (PST COTUR - CONCLUÍDO)
Durante o final de semana, foi informado pela OP sobre falha no inversor da B-513203 de óleo térmico. Em análise iniciar feita pela CCT e TM Squinca ontem, foi identificada a necessidade de trocar o cartão Fieldbus utilizado para controle do inversor a partir da demanda de óleo térmico da planta. Assim, decidimos realizar a tarefa hoje, através de PT sem OM pois o SAP não estava aceitando a criação de OMs. Realizada a reserva manual do cartão e feita a troca. OP realizou as manobras para colocar esta bomba para operar e tivemos sucesso no controle automático da rotação da bomba através do
OM 2022774736
CF-M-B-513203 Falha inversor
Causa:
Atuação:  Verificado junto a CCT, verificada a indicação de fio partido.
Após diversos testes, foi diagnosticado que o sinal que comanda a
frequência, não estava estável, variando e causando a falha. Foi trocado
o cartão HI302O, comissionado e feito download, colocado um resistor em
serie com multímetro para fazer loop teste, antes de religar ao
inversor. Refeita a ligação, realizado um loop test com sinal direto da
ECOS, funcionando normal. Passada a informação para coordenação e
colocada para operar.
Ficando em acompanhamento.
Situação deixada: OK
Hora: 13:00 as 18:00
Responsável: Squinca
EXECUTADO PELA PT-13395875
ATENDIDO SERVIÇO IMEDITATO SOLICITADO PELA OPERAÇÃO.
CONSTATADO JUNTO COM A EQUIPE DE AUTOMAÇÃO DEFEITO NO CARTÃO FIELDBUS, APÓS TROCA DO CARTÃO FORAM EXECUTADOS OS DEVIDOS TESTES DE FUNCIONAMENTO E CORRIGIDO A FALHA AI1163 (CABO ROMPIDO). CONSTATADO NA TELA DA IHM QUE O EQUIPAMENTO ESTA ATUANDO COM 2973RPM / 138,5A / FREQ.49,5.
OBS. REDE DEVICE NET ESTÁ INOPERANTE. VISUALIZAÇÕES APENAS PELO WORKSTATION.
Substituido cartao fieldbus NM 11.289.984 (a reserva foi realizada
através da transação MB21
</t>
  </si>
  <si>
    <t>Inversor</t>
  </si>
  <si>
    <t>cartão Fieldbus</t>
  </si>
  <si>
    <t>troca do cartão</t>
  </si>
  <si>
    <t xml:space="preserve">OM 2022796992 - C-UC-513401G Corrigir Sobrecarga motor
OM 2022799127 - MANUT PREV C-UC-513401G MECANICA – PF: Boito
Realizada hoje a preventiva no compressor de ar G, em conjunto com a verificação dos desarmes frequentes por sobrecarga. TMs descobriram que não se tratava de sobrecarga no motor do ventilador, como era suposto, mas sim no motor do próprio compressor. A conclusão foi devido ao fato de termos encontrado o filtro separador totalmente saturado, quase "sugado" pelo compressor. Foi feita a troca deste filtro e dos demais, atendendo à preventiva. TM Flaviano também foi envolvido e não constatou nenhuma anormalidade nos parâmetros elétricos tanto do motor do ventilador quanto do compressor. Compressor está disponível e iremos acompanhar se os 
</t>
  </si>
  <si>
    <t xml:space="preserve">OM 2022778802 - MANUT PREV C-UC-513401A MECANICA – PF: Boito
Conforme programado foi realizado a preventiva do compressor de ar A, sem registro de anormalidades. Equipamento testado e liberado para operação por volta das 18h30.
</t>
  </si>
  <si>
    <t>Preventiva pacote de compressão G</t>
  </si>
  <si>
    <t>TRIP sob demanda durante partida para troca de máquinas atendendo rodízio</t>
  </si>
  <si>
    <t>1 - Divulgação interna a equipes de manutenção - Supervisão / Engenharia  da análise do 2020-005544-A</t>
  </si>
  <si>
    <t>TRIP C-123102A durante intervenção para correção de congelamento variáveis da IHM</t>
  </si>
  <si>
    <t>Média 2020</t>
  </si>
  <si>
    <t xml:space="preserve">OM 2022780470 GE-513201A/B/C/D - Sistema de Aterramento – PF: Lucas
Foram verificados, através das conexões de bornes e cabos multivias conectados diretamente à barra de aterramento IG, o aterramento dos instrumentos de campo. Foram identificados os instrumentos cujos aterramentos estão em contato com aterramento elétrico do painel (Barra PG). O mesmo procedimento foi aplicado à barra IG, onde também se identificou instrumentos com problemas de aterramento. </t>
  </si>
  <si>
    <t>OM 2022780470 GE-513201A/B/C/D - Sistema de Aterramento – PF: Lucas
Realizada a medição da continuidade/isolação entre as barras de aterramento do painel, conforme Instrução Técnica. Para todas as situações encontradas continuidade elétrica entre as barras ISG, IG e PG. Realizada a verificação, através das conexões de bornes e cabos multivias conectados diretamente à barra de aterramento IG, o aterramento dos instrumentos de campo; verificados também quais são os instrumentos que são de segurança intrínseca e se estão conectados à barra ISG; verificação o aterramento de instrumentos e cabos a partir do TGCP para o campo. Foram encontrados pontos de atenção e não conformidades, tais como: como shield de cabo digital interligado ao terra do painel. Amanhã será fechado relatório consolidado contendo todos os dados levantados no campo para retorno a análise de falha junto ao Eng. Ranaudo. Essas duas etapas programadas foram finalizadas.</t>
  </si>
  <si>
    <t xml:space="preserve">OI 2022720087 GE-513201A - Falha G-60 – PF: Lucas
13/05 INFORMATIVO:
GE-513201A - Falha G-60 Após a parada do TG-A ao final do dia pós passagem do TG-D para PREMIX foi acionado a manutenção para verificar uma falha no módulo G-60. Em campo verificamos a indicação de falha no cartão 8F do rack. Foi realizado o procedimento de reset desligando a fonte e sacando o cartão, porém a falha retornava assim que módulo finalizava o boot aparecia a indicação no visor da falha “Trouble/Alarme no cartão 8F”. Chegamos a realizar a troca deste cartão por outro sobressalente que tínhamos no laboratório, no entanto, também não houve sucesso. Informamos a operação que essa condição não é impeditiva de partida, porém a máquina rodaria sem proteção do relé, o que não é desejável. Para este cenário foi emitida alguns meses atrás uma ARO. O COTUR ficou de recuperar essa ARO para deixar no registro da PST, caso tenhamos uma condição de emergência podemos partir essa máquina mediante ativação da ARO. Amanhã envolveremos nosso time de campo e de engenharia para tratar essa demanda. Informado pelo TM Flaviano que ele já encaminhou todos os dados para equipe SAP para criar os NM´s de todos módulos para aquisição de um rack completo para substituição no TG-A.
[14/05] Diante da indisponibilidade do TG-A, foi emitida PT imediata para verificação do G-60 devido o mesmo não estar aceitando o reset. Foi realizada a verificação das resistências de enrolamento dos TC e TP, onde foi encontrada uma pequena diferença na medição do TC da fase C  do conjunto do K13. Não foi realizada a megagem dos circuitos, pois o circuito compartilhava o mesmo conjunto de TP com outros equipamentos e podiam provocar danos a esses equipamentos. Foi realizada a medição também do resistor de aterramento que é medido também pelo cartão e o mesmo apresenta que está aberto. Realizada trocas de cartão, porém a falha não sumiu, o conjunto de cartões foi recomposto e nenhum cartão foi trocado. Realizada a verificação da fonte de alimentação DC e a mesma apresentou 123V de medição aparentemente sem anormalidade. O Equipamento normalizou a falha após o desligamento da fonte de alimentação por um período de cerca de 5 minutos. Não foi realizada a troca do Rack pois o sistema normalizou após o religamento do Rack, disponibilizando a máquina. Realizado o backup das configurações e coleta dos eventos antes e após normalização para avaliação e assim tentar identificar uma possível falha. Alinhado com a equipe da  CCT para monitorar o sistema durante o turno da noite. Como não foi encontrada nenhuma anormalidade plausível para a correção falha, segue em avaliação pela equipe para diagnosticar a real falha do conjunto.
</t>
  </si>
  <si>
    <t>OM 2022521467 – GE-513201C – Lavagem de 1000H – PF: Lucas
Conforme programado foi realizada a lavagem complementar sem espaço confinado, para a realização da boroscopia pela equipe da OTBM amanhã 19/05</t>
  </si>
  <si>
    <t xml:space="preserve">OM 2022527133 - GE-513201C ANÁLISE BOROSCÓPICA – PF: Lucas
Iniciada a boroscopia no TG-C com apoio da equipe da OTBM. Feito compressor de baixa, IP e LP. Previsão de finalização em mais 2 dias. Máquina está sendo deixada disponível ao final do dia.
</t>
  </si>
  <si>
    <t xml:space="preserve">OM 2022527133 - GE-513201C ANÁLISE BOROSCÓPICA – PF: Lucas
Hoje a boroscopia do TG-C teve bom andamento e foi possível finalizar todas as imagens. Em conversa com Miguel da OTBM ao final da atividade, foi comentado que no geral, a turbina se encontra em muito bom estado. Agora aguardaremos o relatório a ser enviado pela equipe à nossa Engenharia. TG disponível.
</t>
  </si>
  <si>
    <t>OI 2022939884 GE-513201D - Análise de Falha SD 25/05 – PF: Lucas
Logo após a queda do TGD por volta das 10h00 foi mobilizado equipe de automação para levantamento dos dados de logger para início da análise de falha deste evento junto a equipe de engenharia e grandes máquinas. Pelos logs coletados verificamos para ver que houve falha dos sensores 39PTDEX e 39PTDEY ao mesmo tempo, voltando ao normal aproximadamente 30 segundos depois, ao mesmo tempo também. Esses sensores estão associados ao mesmo cartão. Há os sensores 39PTNEX e 39PTNEY no mesmo cartão, que não apresentaram falha. Por isso, foi recomendado realizar verificação da instalação em campo dos sensores e também do cartão no painel. Durante o REDIA foi acordado para que fosse realizado a troca do cartão por desencargo. Com apoio do Eng. Lucas foi verificado e validado os PN´s dos cartões do Bently, em seguida emitida a reserva Nº 94999908-1/2 sendo uma unidade do NM 11.418.207 Módulo p/analis./col.vibr. Bently (Frontal) e mais uma unidade do NM 10.169.886 Módulo p/compr. SULZER(Traseira). Foi emitida PT após o horário do almoço; retirados os dois cartões do almoxarifado pela automação; realizado a troca em campo; foi necessária atualizar o firmware dos cartões e realizar download da configuração. Em paralelo a equipe de instrumentação realizou medições dos quatro sensores em campo, foram verificados integridade do cabeamento, sensores, proximitors, e resistência ôhmica, porém não foi encontrada anormalidades, segue os valores levantados; 39PTDEX - 9,7V - 10,4 ohms; 39PTDEY - 9,74 - 10,5 ohms; 39PTNEX - 9,34V - 11,0 ohms; 39PTNEY - 9,74V - 10,8 ohms. Os dados serão encaminhados para equipe de engenharia para subsidiar a continuidade da análise de falha. Atividade finalizada por volta das 18h00, equipamento liberado para operação.</t>
  </si>
  <si>
    <t>OM 2022941867 TG-D - Atividades de Pré Partida – PF: Lucas
Conforme programado iniciamos hoje as atividades de pré-partida dessa máquina. Foi realizada montagem de pau de carga no interior do hood; realizado a troca das válvulas de dreno primária, central e tocha por outras já revisadas sobressalentes já com os "novos internos de inox". Não foi encontrada presença de condensado nas linhas durante a troca das válvulas. As válvulas removidas foram testadas em bancada e apresentam comportamento normal, posteriormente elas serão desmontadas para verificação e revisão dos seus internos. Também foi realizado o teste funcional do WHRU e RIC com sucesso, ambos equipamentos atuaram sem registro de anormalidades. Atividade prossegue amanhã com as etapas de troca das três câmaras de combustão pela equipe da mecânica. Equipamento liberado ao final desta tarefa</t>
  </si>
  <si>
    <t>OM 2022941867 TG-D - Atividades de Pré Partida – PF: Lucas
Realizada a substituição das câmaras 1, 2 e 9 e limpeza no interior do hood. Amanhã daremos prosseguimento na limpeza das tochas das demais Câmaras.</t>
  </si>
  <si>
    <t>OM 2022941867 TG-D - Atividades de Pré Partida – PF: Lucas
Foi realizada a limpeza das tochas das câmaras 3 a 8 e removido o pau de carga.</t>
  </si>
  <si>
    <t>OM 2022076594 - GE-513201D SUBSTITUIR BORRACHA DA PORTA – PF: Lucas 
Em atendimento a demanda de RTA, foi realizada a substituição das borrachas do batente, porta e calço da porta lado Whru. Já a porta lado CO2 foi substituido somente a borracha no batente devido ter faltado material para realizar a porta e assim substituição do calço.</t>
  </si>
  <si>
    <t>39PTDEX e 39PTDEY</t>
  </si>
  <si>
    <t>Cartão de IO no rack 3500</t>
  </si>
  <si>
    <t>Vedação das portas</t>
  </si>
  <si>
    <t>Vedação</t>
  </si>
  <si>
    <t>Realizado veriicação de alguns componentes do sistema de medição associado, tentativa de substituição dos cartões e reset do rack como um todo.</t>
  </si>
  <si>
    <t>Lavagem</t>
  </si>
  <si>
    <t>Boroscopia</t>
  </si>
  <si>
    <t>Realizado a substituição do cartão</t>
  </si>
  <si>
    <t>OM 2018599459 - C-123101A -E-50/51/52 Subst. Sensores – PF: Boito (Ação/Abrangência de RTA)
Substituída apenas a chave 51 por chave nova. Equipe de Instrumentação possuía as 3 chaves para trocar, mas uma delas foi usada emergencialmente em outro compressor semanas atrás e a outra veio com defeito. Sendo assim, apenas uma foi trocada, a 51, que era a que estava em mal estado. Segundo a equipe, as chaves 50 e 52 estão em bom estado, foi conferido o ajuste e não encontrada nenhuma anormalidade. A furação para o novo modelo de chaves foi realizada para os 3 motores pela Caldeiraria. Vamos manter a OM aberta para substituição futura programada das chaves 50 e 52.</t>
  </si>
  <si>
    <t xml:space="preserve">OM 2022353721 - C-123101D Eliminar Vibração elevada X 
O Compressor vinha operando normalmente, dentro do limite de 11000rpm predeterminado, até que foi inalizado pela equipe da operação por volta das 10h00 de 24/04 um aumento na vibração do Vorecon (XE/XY-12). Os valores passaram de média de 80 mU para em torno de 100 sem nenhuma mudança significativa no processo. Observado ainda que após redução de carga para controle da vibração, houve alarme na vibração da carcaça do Vorecon. Em avaliação conjunta pela equipe de engenharia da MI optamos por parar essa máquina. Foi realizada inspeção visual no Vorecon (Via OM 2022740475) e coleta de dados após partida via ADRE (OM 2022842393). Equipe da Bently / SEQUI analisaram os dados e apontaram possibilidade de ajuste em balanceamento do mancal de saída, para ganhar uma sobrevida de operação e redução nos níveis de vibração. A corretiva definitiva, com troca de componentes do eixo de saída está em andamento e com aquisição de materiais. Em andamento planejamento para intervenções de balanceamento. Os serviços de alinhamento e balanceamento aconteceram ao longo do mês de Maio. Também foi identificado um problema no alinheamnento das tubulações.
</t>
  </si>
  <si>
    <t xml:space="preserve">OM 2022808379 VE-C-123101E-D Revisão geral 
Finalizada a revisão do último ventilador sendo realizado reaperto geral estrutura, verificação de folga e desgaste de polia estando tudo dentro da normalidade, tencionada a correia e liberado para operação
</t>
  </si>
  <si>
    <t xml:space="preserve">OI 2022866954 - C-123101E Falha do aquecedor
Ao testar os periféricos do compressor de venda E, com o objetivo de partir a máquina amanhã, OP identificou que o aquecedor de óleo não estava entrando. Mobilizado apoio imediato da equipe da CCT e do TM Danilo. Automação avaliou a lógica e identificou que era possível forçar a operação do aquecedor, porém ao passar para automático, o mesmo entra em falha. Esta falha estava relacionada a condição de "fail to start" para a partida do aquecedor mas mesmo sem esperar os 5 segundos que a temporização da lógica prevê para receber o retorno de ligado de campo. Esta condição acontecia exclusivamente ao tentar ligar o aquecedor pela IHM, tanto em manual quanto em automático. Através da lógica, o aquecedor estava funcionando normalmente. Após bastante avaliação, chegamos à hipótese de ser uma condição novamente relacionada à temporização dos passos da sequência de partida, similar ao ocorrido semana passada, mas em outra etapa de a partida. Ao final do dia de hoje, sem uma atuação propriamente corretiva da equipe, a lógica de partida passou a funcionar normalmente, fazendo o acionamento do aquecedor tanto em automático quanto em manual. TM Danilo irá preparar um relatório mais detalhado amanhã para encaminhamento ao Eng. Lucas, para acionar novamente a Engenharia da GE que deve dar explicações sobre o comportamento anormal destes PLCs.
</t>
  </si>
  <si>
    <t xml:space="preserve">OI 2022871942 - C-123101E Falha DJ do Pony Motor
Hoje pela manhã foi enviado relatório pelo Eng. Bruno CCT com maiores detalhes das verificações realizados ontem, baseadas na análise de falha proposta pelo Eng. Fernando: Foi realizado teste bem sucedido de fechamento (Saída Q0.2.42 / contator K233) e abertura (Q.0.43 / contator k334) do disjuntor através de force direto na saída do PLC Schneider. Não foi encontrado nenhuma anormalidade nesse teste. O disjuntor fechou e abril inserido e retornou o Status correto(I.0.1.18) para o PLC, assim como a ausência do sinal de fault ou link(I.0.1.48). Realizado teste bem sucedido malha do comando para acionamento do inversor, através de force das saídas de seleção do inversor(Q.0.2.1 / contator k182) e Comando de partida (Q.0.2.8 / Contator 191). Esse teste foi realizado apenas para o inversor de frequência 2 que foi onde ocorreu a última tentativa de partida.  Não foi encontrado nenhuma anormalidade nesse teste e o sinal chegou ao painel do inversor e foi constatado com o teste de continuidade. Realizada uma inspeção geral do disjuntor, cela e tomada de comando, assim como acionamentos manuais de abertura e fechamento em posição de teste e inserido. Em todas as ocasiões o disjuntor fechou e carregou mola normalmente. Foi realizado também pelo turno da noite da CCT a desmontagem parcial do disjuntor para realização de lubrificação e inspeção interna das suas partes móveis (preventiva do disjuntor). Realizado o teste de comando de start do pony através de force pelo CLP da máquina. O comando foi forçado pelo TM Danilo no PLC de controle do compressor e foi monitorado no PLC da Schneider, onde sinalizou corretamente o comando de partida. Hoje pela manhã realizamos reunião gerencial e foi definido por checarmos mais uma vez os temporizadores da sequência de partida do compressor. Para nossa surpresa, o timer de ligado do aquecedor que havia sido corrigido pelo TM Danilo na segunda-feira, novamente apresentava valores incoerentes. Também verificamos que o timer de desligamento da sequência do Pony estava incoerente, o que pode ser também o causador das falhas de partida ao tentar passar do Passo 6. Os valores foram corrigidos pelos TMs Thiago, Squinca e Bruno. Ao longo da manhã, Engs. Lucas e Fernando seguiram questionando a GE sobre os problemas no PLC e recebemos algumas orientações para checar 3 pontos principais: a tabela de falhas da CPU (sem falhas encontradas), lançar o comando de” Clean All Build Folder” no target para tentar resolver eventuais erros de software (realizado, mas sem efeito corretivo aparente) e a verificação da versão de Proficy Machine Edition utilizada no terminal, além da versão do firmware da CPU (foram coletadas as versões e enviada para GE para verificação de compatibilidade com hardwares). Também implementamos um temporizador em caráter de teste de 10 segundos para retorno da sequência do Pony, a fim de termos tempo de verificar no notebook que está conectado no PLC dos Inversores na K-23 cada passo da partida da máquina, para tentarmos observar alguma falha nos disjuntores/inversores do Pony. Feitas estas atividades, autorizamos a partida da máquina, que ocorreu com nosso acompanhamento por volta das 15h00 e com sucesso. Não foi identificada anormalidade nenhuma no PLC dos inversores, indicando que as falhas na partida realmente estavam relacionadas à questão da temporização. Porém, foi identificada a indisponibilidade do inversor 2, causada por alta temperatura nos transistores IGBT (Fault F#31), através de uma nova OM. Continuaremos com a CCT avaliando esta falha. Venda E segue operando e venda A foi parado. Ao final do dia, foi enviado email ao pessoal da GE pelo TM Thiago com as evidências encontradas na nossa máquina sobre os 3 pontos levantados pela GE. Aguardaremos próximas ações de melhorias a serem definidas pela GE e nossa Engenharia, com a participação da equipe dos TMs.
07/05 - Recebemos hoje um retorno da GE com a informação de que nossa versão do firmware (5.50) está bastante obsoleta. É recomendada a instalação da versão 6, que inclusive especificamente resolve problemas com os temporizadores que usam memórias tipo UDT. Coord. Gustavo já está tratando a mobilização de profissional GE para realizar o update nas máquinas que tiverem paradas na segunda-feira (precisam estar paradas). </t>
  </si>
  <si>
    <t xml:space="preserve">OM 2018741750 - C-123101A Verificações Sist. N2
Hoje foram realizadas as verificações do sistema de N2, a fim de confirmar se há real necessidade de substituir a membrana. Ao chegar no analisador, o mesmo foi encontrado com tomada de processo bloqueada e indicação de 84%. Ao abrir a válvula de processo, a análise começou a indicar valor de 34%. O vent do analisador está em pleno funcionamento, sem obstrução. Vazão do rotâmetro normal. Na frente de Automação, verificamos que também para este compressor, a exemplo do compressor E, o alarme que atua na válvula de entrada do cilindro de backup de N2 estava em 55%, não sido alterado na GM. Foi então, modificado para 80%. Verificado, na IHM, que o valor na descrição do alarme AAH_301 alterou para 80%. Com a atuação de hoje, entendemos que não há necessidade de substituir a membrana e esta OM pode ser encerrada.
</t>
  </si>
  <si>
    <t xml:space="preserve">OM 2022823638 - PN-C-123101A Alteração lógica Pressostato (teste)
Hoje foi realizado o teste que estava pendente para confirmar a funcionalidade da nova lógica de pressurização da IHM do venda A. Foi aplicada a ARO 2020-090, que funcionou a contento. O teste teve resultado satisfatório e podemos dar por concluía esta ação de abrangência de RTA. No entanto, durante os testes, TM Rodney identificou que o pressostato não esta funcionando corretamente e precisará passar por intervenção corretiva, a ser programada seguindo fluxo normal de intervenções do GPI.
</t>
  </si>
  <si>
    <t>VE-C-123101E-D</t>
  </si>
  <si>
    <t>Chaves de vibração</t>
  </si>
  <si>
    <t>Chave 51</t>
  </si>
  <si>
    <t>Revisão Geral</t>
  </si>
  <si>
    <t>Em acompanhamento. Pendente ugrade de firmware para solução do problema dos temporizadores do PLC</t>
  </si>
  <si>
    <t>Verificação de eficiência</t>
  </si>
  <si>
    <t>Teste de pressurização e verificação de alarme de painel.</t>
  </si>
  <si>
    <t>Substituição da chave 51</t>
  </si>
  <si>
    <t>OI 2022893625 C-123102C - Falha SDV-1231505C –PF: Boito
Acionado a manutenção por volta das 03h45 da manhã com a informação da OP do impedimento de partida do compressor de propano C devido a falha no acionamento da SDV-505B. Atividade considerada crítica devido a parada da unidade em emergência por conta de fechamento espúrio SDV-0 (Transpetro) válvula do GASTAU. Foi mobilizado apoio das equipes de instrumentação e automação. Emitido PT sem ordem para agilizar o atendimento. Em testes realizados em campo verificamos a falha no bloco de acionamento pneumático, o mesmo foi substituído por sobressalente disponível na oficina Após a troca foi realizado teste funcional de abertura e fechamento com sucesso, após isso, a máquina foi colocada em operação sem anormalidades. Equipamento liberado as 04h45 para operação, segue operando sem restrições.</t>
  </si>
  <si>
    <t>OI 2022893610 C-123102B - Falha SDV-1231505B – PF: Boito
Após a tentativa de partida sem sucesso no propano C por conta da falha da SDV-505C foi tentado partida no compressor B, porém essa máquina também apresentou falha na SDV-505B. Assim que a equipe terminou o propano C iniciamos a atividade neste compressor. Em teste em campo foi constatado falha era a mesma do compressor C, falha no bloco de acionamento pneumático. Foi necessário então a emissão da reserva Nº 94803154-1 de 01 unidade do NM 10.021.074 Corpo espec. p/válv.solenóide Westlock para retirada de sobressalente no estoque. Em seguida feito a troca do bloco pneumático, realizado teste funcional de abertura e fechamento com sucesso. Equipamento liberado para operação as 06h30.</t>
  </si>
  <si>
    <t>SDV-1231505C</t>
  </si>
  <si>
    <t>Bloco de acionamento pneumático</t>
  </si>
  <si>
    <t>SDV-1231505B</t>
  </si>
  <si>
    <t>Substituição do bloco pneumático</t>
  </si>
  <si>
    <t>OE 2022853474 C-513401F - Falha por sobrecarga na partida – PF: Boito
Acionada a manutenção devido algumas tentativas de partida do compressor sem sucesso indicando sobrecarga no motor do ventilador e proteção secadora anti-congelamento atuado. Realizado acompanhamento de partida do compressor sendo identificada que a corrente do motor estava elevada. Emitida PT imediata megado o  motor não sendo encontrado anormalidade, realizado o giro manual do compressor e o se encontrava livre, verificada a válvula de pressão mínima e retenção também anormalidade, quando inicia da a verificação da válvula de admissão foi identifica que a solenóide estava folgada, quando realizado testes de funcionamento foi identificado que a válvula piloto da válvula admissão estava travada fazendo com que o compressor partisse em carga. Realizada a substituição da válvula piloto e soleinóide, checada a válvula de admissão também não sendo encontrada anormalidade. Durante a manutenção foi identificado que o terminal do sensor de temperatura do óleo estava quebrado, sendo realizada a substituição por sobressalente por oportunidade. Realizada a partida do compressor com sucesso e liberado para a operação.</t>
  </si>
  <si>
    <t>OM 2022809032 MANUT PREV CJ DA S-513402 MECANICA – PF: Boito
Status:  Concluído</t>
  </si>
  <si>
    <t>Válvula piloto da válvula de admissão</t>
  </si>
  <si>
    <t>Substituída a válvula piloto e solenóide.</t>
  </si>
  <si>
    <t>Relização de preventiva  6M mecânica</t>
  </si>
  <si>
    <t xml:space="preserve">OM 2022876126 S-513401 Verificar e corrigir falha – PF: Boito
Hoje conforme programado tivemos atuação da elétrica e automação para buscar o motivo da falha espúria indicada pela operação que causa a parada da secadora. Em campo junto com Sup. Ronaldo não foram encontradas anormalidades, o Sup de operação informou que a secadora está operando bem e que essa falha ocorreu a mais de 30 dias. Em Log de eventos coletados pela automação também não foi encontrada falhas, somente a indicação de alarme de “underload” que é bem antigo e também não é impeditivo de partida ou trip para equipamento. Como não foi encontrada mais nenhum registro de falha e equipamento segue operando não foi liberado pela operação testes mais intrusivos. Atividade deve ser encerrada.  
</t>
  </si>
  <si>
    <t xml:space="preserve">Verificação de alarmes </t>
  </si>
  <si>
    <t>OM 2022803338 – B-123101A Redutor com ruído anormal e verificar folga stroke do cabeçote 1 – PF: Boito
Hoje foi realizada a medição de folgas do redutor da B-123101A que estava apresentando ruído bastante elevado. TMs identificaram folga elevada no eixo de saída do redutor e, ao desacoplar o conjunto da bomba, foi identificado o acoplamento elástico totalmente destruído. Para termos mais tempo de verificar as causas desta falha, posteriormente abrindo o redutor para análise, foi providenciado no período da tarde a troca do redutor completo por modelo idêntico remanufaturado que possuíamos em estoque. Feita também a substituição do elemento elástico. TMs prosseguiram com o alinhamento do conjunto, deixando a bomba pronta para operar ao final do dia. Amanhã iremos atuar novamente na bomba, agora na verificação da folga do stroke do cabeçote 1.
05/05/20 - Verificado com o planejamento de mecânica que não possuímos material disponível para atuar na folga do stroke do primeiro cabeçote da bomba. Corremos risco de abrir o cabeçote e não conseguirmos fechar por falta de material. Como isto não é impeditivo da bomba operar, foi decidido por reprogramar esta etapa da OM somente para quando os materiais estiverem aqui.</t>
  </si>
  <si>
    <t>OE 2022867088 - B-123702A Falha partida (PN-513209/DEM.5E) – PF: Boito (PST COTUR - CONCLUÍDO)
Ontem foi identificado pela OP, na tentativa de partida desta bomba, que a mesma entrava em falha. Em análise prévia pela equipe da CCT e TM Danilo, chegaram à conclusão de que há um contator em falha no demarrador do motor da bomba. Assim, foi acertada antecipação desta OM extra para corretiva no dia de hoje. Foi realizada a troca do contator em falha por um idêntico pertencente a uma gaveta de tomada de solda, pois não temos o material em estoque. Gaveta foi testada, reinserida e realizada a partida acompanhada da bomba, com sucesso. Medições de correntes e parâmetros elétricos foram realizadas pela CCT. Bomba segue operando.</t>
  </si>
  <si>
    <t>OM 2022803338 – B-123101A Subst. Stroke do Cabeçote 1 – PF: Boito
Conforme programado foi realizado do ajuste do stroke do cabeçote 1, colocado a bomba em operação com sucesso sendo eliminado a folga da haste.</t>
  </si>
  <si>
    <t>Contator</t>
  </si>
  <si>
    <t>Cabeçote</t>
  </si>
  <si>
    <t>Stroke do cabeçote</t>
  </si>
  <si>
    <t>bombas</t>
  </si>
  <si>
    <t>Substituição do contator</t>
  </si>
  <si>
    <t>Substituição do stroke do cabeçote</t>
  </si>
  <si>
    <t>OI 2022881674 B-3123101A - Falha Mecanismo Stroke – PF: Suzuki
Informado pelo COTUR que a bomba B-3123101A após 4h em operação no turno verificou-se a parada da injeção de MEG e também pequeno vazamento de óleo pelo stroke. Foi solicitado emissão de PT imediata pelo COTUR para intervenção corretiva. Os TMs de mecânica a quebra do pino de sustentação do eixo interno pertinente ao mecanismo de ajuste de stroke, foi confeccionado um pino novo em oficina e feito a sua substituição em campo com sucesso. 
10/05 - Conforme combinado realizamos partida assista da bomba de MEG A da UAPO III após a intervenção corretiva realizada ontem pela mecânica. A bomba partiu sem anormalidades, a vazão ficou adequada, foi possível ajustar a vazão na alavanca de stroke sem maiores dificuldades. Foi verificado também a temperatura do cabeçote estava ok. Após a intervenção não foi encontrado mais nenhum indício de vazamento de óleo. Equipamento segue operando sem anormalidades.</t>
  </si>
  <si>
    <t>volante do stroke</t>
  </si>
  <si>
    <t>pino de travamento do volante</t>
  </si>
  <si>
    <t>confeccionado novo pino para travamento do volante</t>
  </si>
  <si>
    <t>óleo acionamento cabeçote</t>
  </si>
  <si>
    <t>óleo contaminado</t>
  </si>
  <si>
    <t>Realizado a substiutição do óleo com adequação de procedimento de troca</t>
  </si>
  <si>
    <t xml:space="preserve">OM 2022887784 B-3123101A - Troca de óleo Redutor – PF: Suzuki
Hoje conforme programado foi realizada a troca do óleo do redutor da bomba de MEG A da UAPO III. Essa é desdobramento da ordem imediata realizada no dia 10/05 onde a equipe de mecânica identificou que óleo bem sujo durante a corretiva no conjunto de acionamento da alavanca de stroke. Foi realizada a troca sem maiores delongas, em seguida liberado a bomba para operação. Equipamento segue operando sem anormalidades.
</t>
  </si>
  <si>
    <t xml:space="preserve">Shutdown C-123101A - Comando Indevido da FV-1231001 – PF: Boito
Hoje pela manhã houve queda do compressor de propano A da fase 1, com relato da OP de pressão baixa na sucção. Avaliado pelo TM Squinca e Danilo que se tratou de comando indevido de fechamento da FV-1231001 (entrada UAPO I) pois estava selecionado opção para alteração de set point desta válvula no momento da limpeza da sala na troca de turno. O profissional que realizava a limpeza da sala, comandou indevidamente o SP para zero e deu Enter, quando foi limpar o teclado. Equipe da automação e COTUR Birkett já fizeram pequeno DDS com a equipe de Painel, explicando como a Automação faz quando a equipe vai limpar a sala deles no K-21. Ou bloqueiam a tela ou a própria automação faz a limpeza.
</t>
  </si>
  <si>
    <t>Nenhum, comando indevido</t>
  </si>
  <si>
    <t>Avaliação do evento e identificado comando indevido do painel de controle de fechamento da válvula</t>
  </si>
  <si>
    <t xml:space="preserve">OI 2022939713 C-123102C - Falha SDV-1231505C – PF: Boito
Emitido PT imediata por volta das 14h00 para intervenção corretiva na válvula SDV-12310505C que impedia partida do compressor de propano C. Verificado em campo falha no conjunto de acionamento da SDV-505C, com isso, foi realizada a emissão de reserva Nº 95001690-2 para retirada de uma unidade do NM 11.846.179 Corpo espec. p/válv.solenóide Westlock para substituição em campo. Após a troca do conjunto de acionamento foi ajustado os limites de posição e feito o teste funcional de abertura e fechamento tanto pela IHM quanto pela lógica com sucesso. Equipamento liberado para operação sem restrições.
</t>
  </si>
  <si>
    <t xml:space="preserve">SDV-12310505C </t>
  </si>
  <si>
    <t xml:space="preserve">Bloco pneumático </t>
  </si>
  <si>
    <t>Realizada a substituição do bloco pneumático e ajuste do sensor de posição aberto/fechado. Realizado teste com acompanhamento da automação e da operação.</t>
  </si>
  <si>
    <t>Falha de partida sob demanda do C-312701B durante retorno de eventos ocorridos em 25/05/20. Não tivemos informações detalhadas do evento</t>
  </si>
  <si>
    <t>Falha de partida sob demanda do C-312701C durante retorno de eventos ocorridos em 25/05/20. Não tivemos informações detalhadas do evento</t>
  </si>
  <si>
    <t>desconhecido</t>
  </si>
  <si>
    <t>TRIP C-123102B após retorno dos eventos de 25/05/20 por nível baixo de óleo</t>
  </si>
  <si>
    <t>LIT-1231512B</t>
  </si>
  <si>
    <t>sem defeito</t>
  </si>
  <si>
    <t xml:space="preserve">CF-M-M-C-123101-B - Inversor Pony Motors – PF: Fernando
Fernando/Bruno, precisamos dar atenção no inversor do pony motors B, neste evento queda do TG na primeira tentativa da partida do venda C-123101B foi perdida devido falha neste inversor B, por isso, trocamos para o inversor A para próxima partida a qual ocorreu com sucesso. Pelo levantamento da equipe da CCT em campo no inversor B não havia falha impeditiva no inversor quando pedirmos para trocar. Em todo caso foram verificados nos parâmetros 243,245,247 e 249, indica as 04 últimas falhas que foi a falha 12 que é a sobrecorrente que não é falha impeditiva, neste evento não foi constatado registro de falha do IGBT(31). Vamos dar atenção nisso amanhã, pois possivelmente devemos ser questionados no REDIA. Solicitei na programação desta semana inclusão da etapa de montagem do analisador de qualidade de energia para aprofundarmos essa análise falha. 
</t>
  </si>
  <si>
    <t>CF-M-M-C-123101-B</t>
  </si>
  <si>
    <t>Repartida do equipamento com o CF-M-M-C-123101-A</t>
  </si>
  <si>
    <t xml:space="preserve"> GE-513201D - SD por falha de cartão BN3500</t>
  </si>
  <si>
    <t xml:space="preserve"> C-123102C - Falha sob demanda SDV-1231505C</t>
  </si>
  <si>
    <t>Falha de partida SOB DEMANDA do C-312701B durante retorno de eventos ocorridos em 25/05/20. Não tivemos informações detalhadas do evento</t>
  </si>
  <si>
    <t>Falha de partida SOB DEMANDA do C-312701C durante retorno de eventos ocorridos em 25/05/20. Não tivemos informações detalhadas do evento</t>
  </si>
  <si>
    <t>TRIP C-123102B por nível baixo de óleo após retorno dos eventos de 25/05/20 por nível baixo de óleo</t>
  </si>
  <si>
    <t xml:space="preserve">Falha SOB DEMANDA de  partida do venda C-123101B foi perdida devido falha neste inversor B
</t>
  </si>
  <si>
    <t>Evento de TRIP associado a erro de operação não contabilizado</t>
  </si>
  <si>
    <t>1 - Divulgação interna a equipes de manutenção - Supervisão / Engenharia  da análise do 2020-007454-A</t>
  </si>
  <si>
    <t xml:space="preserve">Evento de TRIP associado a erro de operação não contabilizado. </t>
  </si>
  <si>
    <t>1 - Divulgação interna a equipes de manutenção - Supervisão / Engenharia  da análise do  2020-006428-A</t>
  </si>
  <si>
    <t xml:space="preserve">C-123101B - Falha Posição XV-1231203
C-123101C-  Falha Posição XV-1231206 – PF: Fernando
GPI-Instrumentação: Renan, por gentileza emitir nota/OM para tratamento das falhas dessas duas válvulas, as mesmas apresentaram falha no limite de posição de fechado impedindo a partida dos compressores, em verificação em campo constatamos que ambas as válvulas estavam fechadas e com suas indicações visuais (copinho) do limite na posição correta. Em avaliação dos TM´s em campo eles indicaram que possivelmente essa falha é devido ao ajuste do limite de posição estar um pouco fora. Vamos gerar essas ordens e deixar mapeadas para intervenção no rodízio das máquinas ou por oportunidade. A XV-206 precisa de montagem de andaime para acesso. Favor alinhar com Sup. Thomaz para alinhar com equipe para quando for realizar o ajuste dos limites deixar uma margem de segurança no ajuste, acreditamos essa falha pode estar ocorrendo devido estar sem tolerância. Favor retornar com OM´s para controle do líder, pois se essas máquinas caíram novamente teremos problemas, é importante o andaime a acesso já estar montado, programar já para semana
</t>
  </si>
  <si>
    <t xml:space="preserve">XV-1231206 </t>
  </si>
  <si>
    <t>Verificação de falha, realização de testes automação e repartida do equipamento</t>
  </si>
  <si>
    <t>Shutdown C-123102A - Comando Indevido da FV-1231001</t>
  </si>
  <si>
    <t>1 - Divulgação interna a equipes de manutenção - Supervisão / Engenharia  da análise do 2020-006861-A associado a problemas com inversor</t>
  </si>
  <si>
    <t>Falha SOB DEMANDA de  partida do venda C-123101C foi perdida devido falha em XV-1231206.</t>
  </si>
  <si>
    <t xml:space="preserve">OI 2022964613 - GE-513201D - Cruzamento de sinais do Bently – PF: Lucas (#)
Devido ao SD do TG-D em 25/05 por um falha no cartão do Bently onde zerou dois sensores de vibração da Gearbox. Foi realizado estudo pelo Eng. Lucas com validação do Takahashi e da supervisão e execução para realizarmos o cruzamento de sinais do Bently de forma a aumentarmos a confiabilidade da máquina caso tenha uma nova falha de cartão do Bently. Com isso o Eng. Lucas elaborou o SGM G&amp;E/UN-AGN/APSP/MI 2020/0015 e a lógica para ser implementada no Bently de forma efetuarmos a mudança antes da partida do TG-D. Autorizada a emissão da PT imediata e realizada a alteração do rearranjo dos cabos no painel da casota do TG-D e também realizado download da lógicas atualizada. Ficou pendente para amanhã a realização de testes e simulação de sinais de atuação de intertravamento pelo Bently.
</t>
  </si>
  <si>
    <t xml:space="preserve">OI 2022964613 - GE-513201D - Cruzamento de sinais do Bently – PF: Lucas (#)
Finalizados os testes de indicação de alarmes e simulação de sinal de shutdown através de sinais do sensores do Bently que ocorreram com sucesso. Realizada a partida do TG-D por volta das 11:20h e passado pro PREMIX no período da tarde com sucesso
</t>
  </si>
  <si>
    <t xml:space="preserve">OE 2022720087 TG-A G-60 Troca do cartão – PF: Lucas (PST COTUR):
[02/06] Segue em andamento a atualização do firmeware dos cartões em bancada em que a equipe obteve muita dificuldade e segue em avanço em bancada. De forma o TG-A disponível foi realizado o reset no G-60 e retirada a falha.
03/06 - Seguindo as recomendações da Supervisão e Engenharia, hoje TM Rodney e equipe da CCT realizaram o update do firmware do rack original do G-60 do TG-A, com a mesma versão encontrada no rack reserva que veio da REVAP. Feito isto, equipe substituiu os dois cartões que haviam apresentado defeito anteriormente pelos cartões correspondentes retirados do rack novo. Atividade foi concluída com sucesso. Agora iremos acompanhar se a falha realmente não voltará a aparecer.
</t>
  </si>
  <si>
    <t xml:space="preserve">OI 2022981586 - GE-513201D Vazamento de Gás pelo Dreno M-403 – PF: Lucas (PST COTUR)
[05/06] Por volta de 11h, TO André identificou 100% LEL no dreno M-403 (dreno das linhas primária, secundária e tocha) e o congelamento desta linha. Envolvido Eng. Lucas no apoio e, de imediato, realizamos verificação de possível force "esquecido" na válvula de dreno primária (20FGPD), o que não se confirmou. Esta foi a primeira ação para sanar dúvidas a respeito de teste de movimentação ocorrido no sábado, após a troca das 3 válvulas de dreno, como atividade de pré-partida da máquina. Em seguida, foi definido gerencialmente que outros testes seriam feitos. Realizada ARO 2020-127 para isto. Primeiro a válvula foi forçada a movimentar 3x, abrindo e fechando para tentar identificar se havia travamento. Em seguida, a válvula foi comandada "aberta", que é a posição que deveria estar normalmente, para verificar se porventura havia algum comando invertido. Os testes foram acompanhados de um TO no campo, para avaliar se o vazamento diminuía conforme a válvula era comandada a movimentar. Não foi notada diminuição do vazamento durante os testes. Sendo assim, foi autorizada a parada do TG-D e transferida carga para o TG-C (que já tinha sido colocado em operação no momento da identificação do vazamento). Passagem do TG-C ao pré-mix ocorreu com sucesso. Realizada então nova conversa com Eng. Lucas, Sup. Thomaz e Sup. Edinilson e decidido por realizarmos amanhã a troca desta válvula, por outra que temos reparada e pronta em bancada. TMs estão deixando esta válvula atuada em bancada para fazermos um teste se ela apresentará agarramento amanhã cedo, quando iremos desenergizá-la, para testar seu retorno por mola. Estando tudo certo, substituiremos a válvula e partiremos para análise de falha da válvula removida.
06/06 - Hoje foi realizada a substituição da válvula de dreno do manifold primário (20FGPD) do TG-D. Realizados testes com a Automação, sem anormalidades. A válvula que saiu foi testada em bancada, inicialmente injetando ar por um dos lados e constatando que não saia do outro lado, indicando que a mesma estava fechada. Foi acionada eletricamente e não movimentou, indicando que estava travada fechada. Desmontando a mesma, foram encontradas rebarbas no rebarbas no raspador de inox que foi usinado especialmente para estas válvulas (antigos eram de latão), o que prejudicava a movimentação do eixo da válvula. Usinagem mal feita. O travamento da válvula fechada não era a principal hipótese mas sim travamento dela aberta. Portanto, tudo indica que há ou outro problema, no purgador separador de líquido/gás do dreno, talvez boia danificada, etc. Há também a possibilidade desta válvula ter travado fechada ao ser removida do campo, ou durante a noite, quando a máquina estava parada. Esta OM foi revisada considerando intervenção para amanhã no dreno, além de atividades simplificadas de pré-partida (check/teste de todas as válvulas de dreno e do WHRU) que também serão realizadas. Por ora, segue TG disponível em Central.
</t>
  </si>
  <si>
    <t xml:space="preserve">OI 2022981586 - GE-513201D Vazamento de Gás pelo Dreno M-403 – PF: Lucas (PST COTUR)
07/06 - Iniciamos a atividade com o teste de todas as válvulas de dreno e de alimentação, obtendo os seguintes resultados:
20FGPD (havia sido substituída em ontem): Encontrava-se travada fechada. Não abriu em nenhuma tentativa apesar de ter sido testada em bancada ontem, com sucesso;
20FGCD (trocada em 28/05/20): Encontrava-se travada fechada. Abriu após a 5ª tentativa de modulação;
20FGTORD (trocada em 28/05/20): Encontrava-se travada aberta. Abriu após a 5ª tentativa de modulação mas em nova tentativa, travou de novo, fechada e não abriu mais;
20FGTORI (trocada em 17/12/19): Funcionando normalmente;
20FGV (trocada em 17/12/19): Funcionando normalmente.
Sobre o purgador, não foi possível fazer muita coisa pois o mesmo é selado e ao tentar remover para oficina para ao menos avaliar visualmente, foi observado bastante retorno de gás (um indício de que o mesmo não está totalmente danificado). Como um eventual problema no purgador não impede o vazamento, apenas que a fase gás seja direcionada para vent, partimos para a verificação das válvulas que estavam em bancada que haviam sido removidas no sábado passado mas ainda não testadas, por desvio de recurso para outras atividades (OM está programada para esta semana 23). Equipe verificou a planilha de controle das válvulas de dreno, mas ela ainda não continha informação de qual vedação estava nestas válvulas. Assim, foram desmontadas para verificar. As 3 válvulas removidas tinham vedação original de bronze. Foram limpas, remontadas e testadas, com sucesso. Equipe retornou ao campo e, antes de realizar a substituição das válvulas, testou a alimentação das válvulas já instaladas. Não foram encontradas anormalidades. Os parâmetros elétricos utilizados em bancada foram os mesmos utilizados no campo para este testo. Em seguida, foi realizada a troca das 3 válvulas e novos testes, sem nenhuma anormalidade. Elas movimentaram normalmente, na primeira tentativa de cada um e em mais algumas tentativas. Também foram realizadas as atividades de pré-partidas simplificadas nesta OM, que eram os testes das próprias válvulas de dreno e teste de movimentação do WHRU. WHRU modulou normalmente e não foram observados vazamentos. Foram tiradas diversas fotos de todas as válvulas que foram desmontadas e serão anexadas na OM. A hipótese da equipe de campo é de que a qualidade da vedação de inox e sua montagem estão prejudicando a movimentação destas válvulas. Como a preocupação em alterar a vedação destas válvulas foi o problema de corrosão das sedes de bronze (ou latão?) originais, utilizou-se inox nas novas vedações. No entanto, isto também muda a característica do contato de vedação. A vedação passa a ser dura (inox) ante a original mole (bronze/latão), o que pode trazer novos problemas, como este de qualidade da usinagem, desgaste, etc. Sugiro estudar a possibilidade de alteração desta vedação de inox um tipo de vedação soft para retornar a característica original de vedação, por exemplo PTFE, que também não irá provocar o problema antigo de corrosão. Estamos considerando a máquina disponível para a OP e a atividade deste final de semana poderá ser avaliada pelo Suporte Técnico e Sup. Thomaz amanhã.
</t>
  </si>
  <si>
    <t>OI 2022981586 - GE-513201D Vazamento de Gás pelo Dreno M-403 – PF: Lucas (PST COTUR)
08/06 - Após alinhamento estratégico no REDIA do meio dia foi definido por realizarmos a limpeza no interior do Hood em seguida deixar a máquina disponível para partida. Foi emitida PT após almoço, realizada a remoção das grades de piso pela mecânica e feito a limpeza geral pela equipe de limpeza industrial, essa atividade foi finalizada por volta das 18h00 com recomposição da grade de piso juntamente com check list de partida da máquina realizado pela equipes da MI e OP. A previsão é de partida durante a final da madrugada para passagem para PREMIX logo no primeiro horário, em seguida será parado do TG-A. Com essa manobras no parque de geração retornamos com a condição original do rodízio do mês, com TGB/TGD operando e TGA/TGC em standby. Máquina disponível para operação sem restrições.</t>
  </si>
  <si>
    <t xml:space="preserve">OM 2022988400 GE-513201C Corrigir Falha de Acionamento – PF: Lucas: 
[06/06] Informado pela OP logo pela manhã que o WHRU do TG-C não estava passando de 17% de abertura. Verificado em campo com TMs de Instrumentação, Mecânica e COTUR que havia vazamento de ar através do pistão do WHRU. Foi analisado pela OP que é possível operar com o WHRU com esta limitação neste momento, porém iremos intervir de imediato na substituição do cilindro assim que a máquina parar. Amanhã será gerada uma OM para esta atividade. Confirmada disponibilidade de 1 UND do NM 11.916.226 referente ao pistão em estoque.
10/06 - Conforme programado foi realizada a substituição do cilindro do WHRU danificado por outro sobressalente disponível em estoque. Após a troca pela mecânica foi realizada calibração do posicionador pela instrumentação com sucesso. Equipamento testado e liberado para operação sem anormalidades.
</t>
  </si>
  <si>
    <t xml:space="preserve">OI 2022984046 - GE-513201C Vazamento de Óleo Sintético interno ao Hood (PST COTUR) – PF: Lucas
[06/06] Ao final do dia de hoje, por volta de 18h, informado pela OP atuação de alarme de nível baixo de óleo sintético do TG-C (250mm). Em verificação no PI, identificado que a queda se iniciou a partir de 290mm às 18h de ontem, momento em que a máquina passou a operar em pré-mix. Assim, perda de 40mm de óleo em 24h. Não foi encontrado nenhum vazamento externo ao TG pela OP. O indicativo é de vazamento interno ao hood. Avaliado que não seria possível operar este TG até amanhã pois além da perda de óleo, há o risco de flash dentro ao hood, como já aconteceu no passado. Sendo assim, foi definido pela troca pelo TG-A, que irá operar em Central, dividindo carga com o TG-B em pré-mix. Amanhã iremos verificar o motivo do vazamento e realizar o reabastecimento de óleo.
07/06 - Logo pela manhã, Semapi realizou a completação de 70 litros de óleo sintético, elevando o nível do tanque a 300mm. Mecânica inspecionou o interior do hood, que tinha bastante óleo mas espalhado por todo o hood (região da GG) e não em local muito concentrado que pudesse indicar de onde o vazamento vinha. No entanto, um ponto que nos chamou atenção foi presença maior do que o comum de óleo na região abaixo da inlet (atrás do tanque de óleo). Esta informação pode ser levada em conta pelo Suporte na análise. Foram colocadas para operar as bombas de óleo sintético (testadas as duas) e não observamos vazamento pelo selo. Realizada então a limpeza industrial do hood, além da limpeza com panos das regiões sobre o piso. Equipe realizou alguns crancks secos, sem identificar nenhum problema. Normalmente encontramos respingos de óleo após estes crancks quando há problemas em mangueiras e suas conexões. Foi aberto o dreno onde sai a água de lavagem da GG para verificar se havia presença de óleo dentro dela, o que não se confirmou. Orientamos a OP a manter como primeira opção de bomba a bomba que não estava operando ontem, caso haja necessidade de operar, por precaução. Ao final do dia, foi montado novamente o piso gradeado para não oferecer riscos à OP. Amanhã iremos tentar autorização para realizar uma partida da máquina, onde podemos chegar com as bombas em pressão de operação, que não é possível somente circulando. Assim, teremos chance de prosseguir na análise do local do vazamento, que pode ser que ocorra somente em pressões de trabalho. Equipe de Suporte Técnico também poderá ser envolvida para dar o aval para uma partida segura. TG disponível para operar em caso de necessidade.
</t>
  </si>
  <si>
    <t xml:space="preserve">OI 2022984046 - GE-513201C Vazamento de Óleo Sintético interno ao Hood (PST COTUR) – PF: Lucas
08/06 - Hoje devido as priorizações para atuação da mecânica na limpeza do TG-D e na atividade de balanceamento do venda D não conseguimos avançar nessa análise de falha em campo. Foi realizado no período da manhã a remoção da grade de piso juntamente com instalação de mantas absorvedoras no Hood para tentar identificar possíveis pontos de vazamento. Após a intervenção no TG-D e venda D aproveitamos para focar a equipe no preenchimento da planilha de diagnóstico de anomalias em atendimento ao PE-3AGN-00839_B. Os TMs realizaram preenchimento adequado documento e enviaram para análise de equipe de engenharia. Foi montado grupo de trabalho entre Eng. Boito, Lucas e Sup. Aoki para melhoramos o delineamento desta atividade junto ao GPI. Previsto para amanhã primeiro horário o recebimento da lista de verificações enviada pela Engenharia para validação junto a gerência, a ideia é ainda no período da manhã iniciarmos as demais verificações em campo com referência na documentação técnica da máquina para linhas de óleo sintético. Hoje  
09/06 - Recebido o check list elaborada pela equipe de engenharia juntamente com fluxogramas das linhas do sistema de óleo sintético para prosseguimento na investigação dos possíveis pontos de vazamentos no interior do HOOD. TM´s de mecânica fizeram grande parte do check list de verificações/reaperto da linha, mangueiras, conexões. Foi encontrado um pequeno vestígio de óleo na conexão de retorno do demister, mas nada fora do normal. Conseguimos verificar em torno de 80% do check list, devido ao tardar do horário atividade continua amanhã. Previsto para amanhã teste de cranck juntamente com definição da avaliação junto ao Eng. Boito sobre a desmontagem do demister para verificação, caso essa etapa seja necessária necessitará de montagem de andaime para acesso. Foram instaladas também algumas mantas absorvedoras no interior do hood juntamente com envelopamento de algumas conexões com trapo com intuito de mapear possíveis pontos de vazamento. Atividade prossegue amanhã com demais itens de verificação do check list. Máquina disponível ao final do turno.
</t>
  </si>
  <si>
    <t>OI 2022984046 - GE-513201C Vazamento de Óleo Sintético interno ao Hood (PST COTUR) – PF: Lucas
Dado continuidade na investigação do vazamento no TGC pela mecânica. Foi realizada a instalação de mais mantas absorvedoras no interior do hood e também feito inspeção detalhada nas conexões na região do INLET juntamente com envelopamento de mais linhas algumas linhas para teste com CRANCK. Foi realizado 3 CRANCKS na máquina e feito nova inspeção no interior do hood, também não foi encontrado nenhum vestígio de vazamento. O próximo passo agora é inspeção no demister antes de partimos para realizar partida assistida da máquina que também é uma etapa prevista no check list. Máquina disponível para operação, atividade prossegue amanhã</t>
  </si>
  <si>
    <t>OI 2022984046 - GE-513201C Vazamento de Óleo Sintético interno ao Hood (PST COTUR) – PF: Lucas
11/06 - Hoje tivemos mobilização extraprogramada da equipe de andaime para montar patamar de acesso ao demister do TGC. Após a montagem de andaime foi realizada verificação na linha de dreno, não tinha presença de óleo, foi aberto o demister e não constatado nenhuma anormalidade, havia apenas pequena lâmina de óleo no interior do mesmo. Previsto para amanhã a realização logo no primeiro horário o Stroke test da IGV com apoio automação e mecânica. Em seguida será realizada partida assistida da máquina conforme procedimento elaborado pela equipe de engenharia. A ideia é realizar partida máquina com carga de 2MW permanecer em torno de 30 min, e em seguida abrir novamente o Hood para inspeção.</t>
  </si>
  <si>
    <t>OI 2022984046 - GE-513201C Vazamento de Óleo Sintético interno ao Hood (PST COTUR) – PF: Lucas
12/06 – Dado o andamento na investigação do vazamento de óleo sintético do TGC. No período da manhã encontramos pequeno resquício de óleo na mangueira L4 de retorno de óleo para mancal da GG, a princípio suspeitamos de algum dano interno na malha, foi limpeza no local juntamente com envelopamento da mangueira para avaliação posterior. Devido a parada da UAPO I a partida do TG foi postergada para as 14h00. A máquina foi colocada em operação com sucesso, foi colocado 2MW de carga, a mesma ficou operando das 15h30 até as 17h30 com acompanhamento da MI, em todo esse período não houve queda no nível do óleo, ficou em torno de 300 mm . Assim que maquina parou verificamos o interno do hood, mas não encontramos anormalidades, inclusive o envelopamento da linha L4 estava bem limpo. A pressão de óleo da bomba estava em torno de 4 bar, realizamos também por desencargo a troca entre as bombas de óleo sintético, mas não houve diferença no nível. Amanhã vamos avaliar os próximos passos junto a equipe de engenharia. Máquina segue disponível.</t>
  </si>
  <si>
    <t>OI 2022984046 - GE-513201C Vazamento de Óleo Sintético interno ao Hood (PST COTUR) – PF: Lucas
13/06 - Realizada inspeção no interior do Hood não sendo identificado óleo na mantas e envelopamento das mangueiras. Único ponto observado foi uma pequeno acumulo de óleo encima da bomba 02 não sendo nada tão significativo. Equipe de Engenharia segue avaliando a possibilidade de aumento de pressão do sistema de óleo com a máquina em Central ou se será necessário mesmo a colocação do TG-C em Premis para esta avaliação.
19/06 - Hoje equipe de mecânica foi ao TG-C no primeiro horário para verificar possíveis pontos de vazamento após a parada da máquina ontem. Foi verificado que as mantas que foram colocadas nos pontos de prováveis de vazamento continuam secas. Verificado que uma conexão no sensor PDT5132629C estava com gota de óleo e o cabo do sensor de gás e fogo úmido de óleo também. Abaixo dele se encontra o tanque, que estava com bastante óleo na superfície. Foi encontrado também bastantes marcas de escorrido no motor de partida e abaixo dele. Colocadas as bombas para rodar e não apresentaram nenhuma forma de vazamento. Foram tiradas várias fotos e enviadas para o Eng. Boito para análise. No período da tarde, tivemos retorno do Boito com orientações para prosseguirmos no final de semana. Deverão ser verificados especificamente a região do sensor PDT629C e os pontos superiores ao motor de partida, pois acreditamos que o problema não é no motor, já que ele só funciona mesmo na partida da máquina. Também serão verificadas mangueiras de de retorno do demister p/ sucção da bomba scavenge. Iremos tratar esta frente como prioridade amanhã.</t>
  </si>
  <si>
    <t>OI 2022984046 - GE-513201C Vazamento de Óleo Sintético interno ao Hood (PST COTUR) – PF: Lucas
20/06 - Hoje demos continuidade na atividade seguindo as orientações discutidas com o Suporte Técnico ontem. Realizado reaperto das conexões de óleo na região do sensor PDT629C (logo sobre a bomba de óleo sintético A). Não foi encontrada nenhuma conexão folgada. Não foram identificados pontos superiores ao motor de partida possíveis de apertar, então envolvemos o motor de partida com manta para verificar vazamento durante o cranck. Todas as mangueiras de retorno do demister p/ sucção da bomba scavenge já estavam envolvidas com trapos durante o período que a máquina operou nestes últimos dias, sem indícios de óleo. Durante a atividade, equipe identificou uma situação anormal: a junta da bomba B-UH-TS-GE-513201C-01A de óleo sintético estava levemente aparente, indicando um problema de montagem. A bomba redundante (01B) estava com aperto normal. Equipe verificou o torque a ser aplicado neste ponto da bomba A e, constatou, no local que estava muito fora no aperto, praticamente solto, preso somente por dois parafusos. Foi feita uma inspeção em toda a junta, mesmo sem desmontar o conjunto e constada que não estava rompida. Realizado o torqueamento correto e testado novamente as duas bombas, sem identificar vazamento. Feito então um cranck da máquina e também não foi identificado vazamento em nenhum ponto do TG. Continuamos considerando o TG-C como disponível e aguardaremos nova análise do Suporte Técnico na segunda-feira. Nossa sugestão é testarmos novamente o TG com carga, se possível, antes de remover todas as mantas do interior e deixá-lo disponível definitivamente. Este novo ponto encontrado hoje parece ser o mais provável de vazamento identificado até agora.</t>
  </si>
  <si>
    <t xml:space="preserve">OI 2023014832 TG-B - Atividades de PRE Partida – PF: Lucas
[16/06] Definido no redia das 8h a partida do TG-C e parada do TG-B para realizarmos as atividades de pre partida do TG-B afim de ganharmos mais confiança na sua passagem para o PREMIX quando o ocorrer o aumento da vazão da unidade previsto para quinta feira. Como não temos válvulas de dreno prontas em bancada, foi acordado em realizar os testes de estanqueidade nas válvulas e remover somente a válvula que apresentar passagem e reparar em bancada com os internos de bronze. Houve a parada do TG-B por volta das 13h e liberado os serviços as 15:30h. Durante os testes das válvulas de dreno, foi identificado que a válvula de dreno central travada aberta. Acordado com a liderança em realizar esta válvula somente amanhã devido o tardar do horário e manter o TG-B disponível.
</t>
  </si>
  <si>
    <t xml:space="preserve">OI 2023014832 TG-B - Atividades de PRE Partida – PF: Lucas
17/06 - Realizada a remoção das válvulas de drenos da tocha, central e primária para reparo em bancada. A válvula de dreno da central estava travada aberta e da tocha e primária com muita sujeira nos internos. Realizada a substituição dos internos das válvulas, instaladas as válvulas em campo, testada e liberada. Realizado o teste de acionamento do Whru e não apresentou anormalidades. Realizada a substituição das câmaras 1, 2 e 9 e removido o pau de carga. 
OBS: Acordado que iríamos realizar a limpeza das tochas devido o curto tempo de execução para todas as atividades no TG-B. 
</t>
  </si>
  <si>
    <t xml:space="preserve">GE-513201B Falhas na Partida – PF: Lucas
Hoje houve duas falha na partida do TG-B no período da manhã, quando o mesmo retornava das atividades de pré-partida. O relato passado pela OP era de que a máquina parava no passo 8 e acusava a falha "Starter speed established failure Shutdown". Envolvido Eng. Lucas na análise e foi descartada hipótese de falha na rede devicenet para comando do motor de partida, pois foi verificado que a máquina começava a girar. Indicado pelo Lucas então que avaliássemos a solenoide 20SRM e a FCV que comanda a rampa para acelerar a máquina (75srcp). Foi feita avaliação preliminar, dado o horário avançado e nenhuma anormalidade foi encontrada. Foi realizado reaperto nas conexões, mas não encontrado nada muito folgado e também não foram identificados fusíveis queimados na saída (estavam íntegros). Mecânica também foi envolvida para avaliar o circuito hidráulico do motor de partida e não foram encontradas anormalidades (vazamento). A única mudança que fizemos desta partida para as anteriores foi a solicitação para a OP trocar de bomba de óleo. Foi então realizada uma nova partida com acompanhamento da MI por volta de 18h00, que ocorreu com sucesso desta vez. Não houve necessidade de realizar ajuste manual na válvula de fluxo.
</t>
  </si>
  <si>
    <t xml:space="preserve">OM 2022949219 TG-C Verificação e medições – PF: Lucas
Realizado Boroscopia no interior do Gerador e nas unidades seladora de cabos das caixas de junção; registrado na OM as caixas de junção que necessitam de intervenção devido ausência de vedações, prensa cabos; unidades seladoras; tampas que precisam ser trocadas acima da caixa de ligação do TG. Executando também medições de resistência de isolamento na caixa de ligação principal. A borracha da tampa de inspeção da excitatriz está danificada e necessita a substituição; realizados testes elétricos no estator, verificado vários pontos de oxidação na caixa de ligação do Gerador, principalmente nas portas e no teto da caixa. Verificado a necessidade de recomposição de parafusos faltantes juntamente com troca de parafusos danificados na caixa de ligação do gerador.
</t>
  </si>
  <si>
    <t>OM 2022949219 TG-C Verificação e medições – PF: Lucas
30/06 - Foi realizado ensaio de resistência de isolação do estator e apresentou na fase S IP 2,66... Ensaio de adsorção 3,36Gohm e de IP 8,96G sem os cabos. Com as medições coletadas o gerador não apresenta anormalidades estando disponível para operar.</t>
  </si>
  <si>
    <t xml:space="preserve">OM 2023037171 TG-C - Atividades de Pré Partida – PF: Lucas
Conforme programado foi realizada a remoção, limpeza/reparo das três válvulas de dreno do TG-C pela instrumentação. Informado pelo TM´s que duas válvulas estavam com sede de bronze e uma de inox. A sede da válvula primária teve de ser substituída devido a apresentar passagem nos testes funcionais em oficina. Feito o reparo em oficina, as válvulas foram recompostas em campo, testadas e liberadas. Foi realizado também o teste do WHRU e do RIC. Para o caso do RIC foi informado que as velas 7 e 8 do canal A apresentaram falha, este teste foi realizado por 3 vezes. Vamos solicitar para mecânica verificar essas tochas na etapa de troca das câmaras de combustão previsto para sexta-feira, dia 26/06. Foi realizado também a montagem de pau e carga para atividade das câmaras. Equipamento foi liberada às 19h20.
</t>
  </si>
  <si>
    <t xml:space="preserve">OM 2023037171 TG-C - Atividades de Pré Partida – PF: Lucas
26/06 - Conforme programado foi foram substituídas as câmaras de combustão 1, 2 e 9. Previsto para amanhã a verificação das tochas; drenagem nas câmaras inferiores; remoção das mantas e a remoção dos envelopes das conexões que foram montadas para investigação do vazamento de óleo no interior do hood na semana passada. 
</t>
  </si>
  <si>
    <t xml:space="preserve">OM 2023037171 TG-C - Atividades de Pré Partida – PF: Lucas
27/06 - Dado continuidade nas atividades de pré partida pela equipe de mecânica. Realizada a drenagem das câmaras inferiores, verificada pequena quantidade de liquido; realizada limpeza de todas as tochas, informado que somente uma delas apresentou um pouco de zinabre; feito também a remoção das mantas e dos envelopes das conexões que foram montadas na etapa de investigação do vazamento de óleo do hood; feito a verificação nas velas e testado RIC novamente sem indícios de falha. Foram recompostas as grades de piso e removido o pau de carga interno. Equipamento liberado para operação sem restrições
</t>
  </si>
  <si>
    <t>OM 2023037467 GE-513201A Verificar Válvulas de Meetering – PF: Lucas
Conforme programado foi realizada o parcial stroke Foi feito Stroke test nas três metering do TG-A (Central, primária e secundária). O sistema ficou ciclando por volta de 3h à princípio foi constatado nenhum comportamento anormal no funcionamento de nenhuma das três válvulas. Foi feita a coleta do logger para avaliação mais minuciosa pelo Eng. Lucas, ele deve dar parecer amanhã após verificação conjunta com Coord de grandes máquinas Gustavo.</t>
  </si>
  <si>
    <t xml:space="preserve">OM 2023026016 - GE-513201C - GG TURBINA - SANAR VAZAMENTO DE AR – PF: Lucas(Ação/Abrangência de RTA) 
Em atendimento a demanda de RTA, foi iniciado conforme programado a verificação e ; correção para sanar os vazamentos de ar do gerador do TG-C. Foi iniciado pelas caixas de instrumentação lado tanque de óleo mineral, sendo realizado reaperto dos parafusos de fixação das caixas e todos parafusos pegaram apertos. Realizada a vedação das tampas inferiores das caixas com silicone de alta temperatura, realizado reaperto de prensas cabos que estavam folgados e substituído um prensa cabo danificado. Atividade continua amanhã.
</t>
  </si>
  <si>
    <t>OM 2023026016 - GE-513201C - GG TURBINA - SANAR VAZAMENTO DE AR – PF: Lucas(Ação/Abrangência de RTA) 
30/06 - Dado continuidade nos trabalhos, foi identificada a conexão do eletroduto espanada na caixa de ligação do ventiladores do gerador. Realizada substituição da conexão e normalizada a ligação dos cabos.</t>
  </si>
  <si>
    <t>20FGPD</t>
  </si>
  <si>
    <t>Pistão de acionamento</t>
  </si>
  <si>
    <t>Sistema de óleo sintético</t>
  </si>
  <si>
    <t>Gerador elétrico</t>
  </si>
  <si>
    <t>Vedações</t>
  </si>
  <si>
    <t>75FGS</t>
  </si>
  <si>
    <t>Realizado a alteração de interligação dos sensores no painel, conforme GM, de modo a segregar os pares de sensores em cartões distintos.</t>
  </si>
  <si>
    <t>Realizado a atualização de firmware e troca de cartões, conforme orientações da GE.</t>
  </si>
  <si>
    <t>Realizado a subtituição do cilindro do WHRU</t>
  </si>
  <si>
    <t>Conforme observações</t>
  </si>
  <si>
    <t>Realizado stroke teste das metergins</t>
  </si>
  <si>
    <t>01/06/2020
OM 2022875065 M-VE-P-123114C-A Substituição rolamento – PF: Boito (PRD COTUR)
Em conversa com os Supervisores Aoki e Daniel será mesmo realizada a substituição do motor. Não temos motor novo no estoque, então vamos retirar um motor a recuper, megar o motor, substituir os rolamentos e instalar em campo. Previsão para a amanhã prepara o motor em bancada e instalar em campo
02/06 - Aberto o motor que foi removido do campo após a substituição dos rolamentos na semana passada, foi megado novamente em bancada e apresentou baixa isolação desta vez e ao abrir o motor na bancada foi identificado um dano no enrolamento do motor. Com isso foi retirado um motor do estoque que estava a RECUPER no k-08, substituído os rolamentos e instalado em campo. Realizada a partida do ventilador com sucesso e liberado para operação</t>
  </si>
  <si>
    <t>03/06/2020
OM 2018716046 - TIT-1231507C-SUBSTITUIR CONFORME GM – PF: Boito (Ação/Abrangência de RTA)
Realizada montagem de patamar para acesso ao TIT-507C.
04/06 - Caldeiraria e Instrumentação atuaram no período da tarde, pois OP teve dificuldade de fazer a liberação de manhã. Sensor novo foi medido em bancada e estava OK. Foi instalado em campo (também substituído o cabo) mas passou a indicar "out". Com isto, precisamos extender o horário da equipe da G&amp;E para finalizar a atividade. Sup. Thomaz apoiou e rapidamente foi identificado que a ligação dos bornes estava errada, pois o instrumento é de fabricante diferente do original. Foi corrigida a ligação pelos TMs mas identificamos outro problema: divergência entre a indicação do display do instrumento (22°C) e IHM/ECOS (29°C), mas coerência com a indicação de outros instrumentos de temperatura do compressor. Amanhã atividade prossegue, com a geração de sinal do instrumento para a IHM e ECOs para avaliarmos onde pode estar o problema.
05/06 - Hoje retornamos à atividade no TIT-507C. Foi identificado pelos TMs que a falha se tratava de um ajuste inadequado do range, que veio diferente de fábrica, do original. Faixa foi corrigida e passou a bater com os valores da IHM/ECOS. No entanto, já ao final do dia, OP colocou para circular e aquecer o óleo do compressor e notamos novamente comportamento anormal neste instrumento. Agora ele passa a indicar valores inversos do que deveria, indicando temperaturas mais baixas conforme as temperaturas sobem, Acreditamos na inversão da ligação do cabo (termopar). Devido ao horário, não foi possível corrigir hoje, mas a G&amp;E será mobilizada amanhã para continuar atuando.
06/05 - Hoje equipe da G&amp;E retornou à atividade no TIT-507C. Foi identificada mais uma ligação invertida. Ao normalizar, agora o instrumento passou a indicar corretamente (confirmado com a OP). Conversado com Enc. Ignácio sobre esta intervenção onde houveram diversas falhas na execução. As ligações de Termopares tem ligações diferentes dos cabos, com padrões de cores diferentes, em comparação com ligações de PT-100. Como houve a mudança de PT-100 para Termopar neste instrumento, equipe se confundiu com a instalação. Será feito DDS exclusivo sobre este assunto pela G&amp;E para nivelar o conhecimento entre todos.</t>
  </si>
  <si>
    <t>05/06/2020
PT sem OM - XV-1231503C Em Falha (C-123102C) – PF: Boito (PST COTUR - CONCLUÍDO)
Hoje foi identificado pela OP falha na XV-503C, do propano C da fase 1, que não aceitava comando de atuação nem automático, nem manual. Mobilizado apoio imediato do TM Sílvio para atuação de PT sem OM. Identificado que o microswitch de fechada estava danificado. Foi realizada a substituição, testes, sem anormalidades. Disponível.</t>
  </si>
  <si>
    <t>11/06/2020
OI 2023000901 C-3123102B Slide valve do 2º estágio – PF: Boito (PST COTUR-Concluído)
Hoje conforme combinado com a OP foi emitida ordem imediata após liberação do GAT para intervenção corretiva na slide valve do 2º estágio do compressor C-3123102B. Em campo foi verificado que a válvula reguladora de ar encontrava-se quebrada, com a pressão zerada na saída. Realizada substituição da reguladora sobressalente que tínhamos em oficina, também foi necessário substituir os acrílicos das duas solenoides do conjunto de acionamento pneumático, pois ambos apresentação degradação com presença de trincas. Foi realizada reserva de para retirada destes kit de reparo novos do estoque através do NM 11.149.471 Conj.Inst./Manut.p/válv.(Reserva 95383203-1), porém não conseguimos localizar fisicamente esse material no almoxarifado, por conta disto, foi utilizado um kit de reparo que tínhamos disponível da oficina, em boas condições. Após corretiva foram realizados testes funcionais de abertura e fechamento com sucesso. Para essa atividade utilizamos o preenchimento do formulário de diagnóstico de anomalias, item incluso na OM. Equipamento liberado para operação.</t>
  </si>
  <si>
    <t>18/06/2020
OM 2022459698 - C-123102A Reaperto de bornes – PF: Boito (Ação RTA)
Finalizado reaperto de bornes, realizado hoje na parte traseira do PLC. Concluído</t>
  </si>
  <si>
    <t>19/06/2020
OI 2023030563 - C-123102A: Norm. Funcion. Sist. aquecimento de óleo – PF: Boito
Hoje fomos informados pelo COTUR de manhã que o sistema de óleo do compressor de propano A da fase 1 estava ineficiente, atingindo apenas 30°C no último turno da noite. Foi direcionado ao Eng. Daniel e Eng. Boito para análise inicial. Preenchido diagnóstico de anomalia com as hipóteses e então criamos esta Ordem Imediata para atuação em campo seguindo as orientações do Suporte Técnico, inicialmente da Instrumentação. Solicitado também apoio de andaimes para acesso à TCV-1231513. TM Hélvio realizou a verificação da TCV-1231513 e constatou de imediato que o borne do cabo que comanda a solenoide estava folgado (provavelmente devido a alta vibração - acreditamos que o ideal seria instalar anel fechado e não garfo para estes bornes em locais com alta vibração). Ao retirar, instalar e reapertar, aparentemente passou a funcionar normalmente. Para testar a válvula, foi solicitado apoio da automação e envolvemos então TMs Danilos, Gonzaga e Sugahara. Ao comandar o acionamento da solenoide (ponto 10 do cartão no PLC, conforme diagrama), a mesma não funcionava. TMs então seguiram o cabo e identificaram que o mesmo estava conectado ao ponto 12 do cartão, identificado como o "resumo de alarmes". Ao comandar o ponto 12, a TCV funcionou normalmente. A temperatura de óleo passou a aquecer normalmente, chegando a 45°C e seguindo os ciclos de ligar/desligar as resistências. Foram também verificadas a XV-1231503 e SDV-1231505, sem anormalidades. Concluímos então que o problema realmente estava na TCV. Com a atuação de hoje, acabamos identificamos outro problema, referente a documentação que não está atualizada ou a conexão errada dos cabos nos pontos 10 e 12 do cartão. Este assunto poderá ser tratado futuramente, de forma programada.
20/06 - Hoje pela manhã houve o relato da OP de que novamente o óleo do propano A não esquentava. Em conversa com TM Hélvio, ele informou que desde ontem também suspeitava de possível problema na solenóide de acionamento da TCV. Foi então removido o bloco pneumático da solenóide para análise e identificado que o mesmo não funcionava. Foi então realizada reserva 95512934/1 de 1 UND do NM 11.846.179 referente ao bloco e retirado do almoxarifado para substituição. Troca foi feita com sucesso e equipamento foi testado com apoio da Automação, sem anormalidades. Compressor novamente disponível por volta de 13h30.</t>
  </si>
  <si>
    <t>M-VE-P-123114C-A</t>
  </si>
  <si>
    <t>Rolamento e enrolamento</t>
  </si>
  <si>
    <t>TIT-1231507C</t>
  </si>
  <si>
    <t>Sensor de temperatura</t>
  </si>
  <si>
    <t>XV-1231503C</t>
  </si>
  <si>
    <t>Microswitch de fechada</t>
  </si>
  <si>
    <t>Válvula reguladora de ar</t>
  </si>
  <si>
    <t>TCV-1231513A</t>
  </si>
  <si>
    <t>Solenoide</t>
  </si>
  <si>
    <t>Substituição do sensor</t>
  </si>
  <si>
    <t>Substituição do microswitch</t>
  </si>
  <si>
    <t>Substituição da válvula reguladora de ar</t>
  </si>
  <si>
    <t>11/06/2020
OM 2022973806 C-UC-513401G Corrigir Sobrecarga no conjunto - PF: Boito (PST COTUR)
Hoje conforme programado tivemos intervenção corretiva conjunta da mecânica e elétrica neste compressor. Foi realizada verificação no sistema de filtro de óleo e filtro separador, válvulas termostáticas, válvula de admissão, junto com giro manual do ventilador da secadora ID. Nada de anormalidade foi encontrada. No entanto, após a reenergização da máquina a mesma apresentou falha na IHM impedindo a partida, verificamos a falha era devida ao transmissor de pressão descarga PT-5134305G travado em final de escala. Esse instrumento não tem calibração, foi gerada então reserva 95215774-1 para retirada de uma unidade do NM 11.037.210 Transdutor p/compr. A.COPCO de sobressalente disponível em estoque. A troca do componente danificado foi realizada com sucesso restabelecendo a partida do compressor. O mesmo operou com as correntes em torno de 78A (média 3 fases), valores dentro da normalidade. A única ressalva identificada pela equipe de elétrica foi quando a circuito da secadora ID está em curto desarmando, como ausência da secadora interna não impacta no funcionamento do compressor será reprogramada etapa especifica para elétrica verificar este circuito, pois em campo a ventilador da secadora está girando livre, a suspeita é de alguma contatora interna danificada. Acordamos com a OP deixar essa máquina uns 3 dias em operação assistida, caso ela volte a desarmar atuamos na próxima segunda-feira. Equipamento segue operando com acompanhamento da MI. 
12/06 - Hoje tivemos a informação da operação que o compressor de ar G voltou a desarmar durante a madrugada com falha de sobrecarga. Com isso, foi emitida PT para atuação da equipe de mecânica realizou o desacoplamento do motor com compressor para avaliação. Foi efetuado limpeza no bico injetor de óleo nas engrenagens, coletada folga axial eixo motor obtendo valores fora da tolerância, podendo estar causando algum tipo de atrito interno. O indicativo foi para troca do motor, para não deixar o equipamento indisponível foi recomposto este conjunto em campo restabelecendo a máquina para operação. Essa mudança de escopo foi replanejada junto ao GPI a troca do motor, pois o mesmo apresenta ruído anormal nos rolamentos L.A e L.O.A. Temos outro sobressalente disponível em estoque. Essas etapas complementares foram negociadas como quebra de programação para o dia 15/05, também foi incluso nessa OM uma etapa de desmontagem de andaime da ETM que está atrapalhando a movimentação de carga do motor. Demanda já alinhada com Raia para segunda-feira. Equipamento segue em operação.
15/06 - Removido andaime pela equipe da ETM, realizada a troca do motor elétrico em oficina e reinstalado o conjunto no campo. Realizada a partida do compressor sendo acompanhado por uns 30 minutos. O motor se manteve com a corrente nominal dentro do valor desejado 81A temperatura do mancal dentro do valor desejado  L.O.A 32C e  L.A 44C, realizado análise de vibração estando dentro dos valores aceitáveis em valores globais e segue em operação.
16/06 - Na noite de ontem por volta das 20h, ocorreu novamente o desarme do compressor por sobrecarga. Foi avaliado pela elétrica que mesmo após a substituição do motor não baixou a corrente do motor. Foi avaliado pela mecânica e definido que será realizada uma atuação na válvula de admissão e solenóide amanhã 17/06.
17/06 - Realizada a substituição do kit de reparo da válvula de admissão e solenóide de acionamento que não apresentavam anormalidades. Foram substituído os filtros de ar, filtro óleo, filtro separador ar/óleo e óleo. Realizada a partida do compressor segue em operação assistida.
18/06 - Substituída válvula de pressão mínima e finalizada a preventiva de mecânica. Compressor está disponível, porém sofrerá intervenção amanhã pela elétrica para verificação da falha de sobrecarga.
19/06 - Dando prosseguimento, agora com a elétrica, foi verificada a corrente do motor do compressor com 82A e comparado com os outros onde foram encontrados valores entre 65A e 72A ficando constatado que realmente existe uma corrente na ordem de 10A a mais neste compressor. Alterado os valores de corrente na parametrização da softstarter de 75,5A para 86A conforme corrente nominal do motor. Foi realizado uma análise de correntes através do Predictor e verificado uma anormalidade entre as frequências de 1300Hz e 1500Hz com caracteristicas de defeito mecânico. Outro ponto a considerar foi a verificação das temperaturas do equipamento em operação. Verificou-se que existe um maior aquecimento no compressor e principalmente na saída deste em relação aos demais compressores. A princípio o compressor segue disponível e operando, mas iremos manter o acompanhamento deste compressor neste final de semana. Dependendo do andamento do final de semana, poderemos ou não tratar de forma programada a análise do problema que parece novamente ser mecânico.
20/06 - Hoje foi feito o acompanhamento da corrente do motor do compressor de ar G de manhã e a tarde pelo TM Rodney. Desde que voltou da intervenção de ontem, não houve mais desarme, com o compressor operando em manual para que não entre em alívio durante este período de testes. Estamos comparando os parâmetros deste compressor com o F, que veio junto com o G na ampliação da unidade. Segue os dados coletados hoje:
Horários: 09:30 // 14:30 // 17:30
Compressor G
Temperatura na descarga: 83ºC // 90ºC // 83ºC
Corrente Elétrica (Leituras no SoftStart): 76,8 A // 74,7 A // 76,1 A
Compressor F
Temperatura na descarga: 74ºC // 85ºC // 70ºC
Corrente Elétrica (Leituras no SoftStart): 69,8 A // 66,2 A // 69,8 A
Indicado a OP que agora coloque o compressor em automático com o sistema, para monitorarmos o comportamento amanhã. Quando ele entrar em alívio e retornar para cara, há naturalmente um corrente mais alta de operação. Queremos acompanhar se haverá desarme neste momento</t>
  </si>
  <si>
    <t>23/06/2020
OM 2022800420 C-513401D MANUT PREV C-UC-513401D MECANICA – PF: Boito (ICPM- Junho)
Conforme programado foi iniciada as atividades relacionadas na preventiva 6M E 1A pela mecânica. Foi realizado as trocas dos filtros, limpeza do radiador, substituição dos kits reparo da válvula de admissão de ar e pressão mínima, ficando a troca do reparo da válvula de retenção e desacoplamento do compressor para inspeção do injetor de óleo para amanhã. Houve tentativa de partida do equipamento, porém o mesmo “caiu” por sobrecarga, devido ao tardar do horário alinhamos com COTUR a continuidade das demais etapas. A máquina ficou librada para continuidade da atividade amanhã.
24/06 - Realizado manutenção preventiva de 6 meses; substituído elemento separador ar/óleo; substituído elemento filtrante de óleo; realizado a limpeza de linha de retorno de óleo e tubo pescador; limpeza geral do resfriador de óleo; substituído elemento filtrante de ar de admissão; realizado a substituição dos kits reparo das válvulas de admissão de ar, pressão mínima, retenção, termostática; Desacoplamento do compressor para a inspeção do injetor de óleo, o qual não apresentou anormalidade. Após a conclusão das atividades foi solicitado a retirada do LIBRA e partida do equipamento e houve queda por sobrecarga no motor, solicitado apoio da equipe de instrumentação G&amp;E que constatou problema no solenoide que havia sido trocada, efetuada a troca por outra válvula completa NM 11.613.911 disponível em estoque. Após a troca foi realizada partida do equipamento com sucesso, Equipamento liberado as 18h30.</t>
  </si>
  <si>
    <t>C-UC-513401G</t>
  </si>
  <si>
    <t>Alterado parâmetro de corrente no softstarter</t>
  </si>
  <si>
    <t>04/06/2020
OM 2020761388 - B-123101B Substituir internos (Montagem em oficina) – PF: Boito (PST COTUR)
Iniciada hoje a substituição dos internos do terceiro cabeçote da B-123101B em bancada pela Mecânica. Expectativa de finalizar toda a montagem amanhã, deixando o cabeçote pronto para programarmos a instalação em campo.
05/06 - Concluída a montagem do terceiro cabeçote em oficina. Pronto para ser instalado em campo de forma programada.</t>
  </si>
  <si>
    <t>10/06/2020
OM 2022968848 B-2123101B Analisar internos 1º Cabeçote – PF: Boito (PST COTUR)
Hoje conforme programado foi realizada a montagem de pau de carga para intervenção corretiva nesta bomba a partir de segunda-feira, dia 15/06.
15/06 - Tivemos um atraso no início da atividade devido a aplicação do Libra ter sido realizado pela manhã. Foi removido os spools de sucção e descarga, na desmontagem do diafragma foi encontrado um valor considerado de parafina e carvão no interno do cabeçote e diafragma, indicando o rompimento do mesmo onde foi encontrado liquido entre os diafragmas. Durante a análise realizada em caixa seca notou-se a presença de liquido no mesma sendo substituído o retentor entre o reservatório e caixa seca, substituído o diafragma e montado o cabeçote. Pendente torquear o cabeçote, verificação de alinhamento e montagem dos spools.
16/06 - Finalizado o torqueamento da tampa do cabeçote, realizada a instalação dos spolls de sucção e descarga. Amanhã segue com a conferência do alinhamento do conjunto.</t>
  </si>
  <si>
    <t>Terceiro cabeçote</t>
  </si>
  <si>
    <t>Primeiro cabeçote</t>
  </si>
  <si>
    <t>Substituição dos internos do cabeçote</t>
  </si>
  <si>
    <t>Substituição do diafragma e retentor</t>
  </si>
  <si>
    <t xml:space="preserve">OI 2022784591 B-3123101B Corrigir Aumentando de Stroke – PF: Suzuki
Acionada a manutenção logo pela manhã com a informação de travamento do stroke da bomba impedindo o ajuste da vazão de injeção de glicol. Autorizada a emissão da PT imediata, removido a manopla e a caixa de engrenagem de acionamento do stroke, foi constatado um desgaste na engrenagem causando a sobreposição da engrenagem gerado o posssível travamento do conjunto. Quando montada caixa de engrenagem/manopla em campo ao realizar a movimentação do stoke os TM's de mecânica observaram que mesmo sendo substituído o apresentou travamentos no acionamento no aumento do stroke através do giro manual do motor apresentou novos travamentos no aumento do stroke . Removido novamente o stroke para avaliação em bancada e realizada a drenagem do óleo do conjunto mecânico. Atividade continua amanhã.
</t>
  </si>
  <si>
    <t xml:space="preserve">OI 2023013294 B-3123101A - Limpeza filtro Y – PF: Suzuki
Cotur acionou a manutenção para estar avaliando a condição da bomba de glicol A devido a baixa eficiência da bomba não sendo possível realizar a injeção de glicol no sistema. Equipe de mecânica foi até o local colocando a bomba para recircular e observou que os cabeçotes estão aquecendo normalmente quando colocada em recirculação. Assim que alinhada para o processo, ocorreu o esfriamento dos cabeçotes, levando aos mecânicos na possível obstrução do filtro de sucção. Autorizada a PT imediata e realizada a limpeza do filtro Y, quando aberto o filtro foi identificado bastante sujeira. UAPO III está parada no momento para quebra de hidrato da planta com previsão de retorno a operação amanhã 16/06.
</t>
  </si>
  <si>
    <t>stroke</t>
  </si>
  <si>
    <t>engrenagens</t>
  </si>
  <si>
    <t>filtro</t>
  </si>
  <si>
    <t>Realizada desmontagem e recuperação de peças possíveis.</t>
  </si>
  <si>
    <t>Limpeza do filtro.</t>
  </si>
  <si>
    <t>1/6/20
OM 2022741024 - B-2621301B - Erro de indicação pote coletor LOA, erro de endereçamento dos LIT's-300B e 305B e Ausência de FO's no pote coletor – PF: Boito (PST Cotur)
Em 31/05/20 fomos acionados pelo Cotur com a informação que a Bomba B-2621301B estava indisponível devido estar o intertravamento do LIT-300B do pote coletor LA estar indicando nível. Os TM's Helvio e Grammlich foram até o local e constataram que em campo que, o LIT-300B do pote coletor da selagem LA estava ok e sim o LIT-305B do pote coletor da selagem lado LOA que indicava 100%, 110% de nível, sendo que o mesmo estava vazio conforme LG e confirmado sendo aberto o dreno pela operação. Os TM's realizaram a drenagem do instrumento em mesmo indicou 0% a princípio não apresentando anormalidade no instrumento, assim sendo identificado na sequência uma pequena obstrução no vent do vaso (Tipo casa de marimbondo), o qual foi retirado provisóriamente e o instrumento se manteve me 0%. Relatado pelo Cotur na PST de 01/06/20 (Manhã) que a bomba estava indisponível devido os FO's dos potes coletores LA e LOA não estarem instaladas e que uma das FO's estava ao lado pote coletor LOA e que havia sido retirada. Porém esta FO já estava sob o skid à muito tempo e se não me falhe a memória à mais de ano. Com isso, foi acordado em ser elaborada uma ARO amanhã pela manhã para deixar a bomba disponível até que seja comprada as FO's. Outro ponto é que a FO encontrada em campo. tem o diâmetro do orifício de 1,5mm com o Tag tipado na plaqueta do pote LA, mas quando o TM Gobis avaliou a documentação (FD) viu que o FO especificado para o vent dos potes coletores tem o diâmetro de 3mm e não 1,5mm como a FO localizada em campo. A verificação dos instrumentos, correção de endereçamento e desntupimento dos drenos já foi incluso na programação da S#23.
OBS: Esta oscilação do LIT-300B e erro de endereçamento, já havia sido detectada pela equipe da preditiva (Eng. Boito), onde originalizou a ordem informada no título.</t>
  </si>
  <si>
    <t>3/6/20
OM 2022741024 – B-2621301B - LIT-26213300B1 / 305B Desentupimento do vent do pote coletor LA e LOA  - PF: Boito (PST COTUR - Prazo 09/06)
Realizada desobstrução do vent do vaso coletor do plano 65 do selo LA, que estava com uma pequena casa de marimbondo. No lado não-acoplado, nada foi encontrado pois já havia sido feita a desobstrução na semana passada. Amanhã atividade segue com a verificação do endereçamento e calibração dos LITs.
04/06 - Realizada atividade Instrumentação e Automação no dia de hoje. Foi solicitado para realizar a inversão da descrição do transmissor de nível do pote de selagem do lado oposto ao acoplado para o lado acoplado. Porém foi verificado que a operação 40 da ordem no SAP indica TAGs  que não existem, como 300B e 305B. Na ECOS, os TAGs correspondentes encontrados foram 300B1 e 300B2. Na descrição da ordem aparece os TAGs 300B1 e 300B2, porém não ficou claro através de documentação que o transmissor de nível 300B1 e 300B2 deve ser LA ou LOA. Foram realizados testes pela automação, em conjunto com a instrumentação, e foi verificado que o instrumento instalado em campo no lado oposto ao acoplado (LOA) está com o TAG 300B1, igual a representação na tela da ECOS. Foi verificado também que o 300B2 está instalado em campo no lado acoplado (LA), igual a representação na tela da ECOS. Assim, a simples inversão de descrição na tela da ECOS pode gerar inconsistência com os instrumentos instalados em campo. Por este motivo, a inversão não foi executada. Na frente de Instrumentação, testes foram realizados nos LITs de ambos os vasos coletores de vazamento dos selos, sem também identificar anormalidades. Entendemos que com a atividade de desobstrução dos vents realizada ontem pela Caldeiraria e com as frentes de Instrumentação e Automação hoje, esta etapa de análise dos instrumentos está concluída, restando agora a equipe de Suporte Técnico definir sobre realizar ou não a instalação das placas de orifício no sistemas do plano 65 LA e LOA, realizando SGM se aplicável. Após esta definição, esta OM pode ser re-delineada para atuação da equipe de execução.
10/06 - Conforme programado tivemos atuação da caldeiraria realizando a limpeza nas linhas de dreno e vent dos dois vasos, informado que havia um pouco de sujeira no interior das mesmas, também foram removidos os dois FOs das tomadas em atendimento a G&amp;E/UN-AGN/APSP/MI 2020/0016, ambas estavam com furo 1,5mm. As placas removidas são de péssima fabricação, sem nenhum tipo de certificação. Realizada a calibração do LIT-301B pela instrumentação sem maiores delongas, foi informado que a tomada de alta do instrumento estava obstruída por uma espécie de borra. Após a limpeza e calibração o instrumento ficou bem estável com indicação com sua indicação em zero. Equipamento liberado para operação.</t>
  </si>
  <si>
    <t>18/6/20
OE 2023005910 - B-1621301B Análise de Falha – PF: Boito (PST COTUR)
Realizada montagem de andaime para acesso a chave de fluxo FSL-1621301B.</t>
  </si>
  <si>
    <t>26/6/20
OM 2022824722 B-2621301B – Análise de perda  de selagem LA – PF: Boito - Hoje conforme combinado com OP realizamos partida assistida da bomba principal A do OCVAP II por volta das 10h00, neste acompanhamento tivemos duas tentativas de partida sem sucesso devido a pressão baixa no PDIT-303 (Pressão diferencial do selo lado LOA). Foi mobilizado apoio do Eng. Suzuki junto com a UOTOP para realizar análise de falha. Nessa análise foi descartada a possibilidade de falha no instrumento PDIT-303 voltando a suspeita para possível perda de pressão no plano de selagem devido a passagem pela PSV, foi elaborada então a ARO 2020/168 para bloqueio dessa PSV, aumento da pressão do fluído de selagem juntamente com inibição deste PDIT-303. Foi acordada uma partida assistida na segunda-feira com acompanhamento da MI e OP.
29/06 - Conforme alinhado com o Eng. Suzuki, foram verificadas a válvulas do ponto de abastecimento do DRU e de dreno no sistema não sendo encontrado nenhum vazamento. Realizamos duas com a PSV alinhada e com a ARO 2020-168 e realizado o bloqueio da PSV do sistema de selagem e realizada a partida da bomba. Com a PSV bloqueada também ocorreu a queda na indicação do PDIT-303 descartando uma possível passagem pela PSV. Realizada uma nova partida no período da tarde afim de conseguir identificar se o PI acompanha a queda de pressão do PDIT. Após reunião com Luciano, Sergio, Suzuki e Gobis, foi realizado mais um teste de partida da bomba sem sucesso, agora acompanhado os PI's dos sistema de selagem afim de identificar se ocorreria alguma queda de pressão nos PI's do sistema de selagem também, o que não se confirmou. A equipe irá realizar as próximas ações para tentar identificar a falha.
30/06 - Conforme programado foi realizada a avaliação da perda de selagem pelo selo LA  em conjunto com a informação passada pelo Cotur de um possível vazamento. A equipe a avaliou e constatou um pequeno vazamento de fluído de selagem pelo flange do dreno do selo que vai para o pote coletor LA, sinal de que o selo secundário está dando passagem formando um consumo de fluído mais elevado e formação de nível no pote coletor +/-40% LA. Durante o dia houve o consumo de 90mm de fluído de selagem pelo selo LA em mais ou menos 9h. Em avanço a equipe também avaliou o selo LOA e também apresenta formação de nível no pote coletor +/- 25% e consumo de 75mm em 9h.</t>
  </si>
  <si>
    <t>LIT-26213300B1</t>
  </si>
  <si>
    <t>Linha de vent e dreno</t>
  </si>
  <si>
    <t>FSL-1621301B</t>
  </si>
  <si>
    <t>DIN rail</t>
  </si>
  <si>
    <t>Desobstrução das linhas de vent e dreno</t>
  </si>
  <si>
    <t>Identificação do componente defeituoso</t>
  </si>
  <si>
    <t>Investigação da falha</t>
  </si>
  <si>
    <r>
      <rPr>
        <b/>
        <sz val="11"/>
        <color theme="1"/>
        <rFont val="Calibri"/>
        <family val="2"/>
        <scheme val="minor"/>
      </rPr>
      <t xml:space="preserve">OM 2022353721 - C-123101D Eliminar Vibração elevada X </t>
    </r>
    <r>
      <rPr>
        <sz val="11"/>
        <color theme="1"/>
        <rFont val="Calibri"/>
        <family val="2"/>
        <scheme val="minor"/>
      </rPr>
      <t xml:space="preserve">
O Compressor vinha operando normalmente, dentro do limite de 11000rpm predeterminado, até que foi inalizado pela equipe da operação por volta das 10h00 de 24/04 um aumento na vibração do Vorecon (XE/XY-12). Os valores passaram de média de 80 mU para em torno de 100 sem nenhuma mudança significativa no processo. Observado ainda que após redução de carga para controle da vibração, houve alarme na vibração da carcaça do Vorecon. Em avaliação conjunta pela equipe de engenharia da MI optamos por parar essa máquina. Foi realizada inspeção visual no Vorecon (Via OM 2022740475) e coleta de dados após partida via ADRE (OM 2022842393). Equipe da Bently / SEQUI analisaram os dados e apontaram possibilidade de ajuste em balanceamento do mancal de saída, para ganhar uma sobrevida de operação e redução nos níveis de vibração. A corretiva definitiva, com troca de componentes do eixo de saída está em andamento e com aquisição de materiais.
Durante o mês de junho os serviços de avaliação pela equipe de CENPES prosseguiram, com apoio da engenharia MI. Foram realizados testes adicionais e tentativas de melhoria do balanceamento. Obtivemos melhora, mas a vibração de carcaça ainda não está em níveis para liberar o equipamento para operação. Está em andamento uma tentativa de usinagem/reparo do eixo de saída.</t>
    </r>
  </si>
  <si>
    <r>
      <rPr>
        <b/>
        <sz val="11"/>
        <color theme="1"/>
        <rFont val="Calibri"/>
        <family val="2"/>
        <scheme val="minor"/>
      </rPr>
      <t xml:space="preserve">OM 2022860751 C-123101A - INSTALAR SENSORES DE VIBRAÇÃO VSH-050/052 
</t>
    </r>
    <r>
      <rPr>
        <sz val="11"/>
        <color theme="1"/>
        <rFont val="Calibri"/>
        <family val="2"/>
        <scheme val="minor"/>
      </rPr>
      <t>Realizada a substituição das duas chaves de vibração VSH-050/052 dos coolers de óleo que eram as últimas que faltavam de todos os vendas.</t>
    </r>
    <r>
      <rPr>
        <b/>
        <sz val="11"/>
        <color theme="1"/>
        <rFont val="Calibri"/>
        <family val="2"/>
        <scheme val="minor"/>
      </rPr>
      <t xml:space="preserve">
</t>
    </r>
    <r>
      <rPr>
        <sz val="11"/>
        <color theme="1"/>
        <rFont val="Calibri"/>
        <family val="2"/>
        <scheme val="minor"/>
      </rPr>
      <t xml:space="preserve">
</t>
    </r>
  </si>
  <si>
    <r>
      <rPr>
        <b/>
        <sz val="11"/>
        <color theme="1"/>
        <rFont val="Calibri"/>
        <family val="2"/>
        <scheme val="minor"/>
      </rPr>
      <t xml:space="preserve">OM 2022880081 C-123101D_Verificar/Corrigir queima barreiras – PF: Fernando (Tratamento RTA): </t>
    </r>
    <r>
      <rPr>
        <sz val="11"/>
        <color theme="1"/>
        <rFont val="Calibri"/>
        <family val="2"/>
        <scheme val="minor"/>
      </rPr>
      <t xml:space="preserve">
Conforme programado, foi realizada a verificação das condições de aterramento entre painel e campo. Não foram constatadas não conformidades no painel do compressor. Mas sim foram constatadas anormalidades na JB-310, onde os shields dos instrumentos estão conectados ao shield oriundo do painel. Próximo passo será realizada a avaliação dos dados coletados em campo para as devidas correções
</t>
    </r>
  </si>
  <si>
    <r>
      <t xml:space="preserve">OM 2022873758 - CF-M-M-C-123101-B - verificar falha 31
</t>
    </r>
    <r>
      <rPr>
        <sz val="11"/>
        <color theme="1"/>
        <rFont val="Calibri"/>
        <family val="2"/>
        <scheme val="minor"/>
      </rPr>
      <t>Falha no equipamento evoluiu ao longo do mês, de forma que não conseguimos realizar partidas com o Inversor B. 
Foi decicido pela troca do equipamento por outro inversor do estoque, que também apresentou falha, diferente da primeira. Foi mobilizado técnico do Fabricante para a unidade, que identificou a necessidade de remoção do equipamento para reparo externo. Em andamento as seguintes linhas de atuação: Repara do inversor / aquisição de novo equipamento</t>
    </r>
  </si>
  <si>
    <r>
      <rPr>
        <b/>
        <sz val="11"/>
        <color theme="1"/>
        <rFont val="Calibri"/>
        <family val="2"/>
        <scheme val="minor"/>
      </rPr>
      <t>OM 2022880036 - C-123101A_Verificar/Corrigir queima barreiras</t>
    </r>
    <r>
      <rPr>
        <sz val="11"/>
        <color theme="1"/>
        <rFont val="Calibri"/>
        <family val="2"/>
        <scheme val="minor"/>
      </rPr>
      <t xml:space="preserve">
Iniciada etapa de instrumentação referente à analise de queima das barreiras do venda A hoje. Prossegue amanhã. Elétrica irá fazer sua etapa no domingo.
07/06 - Realizadas atividades de elétrica previstas. Instrumentação não pode atuar nesta frente no final de semana devido às atividades nos TGs.
08/06 - Equipe de elétrica realizaram verificações em campo em atendimento a análise de falha elaborada pelo Eng. Fernando. Foi medido a continuidade entre as barras de aterramento PE, IS e IG levantados os valores Barra PE está solidamente aterrada à carcaça do painel com dez cabos de aterramento distintos; Barra IG está isolada à carcaça do painel com sete cabos de aterramento distintos; Barra IS está isolada à carcaça do painel com três cabos de aterramento distintos. Atividade prossegue amanhã junto com a etapa da instrumentação.
09/06 - Hoje pela manhã foram finalizadas as medições em campo que estavam pendentes pela equipe de elétrica. A instrumentação havia realizado algumas medições no dia 05/06, porém devido a outras demandas ao longo do dia de hoje não foi possível retornar nessa atividade. Essa etapa da instrumentação será reprogramada
</t>
    </r>
  </si>
  <si>
    <r>
      <rPr>
        <b/>
        <sz val="11"/>
        <color theme="1"/>
        <rFont val="Calibri"/>
        <family val="2"/>
        <scheme val="minor"/>
      </rPr>
      <t>OI 2023005904 C-123101D - Divergência de medição PIT-224 e PIT-225 –</t>
    </r>
    <r>
      <rPr>
        <sz val="11"/>
        <color theme="1"/>
        <rFont val="Calibri"/>
        <family val="2"/>
        <scheme val="minor"/>
      </rPr>
      <t xml:space="preserve"> 
Devido a indicação de pressão do instrumento PIT-224 que está apresentando diferença em campo e a IHM impactando na permissivo de partida. Foi removido o instrumento em campo para calibração em onde o mesmo estava de acordo o padrão e calibração exigida. Foi instalado em campo e com apoio da automação foram realizados testes nos instrumento PIT-224 e PIT-225 estava chegando divergente na entrada do cartão e para isso seria necessário uma calibração no cartão a qual não temos como realizar internamente. Com isso foi realizado ajuste da corrente mínima e máxima na lógica assim normalizando a indicação do instrumentos e dando permissão de partida para o compressor. Após isso foi realizada a uma tentativa na sequência de partida do compressor sem sucesso, devido ao travamento do booster perdendo a sequência de partida. Acordado com Cotur atuação amanhã na correção do acionamento do booster.
</t>
    </r>
  </si>
  <si>
    <r>
      <rPr>
        <b/>
        <sz val="11"/>
        <color theme="1"/>
        <rFont val="Calibri"/>
        <family val="2"/>
        <scheme val="minor"/>
      </rPr>
      <t>OI 2023007141 C-123101D - Falha no acionamento booster</t>
    </r>
    <r>
      <rPr>
        <sz val="11"/>
        <color theme="1"/>
        <rFont val="Calibri"/>
        <family val="2"/>
        <scheme val="minor"/>
      </rPr>
      <t xml:space="preserve">
Conforme prioridade solicitada para a partida do compressor, foram realizados os testes e identificado um pistão de acionamento do booster o qual foi substituído por um pistão reparado que estava na oficina. Foi testado e liberado o booster as 09:40h.
</t>
    </r>
  </si>
  <si>
    <r>
      <rPr>
        <b/>
        <sz val="11"/>
        <color theme="1"/>
        <rFont val="Calibri"/>
        <family val="2"/>
        <scheme val="minor"/>
      </rPr>
      <t>OI 2023034584 - C-123101E Falha FIC 209 e 210</t>
    </r>
    <r>
      <rPr>
        <sz val="11"/>
        <color theme="1"/>
        <rFont val="Calibri"/>
        <family val="2"/>
        <scheme val="minor"/>
      </rPr>
      <t xml:space="preserve"> – PF: Fernando
Hoje, por volta de 11h, OP necessitou parar o compressor de Venda E por comportamento anormal dos controladores FIC-209 e FIC-210, que estavam causando grande distúrbio na planta em decorrência de aberturas espúrias da válvula anti-surge. A troca do Venda E pelo Venda A foi realizada sem anormalidades. Foi então envolvido TMs Hélvio e Danilo para realizar uma análise inicial dos possíveis causadores do problema. Realizado preenchimento do formulário de diagnóstico de anomalia com hipóteses levantadas pelos TMs e emitida OM Imediata para execução. Iniciamos pela possibilidade mais provável levantada pelos TMs, de falha de aperto entre a saída 02 da barreira 75CV01 e a entrada do canal 3 do FIC-210. Não foi identificado problema de aperto neste ponto. Equipe aproveitou e fez um reaperto geral em todo o painel do CCC. Não foram encontrados pontos muito folgados (máximo 1 volta). Em seguida, partiram para a segunda hipótese levantada: falha na saída 02 da barreira 75CV01. Ficou claro para os TMs o problema neste ponto, a barreira estava mal fixada, com um dos seus conectores laterais danificado. Ao apenas encostar a chave para começar a soltar a barreira, os instrumentos já apresentavam falha. Foi então removida e substituída por barreira reserva, que encaixou perfeitamente. Assim, concluído que o problema era ali. Segue abaixo formulário de diagnóstico de anomalia, também anexado na OM.
</t>
    </r>
  </si>
  <si>
    <r>
      <rPr>
        <b/>
        <sz val="11"/>
        <color theme="1"/>
        <rFont val="Calibri"/>
        <family val="2"/>
        <scheme val="minor"/>
      </rPr>
      <t>ZF 12404611 C-123101A - Falha TAHH-01</t>
    </r>
    <r>
      <rPr>
        <sz val="11"/>
        <color theme="1"/>
        <rFont val="Calibri"/>
        <family val="2"/>
        <scheme val="minor"/>
      </rPr>
      <t xml:space="preserve">1 – PF: Fernando - Informado pelo COTUR na PST do dia 23/06 que foi identificado alarme espúrio no TE do rolamento do vorecon do venda A, neste evento não houve queda da máquina. Em avaliação preliminar de análise de falha realizada pela equipe de engenharia, verificamos que o TE-11 do Vorecon do C-123101A já vinha apresentando oscilação, atingindo o valor de trip (TAHH 95°C). Este sinal já vinha oscilando mesmo com a máquina parada, o que indica possível falha de instrumento. Constatado que sinal é redundante, temos o TE-12 neste mesmo, e ele está normal. Existe votação 2oo2 para trip da máquina. Equipe instrumentação segue avaliando possibilidade de reaperto na malha do instrumento com o compressor em operação. Amanhã vamos avaliar melhor essa questão baseado na documentação e na verificação em campo do local de acesso a cabeamento do sensor. </t>
    </r>
  </si>
  <si>
    <r>
      <rPr>
        <b/>
        <sz val="11"/>
        <color theme="1"/>
        <rFont val="Calibri"/>
        <family val="2"/>
        <scheme val="minor"/>
      </rPr>
      <t xml:space="preserve">OI 2023048538 CF-M-M-C-123101A-VERIFICAR/TROCAR COOLER </t>
    </r>
    <r>
      <rPr>
        <sz val="11"/>
        <color theme="1"/>
        <rFont val="Calibri"/>
        <family val="2"/>
        <scheme val="minor"/>
      </rPr>
      <t xml:space="preserve">– PF: Fernando
Hoje fomos informados pelo COTUR de manhã da identificação durante ronda operacional de falha (Cooler fault 32) no inversor A do Pony motors. Foi autorizada pelo GAT emissão de imediata para reparo no equipamento. Em campo foi verificado inicialmente que a placa do driver de velocidade do cooler lado B do módulo Master estava com capacitor queimado, foi realizada a troca desta placa por outra sobressalente. Feito isto, o sistema normalizou por volta das 13h00, ficamos com acompanhando do equipamento até que por volta das 16h00 quando ocorreu novamente a mesma falha. Foi realizado então a troca do cooler por outro sobressalente, após isso, a falha sumiu restabelecendo a condição normal do inversor. Foi acordado com COTUR acompanhamento pela equipe da noite da CCT para monitorar o comportamento do equipamento
26/06 - Hoje por volta das 14h30 durante ronda especifica da equipe da CCT foi constatada nova falha no inversor A do Pony Motors, denominada F12(sobrecarga). Essa falha é diferente da anterior que era concentrada no cooler interno. Foi mobilizada equipe técnica para análise de falha em campo com apoio da Rockwell, durante inspeção nos módulos identificamos um componente danificado na placa do controle de retificação do módulo slive. Com isso, foi realizada a remoção dessa placa do módulo slive que estava na oficina e feito sua troca, após isso o inversor foi energizado e restabelecido. Ficou pendente para amanhã a partida do compressor de venda para validar se este reparo no inversor A foi efetiva. Acordado com COTUR para prepara check list do venda E durante a noite para partida assistida amanhã logo no primeiro horário.  
27/06 - Durante as rondas operacionais durante a noite não houve mais indícios de falha neste inversor. Hoje conforme combinado tivemos a vinda da equipe técnica (Sup. Daniel/ Eng. Bruno CCT e Fábio Borges Rockwell) para acompanhamento da partida assistida do compressor de venda E. A máquina partiu por volta das 10h00, porém caiu logo em seguida devido a SD devido a a falha de posição da XV-213(descarga). Neste teste como inversor completou todo o ciclo de partida sem falhas o entendi da equipe foi que o mesmo está íntegro e funcional. Dessa forma, foi abortada uma nova partida neste compressor até virada do próximo mês quando ele deve entrar em operação para atendimento ao rodízio. O inversor A segue funcional sem restrições com acompanhamento de ronda pela equipe da CCT. Obs.: Foi mobilizada a equipe de andaime que montou o pau de carga também neste painel do inversor A no K-23.
</t>
    </r>
  </si>
  <si>
    <r>
      <rPr>
        <b/>
        <sz val="11"/>
        <color theme="1"/>
        <rFont val="Calibri"/>
        <family val="2"/>
        <scheme val="minor"/>
      </rPr>
      <t xml:space="preserve">OI 2023047285 C-123101B- Análise de Falha ZIT-204 (Etapa sem PT) </t>
    </r>
    <r>
      <rPr>
        <sz val="11"/>
        <color theme="1"/>
        <rFont val="Calibri"/>
        <family val="2"/>
        <scheme val="minor"/>
      </rPr>
      <t xml:space="preserve">
Ontem por volta das 20h00 tivemos a informação do COTUR da indicação de falha no retorno de posição da válvula anti-surge do venda B em operação. Foi mobilizado equipe de sobreaviso para análise de falha junto ao TM Caleiras. Foi verificado a existência de "Alarme de falha no FIC 204 (EAS do C-123101B), nos registros de alarmes do IHM apresentam alarmes do FIC 204 há pelo menos 10 dias. Nas telas do IHM na sala de comando e nos gráficos do PI mostram que, o retorno de posição da anti-surge está com um desvio. Para tirar essa dúvida foi realizado um pequeno degrau de no setpoit com 10% e a válvula indica 3.4% de abertura. Com base nessa avaliação entendemos que não há riscos operacionais, a recomendação é de realizar calibração neste instrumento. Verificamos em campo que este sensor instalado transmissor de posição ainda é do módulo antigo com uma serie de partes mecânicas (links/cremalheiras) que tendem a causar este tipo de desvio de calibração devido folga nos componentes internos. Foi realizado trabalho de melhoria pela equipe de engenharia que vem sendo implementado em abrangência para substituição deste transmissor de posição antigo por outro que, na verdade é posicionador com transmissor de posição incorporado. Essa melhoria já foi feita em algumas máquinas, mas está ainda continua pendente, já temos uma OM mapeada para troca deste equipamento por oportunidade. Foi passado este histórico ao COTUR e informado que essa falha não é uma condição de risco. TM Caleiras deve emitir amanhã formulário de diagnóstico anomalias com parecer mais detalhado sobre este assunto para apresentação ao corpo gerencial. Por ora, o compressor segue operando sem anormalidades.
</t>
    </r>
  </si>
  <si>
    <r>
      <rPr>
        <b/>
        <sz val="11"/>
        <color theme="1"/>
        <rFont val="Calibri"/>
        <family val="2"/>
        <scheme val="minor"/>
      </rPr>
      <t>OM 2022897753 C-123101E – Falha Pressurização Painel – PF: Fernando (PST COTUR):</t>
    </r>
    <r>
      <rPr>
        <sz val="11"/>
        <color theme="1"/>
        <rFont val="Calibri"/>
        <family val="2"/>
        <scheme val="minor"/>
      </rPr>
      <t xml:space="preserve">
Conforme programado foi retirada o sobressalente do almoxarifado, testado em bancada porém a equipe observou em bancada que o LED no pressostato não apagava, não sendo o ideal na realização do teste em bancada. Mesmo assim foi instalado em campo e realizados nos testes com o ar do PN alinhado e ao realizar a abertura do PN o LED do pressostado não apagou, chegando a conclusão de que o sobressalente se encontra com falha. Com isso foi gerada uma outra reserva e retirado um segundo pressostato do estoque que, foi instalado em campo e testado com sucesso eliminando a falha de indicação na pressurização do PN. Com isso foi dado baixa na ARO 2020-098.
</t>
    </r>
  </si>
  <si>
    <r>
      <rPr>
        <b/>
        <sz val="11"/>
        <color theme="1"/>
        <rFont val="Calibri"/>
        <family val="2"/>
        <scheme val="minor"/>
      </rPr>
      <t>OM 2022875717 C-123101E - Update de Firmware PLC – PF: Fernando (PRD MI):</t>
    </r>
    <r>
      <rPr>
        <sz val="11"/>
        <color theme="1"/>
        <rFont val="Calibri"/>
        <family val="2"/>
        <scheme val="minor"/>
      </rPr>
      <t xml:space="preserve">
Conforme programado foram verificados os firmwares do PLC do venda E, e o CLP de controle instalada era a versão 5.5 e CLP de interlock a versão 8.15. Como a versão do CLP interlock, é uma versão superior, foi conversado com Eng. Lucas, e recomendado que não fosse alterado. Seria feita uma verificação com a GE a possibilidade de atualizar todos os CLPs para a versão 8.15. Portando foi realizada a atualização do firmware do CLP de controle para a versão 6.71.
</t>
    </r>
  </si>
  <si>
    <t>Sensor de Vibração</t>
  </si>
  <si>
    <t xml:space="preserve"> VSH-050/052 </t>
  </si>
  <si>
    <t>Aterramento e Barreiras</t>
  </si>
  <si>
    <t>Inversor do Pony</t>
  </si>
  <si>
    <t>PIT-224</t>
  </si>
  <si>
    <t>Pistão de Acionamento</t>
  </si>
  <si>
    <t>FIC-209 e FIC-210</t>
  </si>
  <si>
    <t>TAHH-01</t>
  </si>
  <si>
    <t>Transmissor de Temperatura TE-11</t>
  </si>
  <si>
    <t>Cooler e Placa de Controle</t>
  </si>
  <si>
    <t>ZIT-204</t>
  </si>
  <si>
    <t>Pressurização do Painel</t>
  </si>
  <si>
    <t>Firmware</t>
  </si>
  <si>
    <t>Avaliação de condição do Aterramento</t>
  </si>
  <si>
    <t>Em andamento tentativa de reparo e substituição de inversor</t>
  </si>
  <si>
    <t>Calibração e Ajuste</t>
  </si>
  <si>
    <t>Reaperto de conexão de barreira</t>
  </si>
  <si>
    <t>Em acompanhamento. Aguardando parada da máquina para execução de reparo.</t>
  </si>
  <si>
    <t>Substituição de Cooler e Placa de Controle</t>
  </si>
  <si>
    <t>Foi avaliado que a divergência observada não traz riscos operacionais. Em andamento aplicação de melhoria para sanar o problema</t>
  </si>
  <si>
    <t>Susbtituição de Pressostato</t>
  </si>
  <si>
    <t>Atualização de Firmware</t>
  </si>
  <si>
    <t>Sistema Elétrico</t>
  </si>
  <si>
    <t>Gerador Emergencia</t>
  </si>
  <si>
    <t>Falha SOB DEMANDA  na partida do TG-B nem virtude da máquina parar no passo 8 e acusar a falha "Starter speed established failure Shutdown"</t>
  </si>
  <si>
    <t>1 - Realização de análise de falha detalhada do evento com emissão de relatório e plano de ação de mitigação do evento.</t>
  </si>
  <si>
    <t>OM 2023026016 - GE-513201C - GG TURBINA - SANAR VAZAMENTO DE AR – PF: Lucas(Ação/Abrangência de RTA) 
Recomposta a selagem de 9 unidades seladoras, refeita a vedação inferior de todas as JB’s com silicone de alta temperatura, reapertada todas as uniões elétricas em todas as JB’s. Acertado com a operação para não alinhar o ar comprimido para a secagem das unidades seladoras e JB’s, porém foi informada a operação que se precisar operar o TG-C pode alinhar o ar sem problemas. Ficou pendente a substituição das borrachas de vedação das tampas das JB’s, material previsto para chegar amanhã. As UPS’s permanecem energizadas sem carga.</t>
  </si>
  <si>
    <t>OM 2023036790 - TG-A - Atividades de Pré Partida
Realizada a montagem do pau de carga, removida as válvulas de dreno e reparadas em bancada. Ficou duas com os internos de bronze (tocha e primária) e a válvula da central com os internos de inox confeccionados pela Mecatec, todas as válvulas operam perfeitamente. Realizados os testes de atuação no RIC e Whru sem anormalidades. Por solicitação do Eng. Lucas para dar andamento em uma análise de falha do TG-A, também foram realizados testes e atuação nas válvulas do óleo sintético 20QGSV01 e 20QGSV02 que também não apresentaram anormalidades.</t>
  </si>
  <si>
    <t>OM 2023036790 - TG-A - Atividades de Pré Partida
Conforme programado foi realizada a substituição das câmaras 1,2 e 9, limpeza das tochas 3 a 8 e remoção do pau de carga.</t>
  </si>
  <si>
    <t xml:space="preserve">OI 2023092340 - AIQ-5132601D Corrigir Falha no Sensor
[06/07] No período da manhã, foi identificada falha neste detector de gás pela OP e decidido por realizarmos a corretiva amanhã, que é possível de ser feita com a máquina em operação. No entanto, no período da tarde, houve SD do TG-D. Assim, foi readequada esta OM para forçar o permissivo de partida do TG-D, deixando-o disponível para operar em caso de necessidade esta noite. Amanhã será mobilizado TM Adílson para realizar a corretiva no detector.
07/07 - Hoje foi realizada intervenção no detector em falha. Atividade iniciou com atraso pois houve dúvidas da OP com relação a necessidade de aplicação de Libra, mesmo a OM tendo sido preparada ontem. TM Adilson interviu no equipamento e na análise inicial detectou uma falha de obstrução no sensor óptico, foi realizada a limpeza e suprimido a falha. Foi dado início na calibração do instrumento, mas não foi possível concluir devido ao tardar do horário, amanhã o Adilson retornará à unidade para dar continuidade nesta calibração.  </t>
  </si>
  <si>
    <t xml:space="preserve">OI 2023092340 - AIQ-5132601D Corrigir Falha no Sensor
08/07 - Dado continuidade na intervenção corretiva no detector de gás do hood do TGD pela analítica. Tivemos bastante atraso na liberação deste atividade por conta de falha no SPT, a PT foi liberada somente após o almoço. Superada essa etapa, foi realizada duas tentativas de calibração no instrumento sem sucesso, com isso, optamos pela substituição do mesmo por outro sensor remanescente que tínhamos disponível no laboratório. Este sensor foi testado em bancada, estava ok, em seguida foi instalado em campo. O Instrumento foi montado, calibrado utilizando gás padrão com sucesso. Atividade foi finalizada por volta das 18h00, acordamos com COTUR para instrumento ficar em observação durante a noite, estando tudo certo, amanhã cedo daremos baixa nesse acompanhamento junto analítica
09/07 - Conforme combinado com operação, foi realizado acompanhamento ao longo de todo o dia pela equipe de analítica neste instrumento, o mesmo não apresentou nenhuma anormalidade. Sendo assim, foi realizada a remoção do force do permissível de partida na lógica e dado baixa na ARO 2020/181. Equipamento liberado para operação sem restrições.
</t>
  </si>
  <si>
    <t>TG-A: Caiu na primeira tentativa por uma falha desconhecida. Mas logo identificado que o filtro de gás combustível não estava totalmente alinhado, possivelmente por uma remoção incompleta do Libra da máquina, que estava em manutenção nos últimos dias. Feito o alinhamento correto e máquina partiu normalmente. Segue operando em central.</t>
  </si>
  <si>
    <t>TG-C: Caiu logo após a primeira tentativa por overspeed, que pode ter diversas causas. Na segunda, tentativa, entrou em operação com sucesso. Segue operando em central.</t>
  </si>
  <si>
    <t xml:space="preserve">OI 2023094315 - OI-GE-513201D INPECIONAR E CORRIGIR VAZAMENTO – PF: Lucas
Hoje pela manhã foi criada a OM para intervenção no TG-D. Tivemos apoio do Eng. Lucas na indicação de quais atividades realizar e iremos seguir com as verificações realizadas no último evento de vazamento no TG-C e também verificação do demister. Após aplicação do Libra, atividade foi iniciada por volta de 15h, com a montagem de andaimes para acesso ao demister. TM João V. também iniciou atuação identificando as mangueiras que já encontramos danificadas ontem, para passar ao Sup. Aoki e ao GPI para levantamento de sobressalentes. Foi iniciada também inspeção em campo com a partida de uma das bombas de óleo sintético para verificar novos pontos vazamentos, mas não encontrado hoje. Foi identificado duas conexões de mangueiras folgadas, com óleo na superfície e reapertadas. Amanhã atividade prossegue, seguindo o checklist de verificação de vazamento e, se possível, também inspecionando o demister. </t>
  </si>
  <si>
    <t xml:space="preserve">OI 2023094315 - OI-GE-513201D INPECIONAR E CORRIGIR VAZAMENTO – PF: Lucas
Hoje, tivemos bastante atraso na liberação deste atividade por conta de falha no sistema SPT, atividade foi liberada somente após o almoço. Superada essa etapa, foi realizada inspeção/desmontagem do demister; verificado que o filtro do mesmo estava ok; não foi encontrada nada fora do normal. Em seguida, foi removida a grade de piso pela mecânica para realização de limpeza no interior do hood.  Mobilizada apoio de limpeza industrial e caminhão, durante o processo de limpeza tivemos um incidente de partida do ventilador de pressurização do hood devido a intervenção de calibração do detector de gás pela analítica. Esse incidente assustou a equipe de limpeza, as atividades foram paralisadas para reavaliação do planejamento. Em avaliação preliminar junto ao SMS, OP, MI, verificamos que possivelmente houve uma falha na elaboração do libra deixando de fora este bloqueio. Essa matriz será revisada pela equipe da operação para aplicação de novo libra para continuidade da intervenção amanhã. Será aberto RTA especifica para aprofundar essa análise de falha. Atividade prossegue amanhã após aplicação do libra revisada e emissão de nova PT. </t>
  </si>
  <si>
    <t>OI 2023094315 - OI-GE-513201D INPECIONAR E CORRIGIR VAZAMENTO – PF: Lucas
Foi realizada a revisão da matriz, aplicação do libra novo em campo e seguida liberado a PT junto a equipe da operação. Atividade foi iniciado somente após o horário do almoço devido a esses trâmites de do SPT juntamente com a realização de DDS em campo com as equipes de execução para esclarecer alguns pontos/dúvidas com as equipes(Limpeza/Vácuo) sobre o incidente de ontem. Superada essa etapa, foi realizada limpeza geral no interior do hood com apoio da equipe de limpeza industrial e caminhão vácuo, finalizada essa etapa retorno com as atividade de check list. Verificamos as válvulas de dreno do circuito LP e HP, retorno de óleo e reservatório, sem registro de anormalidades. Feito a verificação dos filtros(Scavenge) do sistema detecção de particulado das bombas L2, L3 e L4, também sem anormalidades. Durante a tarde, em reunião de alinhamento junto a coord. de grandes Máquinas e engenharia foram inclusos algumas complementares para essa tarefa. Será realizada a troca do filtro do demister por um sobressalente novo e também será realizado uma verificação na linha de dreno conforme recomendação da Siemens para avaliação a existência de um sifão interno/pescador, esses itens são inexistentes na documentação da original da RR. Essa demanda já foi alinhada com a equipes de execução e devem seguir em paralelo amanhã junto com a continuação do check list, o percentual de realização está em torno de 30%. Máquina segue disponível.</t>
  </si>
  <si>
    <t>OI 2023094315 - OI-GE-513201D INPECIONAR E CORRIGIR VAZAMENTO – PF: Lucas
Conforme programado realizamos a troca do elemento filtrante do demister, esse elemento filtrante que instalamos hoje é o original. O Elemento que removemos é de fabricante paralelo, com características um pouco diferentes, os TMs informaram que tanto peso do elemento quanto diâmetro externo eram menores. Além da troca do filtro foi realizada também a abertura da linha de retorno de óleo para verificar a existência de sifão/pescador no interior da mesma conforme recomendação da engenharia, foi identificado realmente a existência deste pescado. Este pescador foi removido para oficina para medição dimensional e retirada de fotos em seguida foi reinstalado em campo, não identificado nenhum tipo de obstrução ou resíduo. As fotos foram anexas na OM e salvo no drive da mecânica para envio/análise do eng. Lucas. Atividade prossegue em campo amanhã com as etapas de verificação do checklist. Equipamento segue disponível para operação.</t>
  </si>
  <si>
    <t xml:space="preserve">OI 2023094315 - OI-GE-513201D INPECIONAR E CORRIGIR VAZAMENTO – PF: Lucas
- Hoje seguimos com etapas previstas no checklist para verificação no interior do hood com a mecânica. Foi realizado montagem de mais mantas no interior do hood juntamente com envelopamento de algumas para facilitar identificação de possíveis pontos de vazamento. Na parte da tarde foram realizados 3 Crancks na máquina onde identificamos dois pontos com merejamento de óleo, um deles é em uma conexão flexível da tomada de baixa do PDIT- 63QGJGG pressão diferencial do óleo de lubrificação do mancal e a outra é em uma das mangueiras de alimentação do manifold block do sistema de óleo. Os pontos de vazamento é localizado na inferior externa da conexão não sendo possível sanar com reaperto. Pela estimativa de merejamento calculada pela equipe é estimado em torno 5 litros por dia neste vazamento. Amanhã vamos finalizar as últimas etapas que estão faltando para fechar o checklist que é movimentação da VIGV, vamos aproveitar também para tirar fotos, especificar essas duas mangueiras para viabilizar essa comprar o mais breve possível para fazer a substituição. </t>
  </si>
  <si>
    <t xml:space="preserve">OI 2023094315 - OI-GE-513201D INPECIONAR E CORRIGIR VAZAMENTO – PF: Lucas
Dado prosseguimento na investigação de vazamento no interior do hood do TG pela mecânica. Hoje, durante os testes de movimentação na VIGV com apoio de automação identificamos golfada de óleo na linha de dreno dessas válvulas. O TM Sérgio conseguiu gravar um pequeno vídeo mostrando esse expurgo de óleo que não é constante. Após essa verificação realizamos novo teste desta vez com drenos individuais abertos com saco coletor instalado, nos testes conseguimos identificar que o pistão que está expurgando de óleo devido falha de alguma vedação interna está localizado ao lado porta da armário de CO2. Com esse último teste finalizamos todas as etapas previstas no check list. Sendo assim, foi removido todas as mantas, trapos, e recomposto a grade de piso interna. Está pendente agora somente a avaliação da equipe de engenharia sobre a realização ou não da etapa de partida assistida com carga de 2 MW. Por ora, a máquina segue disponível para operação. </t>
  </si>
  <si>
    <t>OI 2023094315 - OI-GE-513201D INPECIONAR E CORRIGIR VAZAMENTO – PF: Lucas
Informado pelo Thomaz no redia das 8h que um dos sensores de detecção de chama estava alarmado. Foi solicitado técnico da analítica para avaliar o instrumento, sendo identificado muita sujeira na lente dos três detectores de chama, os quais foram limpos e normalizada a indicação. A equipe operação durante a realização do check list do TG-D, identificou que os dois sensores de detecção de gás no exaust do hood estavam indicando pequena indicação de gás. TM Sergio fez inspeção no hood não identificando nenhum vazamento aparente. Foi desconectado um dreno do hodd com a linha para drenagem fechada (lado externo do hood) e neste ponto não foi detectado gás com apoio do detector de gás do SMS, porém na parte interna do hood  neste mesmo dreno indicou a presença de gás. Neste momento segue indicando o AIQ-5132600 = 0,64% e no AIQ-5132601 = 0,38% assim que aberta a porta do hodd os detectores zeram. Em conversa com o Eng. Lucas sobre a indicação destes sensores do TG-D é de que, no TG-D estes sensores realizam a indicação da casa decimal diferente  dos outros TG’s. Com o arredondamento das casas a indicação é 0%. Conversado com o Eng. Lucas para amanhã avaliarmos e consolidarmos a informação.</t>
  </si>
  <si>
    <t>OM 2023026016 GE-513201C Sanar vazamento de ar no Gerador 
Após muito trabalho e desgaste para a liberação do TG-C, foi iniciada as atividades sendo instalados os parafusos faltantes na caixa de ligação e substituídos mais alguns que se encontravam espanados. Foi realizada a vedação das JBC- 28C, 29C, 30C, 31C  e JBE 10C. Atividade continua na segunda 20/07.</t>
  </si>
  <si>
    <t>OM 2023026016 GE-513201C Sanar vazamento de ar no Gerador 
Retornando à atividade no TG-C, equipe de andaimes apoio na adequação de patamar para acesso à válvula de purga de ar do gerador. Concluída a substituição de todas as juntas das caixas que estavam pendentes (6 JBs). Para amanhã, está prevista abertura do ar comprimido, ajustar a pressão interna do painel de purga e verificar o consumo, para encerrar esta etapa da atividade relacionada às vedações do gerador.</t>
  </si>
  <si>
    <t xml:space="preserve">OM 2023026016 GE-513201C Sanar vazamento de ar no Gerador 
Alinhado o ar de pressurização do gerador, Verificado vazamento pelas tampas das caixas JBs e nada foi identificado.  Ajustado o set de controle de pressão interno para 5mbar conforme definição junto ao Eng Fernando. O controle está só pela válvula de completação e mantendo a válvula de purga bloqueada, ou seja, a vazão só pela válvula de completação foi suficiente para manter a pressurização, que é um indicio de melhora, porém o Fazzini está verificando junto ao Caio a variação do consumo. Não foram verificados os flexíveis dos motores da ventilação. Segundo informações dos executantes estariam ok, mas Eng Fernando recomenda que seja verificado pois este era um ponto de grande vazamento, Teremos que reprogramar a atividade para mais uma semana de execução pois ela não foi confirmada na Semana 30. </t>
  </si>
  <si>
    <t xml:space="preserve">OI 2023094315 - OI-GE-513201D INPECIONAR E CORRIGIR VAZAMENTO – PF: Lucas
Hoje conforme programado, foi realizada a substituição das conexões do mangote flexível a montante do PDT-63QGTGG, feito também a troca do cilindro de acionamento da VIGV por sobressalente. Ambos componentes apresentaram vazamento durante a verificação check list da máquina realizada durante a semana S#28. Após a troca foram realizados teste funcionais com modulação da válvula pela equipe de automação com sucesso. Após os teste foi realizado mais alguns Crancks por desencargo, mas foi constatado mais nenhum ponto de vazamento. Equipamento liberado para operação. </t>
  </si>
  <si>
    <t>OM 2023129372 TE-5132662C: Corrigir Indicação (TG-C)
Conforme programado, foi realizada verificação geral neste instrumento que apresentou comportamento anormal identificada pela nossa do portal de integridade. Em campo foi aberto caixa de junção, feito medição de integridade do cabeamento; estava ok. Verificada a isolação do termoelemento(PT-100); ok, feito curva de calibração do instrumento e loop teste da malha junto a equipe de automação, também não foi encontrada anormalidade. A única ressalva constatada pela equipe foi cabo de shield um pouco longo podendo estar encostando na carcaça podendo acarretar alguma inserção de ruído na medição, esse desvio foi corrigido. Equipamento testado e liberado para operação.</t>
  </si>
  <si>
    <t>OM 2023129372 TE-5132662C: Corrigir Indicação (TG-C)
- FOI SUBSTITUÍDO O SENSOR PELO SENSOR RESERVA, POIS O ANTERIOR
ESTAVA COM DIVERGÊNCIA NA INDICAÇÃO.
- EFETUADO A ABERTURA DA CAIXA DE JUNÇÃO "JBC27-C" PARA EFETUAR
AS MEDIÇÕES DO SENSOR RESERVA E TESTES DE MALHA DO MESMO. SEGUE
MEDIÇÕES DO SENSOR TIPO PT-100 DUPLO:
- NOTA-SE: COMO FOI SUBSTITUÍDO PELO SENSOR RESERVA, OS BORNES DE
LIGAÇÃO QUE ANTERIOR ERAM BORNES "07 VIVO, 08 COMUM1, 09 COMUM2 E
10 SHIELD" PARA BORNES "11 VIVO, 12 COMUM1, 13 COMUM2 E 14 SHIELD".</t>
  </si>
  <si>
    <t xml:space="preserve">OM 2023186255  TG-C: Normalizar Sist. Controle Ignição
Hoje pela manhã o Coordenador Caio solicitou a verificação de falha no RIC – sistema de ignição do TG-C. Em verificação em campo identificamos que a falha não é reconhecida porem o TG está permissivo. O Eng Lucas achou prudente intervir de imediato, autorizado pelo Gerente do Ativo a intervenção de imediato. 
Em campo realizada o reset do sistema conforme instrução do manual do fabricante e reestabelecido o funcionamento.
</t>
  </si>
  <si>
    <t>AIQ-5132601</t>
  </si>
  <si>
    <t>Sensor de gás</t>
  </si>
  <si>
    <t>FT-UC-TS-GE-513201A-01</t>
  </si>
  <si>
    <t>Válvula bloqueio filtro</t>
  </si>
  <si>
    <t>ST-5132607</t>
  </si>
  <si>
    <t>Sensor de velocidade</t>
  </si>
  <si>
    <t>Mangueiras de óleo sintético</t>
  </si>
  <si>
    <t>GE-513201</t>
  </si>
  <si>
    <t>Elemento de vedação</t>
  </si>
  <si>
    <t>TE-5132662</t>
  </si>
  <si>
    <t>Sensor de tempertura</t>
  </si>
  <si>
    <t xml:space="preserve">OE 2022737201 C-123101D CORRIGIR DESBALENCAMENTO EIXO DO VORECON – PF: Fernando (PST COTUR):
Conforme acordo com a equipe do ISUP, foi realizada a montagem do pau de carga, bancada de acesso e fechamento dos vãos do Vorecon.
03/07 - Iniciada atividade de desmontagem do mancal para envio para reparo externo. Atividade teve bom andamento. Já foram removidos todos os instrumentos e todas as tampas superiores. Continua amanhã.
05/07 - Motorista João saiu hoje com o mancal e eixo do Vorecon. Será entregue amanhã em Piracicaba para reparo
06/07 - Mancal recebido antes das 11h em Piracicaba. Já iniciados os serviços de usinagem, com previsão de finalização em 3 dias.
OI 2023098976 C-123101D Realizar LP Tampas Mancal – PF: Fernando
Conforme combinado, hoje, tivemos atividade extraprogramada autorizada pelo GAT para realização da atividade de LP nas tampas do mancal do venda D pela equipe de inspeção. Foi realizado a inspeção através aplicado líquido penetrante pelo TI Flávio GIL nas duas tampas do mancal, no entanto, não foram encontradas nenhuma trinca em ambas as tampas. A princípio, com essa avaliação a suspeita do CENPES pode ser descartada, pois acreditava-se de alguma trinca pudesse contribuindo com elevação de vibração da máquina. Máquina segue indisponível aguardando o mancal que está em reparo externo.
- Mancal retornou 10/07 e finalizou a instalação em 14/07.
</t>
  </si>
  <si>
    <t xml:space="preserve">OM 2023011785 - C-123101D: Verif./Subst. Barreiras Intrínsecas – PF: Fernando
Hoje TMs verificaram em campo que 12 barreiras ainda não haviam sofrido reparo. Sendo assim, foram preparadas 12 barreiras em bancada para substituí-las amanhã. Também serão reparadas as barreiras que saírem.
05/07 - Substituídas as 12 barreiras intrínsecas que estavam pendentes. Com isto, todas as barreiras do Venda D já passaram pela melhoria. 
</t>
  </si>
  <si>
    <t xml:space="preserve">OI 2023094585 - OI:C-123101E: Norm. Falha ZT-401 (Scope Tube) – PF: Fernando (PST COTUR)
Hoje pela manhã tomamos ciência que também havia ocorrido ontem falha na partida do venda E por travamento do scope tube em 5% (passo 3) ontem. Criada então esta ordem imediata para atuação da Instrumentação e Automação. Ao iniciar o serviço encontrado o ZT-402 (retorno de posição do scope tube VHES-42) indicando 4,4%. Iniciado por verificar a corrente de controle oriunda do PLC e constatada a surpresa de encontrar 53 mA, quando deveríamos ter no máximo 23 mA para o controlador. Este valor parecia estar congelado, além de ser alto demais. Desligado o VHES-42 para conectar os multímetros de forma mais confiável na entrada de controle e saída do retorno de posição e quando religado, a corrente retornou ao normal (20 mA para 0% de deflexão do tubo). Realizado testes de rampa e movimentação gerando corrente direto na entrada de controle do VHES e acompanhando o retorno pelo ZT-401. O equipamento se comportou dentro do esperado. Ao normalizar as ligações elétricas, a indicação do ZT na IHM estava em 0,6%. A indicação normalizou, reforçando a tese de falha na corrente de controle enviada pelo cartão AO do PLC. Assim, a máquina ficou disponível hoje e amanhã retornaremos para trocar este cartão.
08/07 - Hoje, conforme combinado, foi realizada a verificação da disponibilidade de material em estoque pelo GPI e emitida a reserva Nº95888766 01 UND 10.671.783 Módulo espec. p/CLP GE, foi verificado pelo TM Danilo no almoxarifado que PN deste cartão novo era compatível com instalado em campo sem maiores problemas para a troca. Sendo assim, foi liberada a PT e realizada a troca em campo com sucesso.. A única ressalva informada pela equipe foi da identificação de um pouco de sujeira no interior do chassi do cartão removido. Após a troca foi verificado o status de toda a malha do VEHS estava tudo ok. Equipamento liberado as 17h00
09/07 - Hoje tivemos informação do COTUR da indisponibilidade do venda E devido a falha de alguns instrumento em campo. Mobilizado logo no primeiro horário avaliação pela equipe de automação, em campo foi constatado que indisponibilidade era devido a falha nos sensores de velocidade da máquina SE, foi realizado com apoio da operação o procedimento de reset no cartão modbus do Bently nevada regularizando a falha. Após a intervenção a máquina ficou disponível novamente. Obs.: Temos procedimento especifico para realização deste reset, com isso, não houve a necessidade de emissão de PT, a máquina estava parada. Atividade finalizada as 09h30.
</t>
  </si>
  <si>
    <t xml:space="preserve">OI 2023130753 - PN-C-123101E Alterar Set/Alarme PIT-1231228 (PLC) – PF: Fernando
Durante o redia das 08h, o Robson Caleiras apresentou a atividade no PIT-1231228 para alterar o set e alarme que estava com set de trip de 150kgf para 100kgf de acordo com o G&amp;E/UN-AGN/APSP/MI 2020/0023, antes de colocar o compressor em operação em atendimento ao rodízio. Durante a realização da alteração set, foi identificado pela equipe que não existe TRIP no compressor por atuação deste  PIT-228 mais sim só impede a partida do compressor, mesmo assim foi realizada a alteração do set de 150 para 100kfg. Será reavaliado pela comissão do SGM em conjunto com suporte Técnico G&amp;E para orientar quanto alteração da lógica do compressor para a realização do TRIP pelo PIT-228.
</t>
  </si>
  <si>
    <t xml:space="preserve">OM 2022894029 - C-123101D_CORRIGIR VAZAMENTO ÓLEO (VORECON) – PF: Fernando
Conforme programado foi realizada a substituição das conexões e tubing, testado com sucesso sem apresentar vazamentos. A conexão confeccionada em emergência, foi entregue ao Mezenes para deixar guardado na oficina da instrumentação.
</t>
  </si>
  <si>
    <t xml:space="preserve">OI 2023151707 - C-123101E: alarme Fallback  na IHM – PF: Fernando
Hoje logo pela manhã, foi realizada com sucesso a troca dos vendas E pelo D, para teste operacional do D. Assim, pudemos atuar na correção do alarme de fallback dos FICs 209 e 210 do venda E que foram identificados no final de semana passado. Seguimos orientação da equipe do Suporte Técnico através do formulário de diagnóstico, porém nenhum dos instrumentos mencionados apareceu no supervisório do CCC como causador da falha de fallback no FIC-210. TM Danilo identificou registrado no sistema supervisório falha de fallback no canal 3 do FIC-210, referente ao PIT-228 (conferido pelo sistema supervisório do CCC, pois no desenho está como PIT-203 – que é do C-123101A). Algumas semanas atrás, houve falha similar de fallback no CCC do C-123101E e foi reapertado todo o painel do CCC, além de trocada preventivamente a barreira. Assim, temos três possibilidades principais para o problema: over ou underrange do PIT-229 pode gerar esta falha de fallback e pode estar ocorrendo (possível problema de calibração do instrumento), o próprio instrumento estar com problema ou o circuito do instrumento até o CCC. Prosseguiremos nestas frentes de verificação amanhã. Hoje também foi habilitado no CCC a terminação do conversor eletro-ótico para tentar melhorar estabilidade de comunicação entre o CCC e o supervisório do CCC no K-21. Houve também necessidade de atuação dos TMs em mais uma vez forçar abertura da XV-215 (Flare) que travou em falha de posição mesmo após despressurização total do compressor pelo by-pass. Continua amanhã.
Status: Em andamento - Disponível
</t>
  </si>
  <si>
    <t xml:space="preserve">OM 2023003194 - C-123101C Falha no limite de posição XV-1231206 (PST COTUR-Concluído) PF: Fernando
Hoje, conforme programado, foi realizada a manutenção no indicador de posição da XV-206 do compressor de venda C-123101C. Foram substituídos os imãs que apresentavam degradação por sobressalentes novos; realizado medições: Bobina: 854 Ohm, ok; Isolamento: Infinito, ok; verificado as micro Switchs: ZSL: 0,3 Ohm, ok; ZSH: Oscilando entre 9 e 12 Ohm: realizado a troca, ok;
Reguladora de ar: Realizado limpeza parcial do filtro de ar e copo (com óleo); Encontrado vazamentos nos tubing´s de alimentação, constatando que duas das anilhas (3/4") não foram estranguladas corretamente, causando vazamento de ar e ineficiência no processo de movimentação da XV, realizado reaperto, ok; realizado inspeção e reaperto dos bornes nas CJ´s CJD-1231003 e CJSY-1231002, sendo que a única anomalia foi na CJSY-1231002, bornes (RB2) 11 e 12 alimentação da bobina, folgados; Realizado reaperto, ok. Após intervenção, foi realizado teste funcional de abertura e fechamento com sucesso. Equipamento testado e liberado sem restrições. Dado baixa no registro da PST do COTUR.  
</t>
  </si>
  <si>
    <t xml:space="preserve">OE 2023165097 C-123101E: Norm. Funcion. Booster(Etapa sem PT) PF: Fernando
Hoje aproveitamos para realizar pré avaliação em campo sobre a questão a falha do booster do venda E informada ontem pela equipe de OP. TM Martins realizou avaliação em campo junto com operador e constatou que booster está com velocidade lenta indicando falha possivelmente é devida uma passagem de ar pela válvula SV-01, podendo ser algum resíduo sujeira interna ou algum possível dano no diafragma. Após o fechamento e abertura do reguladora de dentro do skid do booster o mesmo estabilizou parado. Em avaliação conjunta junto a equipe de engenharia verificamos a impossibilidade de remoção da SV-01 com a máquina operando, pois o bloqueio de ar a montante dela onde deve ser aplicado o libra se divide em três ramos: Um para booster, outro para o XV-411 e mais uma manter suprimento de ar constante para máquina. Com isso, acordamos a junto COTUR para realizarmos essa atividade corretiva somente por oportunidade ou por rodízio. Conforme avaliação da equipe de engenharia e do suporte técnico da GE mesmo com essa falha não há nenhum tipo de ameaça para máquina. Equipamento segue operando sem anormalidades. 
Status: Reprogramar – disponível.
</t>
  </si>
  <si>
    <t xml:space="preserve">OM 2022880067 C-123101C_Verificar/corrigir queima barreiras PF: Fernando
Hoje conforme programado foi realiza atuação conjunta das equipes de instrumentação e elétrica na análise de falha da queimas das barreiras intrínsecas conforme Instrução técnica elaborada pelo Eng. Fernando em atendimento ao RTA 2020-001474-A. Foi iniciada as inspeções/medições no sistema de aterramento nos Shields das barreiras internos do painel juntamente com abertura das JB´s, para inspeção e verificação do aterramento após abertura das conexões de terra externo. Atividades prosseguem amanhã. 
[26/07] Dado prosseguimento na análise de falha em campo. Conforme roteiro da instrução da engenharia foram desligados todos das JB´s de campo JB204; JB-205; JB-210. Com o shield dos instrumentos ligados foram realizados as medições IE; IS; PE. Verificado que os valores de PE e IE: 0,2 Ohm; IE e IS:  Infinito; PE e IS: Infinito. Após o termino das medições todos os cabos foram recompostos. Foi elaborado relatório de campo anexado OM para avaliação da equipe de engenharia.
Status: Concluído - disponível
</t>
  </si>
  <si>
    <t xml:space="preserve">OM 2023081470 CF-M-M-C123101B - Substituir do Inversor PF: Fernando
Recebido representantes da Ladder para conferencias de medidas em campo e concluir o detalhamento de instalação do novo Inversor, com acompanhamento do Eng Fernando e Eng Bruno Lacerda. 
Fernando está verificando a melhor estratégia para instalação, talvez duas equipes da CCT, em analise e definição junto a Gerencia.
Status: Em andamento – indisponível
</t>
  </si>
  <si>
    <t xml:space="preserve">OM 2023105824 PN-C-123101D  Alterar Set Alarme PIT + Supressão dos trips por falha XV´s  (PRD COTUR) PF: Fernando
Iniciada a alteração da lógica de trip por falha de posição das  XVs de sucção e descarga, e inserir trip por pressão alta na descarga - PIT-1231225 – com set de 100kgf/cm2. 
Previsão de concluir amanhã, 30/07, e iniciar o Venda C. Atividade executada pelo TMI Caleiras e apoio da GE.
[30/07] Em andamento o desenvolvimento da alteração da lógica, ainda não concluída segue amanhã. A lógica em campo segue original mantendo a máquina disponível.
Atividade executada pelo TMI Caleiras e apoio da GE.
Status: Em andamento – disponível
</t>
  </si>
  <si>
    <t xml:space="preserve">OI- 2023151707  -  C-123101E: Falha no Controle anti-surge – PF: Fernando
Ontem (30/07) as 19:15 fomos acionados pelo Cotur para avaliar a abertura do anti-surge do compressor de venda “E”. Verificado em campo que a falha é oriunda do CCC que a válvula em campo estava operando conforme o comando que recebia do painel. Definido pela gerencia em manter a máquina em operação com a válvula aberta para definição pela manhã.
Hoje pela manhã foi definido pela parada da máquina para intervenção em campo, ficamos operando com 2 vendas com 12MM Nm3. Liberada a intervenção foram checadas a ligações internas, verificado contatos e alimentação, ao reiniciar o equipamento toda comunicação do sistema normalizou, inclusive a falha de comunicação com o controle. Segue em analise amanhã toda interface com o campo. 
Obs: A CCC recomenda a substituição do controlador, esta possibilidade está em analise com a Engenharia.
Status: Em andamento - Disponível.
</t>
  </si>
  <si>
    <t>Barreiras</t>
  </si>
  <si>
    <t>Inversor de Frequência</t>
  </si>
  <si>
    <t>ZT-401 (Scope Tube)</t>
  </si>
  <si>
    <t>PIT-1231228</t>
  </si>
  <si>
    <t>Conexões de Tubing</t>
  </si>
  <si>
    <t>Tubing do Vorecon</t>
  </si>
  <si>
    <t>FICs 209 e 210</t>
  </si>
  <si>
    <t>XV-1231206</t>
  </si>
  <si>
    <t>SV-01</t>
  </si>
  <si>
    <t>Substituição Preventiva de Barreiras</t>
  </si>
  <si>
    <t>Substituição de Cartão de PLC</t>
  </si>
  <si>
    <t>Alteração de Lógica e ajuste de SETs, conforme SGM</t>
  </si>
  <si>
    <t>Substituição de Conexões</t>
  </si>
  <si>
    <t>Avaliação e levantamento de hipóteses</t>
  </si>
  <si>
    <t xml:space="preserve">Realizado substituição de ímãs dos posicionadores das XVs, revisão geral e reaperto de bornes. </t>
  </si>
  <si>
    <t>Verificação de Aterramento e Substituição Preventiva de Barreiras</t>
  </si>
  <si>
    <t>Substituição do Inversor por equipamento novo.</t>
  </si>
  <si>
    <t>Reset do controlador e verificação de instrumentos em campo</t>
  </si>
  <si>
    <t>Remoção do Eixo para usinagem e serviço externo e remontagem.</t>
  </si>
  <si>
    <t>07/07/2020
OI 2023096421 - C-123102B Shutdown atuação PALL-1231521B – PF: Boito (PST COTUR)
Por volta de 15h30, houve trip do C-123102B por atuação indevida de pressão muito baixa de óleo do primeiro estágio. Equipe de Suporte Técnico apoiou indicando que algo de errado deveria ter na lógica pois conforme documentação, este instrumento deveria somente alarmar. No entanto, o que está implementado, permite o trip por atuação abaixo de 4mA por 30 segundos ou mais, que foi o caso desta ocorrência de hoje. Deverá ser verificado pelo Suporte o que pode ter ocorrido, um erro na documentação ou um erro na implementação da lógica. Analisando os trends do PI e Historian foi identificado que este instrumento já vinha em burnout espúrio há algum tempo, hoje se intensificou e levou ao trip, que ocorreu não por falha (burnout) mas por esta atuação acima de 30 segundos citada. Em campo, TM Hélvio conferiu o instrumento, reapertou CJ e o painel, sem encontrar nenhum problema evidente. No entanto, o instrumento estabilizou de imediato após a atuação. Supomos que deve haver alguma falha interna ao instrumento. Assim, amanhã iremos conferir disponibilidade em estoque de sobressalente para substituição. Atividade segue, porém compressor já está disponível.
08/07 - Hoje, conforme combinado, tivemos atuação da instrumentação na substituição do PIT-521B que apresentou falha ontem ocasionando em SD no compressor de propano C-123102B. Foi efetuada a requisição reserva Nº 95898680-1 de uma UND do NM:11.182.137 Transm. pressão man. 1a20kgf/cm2 pelo GPI. O instrumento novo de fabricação da Yokogawa foi calibrado em laboratório no período da manhã com sucesso. Na parte da tarde, o instrumento foi instalado em campo, foi necessário pequeno ajuste na montagem devido a diferença nas tomadas do instrumento antigo. Superada essa etapa, foi verificado prensa cabo; reaperto, ok; Conexões elétricas, ok; passado graxa siliconada juntamente com a identificação do TAG do instrumento em campo. Após a montagem foi realizado teste funcional partindo o sistema hidráulico, a indicação do instrumento ficou bem estável, em torno de 300KPa. Equipamento liberado em campo por volta das 15h00. Obs.: O instrumento antigo foi montado em giga de teste em oficina e apresentou logo no primeiro teste falha denominada “CH SFAIL”, indicando falha na célula de medição conforme manual do fabricante o indicativo é para troca mesmo. Em paralelo segue a equipe de engenharia avaliando a questão do intertravamento na lógica para este instrumento.</t>
  </si>
  <si>
    <t>14/07/2020
OI 2023120719 – C-123102B – Trinca no spool – Remoção dos instrumentos – PF: Boito – Apoio ao ISUP (PST COTUR)
Durante a partida do compressor na tarde de 13/07, apresentou vazamento por uma solda na tomada de dreno da tubulação a montante no filtro duplex do segundo estágio para o header do compressor. Com isso foi autorizada a emissão da PT sem ordem para a realização do force físico na SDV-1231505B, remoção dos TE-1231512B e 513B e remoção das tomadas do PDI-1231529B. Enquanto foi removido os instrumento foi delineada a OM para a remoção do spool. Removido spool para o pipe-shop, realizada LP pela inspeção que realizou algumas recomendações com a instalação de meia cana e a solda da luva por cima. A equipe do ISUP sinalizou que deve ser finalizado e instalado o spool em campo por volta das 21h. Com o tardar do horário foi acordado com a gerência que iremos atuar amanhã pela manhã na reinstalação dos instrumentos TE-1231512B, 513B, PDI-1231529B e remoção do force físico da SDV-1231505B. Em caso de emergência atuaremos de imediato.
15/07 - No primeiro horário foi dada a prioridade solicitada pela Gerência para a disponibilidade do compressor C-123102B, sendo realizada a reinstalação dos instrumentos TE-1231512B, 513B, conectada as tomadas do PDI-1231529B e remoção do force físico da SDV-1231505B e liberado o compressor as 10h.</t>
  </si>
  <si>
    <t>15/07/2020
OM 2023106276 – C-123102C - TIT-1231505C: Norm. Indicação – PF: Boito (PRD UOTOP):
Conforme programado foi realizada a montagem do guarda corpo para atuação pela equipe de instrumentação em 16/07.
16/07 - Foi feito investigação no TE e no TIT fazendo a simulação da rampa da temperatura, medição de resistência, conferida corrente na entrada do cartão e indicação na ECOs em conjunto, reaperto das conexões no instrumento e sensor não sendo encontrado anormalidade aparente. A equipe sugere que seja realizada a analise da malha completa com a máquina desligada.  Com isso segue com force ativo, até que seja programada uma nova intervenção.</t>
  </si>
  <si>
    <t>18/07/2020
OM 2022742069 - VE-P-123114A-A - AJUSTAR PÁS E CONJUNTO DO VENTILADOR – PF: Boito
Realizada verificação das pás do P-14A-A pela Mecânica por orientação da Preditiva. Equipe identificou que uma das 5 pás estava com suporte montado invertido, o que fazia que esta pá “apontasse para baixo”, ao contrário das demais pás que “apontam para cima”.  Foi corrigida a fixação do suporte e agora todas as 5 pás estão alinhadas. Ventilador testado e disponível
Status: Concluído - Disponível</t>
  </si>
  <si>
    <t>22/07/2020
OI 2023154813 - PN-513201B/COMP.5.1- CORRIGIR FALHA NO COMPARTIMENTO DO M-C-123102B (SD do C-123102B)  - PF: Boito
Hoje por volta de 10h30 houve queda do C-123102B e segundo a OP, houve comando de desligamento do DJ do motor principal. C-123102A foi colocado para operar com sucesso. Envolvida equipe de Automação e Eng. Bruno da CCT para avaliar a falha. Após análise na sequência de eventos do desligamento do compressor, foi identificado que o mesmo apresentou um desligamento do relé de proteção (Relay Powered Up). O desligamento do compressor ocorreu no momento de intervenção do ISUP na retirada de relé de proteção do TF-110001B, que compartilha o mesmo cubículo de comando deste compressor. Durante a inspeção dos bornes foi identificado um cabo do Disjuntor de comando DJ1 que estava frouxo e esse disjuntor é responsável pela alimentação do relé de proteção. Reapertado cabo e disponibilizado novamente o compressor.
Status: Concluído – Disponível</t>
  </si>
  <si>
    <t>PIT-1231521B</t>
  </si>
  <si>
    <t>Célula do Instrumento</t>
  </si>
  <si>
    <t>Dreno</t>
  </si>
  <si>
    <t>Solda</t>
  </si>
  <si>
    <t>TIT-1231505C</t>
  </si>
  <si>
    <t>VE-P-123114A-A</t>
  </si>
  <si>
    <t>Pás do ventilador</t>
  </si>
  <si>
    <t>Bornes do DJ1</t>
  </si>
  <si>
    <t>Substituição do instrumento</t>
  </si>
  <si>
    <t>Reparo por solda</t>
  </si>
  <si>
    <t>Verificação do TE.</t>
  </si>
  <si>
    <t>Correção da posição da pá</t>
  </si>
  <si>
    <t xml:space="preserve">OM  2022797402 PN-AQ-C-123701B-01 - DEM.2Q - CORRIGIR PONTO QUENTE
OM 2021386761 C-123701B- Avaliação de condição aquecedor de água – PF: Suzuki
Tivemos o parecer da equipe da preditiva sobre a condição do aquecedor de agua do compressor de reciclo B. Foi feito termografia no mês de abril/2020, onde se encontrou ponto quente. Foi aberto nota e não foi executado o serviço por motivo da máquina estar em funcionamento. Em junho foi feito novamente termografia pelo plano de preditiva do K-13, onde se observou novamente o ponto quente, e uma pequena piora da situação. Parecer: Após análise dos relatórios, embora tenha havido uma piora da situação, é possível continuar operando o equipamento com segurança, tomando as seguintes precauções: Realizar nova termografia diária no local, com emissão de relatório, para podermos analisar a evolução do defeito, e com isto podermos e tempestivamente tomar uma decisão no futuro. Esta avaliação foi feita pelo TM Carneiro e Eng. Daniel Fagundes.
</t>
  </si>
  <si>
    <t>CHAVE CONTATORA</t>
  </si>
  <si>
    <t>Eliminado ponto quente</t>
  </si>
  <si>
    <t>14/07/2020
OI 2023119176 – C-513401F – Desarmando por alta temperatura – PF: Boito(PST COTUR)
Conforme informado no redia e autorizado pela gerência a emissão da PT imediata. Foi avaliado pela equipe e identificado que o sensor de temperatura estava danificada que foi substituído por sobressalente, testado  e colocado o compressor em operação com sucesso.
15/07 - Logo pela manhã fomos informados pelo Cotur de que o compressor F havia voltado a parar, não comprimindo e que pressurizava e despressurizava. Solicitado a remoção do libra do compressor aplicado pelo turno da noite para realizarmos a partida do compressor para avaliarmos a falha apresentada. Realizada a partida do compressor as 10:50h em conjunto com os TM’s Luciano e Menezes e segue operando sem apresentar anormalidades.
16/07 - Novamente foi relatado pelo Cotur que o compressor F no turno da noite ficava entrando em carga e alívio constantemente. Foi deslocado o TM Menezes para avaliar esta condição do compressor, identificando os seguintes set’s de operação: 8,6kgf para entrar em carga e 8,8kgf para entrar em alívio. Este range é muito pequeno para a operação do compressor, com isso foi ajustado o set para 8,5kgf para carga e 8,9kgf para alívio estabilizando a operação do compressor. Como referência, foi observado o compressor E e está operando com o range de 7,9kgf para carga e 8,9kgf para alívio.</t>
  </si>
  <si>
    <t>31/07/2020
OI 2023190126  -  C-UC-513401E – Desarmando – PF: Boito
Hoje pela manha fomos acionados para verificar o Compressor de Ar “E” que desarmou pela manha. Gerada a OI para atendimento.  
Em campo identificado que estava  ligado onde o operador tinha rearmado o disjuntor de proteção do ventilador e colocado em operação. 
Foi verificado toda parte elétrica, corrente do motor e conexões, e inspeção termográfica,  nada de anormal encontrado. De maneira preventiva foi reapertado todo circuito e liberado o equipamento.
Daniel, favor avaliar as informações com o Técnico.
Status: Concluído</t>
  </si>
  <si>
    <t>Substituição do sensor de temperatura</t>
  </si>
  <si>
    <t>Reaperto de todo circuito</t>
  </si>
  <si>
    <t>09/07/2020
OM 2022712720 - VE-P-123112C-A Substituir do rolamento do mancal – PF: Boito
Conforme programado, foi iniciada atividade corretiva do ventilador 12C-A cooler de gás do compressor de venda C. Foi removida de campo a polia, mancal e pás para realização de manutenção em oficina.
12/07 - Dado andamento na corretiva em oficina. Foi realizada a remoção do rolamento danificado do eixo do mancal e reinstalado rolamentos novos. Foi necessário retirada de uma unidade do NM 10.716.695 01 UND Rolam.rolos cil.carga rad. 80x 140x 26mm através da reserva 93729466-2 já previsto na ordem. Atividade prossegue amanhã com a recomposição do eixo no mancal e retorno para montagem em campo.
13/07 - Conforme programado foi realizada a instalação do mancal em campo, posicionado cubo, hélices e ajustado ângulo das pás.
14/07 - Instalada polia movida, alinhado conjunto, tensionada correia, testado conjunto e liberado para operação.</t>
  </si>
  <si>
    <t>22/07/2020
OM 2023029131 - VE-P-123112B-D Substituir Correia – PF: Boito
Realizada substituição da correia do P-12B-D conforme programado. Ventilador testado, operacional.
Status: Concluído - Disponível</t>
  </si>
  <si>
    <t>25/07/2020
OM 2023030071 E-P-123112E-D Tensionar correia e Ajustar PF: Boito
Conforme programado foi realiza verificação geral no ventilador pela equipe de mecânica. Foi verificada uma folga de aproximadamente 1,9 mm no rolamento do mancal, verificado alinhamento da polia, sem anormalidade; realizado tensionamento da correia; inspecionado parafusos, pás, sem anormalidades; conferido reaperto, tudo ok. A única ressalva da equipe foi quanto a falta de lubrificação no equipamento, será solicitado na segunda-feira apoio da lubrificação para realizar essa tarefa. Equipamento foi testado e liberado para operação sem restrições.
Status: Concluído - operando</t>
  </si>
  <si>
    <t>30/07/2020
OM 2023113449 M-B-123701A Substituir rolamento- PF: Boito
Retirado o motor e substituído os rolamentos, amanhã será instalado em campo e alinhado para a disponibilização do final de semana 
Status: Em andamento – indisponível
31/07/2020
OM 2023113449 M-B-123701A Substituir rolamento – PF: Boito
Realizada análise e aparentemente os rolamentos retirados estavam em excelente estado. Concluida a substituição, echamento das tampas do motor e instalado na base no  campo. 
Amanhã será realizado o alinhamento.
Status: Em andamento – indisponível</t>
  </si>
  <si>
    <t>VE-P-123112C-A</t>
  </si>
  <si>
    <t>VE-P-123112B-D</t>
  </si>
  <si>
    <t>VE-P-123112E-D</t>
  </si>
  <si>
    <t>Substituição do rolamento</t>
  </si>
  <si>
    <t>Substituição da correia</t>
  </si>
  <si>
    <t>Tensionamento da correia</t>
  </si>
  <si>
    <t>OI 2023086102 - B-3123101A Vazamento de óleo – PF: Suzuki
B-3123101A Corrigir Vazamento de óleo
04.07.20 - Danilo (U4UE)
Ordem imediata aberta para correção no stroke da bomba, que não está
pegando carga, levando à baixa eficiência da mesma. Identificado
merejamento de óleo hidráulico através do stroke.</t>
  </si>
  <si>
    <t xml:space="preserve">OM 2023150696 B-2123701B Substituir Rolamento e Ajusta (PFCEO) – PF: Suzuki
Hoje foi removido a bomba e levado para o k-10 para a substituição de rolamentos. Segue amanhã.
Status: Em andamento – indisponível
</t>
  </si>
  <si>
    <t>bucha de bronze</t>
  </si>
  <si>
    <t>Troca das peças defeituosas.</t>
  </si>
  <si>
    <t>01/07/2020
OE 2023068602 - B-2621301A - Falha no PDIT-303 – PF: Boito (PST COTUR)
Conforme acordado em redia, foi realizada a montagem do patamar para atuação da instrumentação neste instrumento amanhã.
02/07 - Verificado que a isolação dos cabos estão bons, realizado loop test na eletrônica do instrumento e não apresentou anormalidades, identificado pequeno vazamento pelo flange da tomada de baixa que foi reapertado e sanado o vazamento, realizado reaperto do borne no painel do bently e  inserido danping de 30 segundos. Acordado com o Cotur de na próxima troca de tanque, realizar a partida com a bomba B-2621301A. Prevista a partida para domingo ou segunda.
15/07 - Devido a uma falha no planejamento/TRIA não foi contemplado o LIBRA da bomba para  realização da atividade. Foi elaborado o LIBRA e acordado entre MI e OP para atuarmos na sexta 17/07.</t>
  </si>
  <si>
    <t>17/07/2020
OM 2023068602 - B-2621301A Falha no PDIT-303 – PF: Boito
Conforme programado foi realizada a curva do instrumento e calibração do instrumento, não sendo encontrada anormalidade. Será passado os dados de calibração, curva do instrumento e dados do range para avaliação do Boito e definição das ações a serem tomadas para correção da falha.</t>
  </si>
  <si>
    <t>PDIT-26213303A-1</t>
  </si>
  <si>
    <t>Falha sob demanda do TG-A devido obstrução do gás combustível por válvula manual parcialmente aberta</t>
  </si>
  <si>
    <t>Falha sob demanda do TG-C - por atuação do overspeed</t>
  </si>
  <si>
    <t>TRIP - C-123102B Shutdown atuação PALL-1231521B</t>
  </si>
  <si>
    <t>TRIP -  queda do C-123102B e segundo a OP, houve comando de desligamento do DJ do motor principal</t>
  </si>
  <si>
    <t>Analise de malha e sensor overspeed que gerou TRIP</t>
  </si>
  <si>
    <t>Evento de TRIP associado a erro de intervenção construção e montagem -  não contabilizado - analise pelo RTA 2020-010180-A-RTA</t>
  </si>
  <si>
    <t>OM 2023209134  GE-513201D Atividades de Pré-Partida – PF: Lucas
Conforme programado foi realizada a montagem do pau de carga, realizada a ciclagem das válvulas metering central, primária e secundária. Realizada a substituição das válvulas de dreno da tocha, central e primária sendo instaladas as válvulas reparadas pela Mecatec</t>
  </si>
  <si>
    <t>OM 2023209134  GE-513201D Atividades de Pré-Partida – PF: Lucas
13/08 - A PT para as atividades de limpeza das tochas e substituição das câmeras não foi liberado pela operação pela manhã, devido a obstrução de acesso de entrada do hood por conta de andaimes montados (Um de manutenção do demister de óleo sintético que já havia sido realizado e um segundo andaime montado ontem para atuação da analítica atuar hoje conforme programado). Após a desmontagem de andaime do demister logo após o almoço, foi liberada as atividades de pré partida sendo realizado a limpeza das tochas de todas as câmaras, realizado testes de atuação do whru e do RIC com sucesso.</t>
  </si>
  <si>
    <t>OM 2023209134  GE-513201D Atividades de Pré-Partida – PF: Lucas
14/08 - Realizada a substituição das câmaras 1, 2 e 9 e realizada a remoção do pau de carga.</t>
  </si>
  <si>
    <t xml:space="preserve">OM 2022972078 TG-C: Ajustar valores Sensores de vibração – PF: Lucas
Hoje conforme programado tivemos apoio do TM Sugahara junto ao TM Damasco para realizar a implementação da GM GAS/UO-APGN/APSP/MI 2020/0015 Foi identificado na análise do RTA 2020-006859-A. Essa melhoria consiste no fato de qual alguns dos sensores que são redundantes na votação estarem associados ao mesmo cartão de entrada do rack 3500, tornando o cartão um ponto comum de falha, podendo gerar paradas indevidas em caso de falha do cartão. Tivemos um evento deste tipo no TGD que desencadeou este estudo juntamente com a emissão da RTA 2020-006859-A. Como atividade demanda alteração de montagem de entrada em campo demandou boa parte do dia dos TM´s. Após o rearranjo no cabeamento dos cartões realizada conforme instrução técnica foram realizados os testes funcionais previstos no item 3.4 do RL RL-ENG-006-20 para validar a implementação nos cartões dos slots 3, 5, 6 e 7 com sucesso. É importante frisar que nada foi alterada na lógica de votação dos sensores já implementadas anteriores, permanece todas as proteções e votações ativas. Atividade foi finalizada por volta das 15h00 restabelecendo a disponibilidade da máquina.
</t>
  </si>
  <si>
    <t xml:space="preserve">OE 2023281390 - GE-513201D Verificar Dreno Manifold Central (PRD MI) – PF: Lucas
Hoje conforme combinado tivemos atividade extraprogramada para equipe de mecânica para verificação adicional a atividade de pré partida solicitada pela engenharia. Em campo foi verificado a conexão do dreno do manifold central, foi constatado que existe o adaptador e o pescador, a orientação de montagem está conforme desenho apontando para baixo, também não foi encontrada presença de água no interior da linha. Foram realizadas mais algumas verificações adicionais na linha de dreno dos combustores os dados adicionais (fotos) serão enviados pelo TMs por e-mail especifico sobre essa demanda. Ao final da atividade foi removido o libra da máquina restabelecendo sua disponibilidade. 
</t>
  </si>
  <si>
    <t xml:space="preserve">OI 2023301108 GE-513201A – Verificar falha bombas de óleo Sintético – PF: Lucas
Queda por SD 26/08 - Ontem por volta das 22h30 devido a falha nas gavetas das bombas de óleo sintético. Esse evento desencadeou queda de todos dos compressores de venda devido atuação do ESD no PIT-215-2 acarretado parada geral na unidade, ficamos somente com o TGB operando em central. Por conta deste evento foram mobilizados apoio da MI, TM Damasco, Eng. Lucas, Eng. Gustavo, Coord. Ferrarezzi, Líder Nilson e gerentes da MI e OP. 
Hoje foi iniciada a verificação da falha das bombas de óleo sintético do TG-513201A que originou a queda do TG durante a noite causando a parada da unidade. Foi verificado que a MB-513201A-01ª estava energizada pronta para partir e a MB-513201A-01B desenergizada. Em verificação da falha foi identificado que a botoeira de emergência do campo (Hood) esta acionada manualmente em trip, a bomba estava nesta condição desde a partida que ocorreu em 09/07. Fatos anteriores - Durante o período da noite o Supervisor com o P-7 foram atuar no cubículo da bomba “B” na tentativa de sanar a falha, removeram a gaveta para inspeção e ao inserir novamente ocorreu o desligamento da bomba “A” por falha de comunicação que ocorreu no momento da inserção, gerando a queda do TG-A. Após a normalização das gavetas e reestabelecidas a comunicação, as bombas foram testadas e operaram normalmente disponibilizando a máquina. Está sendo avaliando pelo Eng. Fernando a remoção imediata dos trips por comunicação das gavetas do CCMs, de forma a mitigar a ocorrência de novas falhas, assim como já realizado nas demais máquinas, deste modo temos:
• Em análise a remoção do trip por falha de comunicação junto com a Siemens
• Em análise o motivo da falha na rede durante a inserção da gaveta
• Em análise a falha na ronda e check-list que permitiu a partida da máquina com a bomba desligada, a ser avaliado em RTA. 
Normalizado o sistema de óleo testado com sucesso e disponibilizada a máquina.
</t>
  </si>
  <si>
    <t>OI 2023301260 TG-C: Norm. Funcion. WHRU/Sensor Guilhotina – PF: Lucas
Hoje em avaliação da falha na partida do TG-C foi identificado que o sensor indutivo “I33HRGC” de fechamento da Guilhotina estava em falha. Analisando a lógica com apoio do Eng Lucas Lara, foi identificado que a falha deste sensor aborta a partida atuando o “ISS86HR3”, indicando falha no sistema do WHRU, pois a é entendido que a guilhotina em falha, fechada ou em curso, não permitindo a sequência de partida. Após a substituição do sensor foi realizado testes de abertura e fechamento, operando sem anormalidades. Obs.: Foi comparado o tempo de abertura durante a partida real e durante os testes e são iguais. Verificado vazamento no pistão e todo painel pneumático e não identificado nenhum sinal de vazamento. Verificado a pressão de ar no momento da falha e estava normal.</t>
  </si>
  <si>
    <t xml:space="preserve">OM 2023104242 GE-513201C SUBSTITUIR FILTROS GÁS COMBUTIVEL (PRD MI) – PF: Lucas
Realizada a substituição dos filtros conforme programado e disponibilizado o equipamento para a operação. 
</t>
  </si>
  <si>
    <t xml:space="preserve">OE 2023303129  GE-513201A - Atividades de Pré Partida – Substituição válvulas de dreno, teste RIC e Whru e Montagem de pau de carga – PF: Lucas
Conforme acordado com a Gerência MI e OP, foi iniciada as atividades de pré partida do TG-A com a substituição das válvulas de dreno da tocha, central e primária. Realizado os testes de movimentação das meterings e coleta de logs sendo enviados para avaliação do Eng Lucas da central, primária e secundária sem anormalidades. Realizado testes acionamento do Whru onde foi encontrada a reguladora de ar danificada, sendo substituída por sobressalente e testado com sucesso. Realizado testes de ignição e não apresentou nenhuma falha durante os testes. Na execução destas atividades foi identificado que a chave fusível da  20FGTORI (Isolation) estava aberta. Foi consultado o Eng. Lucas para maiores informações, onde definiu em fechar a chave fusível, realizados testes com sucesso. Também foi realizada a instalação do pau de carga para a substituição das câmaras. Atividades de pré partida será dado continuidade amanhã com a troca das câmaras 1, 2 e 9. </t>
  </si>
  <si>
    <t>OE 2023303129  GE-513201A - Atividades de Pré Partida – Substituição válvulas de dreno, teste RIC e Whru e Montagem de pau de carga – PF: Lucas
Conforme programado foi dado continuidade nas atividades de pré partida do TG-A sendo realizada a substituição das câmaras 1, 2 e 9 e removido o pau de carga. Pendente a limpeza das tochas 3 a 8.</t>
  </si>
  <si>
    <t>OE 2023303129  GE-513201A - Atividades de Pré Partida – Substituição válvulas de dreno, teste RIC e Whru e Montagem de pau de carga – PF: Lucas
Conforme programado foi dado continuidade nas atividades de pré partida sendo realizada a limpeza das tochas 3 a 8.</t>
  </si>
  <si>
    <t>Por volta da 17h41 ocorreu o SD do TG-D causando a parada parcial da unidade ocasionando a parada dos C-123102A e C, C-123101B e E e C-3123701C. Com a queda do TG-D, o TG-B passou para o PREMIX mantendo as demais cargas. Assim que consultada a lista de primeiro do TG-D, havia o alarme ativo de SD LDS65UC006 – SEE BRUCE FOR A DESCRITION. Até que houvesse uma melhor avaliação da falha do TG-D a operação priorizou a partida dos TG’s C e A. Após análise da falha do TG-D onde atuou a proteção LDS65UC006 – SEE BRUCE FOR A DISDRITION, foi identificado que a unidade estava assumindo mais carga de desde as 14h e por volta das 17h41 atingiu o limite do BUDGET do TG-D chagando a 20MW, ocasionando o descarte das cargas de acordo com a matriz de descarte e mais o C-313701C que não era previsto na matriz. Diante da análise foi realizada a partida do TG-D de primeira logo que colocado na barra e iniciada a colocação de carga elétrica, acabou assumindo toda a carga do TG-A devido ao SD do TG-A</t>
  </si>
  <si>
    <t>OI 2023318215 – GE-513201C – Falha de ignição (PST COTUR) – PF: Lucas
Realizada 3 tentativas de partida sem sucesso por atuação da falha LHH99PT3 – PT3 OVERSPEED SDL. Equipe avaliou o trend, identificando que a velocidade da GG e do motor de partida estavam coerentes. Com isso a equipe foi o sensor em campo identificando a presença de óleo na régua de bornes. Foi realizada a limpeza e reaperto dos bornes dos sensores de velocidade onde permitiram o aperto em torno de ¼ de volta. Durante a avaliação e da equipe no painel na casota, foi identificado um fusível queimado da válvula de dreno da tocha 20FGTORD, o qual foi substituído e normalizado. Superado estas duas etapas tentamos uma nova partida do TG-C (4) também sem sucesso por falha de ignição (RIC). Realizada a ciclagem da velas onde indicou falha nas velas 1A, 7B,8B e 9B e com essas falhas era para a partida do TG-C sem anormalidades. Com estas falhas da velas tentamos mais um partida (5) do TG-C, também sem sucesso por falha na ignição (RIC), vindo a apresentar falha nas velas 1A, 2A, 3A, 1B, 7B, 8B e 9B assim mantendo o TG-C indisponível.
[31/08] Tivémos atraso no início da atividade devido a aplicação do LIBRA e alta demanda para a equipe de utilidades, sendo liberada a PT logo após o almoço. Removidas a velas sendo identificada 1 vela com o isolamento tirncado e 3 desgastadas, as quais foram substituídas e as demais foram passaram por limpeza em bancada. Foi realizado reaperto dos bornes na JB do sistema de ignição dentro do Hood e no painel da casota não sendo identificado nenhum borne folgado. Foram realizados varias ciclagens das velas onde cada teste apresentou falhas diferentes sem manter repetidibilidade de falha em velas específicas ao menos na 1A e 1B.</t>
  </si>
  <si>
    <t xml:space="preserve">OI 2023318320 – GE-513201A – Falha de posição da VIGV e reaperto geral de bornes PN e JB’s (PST COTUR) – PF: Lucas
[30/08] Realizadas 3 tentativas de partida sem sucesso por falha de ignição (RIC) conforme indicação na IHM, porém no RIC não indicava falha. Realizamos a ciclagem da velas vindo a apresentar falha somente na vela 1A. Também adentramos ao hood para identificar se as velas estavam centelhando, o que se confirmou com sucesso. Então foi decido realizar uma nova partida dessa vez com sucesso, porém quando TG-A já estava com carga ocorreu o SD do TG-A por falha de posição da VIGV. Desta vez não houve um novo SD devido ao avanço na análise de falha do TG-D e havia realizada a partida do TG-D onde assumiu toda a carga do TG-A
[31/08] Realizado reaperto Painel de rearranjo XGV: 1/2/3; CJE-VI-GV A (MOOG Controller; LVDT/RVDT Servo módulo A/B e MTL Barrers); GED 00013878 (CJE-5132015A) na régua GI-1/ROW-1 75GGIGVF1 (41/42/43); 75GGIGVF2 (47/48/49); 75GGIGV C1 (192/194/196); 75GGIGV C2 (193/195/197) e Realizado o reaperto na CJE-VI-GV A e GED00013878 (CJE-5132015A). Não foi encontrado anormalidade de reaperto na malha VIGVs). Foi identificado que um cabo do RDTV já sofreu reparo no isolamento, com isso amanhã prosseguiremos na identificação da falha com a remoção do cabo para verificação da continuidade do cabo e verificação do sensor em bancada. 
Foi realizado 75% do reaperto dos bornes com apoio de dois instrumentistas mais o Rodney da elétrica. Foi encontrado mais ou menos uns 15 bornes que deram reaperto de uma volta, mas isso não significa que estava solto. E um disjuntor que teve o reaperto de um dos bornes de 3 voltas. Faltam ainda os seguintes itens: Painel porta de trás TGA 4 Painel porta de trás TGA 3: régua x1020, x1024, x1025, x1026, x1051. x1052, x1053, x2090, x2091, xfg, xfgcc e K1 até K40 e Painel porta da frente TGA 4: Fontes de alimentação, disjuntores, xd1r, xd3p, xd3r e xd2ap.
</t>
  </si>
  <si>
    <t>Gaveta Bomba 2 de óleo sintético</t>
  </si>
  <si>
    <t>I33HRGC</t>
  </si>
  <si>
    <t>Sensor de posição</t>
  </si>
  <si>
    <t>FT-UC-TS-GE-513201C-01A/B</t>
  </si>
  <si>
    <t>Elemento filtrante</t>
  </si>
  <si>
    <t>Módulos de excitação</t>
  </si>
  <si>
    <t>VIGV</t>
  </si>
  <si>
    <t>Realizado a troca do elemento filtrante</t>
  </si>
  <si>
    <t>Não foi realizado nenhuma atuação. Foi entendido o motivo da redução de carga devido atuação do descarte, porém a queda em sí não foi bem avaliada.</t>
  </si>
  <si>
    <t xml:space="preserve">OM 2023220137 - C-123101B – Falha TE-1231115 – PF: Fernando 
Hoje, fomos informados pelo COTUR da falha do sensor de temperatura TE-115(mancal-B3, axial Vorecon). Foi mobilizado apoio de automação para realizar análise de falha preliminar. Verificamos que este sensor por volta das 05h00 da manhã passou do valor de 67°C para 0°C bruscamente, em seguida permaneceu neste patamar, no entanto, devido a lógica votação deste sensor junto com o TE-116 não houve maiores transtornos para máquina. Pelo histórico que temos essa falha é característica de queima de barreira, foi emitido então OM 2023220137 deixada pronta para caso de intervenção imediata. Este sensor é impeditivo de partida da máquina, com isso, já verificamos com a instrumentação a disponibilidade barreiras intrínsecas reparadas, temos 17 unidades disponíveis no laboratório.  
</t>
  </si>
  <si>
    <t xml:space="preserve">OM 2022711697 VE-C-123101D-C Revisão geral (PRD COTUR) – PF: Fernando
Dado prosseguimento na intervenção corretiva no cooler de óleo do venda D pela equipe de mecânica. Foi removido o conjunto completo da área para oficina; retirados os dampers; desmontado mancal e pás do involucro do ventilador. Iniciada a desmontagem dos rolamentos do mancal. Houve apoio da preditiva para avaliação dos rolamentos do mancal, constatado que estavam com os rolamentos danificados, então já aproveitado para substituir os rolamentos do mancal.  Amanhã, será pesado às pás e iniciado o processo de montagem das polias, mancal e das pás do ventilador. Previsão de recomposição em campo estimada para quarta-feira, dia 12/08. 
11/08 - Dado andamento na corretiva do cooler de óleo do venda E. Verificado ângulo das pás e todas estão com o mesmo grau 18.2, marcado pré angulação com punção de bico, cubo e pás com punção numérico para referência na montagem. Remoção da chaveta da polia do torpedo e todas as pás do cubo, tampas dos rolamentos para desmontagem. Empeno do eixo lado polia do torpedo = 0.04mm e lado cubo das pás = 0.02mm. As portinholas do dampers foram guardadas no container da mecânica. Para disponibilizar a partida do ventilador somente com dois coolers foi elaborado junto com COTUR a ARO 2020/237 e feito force pela automação. Caso a máquina tenha de entrar em operação ela já está pronta para partir. Este force será removido ao final da recomposição do ventilador em campo previsto para dia 13/08.  
12/08 - Realizada a substituição dos rolamentos em bancada, montagem do cubo de fixação das pás, realizada a lavagem das pás e feita nova pesagem das pás.
13/08 - Montado as pás no cubo, instalado o mancal, correia e polias. Instalado em campo, conectado os cabos elétricos. Amanhã será realizado o checklist e testar o equipamento. 
14/08 - Finalizada a montagem do ventilador, realizados testes com sucesso, coletada a vibração e o ventilador ficou OK. Com isso removido o force pela equipe de automação.
</t>
  </si>
  <si>
    <t xml:space="preserve">OI 2023235764 C-123101C – SD do compressor em 13/08 – PF: Fernando
Logo pela manhã, fomos informados pelo Cotur da queda do compressor de Venda C sem um motivo aparente. Foi feito um diagnóstico na causa da queda do compressor C-123101C e foi encontrado que os XS-16 e XS-17 (PARADA PRESSURIZADA E PARADA DESPRESSURIZADA) entraram ao mesmo tempo. Evidenciando que houve falha no cartão de saída digital do CLP do Controle. TM Danilo foi verificou em campo a  situação do cartão do barramento serial que indicava falha intermitente. Foi encontrado muito óleo no cartão que apresentava falha.  Ao apertar os bornes a falha se tornou permanente. Foi feita a tentativa de inversão dos cartões de barramento serial com o cartão do CLP de Intertravamento que fica na parte traseira do painel. O que retirou a falha dos cartões, mas não comunicou. Foi voltada a configuração inicial dos cartões. O cartão não apresentou estado de falha, porém XS-17 (parada despressurizada) ativado. Não houve tempo hábil até as 19h para verificar se o sinal XS-17 que impedia a partida era válido ou não. Acordado para retornarmos amanhã e atuarmos na correção da falha.
13/08 - Equipe de automação identificou a falha do sinal de parada despressurizada gerado devido ao reset do PLC nas memória flash, subiu com uma versão desatualizada. Foi realizado o download da memória flash eliminando o impeditivo de partida do compressor e iniciada uma sequência de partida do compressor com sucesso. Em avanço a equipe verificou a fixação de todos os cartões, realizou reaperto de bornes, limpeza geral no interior do PN e a substituição da bateria do PLC.
15/08 - Durante o turno da noite fomos informados que o C-123101C havia voltado a ficar indisponível por indicação negativa da variáveis de controle. Foi Verificado pelo TM Danilo e Sugahara e identificada uma chave fusível mal encaixada, sendo refixada e normalizada a indicação assim ficando permissível para partir. Diante das falhas apresentadas, foi realizado reaperto geral do Painel nos Rack’s Bently, CCC, CPL, barreiras intrínsecas, racks 1 e 3. Quando fomos realizar o reaperto do rack 2 do PLC de controle, o módulos de barramento serial assim que iniciado o reaperto apresentou novamente a falha. Com isso foi sacado o cartão de barramento serial identificando novamente a presença de óleo, sendo limpo, reconectado nos slots e reapertado os slots do I/O. Ambas as falhas do dia 13 e 14/08 ocorreram no módulo de barramento serial sendo encontrado óleo nos dois dias. Após a limpeza e reaperto do painel foi realizada a sequência de partida do compressor até o passo 1 com sucesso ficando o compressor disponível.
Supervisor Edinilson: Favor avaliar a possibilidade de instalação de um filtro coalescente na entrada de ar dos painéis para reter o óleo do ar comprimido.
</t>
  </si>
  <si>
    <t xml:space="preserve">OM 2023105785 PN-C-123101C: PIT-1231212: Alterar Set Alarme/testar (PRD MI) – PF: Fernando
Ontem aproveitamos a presença do TM Sugahara após atividade no TGC para junto com TM Damasco revisitar a Instrução técnica para implementação da melhoria na lógica do PLC da GE. A I.T elaborada tinha algumas inconsistências no passo a passo das etapas de geração de variáveis novas junto com rearranjo das tabelas de memória/comunicação Modbus. Hoje foi realizada pelo TM Damasco a implementação da lógica nova Off-line para deixar tudo pronto para realização do download amanhã em campo. A ideia é primeiro validar a revisão da Instrução Técnica com elaborado original TM Caleiras e em seguida realizar revisão da proposta da lógica elaborada off-line para validação por outro TM de automação conforme procedimento interno da automação. Feito isso, será realizada download da lógica no PLC conforme programado.
24/08 - Hoje conforme combinado, foi realizado a validação tanto da instrução técnica quanto da proposta de lógica off-line revisada pela nossa equipe de suporte técnico. Em seguida, foi realizada download da lógica no PLC da GE com sucesso, em seguida feito teste funcional do instrumento PIT-212 com apoio da instrumentação simulando em campo os valores de pressão para testes funcionais. Atividade demandou um pouco de tempo devido as etapas implementação dos novos registros para o intertravamento e alarme deste instrumento na base de dados, na IHM de campo e na tela da ECOS no K-21. Atividade finalizada com sucesso por volta das 15h00. 
</t>
  </si>
  <si>
    <t xml:space="preserve">OI- 2023151707 - C-123101E: Falha no Controle anti-surge
Hoje prosseguimos com analise da falha em investigação de campo e teste de modulação da FV, não concluímos devido outros atendimentos, porem foi identificado várias barreiras com as  terminações desconectadas, aparentemente já estavam, mas iremos investigar amanhã. Segue sem alarmes e com comunicação normal.
Thomaz, com isso a programação da Instrumentação do final de semana ficou prejudicada, conforme conversamos amanhã passarei para você o que não foi realizado para reprogramação e/ou mobilização da G&amp;E. 
02/08 - Hoje foi realizada atividade na malha da FV. TMs enviaram sinal do CCC à válvula testando tanto a malha de 4 a 20mA, quanto a malha da solenoide que atua diretamente na válvula. Testes foram feitos com sucesso. Porém ainda não foi possível fazer a verificação física das malhas, que iremos fazer amanhã. Retirado controlador completo NM 10.985.296 do estoque para o K-10. Foram tiradas algumas fotografias do part number, número de série, etc e enviado para equipe de Suporte Técnico para avaliar a compatibilidade deste modelo. 
OBS: Material foi retirado do K-08 sem reserva pois iremos aguardar definição gerencial de aplicar ou não o material após confirmada a compatibilidade.
03/08 - Hoje foi esclarecido pelo time de Suporte Técnico que a solução para este problema será realmente a troca do controlador do CCC. Assim, hoje foram baixadas as configurações dos controladores D e E para comparação com o controlador que saiu de estoque e enviado para Eng. Takahashi para análise. Havia também uma dúvida sobre a versão do SW do controlador, se era a mesma do que substituiu o antigo no venda D. Feita a verificação e as versões são as mesmas. Isso deixa o trabalho um pouco mais fácil. Amanhã Eng. Pedro e TM Caleiras seguem dando andamento na elaboração da IT para troca do controlador.
Status: Em andamento - Disponível
GPI Automação, favor realizar reserva de 1 UND do NM 10.985.296 referente ao controlador que iremos substituir nesta OM. O material já foi retirado do almoxarifado no final de semana, porém sem reserva, pois iríamos testar a compatibilidade. Hoje tivemos autorização do Ger. Flaviano para fazer a reserva. Sendo assim, peço que faça a reserva e me retorne com o número. Obrigado.
Caleiras, foi indicado pelo Ger. Flaviano que o controlador antigo do CCC seja devolvido A RECUPER para o estoque, para que não seja gerada uma nova compra após a reserva do novo que iremos trocar. Sendo assim, peço que acerte com o GPI esta reserva A RECUPER e faça a entrega do equipamento ao almoxarifado assim que possível. Obrigado.
04/08 - Sem retorno do TM Caleiras e Eng. Takahashi sobre a atividade de hoje no controlador.
GPI AUTOMAÇÃO, ainda estou aguardando a reserva de 1 UND do NM 10.985.296 referente ao controlador nesta OM que havia solicitado ontem. Favor dar atenção.
05/08 - Hoje, com a ajuda do TM Thiago, foi possível fazer a imagem da máquina e instalá-la no laboratório. No período da tarde, equipe tentou fazer a comunicação com o controlador mas sem sucesso. Feito contato com GE no final da tarde para solicitar apoio remoto da CCC amanhã.
06/08 - Seguiu hoje atividade no controlador. Equipe conseguiu contato com a CCC e ao longo do dia todo tentaram comunicar com o controlador mas ainda segue sem sucesso. Ora o problema era na máquina virtual, oera no conversor. Precisaremos definir com Coord. Grandes Máquinas e Gerência se não é o caso de convocar a CCC para configurar o controlador, com o notebook deles, que costuma funcionar.
07/08 - Realizada conexão física ao módulo CCC de acordo com manual do adaptador, mas conexão não foi estabelecida. Houve suporte do fabricante por videoconferência, e tentado conexão com outros adaptadores USB-serial, mas sem sucesso. Em reunião realizada ao final dia junto a equipe de engenharia estamos avaliando a possibilidade compra de dois conversores óticos novos junto ao Antonino e também a planejamento da próxima etapa de troca do módulo, ainda estamos com dificuldade de estabelecer comunicação física com módulo mesmo com suporte técnico da CCC por telefone. Na segunda-feira, devemos definir sobre e estratégia de mobilização da CCC.
12/08 - A equipe de execução estava usando um notebook até a sexta onde apresentou uma falha não aparecendo a máquina virtual para atuar no controlador. Como estava já instalando a máquina virtual equipe aguardou a TIC concluir. Mas o programa não funcionou após intervenção da TIC. Foi pego um outro notebook e reinstalada a máquina virtual vindo a funcionar. O Eng. Takahashi e TM Caleiras estão com uma dúvida sobre os loops testes que tem que ser feito. Em avanço conseguimos os drives para XP, o que não tínhamos até a semana passada e também temos um programa para loop test, o que também não tínhamos. Previsão para amanhã é os testes com o conversor e depois fazer a comunicação com o controlador.
13/08 - Não houve o feedback quanto o avanço do trabalho.
Foi preparada uma placa do controlador para envio a amanhã no primeiro horário para reparo externo na empresa UNIS Group em Americana/SP. Porém não temos ainda a informação de data de retorno do material. Pick-up já saiu hoje com o material, para sair amanhã no primeiro horário.
</t>
  </si>
  <si>
    <t xml:space="preserve">OM 2023165097  -  C-123101E  – Corrigir falha no Booster 
Hoje a instrumentação atuou na verificação da falha do Booster e identificada passagem na válvula solenoide que mantinha o Booster operando (lento) com o compressor operando. Esta falha também acabou gerando um alarme falso de falha no selo pelo PDIT-403. Realizada manutenção na Válvula solenoide conseguindo reparo com limpeza interna, reinstalada e normalizada atuação.
Status: Concluído – disponível
</t>
  </si>
  <si>
    <t xml:space="preserve">OE 2023130753 - PN-C-123101E Alterar SetAlarme PIT + Supressão dos trips por falha XV´s 
Após a decisão de partir o venda C ontem, hoje foi autorizado pelos gerentes realizamos a alteração da lógica de pressurização do venda E (estava programado venda C para esta semana). Atividade realizada com sucesso. Ficou pendente apenas uma nova calibração do PIT para garantir que ele esteja confiável. Será realizada amanhã.
Status: Concluído – Disponível </t>
  </si>
  <si>
    <t>Controlador Antisurge</t>
  </si>
  <si>
    <t>Placa fonte</t>
  </si>
  <si>
    <t>Compressor Booster</t>
  </si>
  <si>
    <t>XVs sucção e Descarga</t>
  </si>
  <si>
    <t>TE-115</t>
  </si>
  <si>
    <t>VE-C-123101D-C</t>
  </si>
  <si>
    <t>Air Cooler</t>
  </si>
  <si>
    <t>Em acompanhamento. Elaborada ARO para operação do controlador com o defeito. Removida a placa fonte para reparo externo, que deve ser concluída em Setembro</t>
  </si>
  <si>
    <t>Reparo da vávula solenóide do sistema de acionamento pnemático do booster</t>
  </si>
  <si>
    <t>Melhoria: Implementação de trip por pressão para mitigação de falhas por posição das XVs</t>
  </si>
  <si>
    <t>Em acompanhamento. Será realizada manutenção corretiva por oportunidade</t>
  </si>
  <si>
    <t>Revisão geral</t>
  </si>
  <si>
    <t>Limpeza e Reaperto do painel de automação. Em avaliação a implementação de filtros nos painéis de controle</t>
  </si>
  <si>
    <t>04/08/2020
PT sem OM (ZF 12491993) – XV-1231503C Falha em válvula (C-123102C) – PF: Boito
Após a parada do C-123102C para atender ao rodízio de Agosto, OP relatou status de falha na XV-503C (sistema de óleo), que permaneceu fechada quando deveria abrir com o compressor parado. Realizada então atividade imediata através de PT sem OM para corrigir a falha que estava deixando o compressor indisponível. TM Ivan G&amp;E foi destinado a atividade e identificou bloco pneumático com defeito. Foi substituído por um bloco que estava reparado em bancada. Também aproveitado e trocado microswitch preventivamente por orientação do Sup. Thomaz. Válvula testada – OK.
Status: Concluído - Disponível
GPI Instrumentação, favor criar OM para apontamento da atividade e retornar este email, também encaminhando ao Thomaz e Ignácio. Obrigado.</t>
  </si>
  <si>
    <t>05/08/2020
OM 2023106276 - TIT-1231505C: Norm. Indicação (C-123102C) – PF: Boito
Hoje foi realizada atividade no propano C. Foram verificadas as CJs, borneiras e cabeamento do TIT-505C, sem encontrar anormalidades. Foi então decidido substituir o transmissor, que ainda era antigo da Smar. Acreditamos que o problema intermitente estava no instrumento. Está disponível e a OP optou por manter o ARO ativo mais alguns dias.
Status: Concluído – Disponível</t>
  </si>
  <si>
    <t>22/08/2020
OM 2022945626 B-C-123102B-05A SUBSTIRUIR BOMBA – PF: Boito
Conforme programado, foi realizada a substituição da bomba danificada por outro sobressalente. No entanto, a bomba nova foi montada, fixada, e feito sua tentativa de alinhamento sem sucesso devido a falha construção física da base ser diferente da original apesar de mesmo mesmo fabricante. Superada essa etapa da fixação e pré-alinhamento foi realizado teste de funcional, a bomba nova apresentou alguns problemas: - Vazamento elevado pela tampa lateral; dificuldade no ajuste a pressão da bomba; e dificuldades no alinhamento. Com isso, optamos por retirar outra bomba disponível no estoque, para isso foi emitida a reserva Nº 95034749-3 uma UNID do NM 10.385.315 Bomba rotat.ind. d/engrenagem p/hidrocar. Foi a troca novamente em campo e desta vez, com a base de fixação corretiva foi realizada o pré alinhamento sem maiores dificuldades. Devido a tardar do horário a finalização da atividade ficou para amanhã logo no primeiro horário. Alinhado com OP caso tenha necessidade de operar com a bomba em emergência ela está em condições.
23/08 - Dado continuidade na corretiva em campo. Realizada a finalização do alinhamento e feito o teste funcional, porém essa outra bomba também nova apresentou vazamento pelo selo. Os mecânicos tentaram sanar o merejamento reapertando os parafusos de fixação do eixo da bomba, mas não houve sucesso. A bomba ficou disponível para operação como reserva crítica, caso tenham de operação deve ser realizado acompanhamento do nível do óleo até o tratamento em definitivo do problema dessas bombas. Verificamos que na oficina temos 4 bombas dessas danificadas para reparo e mais 2 agora, que saíram de campo com o mesmo defeito de vazamento pelo corpo, selo e falha no ajuste de pressão em campo.  Além também de dificuldades de fixação dos parafusos da bomba na base, deve ser feito uma retifica na furação para deixar mais adequada e segura a fixação do equipamento em campo.
GPI-Mecânica: Luís H, favor entrar em contato com a Sra. Isabel do compartilhado para tratar essa questão das duas bombas novas NM 10.385.315 retiradas recentes do almoxarifado apresentaram vazamento em campo, maiores detalhes podem ser coletados com TMs de mecânica. O fornecedor deve trocar/reparar/substituir as bombas em garantia. Temos mais uma unidade em estoque que pode ter o mesmo problema. O almoxarifado deve instruir como devemos proceder com a devolução do material danificado para tratativas internas do almoxarifado junto ao fornecedor. Obrigado. 
Supervisão Mecânica: Aoki, conforme conversamos por gentileza viabilizar junto a equipe de engenharia/fiscalização consulta técnica junto a MYCOM sobre os problemas recorrentes dessa bomba, não temos nada melhor no mercado, e ou algum outro modelo de bomba compatível com confiabilidade que possamos utilizar nesse projeto. Obrigado.</t>
  </si>
  <si>
    <t>24/08/2020
OM 2022459695 PN-C-123102C: Reaperto de bornes RTA (PRD MI) – PF: Boito
Após a implementação da melhoria descrita acima no compressor de venda C, iniciamos a atividade de reaperto geral no painel do compressor de propano C conforme ação 2019-010956-A-RTA-007. Foi concluído reaperto geral no painel remota de campo PN-C-123102C-1. Devido ao tardar do horário atividade prossegue amanhã com reaperto do painel principal do PLC.
25/08 - Equipe de automação concluído o reaperto geral no painel principal do compressor de propano C da fase I, a única ressalva informada pelos TMs foi que alguns pontos localizados na região dos bornes fusíveis estavam com torque fora do adequado, item já corrigido. Também foi identificado a presença de um pouco de óleo no interior do painel, foi realizada limpeza e drenagem do copo coletor. Atividade finalizada com sucesso.</t>
  </si>
  <si>
    <t>26/08/2020
OI 2023301334 SDV-1231502B: Norm. Atuação (C-123102B) – PF: Boito
Hoje também tivemos atuação na SDV-502B do compressor de propano B da fase I. Foi montado patamar de acesso a válvula que apresentou falha durante a madrugada indisponibilizando o compressor. Foi verificado que válvula já está com reguladora de ar nova, metálica com filtro, não foi identificado resquício de óleo no filtro. Foram realizados cinco acionamentos de abertura e fechamento com sucesso, porem na sexta tentativa a válvula não modulo. Foi realizado então, troca do conjunto de acionamento pneumático por outro revisado (solenoide+bloco); feito reaperto geral nas conexões/bornes; feito medição de integridade do cabeamento; medido isolação, tensão de acionamento e reaperto todo o trecho do cabeamento desde campo até a entrada do cartão do PLC, nada de anormalidade foi encontrada. Após intervenção foi realizado vários acionamentos, todos com sucesso. Equipamento liberado por volta das 18h00.</t>
  </si>
  <si>
    <t>27/08/2020
OM 2022807524 B-C-3123102B-01A Sanar vazamento do tubing Selagem (PST COTUR) – PF: Boito
Com a  parada do compressor tivemos a oportunidade de eliminar o vazamento. Com isso foi realizada a substituição da conexão e tubing sendo eliminado vazamento. Não realizado testes devido estar com o libra aplicado.</t>
  </si>
  <si>
    <t>Bloco pneumático</t>
  </si>
  <si>
    <t>B-C-123102B-05A</t>
  </si>
  <si>
    <t>SDV-1231502B</t>
  </si>
  <si>
    <t>B-C-3123102B-01A</t>
  </si>
  <si>
    <t>Tubing da selagem</t>
  </si>
  <si>
    <t>Substituição da bomba</t>
  </si>
  <si>
    <t>Substituído bloco pneumático</t>
  </si>
  <si>
    <t>Substituído o tubing da selagem</t>
  </si>
  <si>
    <t>01/08/2020
OM 2023113449 - M-B-123701A Substituir rolamento – PF: Boito
Concluído o alinhamento  e realizado teste operacional, OK
Status: Concluído, operando</t>
  </si>
  <si>
    <t>04/08/2020
INFORMATIVO - B-123703A – Temp. Alta na Sobreposta do Selo – PF: Boito
Após identificação através de ronda ontem de alta temperatura na sobreposta do selo, foram tiradas algumas fotos com câmera termográfica confirmando temperatura em torno de 136°C. Foi então indicado por TM Góbis a parada da bomba. Está sendo discutido entre Góbis, Boito e Aoki a estratégia para intervenção. Nos próximos dias teremos novidades. Por ora, a bomba segue disponível como segunda opção.
10/08/2020
OM 2023076008 B-123703A Análise temperatura alta sobreposta (PFCEO+PST COTUR) – PF: Boito
Hoje conforme combinado tivemos a vinda do TM Góbis para avaliação em campo na bomba B-123701A. Logo primeiro horário foi realizado avaliação na B-123701B para coleta de dados de referência de termografia para avaliação da bomba B. Foi realizada a troca da bomba antes do horário do almoço com a bomba operando com mais de uma hora de operação. Na avaliação realizada foi constatada temperatura realmente elevada na sobreposta, a causa desta temperatura alta tem como principal fator o sistema de refrigeração, que está aparentemente sem circulação, essa constatação foi verificada através de termográfica linhas de entrada e saída do permutador, o valor da temperatura no selo está em torno de 150ºC, de fato não está havendo troca térmica. A sobreposta do selo está sem nenhuma refrigeração equalizando com a temperatura do fluido bombeado. Na B-123703B esse delta é em torno de 20°C. Em alinhamento com OP foi acordado por deixarmos essa bomba como “disponível- reserva crítica”, considerando que a bomba está atendendo a vazão da unidade e também o selo pode atingir até o limite de 180ºC em operação. Obs.: Caso a operação tenha que entrar com essa bomba deverá ser feito ronda de acompanhamento diário pela preditiva com limites pré-definidos máximo de temperatura n selo de forma a garantir as condições adequadas de segurança de processo. Solicitado ao GPI para priorizar a delineamento das recomendações para corretiva em campo na programação da semana S#34 sem falta. 
GPI-Mecânica: Luis H, prioridade máxima nessa tarefa, o Góbis ficou de passar amanhã parecer mais detalhado contendo todas as recomendações para planejamento da intervenção corretiva. Obrigado  
20/08 - Realizado hoje flushing do sistema de selagem da bomba, com a orientação do TM Góbis. Não foi percebida nenhuma obstrução no sistema. Sendo assim, agora iremos testar novamente a bomba na próxima segunda-feira, com acompanhamento da Preditiva. Caso o sintoma de alta temperatura no selo se mantenha, tudo indica que o selo deverá ser mesmo trocado.
24/08 - Hoje, conforme previsto, foi colocado a bomba B-123703A em operação por volta das 08h50 para realização de coleta de temperatura no selo pelo preditiva. Por volta das 10h30 foi realizada nova coleta e constatado uma redução significativa na temperatura da sobreposta, essa temperatura estava em torno de 155ºC antes da intervenção e agora a temperatura ficou em torno de 90ºC. A equipe de caldeiraria informou que na intervenção da semana passada, dia 21/08 foi retirada bastante sujeira do interior das linhas do plano de selagem (Flushing). Essa coleta já foi avaliada pelo TM Góbis que recomendou que mantivéssemos a bomba em operação para nova coleta amanhã, e se ela se manter nesse patamar de temperatura, poderemos realizar a entrega em definitivo do equipamento. Foi acordado COTUR para realização de ronda durante a noite para acompanhar essa temperatura, colocamos um limite de 150ºC para ser bem conservador, acima deste valor a bomba deve ser parada e feito sua troca pela B-123703B. Se tudo correr bem, e a temperatura se manter estável, após a nova coleta amanhã o mesmo deve se mantido em operando em atendimento do rodízio do mês.
25/08 -  Hoje tivemos da informação da operação que durante o acompanhamento da temperatura pela ronda do turno da noite, os valores da sobreposta ficaram variando entre 91ºC a 95ºC. Conforme combinado, logo no primeiro horário tivemos uma coleta da preditiva nessa bomba, os valores da sobreposta do selo ficaram estáveis em média de 92ºC, com isso, a bomba foi liberada em definitivo para operação. Equipamento foi mantido operando em atendimento ao rodízio do mês. Dado baixa no item na PST do COTUR e no PFCEO.</t>
  </si>
  <si>
    <t>06/08/2020
OM 2023098910 - B-2123101B Corrigir vazamento no Cabeçote 1º e 2º (PST COTUR – Prazo 16/08) – PF: Boito
Realizada montagem de pau de carga para atuação da mecânica nesta bomba na próxima semana.
11/08 - Hoje conforme programado foi realizada o raqueteamento da bomba de MEG B da UAPO II. Foram removidos os spools de sucção e descarga. Previsto para amanhã o início da atividade principal de mecânica.
12/08 - Iniciada a intervenção para sanarmos o vazamento pela junta da tampa do cabeçote 1 e 2, chegando ao local foi realizada a conferencia do torque dos estojos de fixação da tampa antes da abertura da bomba. Foi identificado que os torques dos estojos estavam abaixo do torque informado no manual, com isso a equipe aplicou o torque recomendado, completou o nível de óleo dos cabeçotes liberando a reinstalação dos spolls.
13/08 - Finalizada a instalação dos spools de sucção e descarga da bomba e devido à alta demanda da operação não foi possível realizar a remoção do libra a tempo para a realização de testes. Acordado com a operação que a bomba está disponível, porém os testes serão realizados amanhã pela manhã com a partida acompanhada da bomba.
OBS: Durante a manutenção foi percebido que possui um outro vazamento pelo stroke, onde estamos ainda identificando os materiais que provavelmente serão substituídos, e como no stroke não precisa da bomba raqueteada, foi decidido liberar a bomba até conseguirmos planejar a atividade com mais calma
14/08 - Realizada a partida bomba com sucesso não apresentando vazamento pelos cabeçotes. Existe pequeno vazamento pelo retentor do eixo do stroke 1 e 2 e pelo eixo de saída da redutora, está sendo delineado desta OM para programação futura. Bomba parada para atendimento ao rodízio.</t>
  </si>
  <si>
    <t>13/08/2020
OM 2023213898 B-2621301A – PDIT-2621303A1/A2 Verificar e corrigir falha (PST COTUR) – PF: Boito
Foram efetuados os testes da parte elétrica com geração de sinal analógico, tempo de respostas, ranges dos instrumentos, damping, etc... Foi realizado a sangria do instrumento restando para amanhã partida de teste da bomba. Será alinhado amanhã no redia das 08h a partida de teste da bomba ainda pela manhã.
14/08 - Acordado no redia das 8h e foi autorizada a parada do bombeio com a bomba principal B e realizar a partida da OCVAP II com a bomba principal A. Partida com a bomba principal A realizado com sucesso de primeira. Foi avaliado pelo Boito e esta bomba já partiu com uma pressão mais alta, porém a bomba estava despressurizada para a intervenção. Essa partida ocorreu com o tanque 2 em 20%. Acordado com o Cotur de realizar nova partida com a bomba principal A, no próximo bombeio previsto para a madrugada de sábado para domingo.
16/08 - Foram realizadas 3 tentativas de partida sem sucesso da bomba B-2621301A indicando falha no PIT-303-01 (LOA). Com isso o bombeio foi iniciado com a bomba principal B.
17/08 - Realizada a troca de posição dos PDITs dos planos de selagem LA e LOA, conforme combinado, em atividade de Instrumentação e Mecânica. Por volta de 17h30, foi autorizado pelo CNCL a partida da bomba para teste. TMs de Instrumentação acompanharam em campo e Eng. Boito de casa pelo PI. Só de pressurizar a bomba, antes da partida, observou-se que o comportamento de atraso na indicação de pressão que estávamos verificando no PDIT trocou de lado, LOA pelo LA, indicando que realmente o problema deve estar no transmissor. Foi realizada a partida com sucesso e acertado com COTUR Medeiros que permaneçamos operando com esta bomba até esgotar o tanque, o que deve ocorrer já nesta noite. Amanhã Thomaz e Boito irão definir os próximos passos para fechar a análise e partirmos para a troca do instrumento, se for mesmo o caso.
18/08 - Após a conclusão de ontem de que o problema realmente é no transmissor, hoje foi identificado pela equipe a compatibilidade do NM 11.462.505, disponível na UTGC (0234) para troca. De imediato, aberta SST para extensão do NM e priorizado atendimento com a Sabrina. Envolvido também já o SBS (Mauro) na priorização do tratamento desta transferência, fazendo contato com o pessoal de Linhares para adiantar o que for possível
19/08 - Hoje já tivemos a conclusão da SST para extensão do NM para a UTGCA. Confirmada a compatibilidade do material com Sup. Thomaz e a equipe de Linhares prontamente cedeu o mesmo. Realizada então a reserva 96498850 -2 nesta OM, gerando o PTM 4510360808, já aprovado pelo Ger. Flaviano o transporte emergencial. Amanhã cedo teremos uma previsão do SBS de quando receberemos o transmissor.
20/08 - Mauro informou prazo máximo chegada do material na UTGCA até 28/08, no entanto, já sinalizado que o equipamento está sendo coletado hoje e será enviado por aéreo amanhã, podendo chegar amanhã mesmo. Sendo assim, já acordada a programação para a Semana 35, para o dia 28/08. 
21/08 – OM 2023280078: Hoje foi realizada atividade imediata de Automação no PDIT-303A2 da B-2621301A, alterando o timer do PDSLL-2621303A2 durante a partida de 3 segundos para 5 minutos, conforme GM G&amp;E/UN-AGN/APSP/OP-UTGCA 2020/0020. Ficará assim temporariamente até a troca do PDIT, que deve ocorrer na semana que vem, e poderemos voltar com os valores originais. Acompanhando o andamento do PTM, o material chegou na transportadora apenas no fim da tarde, após aéreo do ES para SP. Sendo assim, foi autorizado que seja entregue apenas amanhã cedo.
22/08 - Recebido hoje na parte da tarde o PTM 4510360808 emergencial oriundo da UTGC de linhares uma unidade do NM 11.462.505 Transm.pressão dif. 1,4a140kgf/cm2. O material foi conferido e encaminhado para oficina de instrumentação. Será programado para semana S#35 a substituição deste instrumento após a parada, dia 28/08 para saneamento da falha do PDIT-301-A1. 
27/08 – OM 2023281272: Realizada a substituição do transmissor 302A (LA), calibrado, feito sangria do fluído de selagem e realizado testes de sinal com a ECOS. Próximo passo agora é resolvermos a XV-302 para realizarmos a partida da bomba.
29/08 - Hoje por volta das 18h10, foi realizada a partida do OCVAP II com a B-6313101A e B-2621301A com sucesso na primeira tentativa.</t>
  </si>
  <si>
    <t>25/08/2020
OI 2023293830 XV-2621302A - Falha de abertura/fechamento (PST COTUR) – PF: Boito
Hoje tivemos atuação extro-pragramada para corretiva na XV-302A descarga da bomba principal A. Logo no primeiro horário foi montado patamar de acesso pela equipe de andaime, tivemos bastante atraso na liberação da etapa da elétrica devido a necessidade de revisão do libra aplicado. Superado essa etapa, na parte da tarde foi realizado a substituição da barreira danificada por sobressalente, porém após a energização da válvula ela apresentou uma nova falha, indicativo de falha de posição, provavelmente com a queima da barreira ela perdeu a configuração dos limites de posição. Devido ao tardar do horário foi acordado com a operação a continuidade da atividade amanhã.    
26/08 - Dado continuidade na corretiva na XV-302A. Tivemos bastante atraso na liberação dessa OM devido a outras priorizações de atividades com maior criticidade para restabelecer parque de grandes máquinas. Atividade só foi liberada em campo após o horário do almoço. TM Rodney tentou realizar o ajuste de posição da válvula, mas não houve sucesso. Realizamos a substituição do potenciômetro interno de posição por outro remanescente de válvula ARECUPER, mas também não houve sucesso. Devido ao tardar do horário atividade continua amanhã, vamos avaliar se temos sobressalente em estoque ou alguma outra alternativa para restabelecer essa válvula. Por ora, a bomba principal A segue indisponível devido a essa falha na válvula de descarga.
27/08 - Dado prosseguimento na verificação da falha de acionamento indicando uma possível falha no sensor de posição. Em contato com um fornecedor onde o trocamos informações sobre a falha e o mesmo sinalizou que é pouco provável que seja uma falha do sensor de posição, indicando que seja avaliada as placas da válvula onde é causada as maiores falhas. Retiramos a válvula nova do estoque para utilizarmos a placa em campo. Porém ao abrir o atuador em bancada foi observado que as placas da válvula nova possui conectores diferentes da placas instaladas em campo impossibilitando a utilização somente da placa. Verificado no estoque a existência de duas válvulas A RECUPER, foi aberto o aos atuadores e as placas são compatíveis sendo removidas para instalação e teste amanhã pela manhã.
28/08 - Realizada a substituição do limite de posição da XV eliminando a falha e realizado os testes em local com sucesso. Com a parada do bombeio as 16h foi possível realizar os testes em remoto que correspondeu com sucesso. Acordado com o Cotur para tentarmos a nova partida do sistema com esta bomba afim de testes quanto ao reparo da XV-302A quanto a substituição do PDIT-303-2A.</t>
  </si>
  <si>
    <t>29/08/2020
OM 2023279688 XV-6313103 Verificar falha/não abre – PF: Boito
Conforme  programado foi realizada a verificação da falha da válvula sendo identificada a falha no sensor de posição o qual foi substituído por sobressalente e realizado testes em local e remoto com sucesso, disponibilizando a bomba para operação.
GPI e Sup. Daniel, favor verificar a existência de NM no SAP para esta chave de posição para parametrização em estoque. Para restabelecer o funcionamento destas XV’s, estamos retirando componentes das válvulas A RECUPER por não termos sobressalente.</t>
  </si>
  <si>
    <t>Sistema de selagem</t>
  </si>
  <si>
    <t>Junta da tampa do cabeçote do 1º e 2º stroke.</t>
  </si>
  <si>
    <t>PDIT-26213303-A1</t>
  </si>
  <si>
    <t>XV-2621302A</t>
  </si>
  <si>
    <t>Barreira e limite de posição</t>
  </si>
  <si>
    <t>XV-6313103</t>
  </si>
  <si>
    <t>Flushing do sistema de selagem</t>
  </si>
  <si>
    <t>Reaperto dos parafusos de fixação da tampa dos cabeçotes</t>
  </si>
  <si>
    <t>Substituição do instrumento.</t>
  </si>
  <si>
    <t>Substituição da barreira e limite de posição</t>
  </si>
  <si>
    <t>OI 2023301108 GE-513201A – TRIP 26/08 por volta das 22h30 devido a falha nas gavetas das bombas de óleo sintético</t>
  </si>
  <si>
    <t>GE-513201C - Falha sob demanda na partida do TG-C foi identificado que o sensor indutivo “I33HRGC” de fechamento da Guilhotina estava em falha.</t>
  </si>
  <si>
    <t>C-123101C – SD do compressor em 13/08 –Logo pela manhã, fomos informados pelo Cotur da queda do compressor de Venda C sem um motivo aparente</t>
  </si>
  <si>
    <t>GE-513201D - Por volta da 17h41 ocorreu o SD do TG-D causando a parada parcial da unidade ocasionando a parada dos C-123102A e C, C-123101B e E e C-3123701C</t>
  </si>
  <si>
    <t>1 - Divulgação interna a equipes de manutenção - Supervisão / Engenharia  da análise do2020-010970-A associado a problemas com inversor</t>
  </si>
  <si>
    <t>1 - Divulgação interna a equipes de manutenção - Supervisão / Engenharia  da análise do 2020-011680-A associado a problemas com inversor</t>
  </si>
  <si>
    <t>1 - Incluir tarefa de verificação dos sensores da Guilhotina em escopo de pré-partida.</t>
  </si>
  <si>
    <t>1 - Divulgação interna a equipes de manutenção - Supervisão / Engenharia  da análise do 2020-011963-A associado a problemas com inversor</t>
  </si>
  <si>
    <t>2 - Avaliar modificação de lógica de passo de purga em sequencia de partida da máquina, considerando o uso dos sensores de guilhotina aberto e fechado.</t>
  </si>
  <si>
    <t>OI 2023318320 – GE-513201A – Falha de posição da VIGV e reaperto geral de bornes PN e JB’s (PST COTUR) – PF: Lucas
[01/09] Hoje foi dado continuidade na atividade no TG-A. Foi concluído todo o reaperto geral de bornes que havia sido iniciado ontem. Segundo relato do TM Danilo Sugahara, não foi encontrado nenhum ponto muito folgado. TMs de Automação acompanharam os alarmes na IHM do TG-A enquanto o reaperto era realizado e nenhum sumiu após os reapertos. Assim, tudo indica que os alarmes estavam mesmo associados à questão do RVTD. Foi identificado pela equipe um pequeno ponto de calor no multicabo do RVDT. Foi realizada inspeção dos cabos internos, sem anormalidades. Foi então realizada uma nova isolação dos cabos. Então a falha sumiu. Também sumiu a falha da outra VIGV que já vinha forçada. TG novamente disponível.</t>
  </si>
  <si>
    <t xml:space="preserve">OI 2023318320 – GE-513201A – Falha de posição da VIGV e reaperto geral de bornes PN e JB’s (PST COTUR) – PF: Lucas
06/09 - Hoje foi definido pela remoção do sensor do TG-B para normalização do TG-A, sendo esta máquina que ficara em operação para liberação do TG-B para a realização de diversas atividades. Após a substituição do sensor no TG-A, foi realizada a calibração com acompanhamento da Siemens foi colocado o TG em operação as 18hs . </t>
  </si>
  <si>
    <t xml:space="preserve">OI 2023318215 – GE-513201C – Falha de ignição (PST COTUR) – PF: Lucas
[01/09] Dando prosseguimento na intervenção, foi identificado um LED aceso correspondente a problema de comunicação. Realizada reserva manual 97230367 de 1 UND do módulo completo de ignição dos TGs, NM 11.197.038 e removido apenas o cabo de comunicação para troca. Foi realizada a troca do cabo, mas sem sucesso para sumir a falha. Equipe então partiu para inverter cabos da vela (1A por 7A), mas também sem sucesso. Atividade continua amanhã.
02/09 - Hoje equipe seguiu dando prioridade na atividade no RIC do TG-C. Eng. Fernando manteve contato o dia todo com o Suporte da Siemens, enquanto TM Martins e Fazzini atuavam nas recomendações em campo. Foi realizada uma árvore de falhas para auxiliar na análise do problema e próximos passos. Descartamos as hipóteses de falha na comunicação entre os módulos de excitação após a intervenção de ontem. Seguimos então hoje com a troca dos módulos de excitação, para certificarmo-nos de que não havia falha nos próprios módulos. Esta etapa que foi concluída ao final do dia, mas a falha permaneceu. Já na hipótese de falha de comunicação entre o RIC e o Campo, foi medido isolamento do cabo de comunicação, estando OK. Ao verificar o aterramento do shield, que deveria estar aterrado em campo somente, encontramos as duas pontas sem aterramento. Assim, proseguiremos amanhã direcionados nesta hipótese.
03/09 - Atividade seguiu hoje mas ainda sem sucesso e sem estar exatamente claro onde o problema pode estar. Prossegue amanhã.
04/09 - Realizada substituição do módulo 1 que apresentava falha constante, enquanto os outros 2 davam condição OK. Foi alterada a configuração de centelhamento de 0,9 centelhas/segundo para 0,5s para tentar uma nova partida, também sem sucesso. Realizadas duas tentativas de partidas, sem sucesso. Atividade segue amanhã com o apoio da Siemens. 
05/09 - Hoje recebemos apoio do Eng. Élver da Siemens para continuidade da atividade. Após a conclusão da atividade no PES e preventivas, envolvemos também TM Squinca para participar da atividade com TM Bretas. Realizada reunião de alinhamento com Eng. Fernando e Coord. Ferrarrezzi e definidas a verificações a serem executadas: datalogs de partida, log de falhas do RIC, teste de ciclagem para verificar falhas de isolação de campo em automático e manual. Foram executadas e identificado pelo datalog um possível problema de alimentação de gás para tocha durante as últimas partidas. Foi verificado que a pressão a montante da válvula 20FGTORI subia muito mas não havia ignição em nenhuma câmara. Caso o problema fosse só no RIC, provavelmente ao menos em uma câmara teria fogo. Partimos então para verificar esta válvula que foi constatada travada. Feita a substituição por válvula reparada que tínhamos pronta em oficina. Realizados novos testes no RIC, com o comportamento de centelhar normalmente pelos 3 módulos por cerca de 25 segundos e, após este tempo, o terceiro módulo entrar em falha. Este tempo é suficiente para haver a ignição do gás durante a partida da máquina, portanto, foi autorizado pelos gerentes uma nova tentativa de partida, que ocorreu com sucesso. No entanto, após cerca de 1h de operação, equipe notou que uma nova falha apareceu no RIC e, ao tentar rearmar, o módulo apagou. Há uma suspeita inicial de cabo de comunicação entre um dos módulos e o RIC dando fuga para massa. </t>
  </si>
  <si>
    <t>OI 2023318215 – GE-513201C – Falha de ignição (PST COTUR) – PF: Lucas
07/09 - Hoje pela manhã colocamos o TG-A em prémix e realizamos a parada do TG-C para continuidade na análise da falha do RIC. No início dos trabalhos foi sanada a falha do modulo da casota que se encontrava apagado em operação. Definido pela Siemens que a causa desse desligamento era um cabo de alimentação solto no campo (desligando um equipamento no painel, averiguar) , e dando continuidade em testes foram invertidos cabos de ignição em campo, ponto em falha X ponto ok, aparentemente a falha inverteu podendo significar uma falha nos cabos em campo, mas ainda em análise. Não evoluímos muito da situação de Sexta para cá, estamos com o modulo ciclando o centelhamento por 24seg entrando em falha em seguida. Esta condição permite a ignição da máquina, porem não temos a confiabilidade necessária, devemos investir mais com na análise junto a Siemens.</t>
  </si>
  <si>
    <t xml:space="preserve">OI 2023318215 – GE-513201C – Falha de ignição (PST COTUR) – PF: Lucas
Hoje a instrumentação atuou na análise da falha do sistema de ignição do TG-C com suporte do Eng Lucas . 
Realizados novos testes com shield do cabo de comunicação RS232 conectado e desconectado. Realizada substituição da vela 7B que não estava centelhando, normalizando este canal. Realizada limpeza de todos os conectores e velas. Realizados novos testes de inversão dos cabos de comunicação entre o módulo de comunicação e as placas de excitação, sem efeito. Feita substituição do módulo de comunicação também a falha ainda permanece. O sistema se encontra disponível para ignição da máquina, a falha ocorre após 24seg suficiente para ignição.
</t>
  </si>
  <si>
    <t>OE 2023303129  GE-513201A - Atividades de Pré Partida – Substituição válvulas de dreno, teste RIC e Whru e Montagem de pau de carga – PF: Lucas
Finalizadas atividades de pré-partida do TG-A, com a limpeza do hood.</t>
  </si>
  <si>
    <t xml:space="preserve">OI 2023347617 - Calibração do sensor da VIGV do TG-B – PF: Lucas 
Devido a falha do sensor de posição da VIGV do TG-A foi definido pela gerencia pela remoção do sensor do TG-B para recompor o TG-A (em 06/09), que ficará operando em setembro sendo que o TG-B ficará em manutenção. 07/09 - Definido pela gerencia pela instalação do sensor que saiu do TG-A no TG-B, recompondo a indicação e para melhor analise da falha do sensor aproveitando a presença do técnico da Siemens. Concluída a instalação , calibrado o curso e colocado a VIGV para ficar ciclando em todo seu curso para que possa ser avaliada a indicação dos dois sinais para análise. Ao final do dia não foi identificada nenhuma anormalidade nos dois canais, porem por recomendação do Gerente Flaviano foi desligado o canal  “A” que apresentava falha no TG-A ficando em operação apenas o canal “B” </t>
  </si>
  <si>
    <t xml:space="preserve">OI 2023347631 - GE-513201C -  Travamento do WHRU  – PF: Lucas
05/09 - durante testes operacionais do gerador foi observado travamento do WHRU em 14%. definido por manter em operação assim até a partida do TG-A e parada do TG-C,  pois devido a vazão baixa da planta o TG-D estava sendo suficiente para manter o óleo térmico.
07/09 -  Realizada a parada do TG-C para verificação do RIC e emitida Ordem imediata para verificação da falha do WHRU em paralelo. Em analise em campo pela mecânica e Instrumentação foi identificado falha em uma das válvulas pilotadas de segurança. Removida as duas válvula para bancada, realizada manutenção e reinstalada. Após a montagem em campo realizado teste com sucesso e concluída a manutenção.
</t>
  </si>
  <si>
    <t xml:space="preserve">OM 2023228844  - Realizar manutenção preventiva do AIQ-5132600B / 601B – TG-B – PF: Lucas
08/09 - Hoje foi identificado pelo portal um alarme de falha no AIQ-5132600B, deste modo foi solicitada a antecipação da Preventiva programada para 09/09 para o dia de hoje. Iniciado os trabalhos as 16hs não sendo possível concluir devido a presença de óleo (oriundo do Demister). Amanhã será solicitada a limpeza do óleo externo e dado continuidade a manutenção preventiva.
09/09 - Hoje conforme programado foi dado continuidade a manutenção preventiva do detector de gas, sendo necessaria a substituição do sensor por um novo completo pelo fato do instalado não ter aceitado  calibração. Realizada calibração com gás padrão , realizado reset no Eagle e normalizado o sistema.
</t>
  </si>
  <si>
    <t xml:space="preserve">OM 2023228844 GE-513201B - Atividades de Pré Partida – PF: Lucas
09/09 - Conforme programado, hoje foram substituídas todas válvulas de dreno,  realizada teste de ciclagem da Metering , teste de ignção do RIC, inspeção e teste de acionamento do whru , sem anormalidades
</t>
  </si>
  <si>
    <t xml:space="preserve">OM 2023228844 GE-513201B - Atividades de Pré Partida – PF: Lucas
Dando continuidade nas atividades de pré partida, foi realizada a substituição das câmaras 1, 2 e 9 e limpeza das tochas 1 a 9
</t>
  </si>
  <si>
    <t xml:space="preserve">OM 2023228844 GE-513201B - Atividades de Pré Partida – PF: Lucas
Dado continuidade nas atividades de pré partida do TG-B, sendo finalizada a limpeza interna do hood.
</t>
  </si>
  <si>
    <t xml:space="preserve">OM 2022819670 - Z-GE-513201B-01 Ajustes de pressurização – PF: Lucas
Hoje a instrumentação realizou as alterações do painel de purga reduzindo a pressurização para 5mbar, conforme GM. Realizada preventiva no painel e concluído, necessário avaliar depois a vazão de ar
</t>
  </si>
  <si>
    <t xml:space="preserve">OM 2023277885 - LIT-5132603B: Norm. Indicação (TG-B) - PF: Lucas  </t>
  </si>
  <si>
    <t>OM 2022345318 - M-VT-P-TS-GE-513201B-01A Substituir mancal torpedo. (TG-B) - PF: Lucas Retirado a correia e motor, amanhã será removido o mancal para reparo em oficina.</t>
  </si>
  <si>
    <t xml:space="preserve">OM 2022345318 - M-VT-P-TS-GE-513201B-01A Substituir mancal torpedo. (TG-B) - PF: Lucas 
14/09 - Realizada a montagem do mancal em campos, instalado cubo e hélices. Previsto para 
17/09 a chegada da arruela de encosto do rolamento do motor para a conclusão da montagem do motor em bancada e finalização da montagem do conjunto em campo.
</t>
  </si>
  <si>
    <t xml:space="preserve">OM 2022345318 - M-VT-P-TS-GE-513201B-01A Substituir mancal torpedo. (TG-B) - PF: Lucas 
Realizada a instalação do motor em campo, conectados os cabos elétricos, realizado testes de sentido de giro e concluída a montagem e liberado para operação.
</t>
  </si>
  <si>
    <t xml:space="preserve">OM 2023042903 - ZSL-5132602B:Norm. Sensor da Porta(TG-B) - PF: Lucas
Realizada a substituição do sensor que estava com agua, normalizado a indicação, removido o force e dado baixa na ARO e PST. </t>
  </si>
  <si>
    <t xml:space="preserve">OM 2022076374  - GE-513201B SUBSTITUIR BORRACHA DA PORTA
11/09 - Conforme programado foi iniciada a substituição das borrachas da porta do hood, sendo concluída a porta lado CO2 e pendente a porta lado Whru. </t>
  </si>
  <si>
    <t xml:space="preserve">OM 2022076374  - GE-513201B SUBSTITUIR BORRACHA DA PORTA
12/09 - Conforme programado foi realizada a substituição da borracha da porta lado WHRU. </t>
  </si>
  <si>
    <t xml:space="preserve">OM 2023068453 GE-513201B - Substituir câmara 6 – PF: Lucas
Conforme recomendado pela equipe de preditiva/Engenharia por conta de indicação de spread elevado na câmara 6 e programação semanal, foi realizada a substituição da câmara 6.
</t>
  </si>
  <si>
    <t xml:space="preserve">OM 2022824550 GE-513201B – Analisar e corrigir vazamento de óleo PF: Lucas
Realizada a inspeção no interior do hood e a única anormalidade identificada foi a base das duas bombas de óleo sintético estavam folgadas, local onde apresentava pequeno acumulo de óleo. Realizado o reaperto e normalizada a fixação das bombas. Durante os testes das VIG’s não foi identificado nenhum vazamento de óleo pelos drenos. Instalada manta na região do motor de partida para tentar verificar a existência de algum vazamento na próxima partida do TG-B.
</t>
  </si>
  <si>
    <t xml:space="preserve">OE 2023467646 - M-B-UT-TS-GE-513201B Realizar teste resistência e isolamento (PST COTUR) PF: Lucas
Realizada abertura do motor com inspeção visual onde foi verificado boas condições internas, limpo e seco. O motor apresentou valores bem altos de resistência de isolação e bons valores de resistência interna das bobinas. Motor está ok sem anormalidades. Amanhã análise continua.
</t>
  </si>
  <si>
    <t xml:space="preserve">OM 2023159496 - GE-513201C: Verif. Elementos de Temperatura – PF: Lucas
Hoje conforme programado foi verificado pela Instrumentação e Automação que está máquina não contem alguns pontos de temperatura conforme as demais, sendo quem esta GG erá originalmente da máquina “D” (detalhes na OM) . Estes pontos deverão ser retirados do portal.  Necessário verificar a necessidade de demais ações, documentação, diagrama de malhas , etc.
</t>
  </si>
  <si>
    <t>OM 2023218623 - UT-TS-GE-513201C-02 SUBSTITUIÇÃO DOS ELEMENTOS FILTRANTES – PF: Lucas
Apesar da atividade ter sido prejudicada pela chuva, hoje foi concluída a remoção de todos elementos filtrantes, segue amanhã com  a limpeza interna das caixas.
22/09 - Hoje foi concluída a limpeza das caixas  e encaixes para receber os novos elementos filtrantes, devendo iniciar a instalação amanhã, a depender a chuva que poderá impactar nesta atividade.
23/09 - Hoje foi iniciada a instalação dos filtros de ar de combustão sendo concluída a montagem o primeiro estágio, seguem os trabalhos amanhã. Esta atividade está sendo realizada somente com a equipe diurna. Todos os filtros foram transportados para a "casa de filtros" para proteger da chuva, amanhã segue montagem final.
24/09 - Hoje foi concluída a substituição dos elementos filtrantes do sistema de ar de combustão, fechada a caixa, realizada inspeção final e entregue.
OM 2023219112 - GE-513201C INSPEÇÃO NAS DISCHARG NOZZLE – PF: Lucas
Hoje no turno do dia foram removidas as câmaras e injetores. Iniciado o turno da noite deverá dar andamento na desmontagem. 
Aoki, bom dia, favor nos atualizar do andamento na parte da manhã para o REDIA, grato.
22/09 - Hoje pela manhã, devido a dificuldade de remover 03 suportes pelo travamento dos parafusos, foi definido junto ao Eng Lucas e Sup Aoki pela inspeção em campo das demais câmaras. Concluída a inspeção e aguardando analise pela manhã do Eng Lucas pela montagem em campo.
23/09 - Finalizada a montagem do suporte frames e Discharg Nozzle. Na análise da inspeção realizada pela mecânica não foi detectada nenhuma fissura anormal. A noite será dado continuidade na  Montagem do combustor e injetor.
24/09 - Hoje foi concluída a montagem, Suporte frame, Discharge Nozzle e combustor, realizado check list final de intervenção e disponibilizado o Gerador</t>
  </si>
  <si>
    <t xml:space="preserve">OM 2023483608 - GE-513201C: Realizar Reaperto CJ's – PF: Lucas
Iniciada a atividade de verificação da integridade e reaperto de JBs e conexões do TG. A atividade foi um pouco prejudicada devido a simultaneidade,  necessidade de alguns redelineamentos, acessos e remoção de pisos gradeado. 
24/09 - Hoje a instrumentação conseguiu um bom avanço nesta atividade não sendo encontrada nenhuma anormalidade de destaque, mas alguns bornes ainda necessitaram aperto. Segue em 25/09 com previsão de conclusão.
25/09 - Hoje a instrumentação concluiu a revisão e das CJs e não identificada nenhuma anormalidade.
</t>
  </si>
  <si>
    <t xml:space="preserve">OM 2022949219 TG-C Verificação / Boroscopia/ Ensaios elétricos - PF: Lucas
Hoje em continuidade a inspeção Elétrica, foi identificado pelo TME Flaviano cabos com a capa externa ressecada no interior do Gerador que poderiam a gerar falhas futuras. Foi recomposto parcialmente a isolação, realizado ensaio com megger e disponibilizado o equipamento. Necessário abrir OM especifica para a substituição destes cabos, apesar de operacionais. Definido pelo Eng Lucas que podemos programar normalmente pois esta máquina temo previsão de ficar no mês de outubro ainda reserva. Seguem os trabalhos amanha 25/09.
25/09 - Hoje em continuidade a inspeção Elétrica, foi concluída inspeção elétrica não sendo encontrada nenhuma anormalidade, pendente para amanha a Boroscopia com apoio da mecânica prevista para amanha, 26/09.
26/09 - Realizados os ensaios elétricos do gerador não sendo identificada anormalidades. Realizada a boroscopia do estator não sendo encontrado acumulo de água na parte inferior do gerador como também não foi encontrado indícios de umidade nos componentes do rotor/estator. A corrosão encontrada oriunda da infiltração apresentada no passado se manteve estável.
</t>
  </si>
  <si>
    <t xml:space="preserve">OI 2023603367 GE-513201A – Perda de comunicação do termopares 9A ao 16A (PST COTUR) - PF: Lucas
Acionada a manutenção por volta das 15h00 com a informação de que os termopares 9A ou 16A das câmaras de combustão do TG-A havia entrado em falha, havendo o risco de queda do TG-A caso algum termopar redundante 9B ao 16B entrasse em falha. Foi realizada a avaliação pela equipe de automação, sendo identificado que o cartão I/O específico destes termopares entrou em falha. Avaliado os demais termopares e os mesmos seguem com suas indicações estáveis. Conforme conversa realizada junto a gerência, decidimos em manter o TG-A operando e orientada a operação estar monitorando os termopares redundantes e caso apresente alguma oscilação nos mesmos que realize a parada do TG-A. Em avanço já foi realizada a emissão da ordem e PT imediata, retirado o sobressalente do estoque estando tudo pronto para uma atuação em caso de emergência. Após uns 30 minutos da avaliação, sumiu a falha do cartão onde a operação resetou e voltou a indicar a temperatura das câmaras.
28/09 - Como o cartão voltou a comunicar sem estar apresentando falha neste momento. Foi realizada uma consulta técnica à Siemens sobre a possível troca a quente deste cartão, com isso manteremos ao TG-A operando até finalizarmos a consulta junto Siemens. Caso mude o cenário será reavaliado.
30/09 - Com a oportunidade de parada do TG-A devido à baixa vazão da unidade e disponibilidade do TM Squinca no turno da noite. Foi negociado com o Sup. Edinilson e Cotur Carlos a substituição do cartão I/0 que apresentava falha intermitente ocasionando o congelamento da indicação de temperatura dos termopares 9A e 16A, havendo a substituição com sucesso e normalizada a indicação dos termopares.
</t>
  </si>
  <si>
    <t xml:space="preserve">OI 2023603358 GE-513201B – Sistema de fogo e gás em falha - PF: Lucas
Fomos acionados pela operação, devido o TG-B não estar permissível para partida devido falha no sistema de fogo &amp; gás não aceitando o reconhecimento da falha. Foi avaliado pelo TM Adilson que falha era oriunda do detector AIQ-5132600 (71GPEV01), realizado um novo reconhecimento e “reset” no Eagle Quantum sem sucesso. Então foi realizada a abertura do invólucro da eletrônica do Detector para realizar a medição da corrente e verificação da tabela de falhas, porém, logo a retirar a tampa a falha foi normalizada não sendo possível verificar a corrente em falha. Foram verificados os cabos e apertos dos bornes não sendo encontrada nenhuma anormalidade aparente. Segundo o TM a provável da falha foi aquecimento da eletrônica. Alinhado instrumento para uma posição de modo que o sol não incida na parte de vidro da tampa do instrumento. Realizado teste de acionamento com gás padrão com acompanhamento da operação onde o instrumento correspondeu perfeitamente. Acompanha a da indicação do instrumento via PI e segue sem anormalidades.
</t>
  </si>
  <si>
    <t xml:space="preserve">
OM 2023219167 GE-513201C Realizar Bucket teste – PF: Lucas
Conforme programado e procedimento elaborado pela Engenharia, foi realizado o bucket testes no sistema de GG lube oil somente as etapas que demandavam o TG-C parado. A segunda etapa para instalação de mangueira, manômetro, partida do TG-C e colocar em carga, temos que avaliar melhor o momento mais oportuno para a realização do teste.
</t>
  </si>
  <si>
    <t xml:space="preserve">OE 2023610368 GE-513201A – Atividade de pré partida – PF: Lucas
Com a baixa vazão da unidade e parada do TG-A em 29/09, foi definido que seria realizado de forma extra programada as atividade de pré partida do TG-A. Com isso hoje foi realizada a substituição das válvulas de dreno central, primária e tocha, realizado movimentação das meterings com sucesso, teste do WHRU e RIC também realizados com sucesso.
</t>
  </si>
  <si>
    <t>Válvula direcional de pressurização do pistão</t>
  </si>
  <si>
    <t>AIQ-5132600</t>
  </si>
  <si>
    <t>Pressurização do gerador</t>
  </si>
  <si>
    <t>LIT-5132603</t>
  </si>
  <si>
    <t>Medidor de nível do óleo sintético</t>
  </si>
  <si>
    <t>VT-P-TS-GE-513201B-01A</t>
  </si>
  <si>
    <t>Mancal torpedo</t>
  </si>
  <si>
    <t>ZSL-5132602</t>
  </si>
  <si>
    <t>Porta do Hood</t>
  </si>
  <si>
    <t>Injetor câmara 6</t>
  </si>
  <si>
    <t>Injetor</t>
  </si>
  <si>
    <t>M-B-UT-TS-GE513201B</t>
  </si>
  <si>
    <t>Motor do ventilador do demister</t>
  </si>
  <si>
    <t>26GG25 e 26GG31</t>
  </si>
  <si>
    <t>Sensores de temperatura</t>
  </si>
  <si>
    <t>Elementos filtrantes de ar</t>
  </si>
  <si>
    <t>Cartão de temperatura 1N031</t>
  </si>
  <si>
    <t>Cartão de temperatura</t>
  </si>
  <si>
    <t>Retirada do RVDT do TG-B para disponibilizar para o TG-A e instalaçao do A (com defeito) novamente no B.</t>
  </si>
  <si>
    <t>Realzado limpeza em bancada das válvulas que estavam travadas</t>
  </si>
  <si>
    <t>Realizado a subtituição do sensor</t>
  </si>
  <si>
    <t>Regulado pressão de pressurização do gerador</t>
  </si>
  <si>
    <t>Realizado manutenção no instrumento. Identificado a porca de fixação do sensor ao transmissor um pouco solta e zinabre nos conector entre sensor e transmissor. Realizado a limpeza e reaperto da conexão.</t>
  </si>
  <si>
    <t>Realizado remoção do motor para reparo em bancada</t>
  </si>
  <si>
    <t>Realizado a montagem do ventilador e cubo em campo. Pendente o motor devido a problema na arruela de encosto.</t>
  </si>
  <si>
    <t>Renistalado motor em campo e testado equipamento</t>
  </si>
  <si>
    <t>Substituido o sensor</t>
  </si>
  <si>
    <t>Trocada a borracha de vedação.</t>
  </si>
  <si>
    <t>Realizado subtituição e limpeza do injetor</t>
  </si>
  <si>
    <t>Realizado reparto dos flanges das bombas e instalçao de manta para identificar vazamento.</t>
  </si>
  <si>
    <t>Verificação em campo dos sensores.</t>
  </si>
  <si>
    <t>Substituição dos elementos filtrantes e inspeção das peças da seção quente</t>
  </si>
  <si>
    <t>Reaperto das CJs de campo</t>
  </si>
  <si>
    <t>Substituido o cartão em falha</t>
  </si>
  <si>
    <t>Reaperto de conexões e realocação do transmissor</t>
  </si>
  <si>
    <t xml:space="preserve">OM 2023104246 - PIT-1231204: Alterar SetAlarme/testar (Venda A) – PF: Fernando
Implementada alteração na lógica que agora causará trip/impedimento de partida do venda A por baixa pressão no PIT-204 Durante a parada será realizada a etapa no PES (remoção do trip por falha de posição das XVs de sucção e descarga) através de outra OM para conclusão da melhoria.
</t>
  </si>
  <si>
    <t xml:space="preserve">OM 2022918381 - PN-C-123101-A: Atualizar Firmware – PF: Fernando
Realizada atualização do firmware do Bently do venda A para minimizar as falhas recorrentes de perda de comunicação. 
16/09 - Realizada atualização do firmware do Bently do venda B para minimizar as falhas de comunicação recorrentes. Pendente executar atividade somente nos compressores C e E.
</t>
  </si>
  <si>
    <t xml:space="preserve">OM 2023051776 - XV-1231201: Norm. Atuação (C-123101A) (PST COTUR - CONCLUÍDO) – PF: Fernando
Hoje, conforme planejado, foi realizada a intervenção na XV-201 e substituídos os imãs de fim de curso, que se encontravam danificados. Válvula foi testada e não apresentou mais falhas de posição. ARO desativada e item da PST Concluído. 
</t>
  </si>
  <si>
    <t xml:space="preserve">OI 2023301323 - OI - PN-M-C-C-123101 Verificar Falha Switch Gear Pony (Venda D) – PF: Fernando
Recebida bobina. Será instalada no disjuntor pela CCT esta noite.
05/09 - Realizada com sucesso a troca da bobina de acionamento do disjuntor do pony do venda D. Gaveta foi testada, sem anormalidades. 
</t>
  </si>
  <si>
    <t xml:space="preserve">OE 2023099122 - XV-1231205: Norm. Atuação/Comunicação (PST COTUR – CONCLUÍDO) – PF: Fernando
Realizada intervenção na XV. Substituída haste, que já se encontrava bastante degradada. Trocado também o bloco pneumático por um reparado disponível em oficina. Trocada bobina de acionamento e switches, não por novos, mas por outros que possuíamos em oficina com valores mais aceitáveis de impedância. Realizadas 3 movimentações da válvula sem falhas de posição. Com isso, foi removido o force e dado baixa na ARO 2020-252.
</t>
  </si>
  <si>
    <t xml:space="preserve">OI 2022522036 VE-123101A-C – Realizar force – PF: Fernando
Hoje no redia das 8h, fomos informados pelo Cotur que este ventilador se encontrava indisponível desde 03/09, quando foi realizada a tentativa de partida sem sucesso para a coleta de vibração do conjunto. Como as informações referente a falha não estavam claras, foi solicitado que a preditiva e instrumentação realizasse a partida assistida deste ventilador e chegarmos a um diagnóstico. Então foi realizada a primeira partida sem sucesso atuando o sensor de vibração logo na partida. Realizamos a segunda partida com o coletor de vibração conectado ao ventilador e o reset manual atuado pela instrumentação que foi realizada a partida com sucesso. Durante a coleta de vibração foi identificado que está havendo um pico de vibração atingindo 13mm/s e após estabilizada a operação se manteve nos parâmetros de vibração dentro dos limites operacionais. Durante a partida foi identificada que as correias apresentam folga e desgaste que podem estar gerando a vibração excessiva na partida. Com isso foi definido no redia e realizar o force no ventilador VE-123101A-C ARO 2020-261, para que o compressor opere com dois ventiladores em caso de necessidade em colocar o compressor em operação.
Supervisores Aoki, Thomaz e GPI: foi definido junto a gerência que executaremos de forma extra programada a revisão geral do ventilador e deve ser programado para a semana 38 a continuidade deste serviço que será iniciado de forma extra programado na semana 37.
Status: Concluído - Disponível
15/09 - Removido conjunto do campo, transportado para oficina e iniciada a desmontagem em oficina.
16/09 - Realizada manutenção no ventilador do cooler de óleo do venda A. Foram substituídas as polias e correia, além de ser feito o alinhamento das pás. No final da montagem em oficina, durante o alinhamento das polias, equipe percebeu que a polia movida do ventilador (nova) trincou, durante o alinhamento. Provavelmente temos problema de qualidade do material, como já aconteceu no passado, com estas mesmas polias movidas destes ventiladores. Sup. Aoki irá avaliar e definiremos os próximos passos para dar prosseguimento na atividade amanhã.
17/09 - Realizada troca da polia trincada por uma polia nova em bom estado que tínhamos em estoque. Sup. Aoki irá tratar com o fornecedor sobre esses defeitos de fabricação. Após a troca, correia foi montada e o conjunto alinhado. Transportado ao campo, reinstalado e testado, sem anormalidades. Amanhã será feita etapa de Instrumentação/Automação no ajuste da chave de vibração para liberação do ventilador e um último teste com coleta de vibração pela Preditiva.
18/09 - Realizado com sucesso a calibração e teste da chave de vibração e do ventilador. Item da PST concluído.
</t>
  </si>
  <si>
    <t xml:space="preserve">OM 2020633034 C-123101A Verificar implementação Check Sum – PF: Fernando 
De acordo com a programação foi realizada a implementação Check Sum de memória para alteração de Lógica Ladder conforme instrução técnica da GE. Status: Concluído - Disponível
</t>
  </si>
  <si>
    <t xml:space="preserve">OE 2023176762 - C-123101B Falha TE-1231119 Mancal Vorecon (PST COTUR – CONCLUÍDO) PF: Fernando
Realizada intervenção por oportunidade de parada do Venda B no TE-19 e encontrada barreira queimada. Foi substituída e o instrumento passou a indicar normalmente. 
</t>
  </si>
  <si>
    <t xml:space="preserve">OE 2023220137 - C-123101B Falha TE-1231115 Mancal Axial B3 Vorecon (PST COTUR - CONCLUÍDO) PF: Fernando
Realizada intervenção por oportunidade de parada do Venda B no TE-15 e encontrada barreira queimada. Foi substituída e o instrumento passou a indicar normalmente.
</t>
  </si>
  <si>
    <t xml:space="preserve">OE 2023003218 - C-123101B - Falha no limite de posição XV-1231203 (PST COTUR – ARO 2020-256 - CONCLUÍDO) PF: Fernando
Realizado com sucesso pelo TM Martins a troca da haste e microswitches da XV-203. Testada, sem anormalidades. Com isto, as XVs de todos os Compressores de Venda estão com estes componentes novos. Dado baixa na ARO 2020-256.
</t>
  </si>
  <si>
    <t xml:space="preserve">OE 2023281460 - C-123101B - FIT-101: Norm. Indicação PF: Fernando
Realizada intervenção no rotâmetro da selagem do C-123101B que estava com comportamento anormal, dando picos de indicação. TM Sílvio verificou que o mesmo estava muito sujo. Foi feita a limpeza e testado, com sucesso. Agora acompanharemos seu desempenho.
</t>
  </si>
  <si>
    <t xml:space="preserve">OE 2023130931 - PN-C-123101B:  Alterar Set Alarme PIT-208+ Supressão dos trips por falha XV´s PF: Fernando
Realizada com sucesso a implementação da nova lógica de trip e impedimento de partida do compressor de venda B. Foi criado o trip no PLC da máquina e removido o trip por falha de posição das XVs do PES. Checada pela instrumentação a curva de calibração do PIT-208, sem anormalidades. Com a conclusão desta atividade de hoje, todos os vendas já estão com a nova lógica ativa.
</t>
  </si>
  <si>
    <t xml:space="preserve">OE 2022875717 – Venda B - Compressores de VENDA Update de Firmware (PRD MI - CONCLUÍDO) PF: Fernando
Realizado com sucesso o update do firmware dos PLCs de intertravamento e controle do venda B para atualização dos blocos de temporização interna que causavam travamento durante a partida das máquinas. Com a conclusão da atividade de hoje, todos os vendas já estão com os PLCs atualizados.
</t>
  </si>
  <si>
    <t xml:space="preserve">OE 2023151707 - C-123101E: Alarme Fallback na IHM (PST COTUR – ARO 2020-239) PF: Fernando
Devido a riscos de queda do Venda E identificados hoje pela equipe, foi decido por realizar esta atividade amanhã, após o retorno da planta da parada parcial.
17/09 - Após a partida do venda B, foi autorizada hoje atividade no controlador da anti-surge. Realizada a troca da fonte, conforme previsto, porém a máquina caiu. Ao tentar retornar, não tivemos sucesso. A XV-213 (descarga) não abriu e o compressor caiu por pressão alta na descarga, logo após a sequência de partida. Iniciada análise em conjunto com TM Danilo e TM Caleiras, mas ainda não foi conclusiva. Observado que o comando de abertura da válvula não foi enviado. Porém, foi feito teste junto com a OP já no início do turno da noite onde a máquina foi despressurizada, bloqueada a válvula manual de bloqueio da descarga e comandada a XV para abrir e fechar, com sucesso, em todas as tentativas. Decidido pela Gerência que continuemos nesta frente amanhã. 
18/09 - Prosseguindo na análise, equipe levantou os pontos condicionantes para envio do sinal para abertura da XV-213, sendo um deles, o comando de fechado vindo do DJ do motor principal do compressor. Verificado que a comunicação Modbus está ocorrendo corretamente. Em seguida, foi checado fusível, sem anormalidades. Partimos então para tentar simular fisicamente o envio deste sinal pela régua no DJ, com o apoio da CCT, porém foi identificado um risco pelo TM Danilo de queda dos outros compressores ao extrair o disjuntor. Assim, decidimos por apenas realizar o reaperto geral no cubículo do disjuntor. Para esta atividade foi emitida OI 2023486527 específica. Foram encontrados vários pontos frouxos, conforme relato do TM Caleiras. Atividade foi concluída pela CCT por volta de 17h00 e foi autorizada uma nova tentativa de partida com o acompanhamento da equipe. Desta vez, o compressor partir sem anormalidades. TMs relataram que o sinal que eles esperavam ser o que comanda a XV-213 (vindo do “fechado” do DJ do motor principal), não se confirmou, indicando um problema na documentação técnica. Este sinal vem de algum outro lugar, talvez da K-23 e não da K-13 e deverá ser melhor avaliado pela equipe de Suporte para podermos atualizar nossa documentação e melhorar nossas possibilidades de análise. Agora voltamos as atenções para monitorar se o comportamento da anti-surge estabiliza após a troca da placa da fonte ocorrida ontem.
</t>
  </si>
  <si>
    <t xml:space="preserve">OM 2022711672 VE-C-123101D-B Revisão geral - PF: Fernando
Com apoio da equipe de elétrica foi desconectado os cabos e retirado o conjunto do seu local de funcionamento e colocado sobre a base para seu transporte para oficina do k-10 em 25/09.
25/09 - Transportado conjunto para a oficina e iniciada a manutenção em bancada, previsão de retorno segunda.
Solicitado pelo COTUR o force da falha deste ventilador permitindo a partida do compressor se necessário, apesar de possibilidade remota. Atividade realizada pela automação.
28/09 - Realizada a substituição dos rolamentos do mancal, montado mancal, cubo, hélices, polias e correia no conjunto em oficina. Prevista a instalação em campo amanhã.
29/09 - Realizado o transporte do conjunto, instalado o conjunto no campo, conectado os cabos elétricos motor, testado e liberado.
</t>
  </si>
  <si>
    <t xml:space="preserve">OI 2023610173 - C-123101C – Variáveis congeladas na IHM – PF: Fernando
Fomos acionados pelo Cotur com a informação de que o compressor estava operando com as variáveis de temperatura e vibração congeladas. Foi avaliado pelo TM Thiago que o ocorreu o travamento na comunicação do cartão MODBUS do Bently ocorrendo o congelamento destas variáveis, porém não oferece riscos à operação do compressor devido aos intertravamentos estarem ativos e estes valores congelados serem somente indicação. Caso venha ocorrer a parada do compressor de venda C, será necessária a realização do reset neste cartão de comunicação para assim disponibilizar o compressor novamente.
30/09 - Com a oportunidade de parada do TG-A devido à baixa vazão da unidade e disponibilidade do TM Squinca no turno da noite. Foi negociado com o Sup. Edinilson e Cotur Carlos foi realizado o reset do cartão de comunicação do Bently e normalizada as indicações dos sensores de vibração e temperatura.
</t>
  </si>
  <si>
    <t xml:space="preserve">OM 2022737201 - C-123101D CORRIGIR DESBALANCEAMENTO EIXO (PST COTUR) – PF: Fernando
Conforme programado hoje foram iniciados os trabalhos para a substituição do mancal do Vorecon, sendo realizada a remoção dos instrumentos, remoção das tubulações de óleo, removida a proteção do acoplamento, removida a tampa do mancal e realizada a  remoção dos parafusos de fixação do eixo de saída com os acoplamentos interno e externo.
29/09 - Realizada a verificação da folga do eixo X mancal em bancada, montado mancal no eixo e instalados em campo. Iniciada a verificação de folga mancal e tampa do Vorecon.
30/09 - Realizada a medição da folga do mancal com a tampa e está dentro das tolerâncias, realizada a montagem da tampa superior do mancal, instalado carretel do acoplamento realizada a instalação/ajustes dos sensores no mancal. Ficando para amanhã a montagem da proteção do acoplamento, Kfasor e tubulações.
</t>
  </si>
  <si>
    <t>PIT-1231204</t>
  </si>
  <si>
    <t>PN-M-C-C-123101</t>
  </si>
  <si>
    <t>XV-1231205</t>
  </si>
  <si>
    <t>VE-123101A-C</t>
  </si>
  <si>
    <t>TE-1231119</t>
  </si>
  <si>
    <t xml:space="preserve"> TE-1231115</t>
  </si>
  <si>
    <t>XV-1231203</t>
  </si>
  <si>
    <t>FIT-101</t>
  </si>
  <si>
    <t>Sensor de vazão</t>
  </si>
  <si>
    <t>Fonte do Controlador</t>
  </si>
  <si>
    <t xml:space="preserve"> VE-C-123101D-B</t>
  </si>
  <si>
    <t>Bently Nevada - Comunicação</t>
  </si>
  <si>
    <t>Vorecon Venda D</t>
  </si>
  <si>
    <t>Melhoria de alteração de Set</t>
  </si>
  <si>
    <t>Upgrade de Firmware</t>
  </si>
  <si>
    <t>Substituição de ímas da XV</t>
  </si>
  <si>
    <t>Troca de Microswitch do DJ do Pony</t>
  </si>
  <si>
    <t>Substituída haste, que já se encontrava bastante degradada. Trocado também o bloco pneumático por um reparado disponível em oficina. Trocada bobina de acionamento e switches</t>
  </si>
  <si>
    <t>Revisão geral do ventilador e calibração da chave de vibração</t>
  </si>
  <si>
    <t>Subsituição de Barreira Instrínseca</t>
  </si>
  <si>
    <t>Troca de hastes e microswitches</t>
  </si>
  <si>
    <t>Limpeza do rotâmetro do sensor de vazão</t>
  </si>
  <si>
    <t>Modificação de lógica - melhoria de confiabilidade</t>
  </si>
  <si>
    <t>Subsituição da Fonte</t>
  </si>
  <si>
    <t>Reset em cartão</t>
  </si>
  <si>
    <t>Substituição de Mancal</t>
  </si>
  <si>
    <t xml:space="preserve">OM 2023206156 - VE-P-3123716A PERMUTAR MANCAL Y COM VE-P-3123716C (PFCEO + PST COTUR): PF: Suzuki
Recebido o conjunto mancal e eixo novo da empresa, realizado medição e ajuste de folgas. Iniciada a preparação para montagem do conjunto.
15/09 - Finalizada a montagem do conjunto em oficina. Com apoio da caldeiraria foi ajustado o suporte do sensor de vibração e realizada a correção do TAG do conjunto. Amanhã será instalado o conjunto em campo.
16/09 - Realizada a montagem do conjunto em campo. Testado, sem anormalidades. Item concluído.
</t>
  </si>
  <si>
    <t xml:space="preserve">OE 2023483972 – C-123701A Baixa Eficiência Resfriamento – PF: Suzuki
Hoje foi dado continuidade na análise pelo Eng. Suzuki e equipe de Mecânica. Foi realizada abertura e substituição dos filtros do engaxetamento, que estavam bastante sujos. Realizado também um pequeno teste de performance em uma das bombas, onde a mesma respondeu de acordo com a curva de performance no ponto de shutoff. Colocada então as resistências para aquecer e na parte da tarde, uma nova partida do sistema foi feita. Mais uma vez o sistema se mostrou muito ineficiente, com vazões e pressões muito baixas. Assim, estamos direcionando esforços agora para encontrar uma TCV para substituição. Conforme informação prévia do Eng. Suzuki, não foi identificada nenhuma válvula compatível no Sistema Petrobras, mas devemos ir mais a fundo nesta busca semana que vem. Em paralelo, Luis H. iniciou cotações com alguns fornecedores desta válvula. Teremos mais novidades na segunda-feira.
</t>
  </si>
  <si>
    <t>05/09/2020
OE 2023209818 - C-3123701C - XZV-31237907: Norm. Atuação (V-3123706) – PF: Suzuki
Realizada intervenção nesta válvula que ficava entrando em falha, prejudicando a operação do V-06 e reciclo C. A válvula reguladora estava visivelmente com vazamento e foi substituída. Também foi trocado a haste e bloco pneumático. Verificando o conjunto de acionamento, TMs Sílvio e Ivan identificaram que um dos switches também estava com defeito. Verificado em estoque e o NM 10.304.913 - Sensor prox. magnético dist.:2,5mm estava zerado. Após uma busca mais aprofundada no SAP, identificamos o conjunto completo de acionamento NM 11.398.439 - Conj. monit. pos. 1/4"NPT 24Vcc com 3 UND disponíveis. Foi então realizar a reserva 96469912/3 de 1 UND e retirado apenas o switch para instalação. O restante do conjunto ficará na oficina de Instrumentação. Também foi identificado um fusível aberto, que foi substituído. Verificadas CJs, sem problemas. Feito isto, a válvula foi comandada em teste 5 vezes, sem anormalidades. Equipamento entregue.
Status: Concluído – Disponível 
Leandro e Thomaz, favor acompanhar o processo de compra do NM 10.304.913 - Sensor prox. magnético dist.:2,5mm estava zerado que está zerado para não corrermos mais este risco. Também é importante revisar a Lista Técnica da XZV-31237907 incluindo o NM 11.398.439 - Conj. monit. pos. 1/4"NPT 24Vcc referente ao conjunto completo de acionamento. Conseguimos encontrar este NM apenas na Lista Técnica da XZV-21237907. Obrigado.</t>
  </si>
  <si>
    <t>29/09/2020
OI OM 2023613068 - C-123701B – Realizar force PAL-1237429B (PST COTUR) – PF: Suzuki
Na partida da UPCGN I durante a noite de 28 para 29/09, a equipe de operação entrou com o compressor C-123701B onde ocorreu atuação do alarme no PAH1237403B 29/9/2020  às 00:06:38.3 do Inter estágio, ocasionando o alarme do compressor (Trip do PES vindo da máquina 29/9/2020 às 00:09:49.0) e atuação do alarme de TRIP do PAHH1237403B 29/9/2020 às 00:09:57.0. Com a queda do compressor, a operação não conseguia silenciar a sirene do PN de campo assim realizando 2 desligamentos elétricos do painel, para tentar normalizar a sirene do PN pela operação (29/9/2020 às 00:16:34.3) e (29/9/2020 às 00:32:01.4). Foi solicitado pelo Cotur que fosse realizado force no sinal do PAL-1237429B na atuação da buzina para que fosse realizada a partida compressor sem a sirene do PN de campo devido o alarme de pressurização não ter normalizado.</t>
  </si>
  <si>
    <t>EIXO E CAMISA</t>
  </si>
  <si>
    <t>TCV-1237412A, filtros FY-1237700A e FY-127701A</t>
  </si>
  <si>
    <t>Filtros e termoelemento da válvula termostática</t>
  </si>
  <si>
    <t>XZV-31237907</t>
  </si>
  <si>
    <t>Switch</t>
  </si>
  <si>
    <t>PAL-1237429B</t>
  </si>
  <si>
    <t>Troca do mancal e dos ventiladores entre os compressores C-3123701A e C-3123701C.</t>
  </si>
  <si>
    <t>Limpeza de equipamentos do sistema de refrigeração, destravamento do termoelemento da válvula termostática, etc.</t>
  </si>
  <si>
    <t>Substituição da switch</t>
  </si>
  <si>
    <t>Force do sinal</t>
  </si>
  <si>
    <t>08/09/2020
OM 2022896373 - B-530003B - Substituir retentores – PF: Suzuki
08/09 - Realizada a manutenção em bancada, substituído os retentores e montada. Transportada para o campo e colocada na base. Previsto para amanhã alinhamento e teste operacional, finalizando os trabalhos. Status:  Em andamento, indisponível.
09/09 - Realizado alinhamento entre o conjunto motor-bomba, conexão elétrica e liberada para desraqueteamento, aguardando teste operacional. Status:  Em andamento, indisponível.</t>
  </si>
  <si>
    <t>M-B-530003B
Equipamento: B-530003B não está na lista de equipamentos monitorados</t>
  </si>
  <si>
    <t>Retentores</t>
  </si>
  <si>
    <t>B-530003B</t>
  </si>
  <si>
    <t>Substituição dos retentores</t>
  </si>
  <si>
    <t xml:space="preserve">OI 2023374411 GE-513202 – Falha no carregador de bateira CB1 – PF: Fernando
Hoje durante a ronda da equipe da CCT, foi identificada uma falha no carregador de baterias CB1 do gerador de emergência. Com a possível falha na partida por conta das baterias não estarem carregando. Foi emitida PT imediata, identificada a falha, realizada a substituição do carregador de bateria assim normalizando o carregamento das baterias do banco 1.
Status: Concluído - Disponível
</t>
  </si>
  <si>
    <t xml:space="preserve">OM 2023481465 - OI-CF-M-M-C-123101B - Verificar e corrigir alarme undervoltage - PF: Fernando
Hoje durante o retorno operacional após a parada de PMXL-1, OP tentou por duas vezes partir o compressor de venda B através do inversor B (novo), sem sucesso. Alarme de undervoltage no painel. Equipe acredita que há algum defeito na parte do comando do painel (que não foi substituída na troca do inversor). Na primeira tentativa através do inversor B (antigo), a máquina entrou em operação com sucesso. Assim, foi preparada esta OM para equipe da noite da CCT realizar uma verificação geral no comando, em específico no circuito de supervisão de tensão e seus componentes de comando.
18/09 - Hoje equipe da CCT identificou a possiblidade do relé de subtensão que fica no circuito de comando do inversor estar com defeito, pois se a subtensão fosse real, outros equipamentos a teriam sentido. Foi então realizada a troca do relé e no antigo serão feitos testes em bancada nos próximos dias. Instalado o analisador de tensão e realizada partida do venda E com acompanhamento da equipe através deste inversor, que partiu com sucesso, deixando mais clara a hipótese de falha do relé. Nos próximos dias, equipe da CCT irá avaliar os resultados coletados pelo analisador. 
</t>
  </si>
  <si>
    <t>MC-GE-513202</t>
  </si>
  <si>
    <t>Monitor de subtensão</t>
  </si>
  <si>
    <t>Substituição de carregador de bateria</t>
  </si>
  <si>
    <t>Substituição de relé de subtensão</t>
  </si>
  <si>
    <t>1 - Divulgação interna a equipes de manutenção - Supervisão / Engenharia  da análise do 2020-012615-A</t>
  </si>
  <si>
    <t>C-123101E - Ocorreu parada no dia 17/09/20 às 16h50 durante intervenção de manutenção</t>
  </si>
  <si>
    <t>GE-513201A - Durante a parada e abertura do disjuntor breaker, ocorreu trip por spread (valores dos TITs estavam congelados)</t>
  </si>
  <si>
    <t xml:space="preserve">Foi realizada a troca do cartão de comunicação I/O após a parada do TG através da OM 2023603367 </t>
  </si>
  <si>
    <t>28/09/2020
OM 2023319962 B-123101A – Troca do diafragma – PF: Boito
Conforme programado foi realizada a remoção dos spools de sucção e descarga e realizada a substituição do diafragma do cabeçote 2.
29/09 - Realizada a análise do diafragma e não foi identificado nenhum rompimento do diafragma, nessa análise da falha foi identificado desgastes nas vedações e no diafragma que poderiam estar causando a passagem de glicol entre os diafragmas gerando a pressurização e atuação do PIT-1231302A. Foi concluída a montagem do cabeçote, realizada a revisão do PIT-1231302A, instalados os spools de sucção e descarga e colocada a bomba em operação com sucesso atendendo a vazão necessária para a unidade. Alinhado com Sup. Edinilson para o TM Squinca durante o turno da noite reativar o alarme do PIT-1231302A.
30/09 - Após a substituição do diafragma e teste realizado com sucesso, durante o turno da noite foi reativado o alarme do PIT-1231302A que havia sido inibido devido a geração de grande número de alarmes no BR Alarmes indicados no BAD Actors.</t>
  </si>
  <si>
    <t>Vedação do diafragma</t>
  </si>
  <si>
    <t>Substituição do diafragma</t>
  </si>
  <si>
    <t>01/09/2020
OI 2023315968 - B-2621301B Não aceitou o comando de parada (PST COTUR – CONCLUÍDO) – PF: Boito
Verificado pela equipe de Elétrica da CCT e Automação que havia uma falha proveniente do relé C3. O mesmo se encontrava mal encaixado. Foi inserido corretamente e a falha sumiu. Realizado teste na bomba, colocando o OCVAP II para operar através dela, sem anormalidades. Agora vamos aguardar a parada da bomba para verificar se o problema foi mesmo resolvido.
04/09 - Realizada parada do OCVAP II que operava com a B-2621301B e não ocorreu mais a falha da bomba continuar operando. Atividade concluída.</t>
  </si>
  <si>
    <t>04/09/2020
OM 2023281272 - PDIT-26213303A2: Subst. Transm.(B-301A) – PF: Boito
Realizada nova partida do OCVAP II com a B-2621301A, com sucesso. Instrumento se comportou normalmente, sem atrasos. O transmissor danificado já foi aberto em bancada e testado, identificando um problema de delay na resposta mesmo quando simuladas as condições de processo, o que condiz com a hipótese levantada pela equipe. Assim, atividade está encerrada. Sup. Thomaz e Eng. Boito está definindo agora qual será no delay a ser implementado no transmissor de campo, que ainda está com um filtro de 5 minutos que havia sido colocado para teste. Assim que tiver a definição (provavelmente algo em torno de alguns segundos) será programada a alteração seguindo fluxo normal do GPI.</t>
  </si>
  <si>
    <t>23/09/2020
OI 2023504917 - B-6313101A falha de comunicação – PF: Boito
Hoje fomos acionados para verificar queda da B-6313101A, ocasionando a parada do bombeio do OCVAP II. Acionada a Automação para verificação e constatado falha dois cartões na remota do campo, sendo um cartão de comunicação Pepperl+Fuchs FB8206 (24 canais) este localizado na unidade de São Caetano o NM 10.491.993 com 32 unidades, e um segundo cartão/ módulo isolador FB3201B2, não localizado no sistema Petrobras.
Edinilson, bom dia, conforme conversado, favor avaliar a compatibilidade na primeira hora deste módulo localizado, caso seja compatível vamos providenciar o PTM/transferência com urgência. Referente ao segundo módulo precisamos também providenciar, é possível que encontremos fornecedores com estoque, talvez seja mais viável, ou com a Transpetro, vamos alinhar logo cedo. Conversei agora a noite com meu colega na REVAP ele ficou de avaliar o que eles tem em estoque (a descrição difere um pouco). 
Alinhado com o Cotur para reiniciar o bombeio com  trem “B” , realizado com sucesso, segue em operação.
Status: Em andamento – Indisponível trem “A”.
28/09 – Conforme acordado foi retirado o cartão de comunicação na REVAP, levado para o TEBAR onde foi realizada a configuração e entregue para o Supervisor de Automação. Previsão de substituir este cartão amanhã 29/09.
29/09 - Devido ao risco de queda do bombeio no momento da substituição do cartão, foi acordado com o Cotur em realizarmos a substituição amanhã na oportunidade de parada do bombeio para a troca dos tanques.
30/09 - Com a parada do bombeio para a substituição do tanque, por oportunidade realizamos a substituição do cartão de comunicação remota, realizados testes de preparação de partida com o TREM A com sucesso. Alinhado com o Cotur para iniciar o próximo bombeio com o TREM A.</t>
  </si>
  <si>
    <t>Relé C3</t>
  </si>
  <si>
    <t>PDIT-26213303A2</t>
  </si>
  <si>
    <t>Elemento sensor</t>
  </si>
  <si>
    <t>Cartões de comunicação</t>
  </si>
  <si>
    <t>Ajuste no encaixe do relé</t>
  </si>
  <si>
    <t>Substituição dos cartões</t>
  </si>
  <si>
    <t>01/09/2020
OI 2023304504  – C-123102A Slide Valve 1ºstg travada – PF: Boito
Hoje foi informado pela OP de manhã que a slide do 1º estágio do C-123102A estava travada, indisponibilizando o compressor. Realizada intervenção imediata pela G&amp;E com apoio da Automação. Foram identificados os blocos pneumáticos da válvula danificados. Ambos foram trocados por blocos reparados que já estavam prontos em bancada. No entanto, após a intervenção e antes de conseguir testar a válvula, equipe identificou diversas SDVs em falha. Envolvido então o apoio do TM Danilo e Sugahara. Foi identificado um fusível queimado. Foi substituído e as SDVs passaram a indicar normalmente. Equipe então testou a válvula, mas sem sucesso. As tentativas de movimentação não funcionaram a contento. Ora funcionava, ora não, sem terminar o curso completo da válvula. Conversado então com Sup. Thomaz e Fazzini, acreditamos que o problema pode ser na engrenagem de fim de curso da slide ou no próprio bloco de comando da válvula.
02/09 - Hoje retornamos à atividade no C-123102A. Foram realizados novos testes na slide e esclarecido o ocorrido ontem. O TO que realizou a movimentação da slide hoje a fez continuamente e o TO que realizou ontem, dando pulsos no botão de acionamento manual da válvula. Assim, ontem a mesma não conseguiu movimentar e hoje movimentou normalmente. Foram realizadas pelo menos 5 movimentações completas de abrir e fechar a válvula hoje, acompanhando o barulho do acionamento das solenoides, verificando possíveis vazamentos, etc. Nenhuma anormalidade foi observada. Serviço concluido.</t>
  </si>
  <si>
    <t>03/09/2020
OM 2023298112 - M-VE-P-123114A-B Corrigir Sobre carga no motor – PF: Boito
Retirada a correia e verificado se tinha alguma interferência mecânica que justificasse o desarme do motor e não foi encontrado nenhuma anormalidade. Amanhã será avaliado em conjunto com a elétrica. Obs: foi percebido oxidações nos conduites, que pode ser um problema de acumulo de agua.  
04/09 - Realizado teste em vazio no motor e foi observado novamente desarme por sobrecarga. Decidido então pela remoção do motor. Foi aberto em bancada e megado, sem encontrar anormalidades. Motor visualmente está em excelentes condições, aparentando ser novo. Os rolamentos estão totalmente livres e também aparentam ser novos. Mesmo assim, foram substituídos por orientação do Sup. Aoki. Amanhã motor será instalado em campo e testado novamente.</t>
  </si>
  <si>
    <t>05/09/2020
OI 2023341270 - AQ-C-3123102 B -01 Aquecedor Intertravado – PF: Boito
Hoje foi relatado pela OP que a chave de temperatura alta do aquecedor de óleo do propano B da fase 2 estava atuada TSH-31231955, o que impede a entrada em operação do aquecedor e, consequentemente, a partida da máquina. Não está prevista a entrada desta máquina em operação após o retorno da parada, mas para qualquer eventualidade, foram realizados 2 AROs e deixados inativos para utilização conforme necessidade: um para permitir partida com temperatura abaixo de 30° (acima de 20°) (ARO 2019-276) e outro para forçar o sinal da chave de temperatura alta para permitir aquecimento de óleo (2020-258). Será acionado TM Squinca para fazer o force se for preciso partir este compressor durante a noite. Atuaremos com a Instrumentação de forma imediata amanhã para corretiva na chave.
06/09 - Hoje foi Removido o TSH-31231955 para manutenção em bancada, (impede a entrada em operação do aquecedor de óleo e, consequentemente, a partida da máquina) , foi constatada falha na micro chave, localizada em estoque, substituída, calibrada a chave e reinstalada. Colocado em operação e sistema operando com sucesso. Temperatura do óleo as 21hs em 36 dando permissivo de partida.</t>
  </si>
  <si>
    <t>14/09/2020
OM 2022083393 C-123102A - LSL-1231502A: Norm. Atuação PF: Boito
Realizada a drenagem o óleo, removido instrumento, realizada medições e testes no instrumento e não apresentou anormalidades. Reposicionado o instrumento no tanque do sistema de lubrificação do motor e amanhã será realizado novos testes com a aplicação de óleo no tanque.
15/09 - Realizado reaperto do instrumento, JB e painel não sendo encontrada nenhuma anormalidade. Realizado testes de indicação de nível na real com apoio da equipe de lubrificação e os testes corresponderam com sucesso.</t>
  </si>
  <si>
    <t>14/09/2020
OM 2023307397 C-123102A Adequação spool de descarga PF: Boito
Conforme programado, foi realizada a remoção do spool de descarga do 2ºstg do compressor e enviado para a Mayekawa para reparo/adequação de projeto. Previsão de coleta do spool na Mayekawa em 19/09.
18/09 - Spool de descarga do propano A saiu da MAYEKAWA por volta de 16h e nos foi passada a previsão de chegada na UTGCA às 20h30. Coord. Eder irá acompanhar os serviços de NR-13 no turno da noite e receberá o spool. ETM irá instalar durante noite. O TE na nova posição que foi confeccionada no spool não será instalado, por orientação gerencial, já que o mesmo veio como termorresistência e queremos termopar. 
19/09 - Realizada instalação do flange do TE pela ETM durante a noite, após a chegada do spool, e a reposição do óleo pela G&amp;E durante o dia (finalizada por volta de 15h30). Compressor entrega para a OP, disponível e NR-13 encerrada.</t>
  </si>
  <si>
    <t>16/09/20
OM 2022672372  C-123102A: Revisar Válvulas SDV's (PARADA COMPRESSOR NR-13) (PST COTUR – Prazo 20/09) PF: Boito
Realizado com sucesso pela Instrumentação a revisão de 4 das 5 válvulas SDVs do propano A. Fica para amanhã apenas a revisãod a SDV-502A, que teve patamar de acesso montado hoje no período da tarde.
17/09 - Concluída revisão da última SDV que estava pendente.</t>
  </si>
  <si>
    <t>16/09/2020
OM 202346651 – C-123102A - Reaperto geral do painel, JB’s, instrumentos e CCM (PARADA COMPRESSOR NR-13) (PST COTUR – Prazo 20/09) PF: Boito
Realizado reaperto das borneiras dos instrumentos do painel da IHM do Propano A. Realizado também conferência de todas as CJs, sem anormalidades. Atividade concluída</t>
  </si>
  <si>
    <t>16/09/2020
OM 2019019975 - C-123102A Verificar/Corrigir falha purga - PF: Boito
Montado patamar de acesso ao sistema de purga do motor do propano A.
18/09 - Realizada a substituição da válvula de purga do motor do compressor conforme programado. No entanto, não foi possível testar pois depende da remoção do Libra do compressor.
19/09 - Com a remoção do Libra do compressor realizada hoje, o mesmo apresentou impeditivo de partida por pressão baixa de purga do motor. Foi então mobilizado TM Sílvio para fazer o ajuste, que é de fato necessário após o alinhamento do ar para o motor. Feito isto, foi confirmado início da purga e o permissivo da máquina.</t>
  </si>
  <si>
    <t>17/09/2020
OM 2018740292 - AQ-C-123102A-03 Abrir e medir resistência (PARADA COMPRESSOR NR-13) (PST COTUR – Prazo 20/09) PF: Boito
Refeita a suportação e prensa-cabo do traço elétrico que estava danificada após uma intervenção no isolamento térmico. Equipamento foi deixado na condição original. Até sexta-feira a equipe de isolamento térmico irá concluir o isolamento térmico que falta para completar o isolamento desta linha.</t>
  </si>
  <si>
    <t>17/09/2020
OM 2023049786 - AQ-C-123102A-01 Medir e inspecionar (PARADA COMPRESSOR NR-13) (PST COTUR – Prazo 20/09) - PF: Boito</t>
  </si>
  <si>
    <t>17/09/2020
OM 2023026107 - AQ-C-123102A-02 Abrir e medir resistência (PARADA COMPRESSOR NR-13) (PST COTUR – Prazo 20/09) - PF: Boito
Iniciada intervenção nas resistências e, após medições, constatada a necessidade da troca dos dois conjuntos. Devido a uma interferência com andaime que estava montado para NR-13, não foi possível adiantar muito do serviço hoje, mas o andaime já foi adequado para iniciarmos a intervenção amanhã no primeiro horário. Material foi separado e amanhã está prevista a troca dos dois conjuntos.
18/09 - Realizada com sucesso a troca dos dois conjuntos de resistências de aquecimento do óleo do compressor. No entanto, ainda não foi possível testá-las devido ao Libra da máquina.
19/09 - Após a remoção do Libra do compressor realizada hoje pela OP, as resistências foram ligadas para aquecer o óleo e funcionaram perfeitamente.</t>
  </si>
  <si>
    <t>17/09/2020
OM 2023336100 - PIT-1231512A: Norm. Indicação (C-123102A) (PARADA COMPRESSOR NR-13) (PST COTUR – Prazo 20/09) PF: Boito
Realizada intervenção no PIT-512A e constatado que o mesmo estava com problema na parte eletrônica. Sendo assim, foi substituído por um novo transmissor. Calibrado, testado e funcionando sem anormalidades.</t>
  </si>
  <si>
    <t>17/09/2020
OM 2022031092 - C-123102A - LV-1231505A FALHA DE COMUNICAÇÃO COM ECOS (PARADA COMPRESSOR NR-13) (PST COTUR – Prazo 20/09) PF: Boito
Hoje equipe interviu também na LV-505A que estava apresentando problema intermitente de comunicação com as ECOS. Foi identificada falha no switches. Foram substituídos e a válvula passou a comunicar normalmente.</t>
  </si>
  <si>
    <t>20/09/2020
OM 2023493363 - PDIT-1231504A Falseando Indicação (C-123102A) – PF: Boito
Hoje fomos alertados pela OP por volta de 16h de que este PDIT estava com comportamento estranho, variando sua indicação para baixo, atingindo valores que ocasionavam “burnout” e indisponibilizando o permissivo do compressor quando estes valores eram atingidos. O comportamento era estranho pois o instrumento variava indicação conforme a bomba de óleo do primeiro estágio do compressor operava e isto era anormal para este instrumento. Emitida PT sem OM para verificação da Instrumentação. Foi verificado que o zero do transmissor estava em 3,96 mA, um pouco abaixo dos 4mA. Realizado então o trim de zero do instrumento, que passou a indicar normalmente, em torno de -0,8kPag e mantendo, mesmo com a bomba em operação. Resetado todos os alarmes na IHM e confirmada a disponibilidade de partida do compressor.</t>
  </si>
  <si>
    <t>XYL/XYH-1231502A</t>
  </si>
  <si>
    <t>Pás dos ventiladores</t>
  </si>
  <si>
    <t>TSH-31231955B</t>
  </si>
  <si>
    <t>Microchave</t>
  </si>
  <si>
    <t>LSL-1231502A</t>
  </si>
  <si>
    <t>Chave de nível</t>
  </si>
  <si>
    <t>Reguladora de ar do painel de minipurga</t>
  </si>
  <si>
    <t>AQ-C-123102A-03</t>
  </si>
  <si>
    <t>Suporte</t>
  </si>
  <si>
    <t>AQ-C-123102A-01</t>
  </si>
  <si>
    <t>Resistências</t>
  </si>
  <si>
    <t>AQ-C-123102A-02</t>
  </si>
  <si>
    <t>PIT-1231512A</t>
  </si>
  <si>
    <t>Parte eletrônica</t>
  </si>
  <si>
    <t>LV-1231505A</t>
  </si>
  <si>
    <t>PDIT-1231504A</t>
  </si>
  <si>
    <t>Range</t>
  </si>
  <si>
    <t>Correção do ângulo das pás do ventilador</t>
  </si>
  <si>
    <t>Substituição da microchave</t>
  </si>
  <si>
    <t>Testes e reaperto</t>
  </si>
  <si>
    <t>Adequação do spool da descarga com inclusão de junta de expansão.</t>
  </si>
  <si>
    <t>Substituição das reguladoras de ar e solenoides das SDVs</t>
  </si>
  <si>
    <t>Reaperto geral de bornes</t>
  </si>
  <si>
    <t>Verificação do sistema</t>
  </si>
  <si>
    <t>Realizado ajuste no suporte e preso com abraçadeira</t>
  </si>
  <si>
    <t>Substituição das resistências</t>
  </si>
  <si>
    <t>Realizado ajuste da configuração do instrumento</t>
  </si>
  <si>
    <t xml:space="preserve">OI 2023623756 - OI TG-B: Falha na válvula 75SRPC – PF: Lucas
Ao tentar partir o TG-B para viabilizar o teste do Venda D, por duas tentativas, a máquina tripou no passo 8, impedindo o teste do compressor. Envolvido Eng. Lucas na avaliação do motivo e foi notado que a FCV de controle do fluxo de óleo durante a partida do motor não abriu. Criada então esta OM Imediata para verificação das hipóteses levantadas pelo Lucas: Sinal não está chegando do cartão do controlador à válvula, travamento da válvula ou vazamento de óleo dentro do hood. TMs Hélvio, Martins e Danilo Sugahara participaram da atividade. Verificado inicialmente que o sinal do cartão estava chegando corretamente à válvula. Em seguida, foram feitas tentativas de cranck, sem sucesso. Checado interior do hood e não encontrado indícios de vazamento. Também verificado isolamento e parâmetros da bobina – OK. Definido então por continuarmos as verificações amanhã. 
02/10 - Dando continuidade na avaliação, hoje com apoio do Eng. Lucas, equipe verificou que em cima da bobina de acionamento da válvula existe um pino para movimentá-la manualmente. Foi desmontado este pino para acessar o mecanismo e identificada muita sujeira. Realizada a limpeza e lubrificação e tentado novo cranck que, desta vez, ocorreu com sucesso. Em seguida, TG-B partiu sem anormalidades para permitir o teste do Venda D.
</t>
  </si>
  <si>
    <t xml:space="preserve">OM 2023016693 - TG-B – Inspeção seção quente 
Realizada montagem das bancadas laterais para atividade de inspeção da seção quente do TG-B que será realizada a partir de segunda.
Status: Concluído Andaime – Disponível
05/10 - Realizada montagem de pau de carga para remoção das peças da seção do TG-B no primeiro horário e, em seguida, iniciada a desmontagem das peças da seção quente. Já foram removidas todas as mangueiras e todos os injetores. Para o turno da noite está prevista a remoção de todos os support frames e bocais de descarga, em linha com o planejado.
06/10 - Iniciado a preparação das peças em oficina, feito a identificação de número de série, lubrificação dos parafusos, inspeção visual das falhas e limpeza das câmaras. Foram identificados os bocais de descargas 6, 7, 9 e os Suport Frames das câmaras 7 e 8 com desgaste acentuado. Esses componentes serão substituídos por sobressalentes disponíveis. Esses materiais já separados em bancada para continuidade das atividades pelo próximo turno. Previsto para equipe da noite finalizar a preparação das câmaras e iniciar a atividade de montagem dos suports frames em campo.  
07/10 - Durante o período da manhã foram finalizados a montagem de todos os suports frames e dos bocais das posições 2, 3, 5, 6, 8 e 9. Durante o período da tarde após reunião realizada Coord. Grandes Máquinas, Líder, Sup. Aoki e Eng. Gustavo foi decidido por removermos três suportes frames e bocais das câmaras 1 , 4 e 7 para avaliação mais detalhada pela equipe da sede devido ao fragmento que foi identificado no interior da máquina. Por volta das 18h30 foi finalizada a remoção suportes frames e bocais das câmaras 1 , 4 e 7. Em paralelo segue avaliação em conjunto com a sede e ITB. 
Previsto para equipe da noite realizar a recomposição dos injetores das posições 2, 3, 5, 6, 8 e 9. Com esse detalhamento na avaliação previsão de entrega da máquina para sexta-feira, dia 09/10.
08/10 - Turno da noite 07/10: Conforme programado foi finalizado a montagem das injetores e mangueiras das posições 2, 3, 5, 6, 8 e 9. Foi mantido abertas as posições 1, 4 e 7 para inspeção mais detalhada para equipe do dia para buscar identificar a origem do fragmento.
Turno do dia 08/10: Realizado ao longo do dia inspeção mais detalhada nas posições 1, 4 e 7 juntamente com a finalização da boroscopia na PT pela equipe técnica externa. Realizada a movimentação da NGV dessas câmaras, mas não foi encontrado nenhum cisalhamento, porém foi constada que folga está acima da tolerância, segue os valores: (1=0,50); (4=0,60); (7=1,20). A equipe finalizou atividades por volta das 19h00. A equipe da noite vai recomposição dos componentes das câmaras 1, 4 e 7(Suporte Frame, bocais, injetores, combustores e mangueiras), feito isso será realizado check dessa atividade. Estamos prevendo para amanhã uma inspeção no filtro do demister juntamente com a troca do elemento filtrantes da coping guard. Assim que finalizamos essa etapa no período da manhã será realizado check list de partida OP e MI e em seguida a partida assistida para entrega em definitivo como disponível.     
09/10 - Turno da noite: Realizado conforme programado a recomposição dos suportes frames, injetores, combustores e mangueiras das câmaras 1, 4 e 7. Em seguida, foi realizado check list geral do fechamento de todas as câmaras, nenhuma anormalidade foi constatada. Turno do dia: Hoje devido fortes chuvas e incidência de raios durante praticamente todo do dia, não conseguimos realizar conforme planejado a inspeção no demister no período da manhã. Após o almoço foi realizado a desmontagem do pau de carga do interior do hood e feito check list geral junto a operação para liberar a máquina. Por volta das 15h00, foram realizadas duas tentativas de partida assistida pela MI sem sucesso, sendo uma às 15h30 e outra às 16h00 em ambas houve a indicação do alarme denominado “NH Failsafe coolstop”. Devido a essa falha foram levantados todos logs da máquina encaminhado ao Eng. Lucas para análise de falha. Foi montado grupo de TEAMS com equipe de engenharia para avaliar esse evento, participaram: Eng. Lucas, Ranaudo, Boito, Nilson e Ferrarezzi. Na avaliação da foram levantadas e recomendações. A primeira foi verificação no sistema de gás combustível, foi realizado verificação do alinhamento das válvulas, drenos, feito também verificação no interior do hood e na casa de filtros, nada foi contratada. Realizado também a atualização da composição de gás. A outra suspeita era da necessidade ajuste de parâmetro interno do ECS de correção da taxa de gás. Esse parâmetro denominado na lógica do ECS como Tuning.qcst_int foi alterado de 140 para 150, pois havia histórico de ajuste dele em outras oportunidades de troca de filtro com apoio da equipe da RR. Após essas avaliações realizamos uma nova partida por volta das 18h00, mas também sem sucesso, houve mesmo indicativo de falha. Foi acordado com OP para darmos continuidade na atividade amanhã. Por ora, a máquina segue indisponível.
OM 2023500231 - UT-TS-GE-513201B-02 - SUBSTITUIÇÃO DOS ELEMENTOS FILTRANTES – PF: Lucas
Iniciada a retirada dos filtros e adiantado o início da limpeza da casa de filtros com apoio da plataforma elevatória.
06/10 - Dado continuidade, hoje foram removidos os restantes dos filtros sujos de campo e finalizado a limpeza da casa dos filtros. Realizada também a movimentação dos filtros novos para campo.
07/10 - Dando continuidade, hoje a equipe mecânica finalizou a instalação dos 124 elementos filtrantes novos na casa de filtros de entrada do TG-B. Atividade concluída sem maiores delongas.
OM 2023500347 - GE-513201B ANÁLISE BOROSCÓPICA – PF: Lucas
Realizada montagem de andaimes para acesso ao inlet pleno para boroscopia.
06/10 - Com apoio de equipe externa foi iniciado a boroscopia da seção fria (compressor IP e turbina IP). Atividade prossegue amanhã com a etapa de espaço confinado (compressor e turbina HP).
</t>
  </si>
  <si>
    <t xml:space="preserve">OI 2023653474 GE-513201B- Análise de Falha Sequência de Partida
Hoje conforme combinado tivemos apoio extraprogramado do Eng. Lucas e Boito para continuidade da análise de falha na sequência de partida do TGB. Foi elaborada arvores de falha com algumas hipóteses para verificações em campo. Foi autorizado pelo GAT PT imediata para realização destes testes em campo. Foram verificadas/testadas as válvulas bleed HP3; IP7; instrumentos de pressão diferencial da casa de filtros 63IFJ1/63IFJ2; válvulas de dreno 20FGV e 20FGCD; VIGV(RVDT) e mais os alinhamentos de sistema de gás combustível, mas nada de anormal foi encontrado. A suspeita retornou novamente para o valor da taxa de injeção de gás. Ontem havíamos dado um degrau passando esse valor set de 140 para 150, mas não houve sucesso na partida. Hoje após alinhamento com equipe suporte realizamos uma nova partida na máquina, desta vez, com a taxa de injeção com no valor de 160, a máquina de primeira. Após a partida, levamos a mesma até a velocidade de sincronismo com sucesso parando logo em seguida. Equipamento testado e liberado para operação sem restrições. A amanhã retornamos com as atividades de backlog dessa máquina, será trocada o sensor de posição da VIGV(RVDT) conforme programado.
</t>
  </si>
  <si>
    <t xml:space="preserve">OE 2023610368 GE-513201A – Atividade de pré partida – PF: Lucas
Realizada com sucesso a substituição das câmaras 1, 2 e 9 e limpeza em campo das tochas. Realizada drenagem do manifold da tocha. Atividades de pré-partida do TG-A foram concluídas e amanhã será testado o TG para confirmar sua disponibilidade.
</t>
  </si>
  <si>
    <t xml:space="preserve">OM 2023482573 TG-C Reaperto de bornes Painel de controle – PF: Lucas
Conforme programado foi realizado o reaperto geral de bornes nos painéis do TG-C, não foi encontrada nenhuma régua de borne ou pontos com folga, a maioria estava em boas condições. Atividade finalizada com sucesso. TG-C está liberado para operação sem impeditivo.
</t>
  </si>
  <si>
    <t xml:space="preserve">OM 2023647217 TG-C: Norm. Sistema de Ignição RIC – PF: Lucas
Realizada a substituição da vela 7B que estava em falha, realizada a megagem dos cabos conectados as velas e neste primeiro momento foram identificados 11 cabos com baixa isolação. Para uma análise mais aprofundada amanhã será desconectado os cabos das velas para novas medições. Foi realizado também testes nos cabos de comunicação em bancada com multímetro não apresentando anormalidade, para eliminar a possibilidade de falha nos cabos de comunicação foi realizado mais um teste com um outro equipamento de para teste de cabo assim confirmando a integridade do cabo de comunicação.
</t>
  </si>
  <si>
    <t xml:space="preserve">OM 2023647217 TG-C: Norm. Sistema de Ignição RIC – PF: Lucas
Dando continuidade na avaliação, hoje equipe soltou vela por vela dos circuitos que apresentaram baixa isolação para verificar se o problema está nos cabos ou nas velas. Dentre os 11 circuitos com baixa isolação, tivemos o seguinte resultado: apenas 1B, 2B e 5B apresentaram baixa isolação no cabo. Todos os demais circuitos apresentaram isolação normal nos cabos e devemos verificar a condição das velas: 2A (visualmente há dano na vela), 3A, 3B, 6A, 6B, 7A, 7B e 9B. Finalizada as medições, os circuitos foram reconectados e realizado um novo teste de centelhamento com acompanhamento da Instrumentação. Foram feitos testes com centelhamento em 0,5s, 0,7s e 0,9s. Nos testes com menor taxa, apenas uma vela falhou. Nos testes com 0,9s, seis velas falharam. Equipe então deixou na condição usual de 0,5s. Informações foram passadas ao Eng. Lucas para avaliação e definição dos próximos passos. TG segue disponível. </t>
  </si>
  <si>
    <t xml:space="preserve">OM 2023647217 TG-C: Norm. Sistema de Ignição RIC – PF: Lucas
Ontem durante os testes de partida do TGA o Eng. Lucas verificou a existência de falha no RIC do TGC, com isso aproveitamos hoje a liberação para intervenção imediata no WHRU para realizarmos em paralelo uma nova avaliação do RIC em campo junto as equipes de elétrica e instrumentação. Em campo Eng. Lucas junto com os TMs Silvio e Carneiro realizaram verificação geral no conjunto de ignição, pois havia código de falha no RIC indicando queda de tensão, foram reapertadas todos as conexões, mas não foi encontrada nada solto ou algum dano aparente. Feito isso, foi ajuste nos tempos de ciclagem 0,5s; 0,7s e 0,9s; em todos eles após o reset só apareceu a falha na vela 8B que já conhecida, a única diferença na alteração do tempo de ciclagem foi alteração no GAP da apresentação da falha na vela 8B. Ao final do teste retornamos para a condição de tempo de 0,5s. Acompanhado ao longo de todo o dia não houve mais indicio de falha no módulo. Já foi delineado pelo GPI a ordem específica para compra de 13 velas novas juntamente com os três cabos mapeados que apresentaram baixa isolação. Vamos acompanhar a compra desse material junto ao SBS. </t>
  </si>
  <si>
    <t xml:space="preserve">OM 2023482542 – TG-C – Reaperto geral do CCM (PRIORIDADE) – PF: Lucas
Realizado com sucesso o reaperto geral em todas as conexões de comando e potência das Gavetas do CCM, no compartimento de entrada, no softstarter do motor de partida, no compartimento dos DJs de comando e no compartimento da rede DeviceNet do CCM. Atividade concluída.
</t>
  </si>
  <si>
    <t xml:space="preserve">OI 2023720890 - GE-513201C – Travamento do WHRU – PF: Lucas
Após a partida da ampliação hoje à tarde, OP tentou modular o WHRU do TG-C para garantir sua funcionalidade no momento de aumentar a demanda por carga térmica após a entrada da UPCGN II e o mesmo não subiu acima de 13%. A movimentação para zero ocorria normalmente mas além de 13% não abria. Realizada avaliação em campo pelos TMs Brazil e João Vitor e verificado que não há vazamento de ar aparente. Também confirmado que as pressões nos manômetros não se equalizam então, a princípio, não há problema de passagem interna ao cilindro. Durante a movimentação, equipe observou muita dificuldade em movimentar além dos 13%, inclusive causando torção em toda a estrutura. Com isto, resolvemos parar os testes e a melhor hipótese é de travamento interno. Amanhã, caso o TG pare, seria interessante abrir a tampa de inspeção para verificação. Iremos discutir o assunto com a Gerência no primeiro horário.
22/10 - Hoje após deliberação com corpo gerencia no REDIA das 08h00 foi autorizado emissão de PT imediata para avaliação/inspeção/testes no WHRU do TGC que apresentou travamento durante operação da máquina a alguns dias atrás. Inicialmente foi realizado novo teste funcional em campo com apoio do eng. Lucas. Foram feitos vários testes de abertura e fechamento do damper, verificado cilindro, posicionador, retorno de posição, alimentação de ar pela instrumentação. A equipe de mecânica acompanhou a movimentação do conjunto de acionamento link superior e inferior, mas não encontrou anormalidades. O tempo de movimentação também estava dentro da normalidade, em torno de 45s para abrir e 50s para fechamento. Feito essa externa partimos para segunda etapa de inspeção interna, essa etapa foi mais demorada devido a necessidade de troca da PT de espação confinado de vermelha para amarela após reavaliação do cenário junto ao GPI e SMS. Superada essa liberação, foi realizada inspeção interna nas aletas do damper, porém não foi encontrada nenhum ponto aparente de roçamento. Com isso, foi fechado ao final da inspeção a tampa de acesso ao interior damper e retornado essa atividade para replanejamento restabelecendo o WHRU novamente. Realizamos ao final da tarde reunião com equipe técnica aprofundar análise de falha, foram levantadas algumas hipóteses para emissão de arvore de falhas que serão melhor trabalhadas amanhã. Previsto para amanhã trabalhos junto ao GPI no delineamento da ordem prevendo algumas verificações a serem realizadas durante o final, sendo elas: Verificar folga mancal, realizar lubrificação, desmontar link superior e inferior para movimentação manual dos dampers juntamente com a passagem de azul da Prússia em alguns pontos para avaliação posterior. A ideia planejador tudo ao longo do dia de amanhã, validar com equipe de engenharia para atuarmos com equipe de sobreaviso durante o final de semana
</t>
  </si>
  <si>
    <t>OI 2023720890 - GE-513201C – Travamento do WHRU – PF: Lucas
 Realizado a desmontagem dos links superior e inferior para movimentação manual dos dampers individualmente. Nos testes manuais 5 dos 6 dampers foram movimentados sem tanto esforço, contudo o damper superior central foi constatado dificuldade de movimentação manual. Foram removidos os 3 mancais superiores lado LA para limpeza e lubrificação em oficina. Foi necessário reparo em um deles que havia soltado o pino de fixação, em outro foi trocado anel elástico, também foi verificado bastante sujeira e graxa deteriorada. Os mancais foram limpos, lubrificados e recompostos em campo. Tentamos remover os mancais do lado LOA sem sucesso, eles estão bem travados, amanhã será aplicado temperatura com maçarico para remoção. Ao final da tarde foi necessário fazer novo ajuste no WHRU devido a remoção do link com posicionador para testes manuais o mesmo saiu de posição. Foi calibração sem maiores delongas. Atividade prossegue amanhã. Obs.: Foram retiradas duas unidades do NM 10.496.529 Graxa lub. lt c/500g através da reserva-99020401-1 para uso na lubrificação dos mancais pela mecânica.</t>
  </si>
  <si>
    <t xml:space="preserve">OI 2023720890 - GE-513201C – Travamento do WHRU – PF: Lucas
 Dado prosseguimento na atividade do WHRU, foi realizada a desmontagem e remoção dos três mancais superiores lado LOA para manutenção em oficina. Houve bastante dificuldade na remoção em campo, foi necessário o uso de maçarico, desengripante além de várias movimentações do WHRU para descolar o eixo do mancal, principalmente o mancal central que é que está com maior travamento. Em oficina, foi realizada a limpeza geral dos mancais, lubrificação com graxa de alta temperatura juntamente com a confecção de juntas novas. Apesar de bastante chuva bem intensa na unidade ao longo de todo o dia conseguimos recompor os mancais em campo e restabelecer o TGC ao final da tarde. Atividade prossegue amanhã com limpeza e lubrificação dos mancais inferiores. </t>
  </si>
  <si>
    <t>OI 2023720890 - GE-513201C – Travamento do WHRU – PF: Lucas
Realizada a lubrificação dos mancais verticais LA e LOA do whru e realizado testes funcionais à frio no Whru que operou com sucesso</t>
  </si>
  <si>
    <t>OI 2023720890 - GE-513201C – Travamento do WHRU – PF: Lucas
Tivemos atraso no início da atividade devido a apresentação sobre o sistema ARO. Foi realizada a abertura da BV do Whru, realizada inspeção sendo identificado alguns pontos muito próximos do eixo e com indícios de amaçamento da chapa, foi iniciado o alargamento da furação da chapa envolta do eixo dos dampers que eram possível acessar sem andaime. Realizado nos testes do Whru que correspondeu com sucesso. Amanhã será dado continuidade na atividade.</t>
  </si>
  <si>
    <t>OI 2023720890 - GE-513201C – Travamento do WHRU – PF: Lucas
Hoje foi dado continuidade no trabalho com a montagem de andaime no interior do Whru, realizada a inspeção nas chapas identificando alguns pontos bem próximos a eixo dos dampers e sinais de amaçamento. Com isso foi realizado o alargamento dos furos nas chapas próximo aos eixos dos dampers, desmontado o andaime, fechada a janela de visita e realizado testes operacionais a frio com sucesso.</t>
  </si>
  <si>
    <t xml:space="preserve">OM 2023719360 - GE-513201A – Falhas na Partida – PF: Lucas
Após a situação no WHRU do TG-C, OP tentou partir o TG-A por duas vezes, sem sucesso. O relato foi de Falha na Ignição na primeira tentativa e Falha na Meetering Secundária na segunda. Após a estabilização das plantas da ampliação, foi observado que não havia necessidade de mais um WHRU para suprir a carga térmica. Com isto, será melhor avaliada a situação do TG-A amanhã cedo.
21/10 - Hoje, conforme combinado, tivemos a mobilização do Eng. Lucas para apoio na análise de falha nas duas partidas do TGA de ontem sem sucesso. Foi verificado que log de eventos que na primeira partida foi devida não falha de ignição e a segunda falha na meetering secundária. Atuamos em duas frentes para agilizar o restabelecimento dessa máquina. Foi realizada pela instrumentação verificação na válvula de dreno tocha, estava OK, foi verificada da válvula de alimentação de gás (Isolation) e constatada que mesma estava travada em posição intermediaria, possivelmente ocasionando a falha de ignição. Essa válvula foi substituída por outra sobressalente disponível em oficina. Em paralelo tivemos a verificação no controlador da válvula secundária, em primeiro teste realizado (Parcial Stroke) foi dado o comando de 25%, mas a válvula não respondeu, o torque subiu e retornou para zero em seguida. Como a válvula não mudou em campo foi realizada a verificação no controlador, em avaliação inicial não foi encontrado falha no mesmo, porém assim que rodamos o diagnóstico de hardware ele não travou não completando o ciclo. Foi necessário um reset para normalizar, feito isso, tanto o módulo quanto a válvula retornaram a operar. Por desencargo, optamos por trocar o módulo da válvula HP6 que está em falha por este da válvula secundária. A troca foi feita com sucesso com apoio da automação, em seguida, foi tentando partida da máquina, sem sucesso devido a nova falha desta vez de sobrecarga no motor de partida. Com essa nova falha realizamos nova verificação no interior do hood, em busca de algum ponto de anormalidade, não foi encontrada nenhuma mangueira solta ou vazamento aparente, foi somente verificado a presença de óleo no piso. Foi realizado então, o pinçamento no pino de acionamento manual na FCV (75SRPC) do motor de partida e feito um Cranck com sucesso, antes de segunda tentativa, realizamos limpeza nesse pino de acionamento, pois havia histórico deste tipo de falha em outras máquinas. Após isso, tentamos novo crank sem sucesso. Foi feito mais um ajuste e dado nova partida na máquina desta vez com sucesso, mas percebemos que rotação do motor ficou oscilando entre 2930 a 3100rpm, gerando falha logo que motor saiu. Enfim, o TG entrou em operação, fez passos de warmup, sem maiores registros de anormalidade. Foi colocado na barra e em carga por volta das 19h00. Acordado com a operação assim que realizar a transferência de carga do TGC para TGA para a máquina e aplicar o libra para intervenção no WHRU na data de amanhã.   
</t>
  </si>
  <si>
    <t xml:space="preserve">OM 2022972110 TG-B: Ajustar valores Sensores de vibração (Ação/Abrangência de RTA - CONCLUÍDO) – PF: Lucas
Realizada a alteração na lógica dos sensores de vibração de modo a atender a ação do RTA , na segregação dos sensores dos cartões Bently Nevada. 
</t>
  </si>
  <si>
    <t xml:space="preserve">OM 2023741356 - AIQ-5132601C: Corrigir falha no sensor – PF: Lucas
Realizada a limpeza da lente do instrumento, simulado testes de atuação com gás padrão que atuou no Det-Tronics normalmente, porém a equipe identificou que no momento dos testes não indicou atuação do sensor na IHM do TG. Amanhã será dado continuidade na atividade.
</t>
  </si>
  <si>
    <t>75SRP</t>
  </si>
  <si>
    <t>Válvula hidráulica</t>
  </si>
  <si>
    <t>Parametrização do controle de combustível</t>
  </si>
  <si>
    <t>Dampers do WHRU</t>
  </si>
  <si>
    <t>Interferencia entre eixo e parede interna</t>
  </si>
  <si>
    <t>20FGTORI
88FGS
75SRP</t>
  </si>
  <si>
    <t>Válvula de dreno, controlador da metering e válvula stroker</t>
  </si>
  <si>
    <t>Corretiva Planejada</t>
  </si>
  <si>
    <t>AIQ-5132601C</t>
  </si>
  <si>
    <t>Reaperto de bornes do painel</t>
  </si>
  <si>
    <t>Reaperto das gavetas</t>
  </si>
  <si>
    <t>Testes e inspeção interna</t>
  </si>
  <si>
    <t xml:space="preserve">OM 2022737201 - C-123101D CORRIGIR DESBALANCEAMENTO EIXO
Finalizada montagem do acoplamento, Key Phasor e tubulações de gás. ADRE foi instalado. Porém não foi possível partir o Venda para teste devido às falhas na partida do TG-B. Tentaremos novamente amanhã.
02/10 - Após a partida do TG-B e antes da queda do TG-D, foi possível realizar a partida do Venda D e o teste com coleta de vibração no ADRE e acompanhamento dos Engs. Boito e Ishimoto. O teste foi conclusivo, não precisaremos testar novamente a máquina e foi observada uma melhora nos níveis de vibração. A vibração ainda existe e acreditamos que será corrigida apenas com o overhaul do Vorecon, mas já é possível estender mais a faixa de operação do compressor (próximo de 10.600 RPM). Será emitido relatório sobre a atividade na próxima semana.
</t>
  </si>
  <si>
    <t xml:space="preserve">OE 2022918381 - PN-C-123101- Venda A/B/C/D/E Atualizar Firmware Cartões Bently – PF: Fernando
Aproveitando oportunidade do Venda C estar parado hoje, foi realizada a atualização do firmware dos cartões do Bently. Este era o único compressor que ainda estava pendente. Assim, todos os 5 já estão agora com a versão mais atualizada.
</t>
  </si>
  <si>
    <t xml:space="preserve">OM 2022712068 - VE-C-123101D-D Revisão geral (ARO 2020-314) – PF: Fernando
Conforme solicitado ao GPI, foram inseridas as operações de inserção e remoção do force para deixarmos o compressor permissível para operar. Com isso foi ativada  a ARO 2020-314 e inserido o force pela equipe de automação assim estando permissível para operar o compressor com 2 ventiladores. Foi dado continuidade na manutenção do conjunto sendo realizada, limpeza e pesagem da pés, realizada a verificação as folgas do mancal do ventilador e motor não havendo a necessidade de substituir os rolamentos.
14/10 - Removido o conjunto do ventilador do campo e transportado para oficina, iniciada a medição das folgas do conjunto e em uma pré análise, será necessário substituir o polia movida e motora.
15/10 - Finalizada a manutenção e montagem do conjunto em oficina e com previsão de instalação amanhã em campo.
16/10 - Realizada instalação do conjunto em campo. O mesmo foi testado, coletada vibração, sem apresentar anormalidades. Foi removido o force pelo TM Thiago. Disponível.
</t>
  </si>
  <si>
    <t xml:space="preserve">OM 2023712458 - FT-C-123101D-A/B Substituir Elementos Filtrantes (Est.Incent.) – PF: Fernando
Substituídos também os filtros de óleo Venda D.
</t>
  </si>
  <si>
    <t xml:space="preserve"> PN-C-123101B</t>
  </si>
  <si>
    <t>VE-C-123101D-D</t>
  </si>
  <si>
    <t>FT-C-123101D-A/B</t>
  </si>
  <si>
    <t>Filtro</t>
  </si>
  <si>
    <t>Substituição do Mancal</t>
  </si>
  <si>
    <t>Revisão Geral do Ventilador</t>
  </si>
  <si>
    <t>Substituição de elemento filtrante</t>
  </si>
  <si>
    <t>01/10/2020
OE 2023328189 - C-3123102A – Erro de indicação no TIT-31231903A – PF: Boito
Aproveitando oportunidade de parada da Ampliação, foi realizado hoje intervenção imediata para verificação do erro de medição do TIT-903A. Foi substituído o TE pelo TM Martins, mas a falha persistiu. Devido a outras prioridades, foi necessário interromper o serviço. Continua amanhã.
03/10 - Informado pelo TM Martins hoje que foi possível concluir esta atividade ontem. Após a troca do TE na quinta-feira, foi iniciada a calibração do transmissor mas houve falha na geração do sinal por conta do padrão utilizado (PCT-38) e falha nos cabos de ligação do padrão. Mesmo utilizando outro padrão não foi possível simular sinal de temperatura, por falha dos cabos. O novo TE apresenta um valor de resistência alto entre os dois comuns, indicando uma degradação do sensor. Sendo assim, foi substituído também o cabo. Elétrica apoiou megando o cabo novo, apresentando resistência na casa de Giga ohm, ok. Realizada então a calibração do transmissor, com sucesso.</t>
  </si>
  <si>
    <t>01/10/2020
OE 2023616801 - C-3123102A Slide 2º stg em falha e Slide 1º stg travando (PST COTUR) - PF: Boito
Realizada também intervenção de melhoria nas Slide Valves do compressor de propano A da fase 2. Hoje intervimos na slide do primeiro estágio do compressor. Foi realizada furação no eixo do sensor de posição para fixa-lo melhor, evitando que gire em falso como frequentemente acontece. Amanhã atividade continua no segundo estágio.
03/10 - Realizada intervenção na slide do 2º estágio hoje. Encontramos muitos problemas para serem corrigidos neste estágio. A mosca instalada no eixo da slide estava travada, e foi necessário remover parte do conjunto para oficina para conseguir sacá-la e refazer a fixação. TMs também identificaram que a borneira dos terminais dos cabos estavam muito oxidados, em péssimo estado, inclusive quebrou um deles ao tentar desparafusar para remover os terminais. Observado que não havia junta na tampa o que ocasionou entrada de água. Certamente teríamos problemas muito em breve nesta slide. Foi realizada limpeza e reparo na borneira, substituídos terminais e confeccionada junta para fechar a tampa. Feito isto, equipe retornou ao campo para tentar a furação no eixo da válvula mas sem sucesso. Não há posição que permita furar, deverá ser removido o eixo completo para fazer este serviço. Outro complicador é o material de aço inox que não é tão simples de furar com furadeira convencional. Foi passado loctite fixado sem a nova furação, da mesma maneira que fazemos eventualmente. Atividade de fixação na slide do 2º estágio deverá ser redelineada e replanejada considerando esta dificuldade.</t>
  </si>
  <si>
    <t>20/10/2020
OI 2023719508 C-3123102A – Falha Slide Valve 1º Estágio Propano A adequação – PF: Boito
Fomos informados pelo COTUR no REDIA das 08h00 sobre a falha na partida do compressor de propano durante o turno da noite devido a travamento da slide valve do 1º estágio em 100%. Foi autorizado PT imediata pelo GAT para intervenção corretiva pela instrumentação. Em campo foi realizada verificação das solenoides pneumáticas de abertura e fechamento, ambas estavam OK. Mas o slide não modulava, foi feito então, modulação manual nas laterais do bloco hidráulico descolando a válvula. Feito isso, realizamos a abertura e fechamento com sucesso, no entanto, percebemos na modulação que ZIT-21231931 não passava de 93%, como este percentual não impactava na liberação da máquina acordamos com COTUR para programar calibração do ZIT junto com rodízio. A máquina foi liberada para OP por volta das 15h00 e entrou em operação as 15h30 sem anormalidades. Equipamento liberado. 
GPI-Instrumentação: Leandro, por gentileza criar nota/OM especifica para manutenção/revisão do bloco hidráulico juntamente com calibração do ZIT-931, para essa tarefa vai será necessário a desmontagem da tampa do acoplamento. Atividade será realizada no backlog do rodízio. Favor retornar com OM para acompanhamento do líder. Obrigado.</t>
  </si>
  <si>
    <t>23/10/2020
OE 2023484090 C-2123102B - substituir elementos FT-C-3123102B-02A/B (PRD COTUR/MI) – PF: Boito
Hoje conforme combinado foi realizada atividade extraprogramada para troca dos filtros saturados do compressor B de propano da adequação. No período da manhã foi realizada partida da bomba para identificar o filtro com maior DP para troca, foi definido a troca do FT-02B que estava 210Kpa. Na parte da tarde foi recebido filtros novos (3 unds) por volta das 14h30. Em campo houve bastante atraso na liberação da PT devido dificuldade de aplicação do libra por conta de passagem de propano pelas válvulas de bloqueio. Superada essa etapa, foram substituídos elementos filtrantes do FIT-02B com sucesso. Atividade perdurou até por volta das 20h30 devido a aplicação de torque bastante elevado nas tampas do filtro. Obs.: Foi retirada juntas duas unidades do NM 10.515.237 Junt.circ.p/flang. FR esp. 12" 300# do estoque através da reserva 98014272-5 após o horário. Os elementos filtrantes saturados foram trazidos para oficina para avaliação do corpo técnico na próxima para ver ser vale a pena realizar algum tipo de limpeza no FT-02A de forma programada.</t>
  </si>
  <si>
    <t>30/10/2020
OI 2023755765 – B-C-123102A-03B – Trinca no spool – PF: Boito
Foi identificado pela equipe de operação uma trinca na solda na tomada do PI na tubulação de descarga da bomba B-C-123102A-03. Autorizada  emissão da PT imediata, removido o spool, realizado LP e reparada a solda. Spool segue no pipe shop ficando pendente apenas a realização do TH para instalar o spoll no campo.</t>
  </si>
  <si>
    <t>TIT-31231903A</t>
  </si>
  <si>
    <t>Sensor e cabo</t>
  </si>
  <si>
    <t>Slide</t>
  </si>
  <si>
    <t>Slide do 1º estágio</t>
  </si>
  <si>
    <t>FT-C-3123102B-02A/B</t>
  </si>
  <si>
    <t>B-C-123102A-03B</t>
  </si>
  <si>
    <t>Spool</t>
  </si>
  <si>
    <t>Substituição do sensor e cabo</t>
  </si>
  <si>
    <t>Exercitação mecânica da válvula de 4 vias</t>
  </si>
  <si>
    <t>Substituição dos elementos filtrantes</t>
  </si>
  <si>
    <t>Reparo através de solda</t>
  </si>
  <si>
    <t xml:space="preserve">OI 2023675339 C-123701B Falha em cartão do hydrocon – PF: Suzuki
Durante a preparação do compressor para operar, o operador não conseguia realizar o reconhecimento de um alarme do sistema de controle de carga do compressor. Foi avaliado pela equipe de automação a existência da falha código 226, referente a baixa tensão na válvula 2.2 do 2E1P indicando -25ºC na IHM. Emitida PT imediata, realizada a verificação do fusível e o mesmo se encontrava íntegro, realizada a substituição do porta fusível por sobressalente e normalizada a indicação da válvula. Em oportunidade a equipe realizou reaperto geral nesta régua de bornes e não foi identificado nada folgado, assim sendo entregue o compressor para a operação.
</t>
  </si>
  <si>
    <t>Cartão do Hydrocom</t>
  </si>
  <si>
    <t>Realizada troca do cartão.</t>
  </si>
  <si>
    <t>23/10/2020
OM 2023683327 C-UC-513401D Medir e testar a secadora ID – PF: Boito
Iniciada atividade corretiva para buscar o motivo da falha que está causado parada do compressor D. Em campo foram realizadas somente as medições de isolação motor, ventilador da secadora ID que está apresentando falha. Porém, não foi previsto etapas de medição com compressor operando, com isso, essa atividade deve ser reprogramada para próxima semana.</t>
  </si>
  <si>
    <t>OM 2023683327 C-UC-513401D Medir e testar a secadora ID (PRD COTUR) – PF: Boito
Foram realizados testes na secadora do compressor de ar e verificado que não existem anormalidades elétricas. Realizados simulações de trips elétricos na secadora que não influenciaram no funcionamento do compressor de ar. Verificado apenas que existe um alarme na IHM provindos de sensores de temperatura e pressão que deverá ser ainda verificado com auxílio da instrumentação. Compressor de ar está disponível e operando, porém, sem sua unidade de secadora ID.</t>
  </si>
  <si>
    <t>Alarme de Proteção da Secadora</t>
  </si>
  <si>
    <t>Ensaios elétricos</t>
  </si>
  <si>
    <t>02/10/2020
OM 2023098910 - B-2123101B Corrigir vazamentos Cabeçote e Stroke 1 e 2 – PF: Boito
Realizada montagem de pau de carga e patamar para intervenção na bomba de MEG da Mecânica.
13/10 - Realizado o ajuste dos retentores do eixo de acionamento das caixas mecânicas 1 e 2, substituído o retentor eixo de saída da redutora que apresentava vazamento, acoplado e iniciado o alinhamento do conjunto.
14/10 - Conforme programado foi realizada a remoção dos spools de sucção e descarga, iniciada a desmontagem da bomba para verificação dos devidos vazamentos.
15/10 - Finalizado o alinhamento do conjunto e instalada as tubulações de sucção de descarga, colocada a bomba em operação que operou sem anormalidades.</t>
  </si>
  <si>
    <t>Cabeçote e stroke</t>
  </si>
  <si>
    <t>Substituição da junta do cabeçote e ajuste do retentor</t>
  </si>
  <si>
    <t xml:space="preserve">OM 2023642649 B-540001B -Desarme devido Aquecimento </t>
  </si>
  <si>
    <t>OM 2023156072 MC-B-540001C Substituir Junta do Cabeçote</t>
  </si>
  <si>
    <t xml:space="preserve">OM 2023511357 - B-3123101A INSPECIONAR E CORRIGIR VIBRAÇÃO EXCESSIVA
Realizada intervenção nos acumuladores hidráulicos da B-3123101A. Verificada que as duas bexigas, tanto da sucção quanto descarga, estavam descalibradas. O amortecedor da descarga estava com a válvula danificada, que foi substituída. Realizada calibração correta pela equipe de Mecânica e instaladas as bexigas pela Caldeiraria. Atividade concluída.
</t>
  </si>
  <si>
    <t>Fluido de arrefecimento</t>
  </si>
  <si>
    <t>Junta do cabeçote</t>
  </si>
  <si>
    <t>Acumulador de pressão</t>
  </si>
  <si>
    <t>Bexiga</t>
  </si>
  <si>
    <t>Diminuição da concentração do fluido de arrefecimento</t>
  </si>
  <si>
    <t>Realizada troca da junta do cabeçote</t>
  </si>
  <si>
    <t>Unidades de bomba</t>
  </si>
  <si>
    <t>Realizada troca de válvula e calibração das bexigas.</t>
  </si>
  <si>
    <r>
      <rPr>
        <b/>
        <sz val="11"/>
        <color theme="1"/>
        <rFont val="Calibri"/>
        <family val="2"/>
        <scheme val="minor"/>
      </rPr>
      <t>OM 2022751778 - PN-123002-Revisar proteções Entradas 52-A/52-B e TIE –</t>
    </r>
    <r>
      <rPr>
        <sz val="11"/>
        <color theme="1"/>
        <rFont val="Calibri"/>
        <family val="2"/>
        <scheme val="minor"/>
      </rPr>
      <t xml:space="preserve"> PF: Fernando
Realizada a atividade de parametrização dos Relés Entrada A, TIE e Entrada B do PN123002. Foram descarregados os arquivos de parametrização nova nos relés elaborada pelo TM Flaviano conforme planejado. Além dessa parametrização por oportunidade foi realizado também a configuração do IRGB (Responsável pelo Sincronismo) das entradas A e B que estavam pendentes. Com isso, também finalizamos a demanda de configuração do sincronismo dos relés do K-24. 
</t>
    </r>
  </si>
  <si>
    <t>Entradas A/E e TIE</t>
  </si>
  <si>
    <t>Relés de Proteção</t>
  </si>
  <si>
    <t>Revisão de Parâmetros de proteção</t>
  </si>
  <si>
    <r>
      <rPr>
        <b/>
        <sz val="11"/>
        <color theme="1"/>
        <rFont val="Calibri"/>
        <family val="2"/>
        <scheme val="minor"/>
      </rPr>
      <t>PT sem OM – ESD da Geração (Fechamento Espúrio da XV-5135001)</t>
    </r>
    <r>
      <rPr>
        <sz val="11"/>
        <color theme="1"/>
        <rFont val="Calibri"/>
        <family val="2"/>
        <scheme val="minor"/>
      </rPr>
      <t xml:space="preserve">
XV-5135001: Por volta de 14h, houve queda total da geração da UTGCA. Realizada análise pela equipe de Automação e Eng. Lucas que trabalhar nos TGs e identificada perda repentina de pressão de alimentação e gás combustível para os TGs. Verificando em campo que a válvula reguladora de ar da XV-5135001 havia falhado, causando o fechamento indevido da XV e a consequente interrupção no fornecimento de gás. Rapidamente foi realizada a troca da reguladora pelos TMs Hélvio e Martins. Foi instalada uma reguladora do modelo novo, de metal, substituindo a antiga de plástico. 
TG-D: Verificado pelo Eng. Lucas que durante a queda dos TGs B e D que estavam operando no momento, os termopares 2 e 3 do TG-D apresentaram uma queda mais acentuada em comparação com os outros termopares, chegando inclusive a zerar antes da hora. Decidimos então por voltar primeiramente com o TG-B (partida com sucesso) e realizar um reaperto em toda a malha de todos os termopares do TG-D. Feito isto, a máquina foi colocada para operar, sem anormalidades.
Analisador de Benzeno: Com a queda da Geração, foi identificado pela equipe de Analítica, que o analisador de benzeno estava inoperante. Realizada verificação pelo TM Márcio que conseguiu restabelecer o espectrômetro, porém não o ar condicionado. Foi relatado que problema similar já aconteceu no passado: com a temperatura muito alta, a lógica do ar condicionado protege o mesmo de entrar e funcionar. Decidimos então por orientar a OP a realizar um teste no período da noite, quando a temperatura ambiente estiver mais amena, ligando a energia do shelter e verificando se a bomba entra, os ventiladores entram e o ar condicionado entra. Caso negativo, já está acordada a vinda dos TMs da G&amp;E amanhã para atuar no CLP do ar condicionado, junto com TM Danilo, para verificar esta lógica. 
TG-B: Após a partida do TG-D e B, foram colocados os compressores de venda e de propano para operar, a princípio, sem problemas. No entanto, por volta de 17h30, houve mais uma queda, desta vez do TG-B. Identificado pela equipe que houve queda por spread na tentativa de passar o TG-B para pré-mix, depois da partida do segundo compressor de propano. Esta manobra não estava prevista até então, pois seria o D a ser passado a pré-mix. 
GSP: Outro comportamento anormal foi o descarte ter atuado nos dois compressores de venda, que não deveria acontecer. Verificado no GSP que o descarte ocorreu corretamente (1 venda e 1 propano) mas houve afundamento de tensão, que ocasionou a queda do segundo compressor de venda. Será aprofundada a análise Segunda-Feira pelo Eng. Fernando. Finalizadas estas avaliações, o TG-B foi colocado novamente para operar, sem anormalidades e as demais Grandes Máquinas também, sem maiores ocorrências.
03/10 - Informado pela OP de manhã que não houve sucesso na tentativa de energizar o shelter e o ar condicionado no turno da noite. Sendo assim, foi mobilizado apoio do TM Jurandir G&amp;E, que trabalhou junto com TM Danilo. Ao chegar no campo, TM identificou que sim, estava funcional o ar condicionado. Foi verificando então o computador do SMS que estava com vários alarmes atuados. Reiniciada a máquina e voltou indicar normalmente. Verificando com equipe de TOs do Painel, que relataram que as indicações estavam normalizadas. No período da tarde, foi checada mais uma vez a calibração do equipamento com gás padrão e, com TM Danilo, foi confirmada a comunicação correta com a Sala de Controle. Operacional.</t>
    </r>
  </si>
  <si>
    <t>Porta-filtro</t>
  </si>
  <si>
    <t>Substituição do componente defeituoso</t>
  </si>
  <si>
    <t>C-3123102B - Trip no dia 21/10/2020 devido obstrução dos filtros de óleo lubrificante do compressor</t>
  </si>
  <si>
    <t>11/11/2020
OM 2023800996 C-UC-513401D: Norm. Atuação do Compressor (PRD COTUR) – PF: Boito
De acordo com a prioridade solicitada pelo Cotur e atendendo a programação semanal, foi realizada a partida do compressor com acompanhamento de equipe multidisciplinar para realizar a avaliação da falha do compressor. Realizada a partida do compressor por volta as 15h15, onde ficou operando por volta de 1h hora e não apresentou falha. Alinhado com o executante para amanhã realizar a partida cedo do compressor e acompanhar por mais tempo o compressor em operação.
12/11 - Realizada a partida do compressor logo pela manhã, sendo colocado como principal, assumiu carga e segue operando sem apresentar anormalidade. Em acompanhamento pela equipe.</t>
  </si>
  <si>
    <t>18/11/2020
OM 2023791684 - C-513401F – Avaliar e Corrigir falha apresentada no  Soft-Starter – PF: Boito
Realizado teste de partida do compressor 03 vezes junto a operação, mecânica e elétrica não apresentando nenhuma falha.
Após os testes o equipamento permaneceu em operação e segue monitoramento em operação pela preditiva.</t>
  </si>
  <si>
    <t>Sensor TT-90</t>
  </si>
  <si>
    <t>Soft-starter</t>
  </si>
  <si>
    <t>Teste</t>
  </si>
  <si>
    <t xml:space="preserve">OM 2023156072 B-540001C - Substituir Junta do Carter – PF: Suzuki
Decidido por realizar a troca da junta do cárter do motor da bomba C de combate a incêndio apenas na terça-feira, para aproveitar a disponibilidade do caminhão vácuo. Mas, antes da troca, iremos tentar um reaperto dos parafusos do cárter amanhã, seguido de teste operacional. Não há marcas de aperto nos parafusos, que indica que nenhum reaperto foi tentando antes de partir para a troca da junta.
02/11 - Hoje foi realizada atividade no motor da bomba de combate a incêndio C. Inicialmente, realizada a limpeza externa do cárter do motor, seguida da aplicação correta do torque nos parafusos do cárter, conforme manual do fabricante. Foi observado pelos TMs que os parafusos da região onde estavam as manchas de vazamento de óleo (lado esquerdo e centro do motor) pegaram bastante torque comparado com os parafusos da parte traseira, dianteira e pontas do cárter. Como indicado nos Fatos Relevantes de ontem, estes parafusos nunca tinham sido reapertado anteriormente, já que ainda estavam com a tinta original da pintura do motor. Feito o reaperto, a bomba foi colocada para operar por uma hora, tempo bem acima dos testes normais que são realizados semanalmente pela OP. Finalizado o teste, foi feita inspeção. Observado ainda um merejamento mínimo de óleo pela lateral esquerda do motor mas, sem dúvidas, aceitável. Não há perda de nível de óleo e não houve nenhum desarme por alta temperatura ou outra ocorrência durante o teste. Sendo assim, decidido que não há necessidade de trocar esta junta. Observado durante a atividade que a bomba A também não tem indícios de ter sido feito algum reaperto dos parafusos do cárter do motor algum dia. Assim, será indicado ao GPI que abra uma OM para reapertar preventivamente. Também deve ser verificado o plano de manutenção para considerar esta atividade.
</t>
  </si>
  <si>
    <t xml:space="preserve">OM 2021582714 - M-B-540001A Sanar Vazamento de óleo junta – PF: Suzuki
Hoje após alinhamento estratégico pela equipe técnica junto a supervisão considerando o histórico das intervenções realizadas nas demais bombas nas semanas anteriores optamos por realizar reaperto geral em seguida testar para sanava o vazamento. Realmente surtiu efeito, foi realizada o reaperto nos parafusos do cárter, em grande parte os parafusos realmente estavam com torque fora do adequado. Após a correção do torque foi feita limpeza geral junto com nova partida da bomba para testes, durante o período que ficou operando não foi mais observado pontos de vazamento. Foi acordado por realizar durante o final de semana um teste funcional mais longo do que o normal para observar se aparece algum merejamento, caso negativo ordem será encerrada. Equipamento liberado para OP.
</t>
  </si>
  <si>
    <t xml:space="preserve">OM 2022805460 B-232102B Corrigir Vazamento no Selo Mec – PF: Suzuki
Realizado o raqueteamento da bomba e realizada a remoção da bomba do campo para oficina, para assim, efetuar a substituição do selo mecânico.
13/11 - Realizada a substituição do selo mecânico em bancada. Previsão de instalação da bomba em campo na segunda feira.
16/11 - Concluída a montagem em campo pela mecânica, segue em alinhamento amanhã.
17/11 - Concluída a montagem em campo, alinhada, desraqueteada e entregue a operação.
</t>
  </si>
  <si>
    <t>junta de vedação</t>
  </si>
  <si>
    <t>B-232102B</t>
  </si>
  <si>
    <t>Realizada troca da junta de vedação.</t>
  </si>
  <si>
    <t>Realizado reaperto dos parafusos.</t>
  </si>
  <si>
    <t>Troca do selo mecânico.</t>
  </si>
  <si>
    <t>05/11/2020
OE 2023791383 C-3123102A Substituir bloco hidráulico – PF: Boito
A liberação dessa atividade foi bastante impactada devido a necessidade elaboração e aplicação do libra nas bombas de óleo da máquina para troca do bloco hidráulico. Após a liberação por volta das 17h00 em campo constatamos a necessidade de troca também das solenoides pneumáticas. Uma delas estava com visor de acrílico danificado e a outra aparentava degradação. Por conta disso, ambas foram trocadas por válvulas revisadas disponíveis no laboratório. Foi feita a reserva de uma unidade do NM 10.194.311 Válvula hidráulica direcional para troca do bloco hidráulico novo em campo. Devido a tardar do horário acordamos com a OP de continuarmos os testes funcionais amanhã. Foi solicitado para OP removerem o libra durante a noite deixando a máquina pronta para os testes logo no primeiro horário. Equipamento foi liberado para operação caso de necessidade. Obs.: Equipe G&amp;E Cainã e Lucas atuaram até as 20h00.
06/11 - Hoje tivemos bastante atraso na liberação dessa PT pela operação devido a demanda de PT elevada em campo, essa atividade só foi liberada por volta das 11h00 da manhã. Superada essa etapa, foi realizado teste funcional da slide em campo. Os TM´s informaram que a slide não modulou e também foi identificado vazamento na conexão do bloco hidráulico novo com válvula direcional, foi necessário a remoção do conjunto para troca das vedações internas por outras sobressalentes. Feito isso, foi realizado novo teste funcional, desta vez verificamos fluxo de óleo e gás na linha para abrir durante etapa de drenagem, mas a linha de fechar não foi observada nem fluxo de óleo tampouco ou gás. Fizemos esse mesmo teste com as duas bombas de óleo operando, mas o cenário se manteve a slide não fechava. Devido ao tardar do horário foram recompostas as conexões para continuidade da atividade amanhã. Logo cedo vamos estudar um pouco mais o que pode estar gerando essa falha, envolver nosso apoio de engenharia para traçar a melhor estratégia de manutenção em campo. 
07/11 - Hoje foi dado prosseguimento na corretiva da slide valve do 1º com apoio do Eng. Boito. Realizamos atualização do formulário de diagnóstico mapeando mais hipóteses para verificações em campo que poderiam estar causando a falha. Em campo com apoio da OM realizamos nova verificação do alinhamento da válvula de alimentação de óleo e identificamos que a mesma estava bloqueada, assim que foi feito a abertura da válvula a slide começou a modular normalmente tanto para abrir quanto para fechar. Possivelmente essa válvula foi bloqueada ontem para sanar o vazamento do bloco hidráulico e foi esquecida fechada pela nossa equipe. Aproveitamos a intervenção para realizar os demais itens previstas análise de falha, foi feita a inspeção no filtro Y a jusante dessa válvula de bloqueio, o mesmo estava limpo e também ajustamos as válvulas de fluxo de óleo deixando a modulação da slide ficou bem mais rápida. Iriamos aproveitar também para calibrar o ZIT-931, mas identificamos um andaime montado na frente do painel de campo impedindo o acesso a unidade eletrônica para calibração. Verificamos na modulação que a slide está fora de zero, pois a indicação do batente de fechado a indicação chega a ficar acima de -5% Deverá ser reprogramado a calibração assim que desmontado andaime que está sendo usando para montagem de cobertura definitiva para o painel de campo pela equipe da PPME. Equipamento testado e liberado para operação sem restrições.</t>
  </si>
  <si>
    <t>11/11/2020
OM 2023782389 C-123102B: Norm. Atuação LV-1231505B (PRD COTUR) – PF: Boito
De acordo com a prioridade solicitada pelo Cotur, foi programada para esta semana a avaliação e correção da falha a LV-1231505B. Ao chegar no local a equipe instrumentação com apoio de automação, realizaram testes funcionais da válvula que corresponderam com sucesso. Na oportunidade da manutenção, foi observado pela equipe um pequeno vazamento de óleo pela gaxeta da válvula. O qual foi ajustado sanando o vazamento e realizado novos testes com sucesso.</t>
  </si>
  <si>
    <t>OM 2022742170 C-123102C – Corrigir níveis de vibração – PF: Boito
Conforme programado foi realizada a verificação do alinhamento do compressor que se encontrava dentro dos parâmetros operacionais. Realizada a abertura do mancal LA para inspeção, sendo identificado arrastamento de material do mancal. Para a abertura do mancal para inspeção, foi necessário apoio de instrumentação para realizar esta atividade que não foi planejada. Em busca de realizar a atividade foi designado um instrumentista para remover o instrumento em apoio a mecânica, porém para a reinstalação foi necessária a emissão da PT sendo iniciada a reinstalação dos sensores as 17h. Devido algumas dificuldades apresentadas no ajuste do sensor não foi possível concluir a instalação e ajuste dos sensores de vibração, amanhã retomaremos com instalação dos sensores. Com a condição encontrada no mancal o Compressor segue operacional, mas será estudada a necessidade de ações futuras.
13/11 - Hoje foi dado continuidade da atividade sendo realizada a instalação e ajuste dos sensores de vibração do mancal LA do motor do compressor.</t>
  </si>
  <si>
    <t>13/11/2020
OI 2023833694 – C-3123102A – ZT-31231938 Oscilação de indicação (PST COTUR – ARO 2020-370) – PF: Boito
No período da manhã, fomos informados pelo Eng. Boito que durante ao realizar a LV do compressor, identificou que o sensor de vibração do mancal do motor do compressor ZT-31231938A está apresentando picos na sua indicação de 147 microns e são picos rápidos. Pela documentação o set de trip é em 150, com delay de 60s. Com o risco de TRIP do compressor, foi autorizada a PT imediata para a realização do force do sensor e elaborada a ARO 2020-370. Durante a atividade, o Técnico realizou uma análise na lógica e identificou que existe votação nos sensores 938 e 939 e degradação, onde foi alinhado com o eng. Boito e ficou definido a não realização do force e com isso foi desativada a ARO 370. Conforme definido junto a gerência, será solicitado à operação um monitoramento mais de perto deste compressor pela operação conforme orientação que será passada pela equipe do suporte e durante os dias semana o ponto focal irá monitorar com maior frequência. A intervenção neste instrumento será realizada por oportunidade ou pelo rodízio.</t>
  </si>
  <si>
    <t>14/11/2020
OM 2022430866 C-123102C Aplicar lógica/ Realizar testes da lógica SGM-2018-0026 – PF: Boito
Conforme programado, foi realizada a implementação do SGM-2018-0026, da etapa que incorpora a degradação da votação em caso de falha de instrumentos (PIT-1231521, PIT-1231507, PDIT-1231504, PIT-1231528, PIT-1231512 e PDIT-1231510.</t>
  </si>
  <si>
    <t>27/11/2020
OI 2023887583 C-123102A – Trinca na solda da tomada do PDIT-1231529A  - PF: Boito
Fomos informados pela operação da existência de um vazamento próximo a TV-1231503A, como a informação passada é seria um possível vazamento no flange da TV-503A. Solicitado apoio de caldeiraria para avaliar o vazamento, removendo o isolamento térmico e identificando a jusante da PV-1231503A  uma trinca na solda da tomada do PDIT-1231529A. Com isso o foi parado o compressor A e colocado o compressor C-123102B em operação. Foi aberta nota ZI 12764646 para a inspeção.
28/11 - Com a trinca identificada do spoll, foi mobilizada a equipe de caldeiraria para a realização do reparo da trinca. Para a liberação da atividade foi necessária a aplicação do force físico na SDV-1231505A que foi realizada pela instrumentação, removido o spool, reparada a trinca e reinstalado o spool. Na sequência removido o force e liberado o compressor</t>
  </si>
  <si>
    <t>Solenoide pneumática</t>
  </si>
  <si>
    <t>LV-1231505B</t>
  </si>
  <si>
    <t>Mancal LA</t>
  </si>
  <si>
    <t>ZT-31231938A</t>
  </si>
  <si>
    <t>Sensor de vibração</t>
  </si>
  <si>
    <t>PDIT-1231529A</t>
  </si>
  <si>
    <t>Tomada do instrumento</t>
  </si>
  <si>
    <t>Verificação do alinhamento e inspeção do mancal</t>
  </si>
  <si>
    <t>Verificação da lógica</t>
  </si>
  <si>
    <t>Implementação de mudança que incorpora degradação da votação.</t>
  </si>
  <si>
    <t>Realizada ARO</t>
  </si>
  <si>
    <t xml:space="preserve">OM 2023625288 PN-C-123701B: Reaperto bornes/Limpeza (Abrangência de RTA) – PF: Suzuki
Hoje a automação deu continuidade a atividade concluindo a ação, não sendo relatado nenhuma anormalidade que mereça destaque, mas a grande maioria com pouco torque no aperto, corrigido.
</t>
  </si>
  <si>
    <t>Parafusos</t>
  </si>
  <si>
    <t>Realizado reaperto geral dos parafusos dos bornes.</t>
  </si>
  <si>
    <r>
      <rPr>
        <b/>
        <sz val="11"/>
        <color theme="1"/>
        <rFont val="Calibri"/>
        <family val="2"/>
        <scheme val="minor"/>
      </rPr>
      <t xml:space="preserve">OM 2023784881/ 2023784932 - MANUT PREV GE-513202 </t>
    </r>
    <r>
      <rPr>
        <sz val="11"/>
        <color theme="1"/>
        <rFont val="Calibri"/>
        <family val="2"/>
        <scheme val="minor"/>
      </rPr>
      <t xml:space="preserve">– PF: Fernando
Hoje a CCT deu andamento a preventiva do Gerador de Emergência  MTU conforme programado, relatado pela equipe que o  Banco de bateria do painel de controle foi encontrado com carga baixa, demais itens OK
</t>
    </r>
  </si>
  <si>
    <r>
      <rPr>
        <b/>
        <sz val="11"/>
        <color theme="1"/>
        <rFont val="Calibri"/>
        <family val="2"/>
        <scheme val="minor"/>
      </rPr>
      <t>OM 2023834495  TF-110001A - REMOVER SINAL DE TRIP RTD  
OM 2023834551  TF-110001B - REMOVER SINAL DE TRIP RTD</t>
    </r>
    <r>
      <rPr>
        <sz val="11"/>
        <color theme="1"/>
        <rFont val="Calibri"/>
        <family val="2"/>
        <scheme val="minor"/>
      </rPr>
      <t xml:space="preserve"> – PF: Fernando
Hoje durante a atividade extra programada na remoção do trip por temperatura alta dos transformadores , em atendimento a GM G&amp;E/UN-AGN/APSP/MI 2020/0045 
Ocorreu o desligamento da Entrada "B" decorrente de mal contato no TF-110001B segundo relato, levando ao desligamento do K-10. Após o fato a atividade nos demais Trafos foram abortadas pelo Eng Fernando para melhor avaliação da atividade.
</t>
    </r>
  </si>
  <si>
    <t>Painel de Controle Gerador</t>
  </si>
  <si>
    <t>TF-110001A/B</t>
  </si>
  <si>
    <t>Sensor de Temperatura</t>
  </si>
  <si>
    <t>Remoção de Trip conforme GM</t>
  </si>
  <si>
    <r>
      <rPr>
        <b/>
        <sz val="11"/>
        <color theme="1"/>
        <rFont val="Calibri"/>
        <family val="2"/>
        <scheme val="minor"/>
      </rPr>
      <t xml:space="preserve">OI 2022031165 - UPS 514401-B Corrigir anomalia TRIP falha por falta de fase
</t>
    </r>
    <r>
      <rPr>
        <sz val="11"/>
        <color theme="1"/>
        <rFont val="Calibri"/>
        <family val="2"/>
        <scheme val="minor"/>
      </rPr>
      <t>Observado em ronda no K-23 falha no UPS-514401B. Ainda em avaliação e aguardando finalização de contrato global do G&amp;E de UPS-514401B. Em andamento ronda na UPS-A, que está em operação. (CONTINUA FALHA MÊS ANTERIOR)</t>
    </r>
  </si>
  <si>
    <r>
      <rPr>
        <b/>
        <sz val="11"/>
        <color theme="1"/>
        <rFont val="Calibri"/>
        <family val="2"/>
        <scheme val="minor"/>
      </rPr>
      <t>OM 2023789778 - PN-513201B/COMP.6.3/DJ-52.8B – Corrigir Falha de Funcionamento TF-513202</t>
    </r>
    <r>
      <rPr>
        <sz val="11"/>
        <color theme="1"/>
        <rFont val="Calibri"/>
        <family val="2"/>
        <scheme val="minor"/>
      </rPr>
      <t xml:space="preserve"> – PF: Fernando
No dia de hoje demos continuidade com a verificação do Disjuntor do TF-513202B. O mesmo está apresentando falha no fechamento e a princípio estamos verificando o disjuntor em bancada e as tomadas de comando e dispositivos da Cela. Esses disjuntores tem histórico de falha no mecanismo após manobras de extração. Ontem encontramos uma fibra ótica de comunicação com o módulo de IO que estava muito danificada e se partiu na desmontagem acreditamos que possa estar relacionado ao desligamento espúrio que ocorreu, a qual foi substituída por sobressalente. Realizado testes no disjuntor em bancada de abertura e fechamento com o devido carregamento de mola, quando inserido o disjuntor no cubículo o mesmo faz o carregamento de mola porém não indica sinal de pronto. Quando realiza a tentativa de fechamento pela ECOS o mesmo entra em falha, não informando uma falha específica. Foi iniciada a verificação da parte de comando do disjuntor e nesse primeiro momento não encontrado anormalidade.
13/11 - Realizado o reparo no cubículo do referido disjuntor sendo realizado ajuste do mecanismo de inserção e extração e troca da fibra óptica de comunicação com o IO.
</t>
    </r>
  </si>
  <si>
    <r>
      <rPr>
        <b/>
        <sz val="11"/>
        <color theme="1"/>
        <rFont val="Calibri"/>
        <family val="2"/>
        <scheme val="minor"/>
      </rPr>
      <t>OI 2023846733  -  Falha na UPS-123001A do k-24</t>
    </r>
    <r>
      <rPr>
        <sz val="11"/>
        <color theme="1"/>
        <rFont val="Calibri"/>
        <family val="2"/>
        <scheme val="minor"/>
      </rPr>
      <t xml:space="preserve">
Hoje fomos informados pela CCT que foi identificado na ronda que a UPS-123001A do K-24 estava em alarme de baixa tensão e comutada para o by-pass. 
Em analise com o Eng Fernando, Sup Daniel e CCT, após consulta a WEG foi definido pela retirada de operação desta UPS colocando em by-pass no primeiro momento,  para somente após poder intervir com maior segurança. 
Elaborada  ARO 2020-376 pelo Coordenador Caio para a execução desta atividade. 
Eng Fernando enviou a Coordenação de Turno procedimento para colocar o painel em LB caso venha a ocorrer algum desligamento não esperado do painel.
18/11 - Hoje foi realizada com sucesso a transferência da UPS-123001A para o by-pass, para mitigar o risco de desligamento devido ao chaveamento excessivo. Com a implementação da GM APSP/MI 2020/0025, o by-pass da UPS compartilha a entrada, proveniente da Gaveta 11L do PN-513209, desta forma não se deve realizar manobras nessa Gaveta com risco de parada da adequação. A UPS foi deixada com a entrada ligada e mantendo as baterias em flutuação. Prevista para amanhã visita da WEG para análise da substituição da UPS.
19/11 - Hoje recebemos a Weg para análise da falha da UPS, realizadas medições de tensões (Entrada/Saída/Chave Estática) na UPS-123001A. Verificada conexões internas da UPS, onde foram localizados alguns conectores de flat cable sem trava, o que pode causar um mal encaixe dos conectores com as respectivas placas. Os conectores foram checados e encaixados com o devido travamento. Foi realizado uma checagem das tensões de saída e encontrada no conector "V. out" de uma das placas de controle que havia um mal contato, o que estaria causando uma baixa tensão vista na IHM. O técnico da Weg atuou para melhorar o contato, o que normalizou os valores das tensões de saída (aprox. 123 V). A UPS foi fechada novamente e mantida a condição de By-pass manual. Em reunião com a WEG foi definida pela troca com fornecimento da WEG, Eng Fernando acompanhando.
</t>
    </r>
  </si>
  <si>
    <t>Placa Eletrônica</t>
  </si>
  <si>
    <t>Relé de Proteção</t>
  </si>
  <si>
    <t>Cabo Ótico</t>
  </si>
  <si>
    <t>Placa de medição de tensão de saída</t>
  </si>
  <si>
    <t>Conector</t>
  </si>
  <si>
    <t>Falha em avaliação - Foi definida sistemática de rondas para a UPS-514401A, que está mantendo a alimentação crítica para as cargas da SE-5144</t>
  </si>
  <si>
    <t>Substituição de Fibra ótica de comunicação entre relé e módulo de I/O</t>
  </si>
  <si>
    <t>Realizado reaperto em conector de sinal de tensão. Proposto pela WEG a troca por modelo novo, mais confiável.</t>
  </si>
  <si>
    <t xml:space="preserve">OE 2023741356 TGC – GE-513201C - Falha Central F&amp;G – PF: Lucas
Fomos informados logo pela manhã pelo COTUR que falha no sistema de fogo e gás do TGC retornou a aparecer durante a madrugada. Com isso, foi mobilizado apoio do eng. Lucas para junto a equipe de analítica aprofundar essa análise de falha. Em campo foram realizados diversos testes descartando a possibilidade de falha nos sensores de campo. Pelo log de eventos a falha estava concentrada em uma placa interna da central EAGLE denominada “falha de Option Board Fault no controlador EQP”. Foi realizado inicialmente backup da configuração, em seguida tentado reset juntamente com download da configuração tanto da atual quando do backup anterior, mas não houve sucesso. Verificamos então a disponibilidade de sobressalente (Central EAGLE nova) no estoque NM 11.209.787, foi feita a reserva e descarregado a backup no laboratório com sucesso. Feito isso, o equipamento foi montado campo, ajustado o horário, e feitos testes funcionais simulando falha em alguns sensores com sucesso. Após os testes foi verificado que não havia mais impeditivos de partida para o TGC. Equipamento testado e liberado para operação sem restrições.
</t>
  </si>
  <si>
    <t xml:space="preserve">OI 2023804771 GE-523201C - Falha na Partida – PF: Lucas
Hoje conforme combinado tivemos atuação imediata das equipes de manutenção no TG-C que apresentou falha na partida ao final da tarde de ontem. TM´s Brazil e João Vitor verificaram em campo a presença de líquido na linha de dreno das câmaras inferiores (4,5,6,7), foi realizada a drenagem; verificamos também que possivelmente havia líquido nas câmaras 5 e 6, pois tinha marca de água no interior das peças, até nível da vela. A vela da câmara 6 estava bastante úmida. Foi verificado a linha de dreno do bloco manifold, mas não encontrado nada, tudo bem seco. Por desencargo, realizamos também o teste funcional da válvula de dreno da tocha (20FGTORD), sem registro de anormalidades. Após limpeza geral, foi nova partida por volta das 14h00 com sucesso, a máquina entrou de primeira sem registro de falhas. Foi realizado todo o ciclo de partida, WarmUP até atingir velocidade de sincronismo. No entanto, por volta das 14h30, houve a queda do compressor de propano C-3123102B, com a necessidade de partida de outro compressor de propano C-3123102A foi colocado carga no TGC e mantido ele em operação permanente. Equipamento segue operando sem anormalidades.
</t>
  </si>
  <si>
    <t xml:space="preserve">OM 2023725340 PN-GE-513201A-03- Corrigir falha Oculta (Abrangência de RTA) – PF: Lucas
Conforme programado tivemos intervenção em todas as gavetas do CCM do TGA. Foram realizadas todas as etapas previstas de verificação/medição e testes na rede devicenet de comunicação para correção de falhas ocultas nas gavetas em atendimento a ação de abrangência RTA 2020-011680-A. Atividade </t>
  </si>
  <si>
    <t xml:space="preserve">OM 2023748649 GE-513201B Reavaliar Lavagem 1000h – PF: Lucas
Realizada a lavagem da VIGV da etapa de espaço confinado ficando para amanhã as etapas de injeção e crank do TG-B.
</t>
  </si>
  <si>
    <t xml:space="preserve">OM 2023748649 GE-513201B Reavaliar Lavagem 1000h – PF: Lucas
Finalizada a lavagem da GG conforme programado, a GG se encontrava bem suja. Realizado o Check list do TG-B e assim realizada primeira tentativa de partida do TG-B sem sucesso devido lentidão na abertura do Whru, com isso foi tenta uma segunda partida com sucesso e foi acompanhado pela mecânica em campo, onde quase ocorreu falha na partida por lentidão do Whru. Não foi identificado nenhum vazamento no pistão. Porém no PI instalado no pistão, foi observado que na câmara do cilindro (lado haste) no momento do acionamento ficou indicando uma pressão de aproximadamente 2kgf na câmara que deveria estar aliviando. Foi observado também pelos mecânicos durante a partida que o termopar 8, apresentou indicação de temperatura abaixo do termopar 7 e 9 chegando até a alarmar na HM. Esta diferença de temperatura ocorreu desde a partida do TG-B até quando se manteve em operação em IDLE. Foi observado pelo operador que quando o TG chegou próximo a velocidade de sincronismo, começou a alarmar a atuação do DEBRIS. Onde era resetado e  voltava a iniciar a contagem, foi repetido por 3 vezes o reset e voltava a realizar a contagem de partículas.
</t>
  </si>
  <si>
    <t xml:space="preserve">OM 2023753359 GE-513201A: Subst. Instrum. (Est.Incent.) – PF: Lucas
Conforme programado, foi realizada a montagem do andaime no interior do hood e realizada a substituição dos PT-5132646, PT-5132648 e PT-5132651 de acordo com planejamento de estoque incentivado. 
</t>
  </si>
  <si>
    <t xml:space="preserve">OE 2023832908 GE-513201B - Dificuldades enfrentadas na partida (PRD MI) – PF: Lucas
Durante a partida do TG-B após a lavagem em 12/11, foram observadas algumas anormalidades que impediu à 1º partida e mesmo após ter realizada a partida do TG. Com isso foi definido algumas ações de verificação do Whru, termopar e chip detector para maior confiabilidade na operação do TG-B:
Whru: Em campo foi feito acompanhamento de ciclagem do Whru sendo constatado que mesmo está apresentando um esforço na movimentação com alguns estalos. Foi feito auto setup no posicionador,  feito abertura e fechamento por diversas vezes e constatado que a saida de corrente acompanha diretamente a posição determinada pelo setpoint, porem para valores de abertura a partir de 65% percebe-se claramente que o pistão tem dificuldades em movimentar com todo o conjunto. Na etapa do auto setup, o controlador obteve um pouco de dificuldades para realizar a calibração devido a movimentação estar um pouco pesada. Já quando é dado o comando 0 a 50%, 75% ou 100% o Whru opera bem, porém é possível observar as hastes de acionamento vibrarem um pouco devido ao esforço. 
Termopares 8 e 9: Durante a partida do TG-B no dia 12 após a lavagem, no momento em que o TG-B operava em Central. Foi observado os sensores temperatura T455 (TC's 08 e 09 da câmara 06) oscilaram em sentido oposto aos demais indicando um temperatura mais baixa que os demais. Com isso foi verificada a medição dos termopares no painel de rearranjo e constatado que ambos os sensores recebem valores praticamente idênticos aos demais termopares, não sendo identificada baixa isolação nos cabos e feito conferência no reaperto dos bornes. Em campo foi conferido o reaperto na CJE-5132015B e realizado reaperto na CJ de ligação dos termopares, foi conferido em campo a integridade dos sensores e não identificado anormalidade. Foi verificado que os termopares utilizam cartões de entrada distintos, o que nos leva a entender que não há problemas também nesses itens:9A-1N031- X 1031  1/2/3, 9B-1N035- X 1035  1/2/3, 8A-1N030- X 1030  22/23/24 e 8B-1N034- X 1034  22/23/24.
Chip Detector: Conforme relato da operação que durante a partida do TG-B em 12/11, o chip detector alarmou e mesmo sendo resetado o mesmo voltava iniciar a contagem. Este reset segundo o operador ocorreu por 3 vezes e voltava contagem de partículas. Com isso hoje fomos verificar em sendo logo de início, foi reconhecido o alarme e permaneceu zerado. Realizada desmontagem dos 3 chip detector e não encontrado partículas.  Realizada também a limpeza dos filtros cestos e somente no filtro L4 pequena quantidade de resíduo não metálica, parecendo mais um verniz. 
</t>
  </si>
  <si>
    <t xml:space="preserve">OM 2023779475 GE-513201A – Lavagem de 1000h – PF: Lucas
Em avanço as atividades programadas para o TG-A, hoje foi realizada a lavagem das VIGV’s na parte de espaço confinado. Amanhã daremos prosseguimento na lavagem com as injeções de sabão e enxagues.  
</t>
  </si>
  <si>
    <t xml:space="preserve">OM 2023779475 GE-513201A – Lavagem de 1000h – PF: Lucas
Hoje a equipe da  mecânica concluiu a lavagem da máquina, retirado o LIBRA e em seguida colocada em operação por 20min para teste/secagem. Teste concluído com sucesso. Após o teste foi solicitado o desligamento e aplicação  do LIBRA novamente para continuidade nas manutenções programadas em 16/11.
</t>
  </si>
  <si>
    <t>OM 2022972136 TG-A: Ajustar lógica Sensores de vibração/ deslocamento (Ação/Abrangência de RTA) – PF: Lucas
Hoje a automação conclui a alteração da lógica do TG-A de acordo com o SGM G&amp;E/UN-AGN/APSP/MI 2020/0015. Esta era a última máquina que faltava alterar, concluída esta atividade</t>
  </si>
  <si>
    <t xml:space="preserve">OM: 2023679260  TS-GE-513201A ISNPECIONAR SISTEMA DE SEL – PF: Lucas
Data: 16/11/2020; OM: 2023679260 ; PT-13975059
das 07:00h às 09:00h;
Ocorrência: PDIT-5132607A (63QMJBA)
Causa: Corretiva.
Atuação: Efetuado calibração no PDIT-5132607A
Medição de isolação do instrumento:
- + inf / + sh inf/- sh inf/+/terra inf/ - terra inf
01) Prensa cabo: Reaperto, ok;
02) Conexões elétricas: Reaperto, ok;
03) Graxa siliconada: Aplicado na tampa da caixa de conexão;
04) Calibração: em bancada ;
05).Etiqueta: ok;
Fabr: Emerson
Protocolo:  Hart
Modelo: 3051
Serial: 18866292
Padrões utilizados: MUI-06/PCT-32
Tabela de calibração:
% VALOR DE REFERÊNCIA (kPA) VALOR ENCONTRADO (mA)
0     -6,2                           4,06
25     -3,2                          8,01
50      0                          12,01
75      3,2                          16,04
100      6,20                      20,06
Situação deixada: Operacional.
Responsáveis: Silvio/Menezes.
Data: 16/11/2020; OM: 2023679260; PT:13975059
das 09:00h às 18:00h;
Ocorrência: Tente de selagem da PT no TG-A.
Atuação: Foi solicitado teste no sistema de selagem da PT, seguindo a orientação da GEM-0083 (V:\G&amp;E_UN-AGN_APSP_MI\NP-2\11 - Instrumentacao\8 - Grandes Maquinas\TGs\Documentação Técnica\Rolls-Royce Docs\Mexilhao Master CD\STANDARDS ) da Rolls Royce, nela é solicitado efetuar calibração do 63QMGBA antes de efetuar o teste para garantir a leitura correta do diferencial da selagem da PT, e em seguida substitui-se a entrada de ar de selagem por uma de uma mangueira (utlizada no carrinho de lavagem da mecanica) conectada a linha de ar de serviço com a finalidade de aumentar a vazão desse, este deve ser conectado a uma valvula para controle de vazão (utilizada no carrinho de lavagem da mecanica) e instalar um ponto de medição de pressão à jusante dessa valvula para confirmar o valor de pressão a ser inserido no selo da PT e a leitura de eficiencia do selo deve ser confrontada no 63QMGBA.
De acordo com a GEM a ser seguida deve ser preenchido o formulario eletronico para validação do teste que deve ser feito em 2 pontos distintos, o primeiro ponto deve ser efetuado com pressão de entrada a 20 PSI e o segundo ponto com pressão de 50 PSI.
Essa tarefa ja fora executada nas maquinas B e D com acompanhamento dos tecnicos da Siemens, e o metodo e materiais utilizados foram identicos ao aplicado na maquina A, porem foi observado que com vazão maxima na valvula de entrada conseguiu-se atingir o valor maximo de pressão aquem do solicitado na GEM 0083, conforme segue abaixo:
VALOR DE REFERÊNCIA (Psi) VALOR ENCONTRADO (In. WG)
        20                       9,39
        36.3                      16,090
OBS: Durante o teste, a exemplo dos testes ja efetuados nos TG's B e D, foi feito verificação da CV 0804 (check valve) e a mesma apresenta plena integridade operacional.
</t>
  </si>
  <si>
    <t xml:space="preserve">OM 2023750137 - GE-513201A ANÁLISE BOROSCÓPICA – PF: Lucas
Hoje conforme programado foi iniciada as atividade de boroscopia do TG-A com apoio externo. Tivemos dificuldade no início pela aplicação do libra , liberando a atividade somente no período da tarde. Hoje foi realizado foi realizada inspeção no difusor de escape o e iniciado o compressor de alta, segue atividade amanhã.
</t>
  </si>
  <si>
    <t xml:space="preserve">OM 2023750137 - GE-513201A ANÁLISE BOROSCÓPICA – PF: Lucas
Segue em andamento a boroscopia pela mecânica. </t>
  </si>
  <si>
    <t>OM 2023750137 - GE-513201A ANÁLISE BOROSCÓPICA – PF: Lucas
Hoje foi  realizado a boroscopia nas câmaras e não foi encontrado nenhuma anormalidade, porém foi identificado uma falha nas palhetas da HP-3 que será analisado pela Engenharia.</t>
  </si>
  <si>
    <t xml:space="preserve">OE 2023842128 – TG-B  teste de acionamento do WHRU – PF: Lucas
Hoje conforme definido pelo GAT foi antecipado o teste do WHRU do que apresentou falha na última partida. Identificado anteriormente que havia agarramento nos mancais, hoje a mecânica atuou com lubrificar os mancais externos e movimentando por diversas vezes propiciando espalhar a graxa e amaciamento da atuação no curso. O resultado foi muito bom com melhora significativa no curso garantindo confiabilidade na necessidade de entrar em operação.  Alinhado para amanhã pela manhã realizar uma partida no TG-B para teste elevando até velocidade de sincronismo e desligar.
19/11 - Hoje pela manhã realizamos a partida do TG-513201B para teste com sucesso. O WHRU teve comportamento normal dentro do tempo previsto e a máquina ignitou bem na primeira partida. Elevada até a velocidade de sincronismo e desligada. Não detectado nenhuma anormalidade, teste 
</t>
  </si>
  <si>
    <t xml:space="preserve">OM 2023807692 - GE-513201A REALIZAR LUBRIFICAÇÃO E INSPEÇÃO NO WHRU – PF: Lucas
Hoje foi realizado a  inspeção interna (espaço confinado) do WHRU e não encontrado nenhuma interferência , realizado teste de acionamento , ok.
</t>
  </si>
  <si>
    <t xml:space="preserve">OM 2023807692 - GE-513201A REALIZAR LUBRIFICAÇÃO E INSPEÇÃO NO WHRU – PF: Lucas
Hoje foi realizado o desacoplamento do cilindro, tirante de acionamento, alavancas para o acesso das buchas para inspeção e lubrificação. Foram removidos os 05 mancais do lado do cilindro, desmontados, limpos e montados com graxa especial de alta temperatura. Remontado todo o conjunto e realizamos os testes com o auxílio do ar de serviço e mangueira. O Mancal principal que fica engatado a haste do cilindro foi apenas lubrificado com óleo, não foi realizada a sua desmontagem devido a necessidade de remoção dos conjuntos de controle do cilindro, avaliar a necessidade. 
</t>
  </si>
  <si>
    <t xml:space="preserve">OM 2023807692 - GE-513201A REALIZAR LUBRIFICAÇÃO E INSPEÇÃO NO WHRU – PF: Lucas
Hoje conforme programado, foi dado continuidade na corretiva no WHRU do TGA pela equipe de mecânica do sobreaviso com apoio da G&amp;E. Os TMs atuaram na remoção, limpeza e lubrificação e reinstalação dos mancais lado LOA, sendo 6 no total. Todos eles apresentam um pouco de degradação de modo geral, mas nada que afete a funcionalidade do WHRU. Após a intervenção foi aplicada a graxa especifica para alta temperatura e recomposto os mancais. Atividade finalizada sem registro de pendências. Equipamento liberado para operação.  
</t>
  </si>
  <si>
    <t xml:space="preserve">OM 2023498048 GE-513201A: Revisar Sensores do TG-A (PRD MI) – PF: Lucas
Iniciada as atividades que indisponibilizam o TGA para realização do passeio axial juntamente com a revisão dos sensores axiais que apresentam comportamento anormal. Tivemos atraso na liberação da atividade no período da manhã devido aplicação do libra na máquina. Foram realizados a remoção de tubulações, da 1º tampa de proteção, remoção de três sensores vibração e dois de velocidade. Identificamos o cabo do sensor de velocidade 99PT2 queimado, já foi realizada a reserva Nº 98143493-17 juntamente com a retirada do sobressalente do estoque. Será emitida curva S diariamente para acompanhamento da evolução das etapas em alinhamento com cronograma emitido e validado junto ao GAT. Atividade prossegue com equipe da noite. Previsto a continuidade da remoção da 2º tampa mais retirada do carretel do acoplamento para início da etapa do passeio axial amanhã durante o dia. 
24/11 - Dado prosseguimento na atividade no TGA: Equipe da noite: Realizado levantamento das curvas dos novos sensores a serem instalados (39PTA e 39PTB). Após desmontagem da tampa externa, foi solicitado à equipe mecânica a realização de passeio para conferência dos valores nos Proximitors dos sensores axiais. Foi realizado o passeio total de 0,38mm, sendo que não houve alteração dos valores de tensão durante o curso do passeio, ficando o valor praticamente fixo em 0,08 Vcc, tanto no 39PTA quanto no 39PTB. Em seguida, foi realizada a desmontagem da tampa intermediária e feita a desconexão dos cabos de extensão dos sensores 39PTA, 39PTB, 39PTNEX e 39PTNEY e foram removidos os sensores 99PT3 e 99PT4. Nas conexões entre os sensores e cabos de extensão 39PTB e 39PTNEY, foram verificados oxidação e ressecamento da isolação, devido a possível exposição a alta temperatura. Após remoção da tampa interna, os sensores de deslocamento axial 39PTA e 39PTB foram removidos e testados em bancada. Não foi possível realizar a curva de calibração, pois não houve variação de tensão na saída do Proximitor com nenhum dos dois sensores. Realizada medição de resistência e o sensor 39PTA apresentou valor maior que 34 M ohms e o 39PTB oscilou de 0,5 M ohms a 12 M ohms, sendo que o valor de referência de um sensor novo é de 8 Ohms. Durante a remoção dos sensores axiais não foi evidenciada nenhuma anormalidade que pudesse ter causado danos nos sensores. Suas fixações estavam perfeitas e visualmente os sensores estão íntegros, sem sinais de avaria. Equipe do dia: Prosseguimos com a realização da instalação dos Probes 39PTA e 39PTB. Realizamos os cálculos de deslocamento x volt para o gap de 0,38mm para o eixo da PT. O resultado foi 2,96 Volts para o deslocamento total do eixo, dando valores de -8,52 Volts para o eixo deslocado sentido hood e -11,48 Volts para o eixo deslocado sentido gear box. Mas, após os ajustes, ao realizar o teste de indicação dos sensores movimentando o eixo, o deslocamento total do eixo ficou em 0,34mm, valor este que foi confirmado em passeios subsequentes. Então recalculamos a relação deslocamento x tensão para o passeio de 0,34 mm, que nos deu valores de 8,67 Volts para o eixo deslocado sentido hood e 11,32 Volts para o eixo deslocado sentido gear box. Reajustamos os sensores e realizamos o passeio novamente, acompanhado também pela IHM. O resultado foi satisfatório, com a indicação de aprox. 0,17 mm para cada lado. O valor de alarme é 0,32 mm e o de trip é 0,39 mm. Foram reinstaladas as duas primeiras tampas a partir da PT, com o posicionamento de cabos dos sensores axiais e radiais do eixo da PT. Atividade prossegue no turno da noite.
25/11 - Turno da noite: Foram substituídos os cabos de extensão dos sensores de deslocamento axial 39PTA e 39PTB. Realizadas as conexões entre os cabos e extensão e os sensores 39PTNEY, 39PTNEX, 39PTA e 39PTB. As conexões foram protegidas com fita teflon e auto fusão a fim de evitar impregnação de óleo e dar mais resistência mecânica. Reinstalados os sensores de velocidade 99PT3 e 99PT4 e os sensores de vibração 39PTDEY e 39PTDEX. Em seguida foi feito checklist de medição de tensão em todos Proximitors obtendo os seguintes valores: 39PTA: 11,59 Vcc, 39PTB: 11,51 Vcc, 39PTDEX: 9,86 Vcc, 39PTDEY: 9,71 Vcc, 39PTNEX: 9,72 Vcc e 39PTNEY: 0 Vcc. Devido à ausência de tensão no 39PTNEY,  o sensor foi novamente desconectado do cabo de extensão e foi realizada medição de resistência do sensor, que apresentou oscilação em torno de 200 ohms. Devido a isto foi necessário realizar a remoção de todos os sensores novamente para a retirada das tampas intermediária e interna para substituição do sensor avariado. Turno da manhã: Sendo finalizada a remoção pela tampa, identificado que o sensor e o sensor 39PTNEY está danificado e em avanço foi avaliado também o 39PTNEX e constatado que o cabo de extensão está com baixa isolação. Com isso foi verificado o estoque e temos 1 sensor disponível, porém não temos os cabos de extensão. Encontramos 3 cabos em estoque onde estamos negociando a liberação do material junto a Gerência UTGCA e REPLAN, ficando para o primeiro horário de amanhã a oficialização do PTM.
26/11 - Turno da noite: Não houve atuação no turno a noite devido a necessidade de compra/PTM de dois cabos de extensão 
Turno do dia: Realizada a verificação nos sensores de temperatura TE-5132639 (26PTNE1) e TE-5132640 (26PTNE2) e no final do dia recebemos os 2 cabos de extensão que conseguimos via PTM da REPLAN para continuação do trabalho durante o turno da noite.
27/11 - Turno da noite: Sensores 39PTNEX e 39PTNEY – Realizado levantamento das curvas dos sensores com os novos cabos de extensão. As planilhas de levantamento estão anexadas à OM. 
Instalados os sensores e realizados os ajustes, ficando com valores 39PTNEX: 9,91 Vcc e 39PTNEY: 10,06 Vcc, ficando pendente substituir os cabos de extensão. Foram conferidos também os valores dos sensores axiais 39PTA: 11,21 Vcc e 39PTB: 11,12 Vcc. Após instalação da tampa interna (Primeira tampa) pela mecânica, os sensores do lado acoplado foram instalados e foi realizada tentativa de ajuste, porém, os dois apresentaram oscilação do valor de tensão com uma pequena movimentação do cabo. Realizados testes e verificada a seguinte condição: 39PTDEX (sensor): OK, 39PTDEX (cabo de extensão): Apresentou mau contato no conector, 39PTNEY (sensor): apresentou mau contato no conector e 39PTNEY (cabo de extensão): OK. Encontrado sensor sobressalente no armário da instrumentação e realizada a substituição em campo e feito levantamento da curva, porém durante a verificação, o cabo de extensão também apresentou mau contato. Quando foi movimentado, oscilando o valor de tensão. Durante a desmontagem dos sensores foi visto que havia sinais de ressecamento por exposição a alta temperatura, que também pode ter contribuído para o mau contato nos conectores.
Turno do dia: Realizado testes nos cabos dos sensores de velocidade não sendo encontrada anormalidade. As 17h30 recebemos os cabos de extensão que conseguimos via PTM da RECAP.
28/11 - Turno da noite: Nos sensores 39PTDEX e 39PTDEY – Foi realizado levantamento das curvas com sensores e cabos de extensão novos. As planilhas de levantamento estão anexadas à OM. Instalados os sensores e realizados os ajustes, ficando com os seguintes valores: 39PTDEX: 9,98 Vcc e 39PTDEY: 10,01 Vcc. Os cabos de extensão foram substituídos no campo, mas falta reconectar. Os sensores 39PTNEX e 39PTNEY – Foram substituídos os cabos de extensão no campo, refeitas as conexões, instaladas as uniões, flexíveis etc. e conferidas as medições de tensão: 39PTNEX: 9,85 Vcc e 39PTNEY: 10,06 Vcc. O sensores 39PTA e 39PTB – Foram refeitas as conexões, instaladas as uniões, flexíveis etc. e conferidas as medições de tensão: 39PTA: 11,48 Vcc e 39PTB: 11,35 Vcc. Os sensores 99PT3 e 99PT4 – Reinstalados os sensores na tampa interna. Realizada a montagem da segunda e terceira tampa.
Turno do dia: Realizada a ligação do 39PTDEX e 39PTDNEY, instalação e ajuste dos sensores de velocidade 99PT1 e 99PT2. Verificação geral de todos os sensores após a conclusão da instalação dos sensores.
Realizada a montagem da tampa superior da proteção do acoplamento e o spool superior. Pendente apenas a montagem do spool inferior e torquear o spool superior
29/11 - Turno da noite: Finalizada a montagem dos spools, realizado um check geral após a intervenção e limpeza na região da gear box e PT.
OM 2023748261 GE-513201A-01 Substituição Elementos Filtrantes (Est. Incent) – PF: Lucas
Hoje conforme programado foi iniciada atividade de troca dos elementos filtrantes do sistema de ar combustão. Foram removidos todos os 124 filtros da casa de filtros e embalados para descarte. Atividade prossegue amanhã com a etapa de limpeza industrial.
24/11 - Dado continuidade na atividade de troca dos filtros de ar de combustão, tivemos impacto no período da manhã devido à problema na plataforma elevatória da limpeza industrial, foi negociada apoio da plataforma elevatória da Cunzollo que estava em outra frente para priorizar essa atividade no TGA. Superado esse percalço, foi realizado a tarde toda limpeza externa da casa de filtros juntamente com limpeza interna da parte superior. Atividade prossegue amanhã a continuação da limpeza interna do 1º e 2º estágios no período da manhã, e se correr bem na parte da tarde já iniciamos a montagem dos filtros novos.
25/11 - Realizada a limpeza da casa de filtros e iniciada a instalação dos filtros novos na admissão da GG e ventilação do hood.
26/11 - Finalizada a atividade de troca dos filtros de admissão da GG e de ventilação do hood.
OM 2020825802 GE-513201A Reparar Vazamento Sistema de gás (PRD GER) – PF: Lucas
Durante a liberação da atividade, foi identificada a necessidade de realizar a emissão de PT desmembrada uma para o Sistema de gás de outra para o Sistema de Diesel. Com isso foi revisada a matriz de libra e acordado a liberação da realização da atividade para amanhã.
26/11 - Realizada a remoção do castelo das válvulas do sistema de diesel, realizada da desmontagem das válvulas de dreno do filtro de gás, realizado o teste de estanqueidade nas válvulas no pipeshop onde foi identificada a válvula que estava com passagem. Aberta a válvula e substituído o castelo pelo castelo da válvula de diesel, realizado no teste hidrostático na válvula e com 60kgf/cm apresentou passagem. Aberta novamente a válvula em bancada e observado que na sede apresenta pequenas ranhuras que podem estar causando a passagem. A equipe tentará realizar uma lapidação em bancada e realizar novo teste de estanqueidade, caso não seja efetiva a atuação, irão verificar a possibilidade de enviar para usinagem e realizar um polimento na sede.
27/11 - Finalizada a lapidação da válvula em bancada, realizado teste hidrostático com 60kgf por 30 minutos e não apresentou vazamento. Com isso foi transportado e instalado em campo sem raquete na linha de dreno. Dando tudo certo no teste com gás na partida do TG-A será encerrado o SGM provisório G&amp;E/UO-AGN/APSP/MI 2019/02019/0009.
</t>
  </si>
  <si>
    <t xml:space="preserve">OM 2022675508 - GE-513201A CORRIGIR VAZAMENTO AR EXAUSTÃ - PF: Lucas De 26/11 a 01/12
Realizado a subtituição da junta de expansão na saída da PT para o WHRU.
OM 2023785938  GE-513201A - LIT-5132600A: Norm. Indicação  - PF: Lucas
Conforme programado foi realizada a manutenção, calibração porém sem sucesso permanecendo o erro de indicação. Com o tardar do horário, foi acordada a vinda da G&amp;E no sábado para continuidade do serviço e mantermos o TG-A disponível com o menor número de pendencia.
28/11 - Dado continuidade no reparo do LIT, realizada a tentativa de substituição da eletrônica sem sucesso, retornado com a eletrônica e antiga e realizada a calibração. O instrumento segue operacional porém necessitará ser substituído.
OM 2023725653 GE-513201A: FCV-5132604A (75RSPC) – PF: Lucas
Realizada a limpeza do solenoide e realizado testes de atuação local na solenoide com sucesso. Para atuação via CLP somente após a remoção do Libra do TG-A.
OM 2023751264 SD-UH-TS-GE-513201A Substituir elemento – PF: Lucas
Conforme programado foi realizada a substituição do elemento filtrante do Demister do óleo sintético.
</t>
  </si>
  <si>
    <t xml:space="preserve">PT sem OM: GE-513201D – Queda na partida – PF: Lucas
Durante o reestabelecimento da Unidade foram realizados 3 partidas no TG, porém sem sucesso devido à baixa pressão da GG LUBE OIL. Realizado testes com as bombas de óleo sintético e nada de anormal foi encontrado. Com o apoio da instrumentação foi encontrado o conector do retorno de posição (20QGSV2) danificado, onde foi substítuido e partiram a máquina sem nenhum problema.
</t>
  </si>
  <si>
    <t>Controlador EQP</t>
  </si>
  <si>
    <t>Câmaras 5 e 6</t>
  </si>
  <si>
    <t>Drenagem</t>
  </si>
  <si>
    <t>Rede DeviceNet</t>
  </si>
  <si>
    <t>Mancais dos dampers</t>
  </si>
  <si>
    <t>63QMJBA</t>
  </si>
  <si>
    <t>39PTA e 39PTB</t>
  </si>
  <si>
    <t>Sensor de deslocamento axial</t>
  </si>
  <si>
    <t>Junta de expansão</t>
  </si>
  <si>
    <t>33QGSV2</t>
  </si>
  <si>
    <t>Conector do instrumento</t>
  </si>
  <si>
    <t xml:space="preserve">OM 2023712456 - FT-C-123101C-A/B Substituir Elementos Filtrantes (Est.Incent.) – PF: Fernando
Realizada a troca dos 6 elementos filtrantes de óleo do compressor de venda C. Havia reserva na OM de apenas 2 UND dos filtros. Realizada então uma nova reserva 98999368 das 4 UND faltantes do NM 11.209.262 e retiradas as 6 UND do estoque para troca. Atividade concluída com sucesso.
Status: Concluído - Disponível
</t>
  </si>
  <si>
    <t xml:space="preserve">OM 2023712457 - FT-C-123101A-A/B Substituir Elementos Filtrantes (Est.Incent.) – PF: Fernando
Realizada a troca dos 6 elementos filtrantes de óleo do compressor de venda A.
</t>
  </si>
  <si>
    <t xml:space="preserve">OM 2023712455 C-123101B Substituir Elementos Filtrantes FT-C-123101B-A/B (Est. Incent.) – PF: Fernando
Dando continuidade nas atividades de redução de estoque, conforme programado foi realizada a substituição somente o filtro de óleo lubrificante A do venda B devido problema do LIBRA. Foi ajustado o LIBRA e será realizada a substituição do filtro B.
27/11 - Realizada a substituição do filtro B assim finalizando esta demanda.
</t>
  </si>
  <si>
    <t xml:space="preserve">OM 2022900186 M-VE-P-123112D-D falha na partida – PF: Fernando
Identificado pela equipe de elétrica durante avaliação em oficina que motor original está com baixa isolação da fase S, não sendo mais possível sua reinstalação em campo. Foi verificado então a disponibilidade motor novo almoxarifado, foi realizada reserva de uma unidade do NM 12.153.900 Motor el. 3F 6p 30kW 440V Ex nA para recomposição em campo. Em verificação do motor novo realizado pelo TM Valdemar ele constatou que este motor é de 6 polos e não de 3 conforme original. Devido ao tardar do horário atividade prossegue amanhã, vamos avaliar se essa condição dos polos é impeditiva ou não para restabelecer o motor em campo. Obs.: Na análise de falha realizada da possível causa do dano no motor ter sido causada por infiltração de água, essa questão já havia sido verificada anteriormente e tratada substituindo a vedação dos motores de IP 54 para IP 66, esse novo já tem essa proteção para impedir essa degradação por infiltração de água de chuva. 
06/11 - Dado prosseguimento na atividade, foi sanado a dúvida quanto a compatibilidade do motor junto a equipe de elétrica em seguida reinstalado etapas de movimentação e carga e reinstalação do motor em campo. Previsto para amanhã a recomposição dos cabos do motor, teste do sentido de rotação e recomposição geral dos demais componentes (Polia, correria, acoplamento) do ventilador pela equipe de mecânica. 
07/11 - Dado prosseguimento na corretiva no ventilador, foi realizada a montagem dos cabos do motor e da resistência aquecimento. Essa atividade demandou um pouco mais de tempo porque esse motor novo tem características físicas um pouco diferente o original, foi necessário a troca do prensa cabo juntamente com rearranjo nos flexíveis do cabeamento. Superada essa etapa, foi feita o teste do sentido de giro com sucesso e liberado para montagem mecânica. A equipe de mecânica mediu folga do eixo do mancal, fez troca da correia que estava degradada junto com alinhamento e tensionamento. Em seguida removido o libra para teste funcional, no entanto, durante a partida houve desarme da gaveta. Foi acionado a equipe da CCT para avaliar. Em avaliação conjunta verificamos que este motor novo tem parâmetro de IP/IN (Corrente Pico x Corrente nominal) de 7,4 e motor original esse parâmetro é de 6, além mais alguns detalhes verificados um pouco diferentes. Em alinhamento junto Bruno e Sup. Daniel acordamos de realizar amanhã nova verificação nas ligações tanto da gaveta quanto no quanto com uso do miliohmímetro e também realizar partida do motor desacoplado para medir para ter certeza da corrente nominal. Caso tenha realmente de ajustar alguns parâmetros de proteção vamos fazer essa consulta/ajuste na segunda-feira com aval da equipe de engenharia. Ao final do dia foi solicitada a aplicação do libra para continuidade da atividade amanhã. Obs.: Foi necessário retirar do almoxarifado uma unidade do NM 11.209.470 Correia NEOPRENE passo 14M 55 x 43 para isso criado a reserva Nº 94823703-6. Este material não estava previsto na ordem.
08/11 - Hoje com pouco mais de tempo e com ação conjunta com TM Valdemar junto com a equipe da CCT, foi verificado que falha que causando o desarme da gaveta do ventilador 12D-D era devida ao ajuste da curva do disjuntor. A curva deste disjuntor estava selecionada para posição B –Carga resistiva limite de 500A, foi feita reavaliação comparando os demais ventiladores que já tinham motores similar a este modelo novo, verificamos que essas gavetas em operação estavam com a seleção de carga para curva C – Carga capacitiva limite 700A. Sendo assim, foi realizada ajuste de seleção de carga de B para C nesta gaveta e feito nova partida assistida do ventilador com sucesso. O motor partiu de primeira, corrente de pico medida foi a 363A depois estabilizou na nominal, não foi necessário nenhum tipo de ajuste no rele E3. A equipe de mecânica acompanhou em campo o equipamento operando sem registro de anormalidades. Equipamento testado e liberado para operação sem restrições.
</t>
  </si>
  <si>
    <t xml:space="preserve">OM 2022880067 C-123101C: Verif./Subst. Barreiras Intrínsecas (Abrangência de RTA) – PF: Fernando
Hoje conforme combinado e programado foi realizado logo no primeiro horário a troca da barreira intrínseca do TE-1231221 que apresentou falha na data de ontem. Foi trocada somente essa barreira para restabelecer a disponibilidade da máquina, após a troca da barreira por sobressalente a indicação do instrumento normalizou, a temperatura estabilizou em torno de 22ºC. Previsto para amanhã a troca de todas as barreiras desta máquina como ação de abrangência de RTA.
08/11 - Conforme programada foi realizada a troca de todas as barreiras intrínsecas do compressor de venda C em atendimento ao RTA 2020-001474-A. Foi informado pela equipe foram trocadas em torno de 14 barreiras das 27, pois outras 13 já eram barreiras com fusível revisado. Após a troca foi feito reaperto geral nas conexões e conferido as indicações na IHM; tudo OK. Com finalização dessa ordem concluímos já três compressores de venda (A, C e D). Ficaram pendentes somente a troca das barreiras nos compressores de venda B e E que seguem operando conforme rodízio.
</t>
  </si>
  <si>
    <t xml:space="preserve">OE 2023610164 C-123101B - Reset de Comunicação Modbus Bently – PF: Fernando
Elaborada IT pelo apoio técnico e elabora a ARO 2020-369 para realizar o reset do cartão de comunicação a quente conforme aprovado pela Gerência. Com isso foi autorizada e emitida PT imediata, porém durante verificação da condição operacional da unidade a operação entendeu que hoje não seria o melhor momento de ser realizado. Como está prevista nova redução de vazão por conta das plataformas, foi acordado com a gerência de que na segunda será realizada nova avaliação operacional se irá fazer o venda B em carga ou se irá realizar a partida do terceiro venda e deixar o venda B com a anti surge 100% aberta.
16/11 - Devido muitas demandas na planta no dia de hoje, em alinhamento com o Cotur definimos pela postergação da realização desta atividade para 17/11 logo pela manhã.
17/11 - Hoje a automação realizou o reset pela manhã do cartão de comunicação com sucesso, normalizando toda a comunicação doe dados sem distúrbio operacional.
</t>
  </si>
  <si>
    <t xml:space="preserve">OM 2022880054 - C-123101B: Subst. Barreiras Intrínsecas (PRD MI): - PF: Fernando
Dando continuidade nas ações de abrangência de RTA, conforme programado foi realizada a substituídas as barreiras que estavam originais, total de 17 barreiras intrínsecas e colocada etiqueta no interior do painel informando que já foram substituídas.
</t>
  </si>
  <si>
    <t xml:space="preserve">PT sem OM: C-123101C – Falha na partida - PF: Fernando
Realizado a primeira partida, porém sem sucesso devido a falha na XV1231205. Com o apoio da automação , realizado o force para a  posição aberta da XV e assim habilitar a partidado compressor e sendo realizada a 2º tentativa na partida, e novamente sem sucesso. Então foi solicitado a extração e inserção do DJ do motor do motor principal e realizado a partida com sucesso.
</t>
  </si>
  <si>
    <t>C-123101E  - Falha na partida
Falha sob demanda: Scoop tube ficou com valor acima de 3%, impedindo que a sequência de partida passasse do passo 3 para o passo 4</t>
  </si>
  <si>
    <t>FT-C-123101C-A/B</t>
  </si>
  <si>
    <t>FT-C-123101A-A/B</t>
  </si>
  <si>
    <t xml:space="preserve">FT-C-123101B-A/B </t>
  </si>
  <si>
    <t>M-VE-P-123112D-D</t>
  </si>
  <si>
    <t>TE-1231221</t>
  </si>
  <si>
    <t>Rack BN3500</t>
  </si>
  <si>
    <t>Cartão de Comunicação</t>
  </si>
  <si>
    <t>Tomada de Comando</t>
  </si>
  <si>
    <t>Scoop Tube</t>
  </si>
  <si>
    <t xml:space="preserve">Substituição do Motor e ajustes de proteção
Obs.: considerado período de reparo zero, pois a ausência do um dos ventiladores do P-12 não afeta a disponibilidade do compressor. </t>
  </si>
  <si>
    <t>Substituição de Barreiras intrínsecas</t>
  </si>
  <si>
    <t>Reset no Cartão e coleta de dados para análise de falha pela Bently.</t>
  </si>
  <si>
    <t>Extração do DJ para verificação de tomada de comando e posterior reinserção.</t>
  </si>
  <si>
    <t>Após análise da equipe de engenharia, foi alterado o limite de partida de 3 para 5% liberando o permissivo do compressor.</t>
  </si>
  <si>
    <t>OM2023849013 - Implementar Delay sistema de intertravamento – PF: Takahashi
Hoje durante a atividade de alteração de lógica no PES em atendimento a  GM G&amp;E/UN-AGN/APSP/MI 2020/0046, que trata da inclusão de delays de alguns variáveis de trip, ao realizar o update da alteração da lógica no PES, ocorreu o desligamento dos compressores de venda sessando a exportação momentaneamente e queda do Propano B da fase 1.  Analisado que a equipe seguiu o procedimento  e a falha ainda está em análise, Eng Lucas Lara apoiando. A equipe da automação entrou em contato com a Rockwell para apoio e os mesmos informaram que esta falha pode acontecer em algumas circunstancias mas não foi efetiva a informação, ainda em análise. Logo em seguida foi reestabelecido o PES e liberado a partida da planta. Foi necessário alguns apoios da MI a operação em campo,  mas rápido reestabelecimento. Vamos acompanhar a análise da falha.</t>
  </si>
  <si>
    <t>PN-552002</t>
  </si>
  <si>
    <t>Atualização de lógica</t>
  </si>
  <si>
    <t>Automação</t>
  </si>
  <si>
    <t>Partir compressores</t>
  </si>
  <si>
    <t>12/12/2020
OE 2023947713 - C-UC-513401F - Desarmando por temperatura alta. (PST COTUR) – PF: Boito
Conforme negociado no ReDia de ontem ,  a instrumentação atuou no C-513401F, que estava desarmando por temperatura elevada na descarga. Na intervenção a instrumentação localizou um cabo solto na IHM, reestabelecida a indicação e normalizando o compressor. Foi negociada toda malha do sensor a IHM, Colocado em operação as 14hs e segue em operação normal. Solicitado a equipe dar baixa como não concluída para acompanhamento até domingo 13/12. Segue operando normalmente até o momento.</t>
  </si>
  <si>
    <t>TE-5134303F</t>
  </si>
  <si>
    <t>Conector do TE</t>
  </si>
  <si>
    <t>Reaperto da conexação do sensor</t>
  </si>
  <si>
    <t>09/12/2020
OM 2023846878 B-123101B Substituir bomba completa (PFCEO+PST COTUR) – PF: Boito
Conforme programado foi realizada a montagem de pau de carga em campo. Equipe de mecânica realizou a retirada do estoque de materiais para preparação da bomba em oficina nos próximos dias. Previsão de raqueteamento e inicial da atividade principal na segunda-feira, dia 14/12.
Vinicius, por gentileza enviar para chave do líder e coordenação um boletim extra para acompanhamento da meta de estoque com a saída destes materiais da bomba de MEG. O custo dessa ordem está acima de 0,5 Milhão. Não podemos perder esse indicador de vista neste momento. Status: Em andamento– disponível
14/12 - Hoje conforme programado foi removida a bomba completa do campo para a oficina, amanhã devemos iniciar a montagem em oficina para retorno em campo.
Status: Em andamento– indisponível 
15/12 - Realizada a substituição dos 3 cabeçotes antigos pelos novos. Todos já estão instalados em campo e foi iniciada hoje a etapa de alinhamento, partindo inicialmente do alinhamento motor x redutor. Atividade segue por mais alguns dias, em conjunto com o ajuste da defasagem dos pistões. Status: Em andamento – Indisponível
16/12 - Seguiu hoje atividade de alinhamento e ajuste da defasagem dos pistões da bomba. A previsão é de finalização amanhã, mas seguimos com o prazo combinado até sexta para eventualidades. Status: Em andamento – Indisponível
17/12 - Dando continuidade, hoje foi concluído o ajuste de defasagem dos pistões. Testado sentido de giro do motor – OK – e iniciado o alinhamento entre os cabeçotes da bomba. Previsão de conclusão amanhã no período da manhã, para desraqueteamento e teste a tarde. Status: Em andamento – Indisponível
18/12 - Finalizado o alinhamento entre os cabeçotes da bomba. Em seguida, Caldeiraria instalou o acumulador hidráulico, desraqueteou, instalou o spool e a bomba foi testada. Durante o teste, foi identificado pequeno vazamento de MEG pela válvula de fundo do acumulador hidráulico instalado que não foi possível sanar apenas no reaperto. O vazamento diminuiu bastante mas não estancou. Devido ao horário já avançado, definimos por retornar na segunda-feira, removendo novamente o acumulador para verificação da válvula, nova calibração da bexiga e reinstalação. A bomba está disponível para operar em caso de necessidade, mas deve ser deixada como segunda opção. 
Status: Em andamento – Indisponível</t>
  </si>
  <si>
    <t>11/12/2020
OM 2023877645 VE-P-123113H Tencionar correia e ajustar – PF: Boito
Hoje conforme programado foi concluído a inspeção das correias, rolamentos e polias, ajustado o tensionamento das correias e concluído a manutenção. Entregue a operação.
Status: Concluído – operando.</t>
  </si>
  <si>
    <t>11/12/2020
OM 2023877610 VE-P-2123113F Substituir Correia danificada: PF: Boito
Hoje pela manhã foi concluída a montagem do andaime , atividade da mecânica programada para 14/12.
Status: Em andamento</t>
  </si>
  <si>
    <t xml:space="preserve">11/12/2020
OM 2023847998 – Manutenção preventiva instrumentação da B-123703B – PF: Boito
Hoje conforme programado a instrumentação atuou na preventiva dos PIT-1237323, PDIT-1237326, LIT-1237307. 
O LIT estava com indicação falsa devido bloqueio da tomada de alta e liquido na tomada de baixa, normalizado. Esta falha foi identificada pela operação e reparado nesta OM.
Gobis, grato pelo apoio. </t>
  </si>
  <si>
    <t>22/12/2020
OM 2023846878  B-123101B Substituir bomba completa (PFCEO+PST COTUR – PF: Boito
Hoje a mecânica removeu o acumulador de descarga para efetuar inspeção em suas vedações, foi constado que os oring's e também os anéis de nylon estavam bem danificados, foi efetuada a substituição de todas essas vedações. Depois efetuada a calibração do acumulador com 32,0 ar conforme FD.  Reinstalada novamente em campo,  removido libra e efetuado teste da bomba, a mesma apresentou vazão correspondente ao processo.
Status – Concluído - operando.</t>
  </si>
  <si>
    <t>29/12/2020
OI 2024047368 – B-2123101B Verif. Acumulador Hidráulico - PF: Boito
Na última PST foi informado sobre a decisão de parar a B-2123101B devido à alta ocorrência de alarmes de pressão alta na descarga causando atuação de bad actors. Existe uma OM grande corretiva para atuar nesta bomba, que apresenta pequeno vazamento no primeiro cabeçote, danos nos acoplamentos elásticos e verificar a calibração dos acumuladores hidráulicos. Esta OM depende da aquisição de uma junta, que irá chegar na semana que vem. Assim, decidimos por hoje realizar esta imediata apenas no acumulador para avaliar se o comportamento melhora. Foi realizada a remoção dos dois acumuladores e ambos estavam com praticamente zero de pressão na bexiga. As mesmas estavam íntegras. Foram recalibrados com a pressão correta e reinstalados já no final do dia. Devido ao horário avançado, não foi possível testar, então combinado com o COTUR para que a bomba seja colocada para operar a noite para verificarmos se os alarmes deixam de aparecer. Ela ficará disponível mas ainda como segunda opção devido aos outros defeitos.
[30/12] OP decidiu por não partir esta bomba no turno da noite e aguardar o dia para acompanharmos. Foi realizada a partida com o acompanhamento do Sobreaviso e o resultado foi o esperado: a bomba performou muito melhor, sem atingir valores de alarme de pressão alta na descarga. Indicado ao COTUR que mantivesse ela operando por esta noite para avaliarmos se volta o comportamento anormal ou não. Amanhã pretendemos parar e deixar como segunda opção.
[31/12] Parada a bomba para preservá-la. Não houve mais ocorrência de alarmes de pressão alta. Segue disponível em caso de necessidade, sem restrições.</t>
  </si>
  <si>
    <t>2º cabeçote</t>
  </si>
  <si>
    <t>VE-P-123113H</t>
  </si>
  <si>
    <t>VE-P-2123113F</t>
  </si>
  <si>
    <t>Acumulador da descarga</t>
  </si>
  <si>
    <t>Vedações do acumulador da descarga</t>
  </si>
  <si>
    <t>Acumuladores da sucção e descarga</t>
  </si>
  <si>
    <t>Substituição da bomba completa</t>
  </si>
  <si>
    <t>Realizado tensionamento das correias</t>
  </si>
  <si>
    <t>Realizada substituição da correia</t>
  </si>
  <si>
    <t>Manutenção preventiva nos instrumentos</t>
  </si>
  <si>
    <t>Substituição das vedações do acumulador</t>
  </si>
  <si>
    <t>Inspeção das bexigas e válvulas e calibração da bexiga.</t>
  </si>
  <si>
    <t>09/12/2020
OM 2023901491 MC-B-540001C Realizar reparo no motor (PFCEO+PST COTUR) – PF: Suzuki
09/12 - Conforme programado foi realizado a montagem dos patamares de acesso ao motor; feito raqueteamento; removida as tubulações da linha de admissão; desconectado as linhas do sistema de arrefecimento; removido a proteção do acoplamento. Após a finalização das etapas de caldeiraria e andaime, foram removidos os sensores de pressão de óleo; sensores de temperatura e pressão do ar admissão; sensor de temperatura do reservatório de água; sensores de rotação do motor e sensor de temperatura do líquido arrefecimento. A elétrica removeu os cabos do motor de arranque juntamente com cabos do banco de baterias. Atividade prossegue amanhã. 
10/12 - Removido motor da base e colocado no berço ao lado do pátio de bombas, pronto para transporte externo, previsto para amanhã 11/12. Góbis, Suzuki, Bom dia, favor acompanhar o envio deste motor conforme está programado. Qualquer anormalidade favor comunicar de imediato, Favor atualizar a informação para o REDIA, grato. Status: Em andamento– indisponível 
11/12 - Transportado  motor com berço para a oficina  , aguardando transporte para segunda feira
Góbis, Suzuki, Bom dia, favor acompanhar o envio deste motor conforme está programado. Qualquer anormalidade favor comunicar de imediato, Favor atualizar a informação para o REDIA de segunda feira, grato. Status: Em andamento– indisponível
14/12 - Hoje conforme programado o transporte retirou a o motor da MC-B-540001C para envio a Codema, segue em acompanhamento pelo Sup. Gobis. Status: Em andamento– indisponível 
17/12 - Recebido retorno da Codema de que o motor já está desmontado em bancada e até o final do dia de hoje será enviado laudo com as peças necessárias e orçamento da mão de obra. Teremos mais novidades amanhã. Status: Em andamento – Indisponível
18/12 - Tivemos retorno em 17/12 apenas com uma estimativa e não o orçamento pois será necessário realizar retífica de várias peças que dependem de uma terceirizada. No entanto, foi adiantado que o motor está muito danificado. Além de retífica de pistões e bielas, será muito provavelmente necessário trocar o Bloco do motor. Codema informou que há bloco disponível no armazém central da Scania; entregam de 2 a 5 dias úteis na Codema para montagem. A estimativa de preços é a seguinte: de 110 a 120 mil se o bloco não der recuperação e de 80 a 100 mil se der. Ger. Flaviano já informou que só pode pagar até 50 mil. Codema informou que as empresas parceiras de retífica estão de férias e só voltam a trabalhar em 2021. Foi montado um grupo no Teams para discutir os próximos passos. A princípio, Luiz H. está verificando se há motor completo compatível na Petrobras e se temos peças internas pra fornecer para baratear o orçamento. Serão definidas algumas ações de monitoramento das outras bombas pela OP.  Status: Em andamento - Indisponível</t>
  </si>
  <si>
    <t>24/12/2020
OI 2024001021  PIT-6315101A: Norm. Funcionamento.  (B-6315101A) (PST COTUR) – PF: Suzuki
23/12 Hoje fomos acionados pela operação para verificação do PIT-6315101A que apresentou falha espúria (a princípio) vindo a derrubar o bombeio. Aberta a OI para tratamento  porem devido as atividades prioritárias do TG-C não foi possível tratar. 24/12 retirado o instrumento de campo para bancada e não identificado nenhuma anormalidade. Avaliando os dados pelo PI foi verificado que outras variáveis de processo se alteram. Instalado o transmissor em campo e segue analise da ocorrência. Não identificado nada que impeça a operação do equipamento, porem recomendado que fique como reserva.  Status: Disponível - em analise</t>
  </si>
  <si>
    <t>31/12/2020
OM 2024035594 - B-540001B: Norm. Sensor/Limpar Filtro Y     PF: Suzuki
Hoje foi realizada atividade programada de verificação da performance do sistema de arrefecimento do motor diesel da B-540001B. Seguindo as orientações da ARO 2020-460 que realizamos ontem, operamos a bomba A por cerca de 40 minutos para garantir sua total disponibilidade durante o trabalho na bomba B. Aproveitamos para medir a temperatura da bomba A, que operou em torno de 95°C, tanto no painel quanto medindo próximo ao sensor. Observamos novamente borbulhar a água/aditivo no reservatório do sistema de arrefecimento no momento da parada da bomba. Confirmada disponibilidade da A, foi realizada a abertura dos filtros Y do sistema de arrefecimento do MD da bomba B e encontrados limpos. Verificado então o sensor, onde também não observamos anormalidades. A bomba B operou em teste também por cerca de 40 minutos e a temperatura medida no sensor divergiu em apenas 2°C da temperatura informada no painel (95° x 97°C). Assim, concluímos que não existe problema nenhum nesta bomba. O que precisamos tratar com brevidade é somente a troca do reservatório da bomba A para avaliar se melhora a condição de ferver a água na parada. Tentaremos negociar com a Gerência a realização desta atividade assim que possível.</t>
  </si>
  <si>
    <t>31/12/2020
OM 2023982617 - VE-P-3123113-4 Instalar correia e Ajustar PF: Suzuki
Realizada intervenção no P-13-4 da UAPO III que apresentava correia solta. Foi identificado que nenhuma das 5 correias estava em condição razoável, então resolvido já substituir as 5. Feita reserva 99991535/1 de 1 UND do NM 10.411.839, referente a uma correia quíntupla que está sendo utilizada para substituir estas 5 correias simples. Correia foi instalada, ajustada, ventilador testado e entregue para a OP.</t>
  </si>
  <si>
    <t>PIT-6315101A</t>
  </si>
  <si>
    <t>VE-P-3123113-4</t>
  </si>
  <si>
    <t>Removido o motor e enviado para empresa externa para orçamento.</t>
  </si>
  <si>
    <t>Verificação do instrumento em bancada e análise dos dados de processo</t>
  </si>
  <si>
    <t>Verificação e limpeza dos filtros Y da água de resfriamento</t>
  </si>
  <si>
    <t>Subsituição das correias</t>
  </si>
  <si>
    <t>05/12/2020
OI 2023916002 - C-3123102A – SD Atuação TALL-31231942A – PF: Boito
Fomos acionados pela COTUR por volta das 16h20 com a informação da SD do compressor de propano C-3123102A devido atuação do TALL-31231942A, foi colocado o compressor B em operação sem maiores problemas. Mobilizamos apoio de automação para realizar análise de falha deste evento. Após verificar lógica do CLP do compressor, foi verificado que os alarmes PAHH_31231912A e TALL_31231942A possuem timer de 60s para atuação. E não tiveram variação que justifique os alarmes. O TALL-31231942A é gerado pela lógica de SuperHeat utilizando o PIT_31231912A e TIT_31231902A. Após verificar, foi encontrado na lógica de primeiro evento trip nos 2 instrumentos TIT_942 e PIT_912. Verificando os blocos de tratamento de sinal, verificado que os 2 encontravam-se com “FLH” atuado, chegando a conclusão que, o instrumento PIT_31231912A gerou o problema. Verificado que o canal do PLC referente ao mesmo está com status de “BrokenWire”. Após verificação pela instrumentação no campo, constatamos que o PIT_912 estava apagado. Foi negociado a emissão de PT imediata para intervenção pela instrumentação amanhã no primeiro horário.
06/12 - Hoje após a liberação de PT imediata pelo GAT tivemos intervenção corretiva no compressor de propano A da adequação para sanar a falha no PIT-912ª (Pressão da descarga do 1º estágio). Houve atraso na liberação desta PT devido à chuva intensa ao longo de todo o dia. Superada essa etapa, foi realizada verificação geral em toda a malha no instrumento, no campo que instrumento estava integro, conexões e vedações ok, constatado ausência de alimentação. Verificamos no painel de campo tanto a entrada analógica do PLC quanto o fusível do cabeamento, ambos estavam ok. Partimos então para abertura da caixa de junção (JBA-3113102A) para verificar o as conexões internas do cabo do instrumento. Foi constatado que os dois bornes de interligação deste instrumento estavam danificados, foi realizada a troca por sobressalentes, normalizando a indicação do mesmo. Aproveitamos para dar um pente fino em toda a JBA (TB1 e TB2), foram verificados mais quatro bornes estavam danificados, todos eles foram trocados também. Essa caixa de junção não tinha registro/identificação se tinha sido feito algum tipo de preventiva, por isso, será necessário realizar como abrangência de verificação em todas JB´s de campo, sejam analógicas ou digitais de forma a evitar este tipo de falha. Uma das possíveis hipóteses para ter causado este tipo de falha e a vibração característica deste tipo de compressor, essa caixa é localizada bem lateral no compressor. Obs.: Os bornes danificados foram encaminhados para o laboratório da instrumentação para aprofundarmos a análise de falha junto com o ponto focal da engenharia. Por volta das 14h30 o equipamento liberado para operação sem restrições.
GPI-Instrumentação: Leandro, por gentileza abrir uma nota ZS/OM para reaperto geral nas caixas de junção de campo tanto as analógicas ou digitais (JBA-3123101A/B e JBD -3123101A/B), favor verificar também se o plano de preventiva contempla essas JB no campo, caso negativo favor viabilizar junto ao
TM Fazzini a revisão do mesmo. Como foi aberta um RTA pela operação para este evento, com essas ações deixando tudo bem amarrado para tratamento e as devidas ações de abrangência.</t>
  </si>
  <si>
    <t>09/12/2020
OM 2023869028 C-123102C Norm. Indicação TIT-1231505C (PST COTUR – ARO 2020-389) – PF: Boito
09/12 - Concluído a montagem do guarda corpo de proteção para atuação no TIT-505C pela instrumentação amanhã. Status: Em andamento– operando
10/12 - Hoje a Instrumentação atuou na verificação do TIT, não identificando nenhuma anormalidade. Foi checado todo circuito, removido o sensor para oficina, Realizado testes e montado em campo.  Realizado inspeção no instrumento, Loop Test e concluída a intervenção. Não foi identificado uma causa clara, e em análise pelo Caleiras e equipe de instrumentação definido por manter o force ainda por um período de acompanhamento e programar uma verificação completa da JB (flex IO) não recomendado em operação. Recomendado manter no portal.
Status:  Em acompanhamento – Operando.</t>
  </si>
  <si>
    <t xml:space="preserve">21/12/2020
OM 2022777212 C-123102B: Revisar Válvulas SDV's (Ação de Abrangência de RTA – PF: Boito)
Conforme programado foi realizado intervenção nas SDV-1231503B/504B do propano B para a substituição das reguladora de ar, solenoide e bloco pneumático conforme recomendação técnica da equipe de engenharia em atendimento ação de abrangência do RTA 2020-001459-A-RTA-002. No entanto, foi necessária extensão de horário pela equipe da G&amp;E até as 19h15 devido dificuldades no ajuste dos limites de posição dessas duas SDV´s, a informação passada foi que houve dificuldade devido a necessidade de apoio de automação para limpar falha de posição nas SDV, só após isso foi possível fazer os ajustes em campo. Após intervenção, foi realizado teste funcional com sucesso em ambas as válvulas. Máquina segue disponível.  Status: Reprogramar – disponível </t>
  </si>
  <si>
    <t>25/12/2020
OI 2024018988  C-123102A   -   TIT-1231507A conexões soltas – PF: Boito
Hoje fomos acionados pelo Cotur informando que foi identificado pelo operador na Ronda operacional que o TIT 507A estava com o cabeçote solto no campo. Emitida Ordem Imediata , acionada a Instrumentação para intervenção emitida ARO 2020 – 458 e realizado o reaperto das conexões/ união/ cabeçote e inspecionado/ reapertado as conexões elétricas. OK.  Obs: a indicação não chegou falhar, porem se optou por manter a ARO ativa para acompanhamento durante o final de semana. A linha está com vibração muito alta que levou ao desprendimento. Esta linha foi colocada a junta de expansão,  há um novo ponto de medição de temperatura TIT-1231508 A/B/C que não concluímos a ligação, precisamos verificar em que ponto ficou parada esta atividade e retomar para eliminar este gatilho. Caleiras, se puder avaliar e dar um retorno , grato. Status: Concluído
26/12 - Após intervenção realizada no TIT-1231507A realizada em 25/12, o instrumento apresentou estabilidade  na indicação e com isso hoje foi removido o force do instrumento com sucesso e dado baixa na ARO 2020-458 e na PST COTUR. Status: Concluído - Operando</t>
  </si>
  <si>
    <t>26/12/2020
OI 2024020937 - C-3123102A Travamento da Slide 1o. estagio  26/12 – PF: Boito - Hoje a MI foi acionada pelo COTUR para verificar o travamento da slide do Propano A. Emitida OI e acionada a instrumentação. Em campo a Instrumentação identificou que a solenoide de carga não estava atuando, substituída por uma nova e restabelecido o controle. Lembrando que há uma OM para cada compressor incluído a troca de todas as solenoides, já sem o acrílico e revisão do sistema hidráulico. 
Status: Concluído - Disponível</t>
  </si>
  <si>
    <t>30/12/2020
OM 2023279425 - AQ-C-123102B-02 - Medir e inspecionar PF: Boito
Realizada intervenção de elétrica nas resistências de aquecimento do propano B. Acessados terminais dos resistores de aquecimento, realizado as medições necessárias e não encontrado anomalias. Ordem de manutenção solicitava apenas as medições dos resistores, porém será necessária uma análise de toda a malha do sistema tanto na parte de controle como na parte de potência. Deverá ser melhor delineada para continuidade.
Status: Reprogramar – Disponível</t>
  </si>
  <si>
    <t>31/12/2020
OI 2024050797 - B-C-123102A-03A Não parte PF: Boito
Informado pelo COTUR hoje na parte da manhã que a bomba A do segundo estágio do propano A da fase 1 não estava partindo. Bomba B está operando com baixa performance, mesmo tendo ajustado no máximo o parafuso de regulagem. Envolvido TM Danilo que indiciou sinal de falha elétrica XA e a CCT que realizou apenas um reset na gaveta para tentar tirar a falha, sem sucesso. Foi então criada esta ordem imediata para intervenção. Devido à alta queda na performance da bomba, foi necessário trocar de compressor antes de intervirmos. Compressor B partiu sem problemas. Atividade foi liberada somente por volta de 16h pois houve entendimento da OP e SMS de que não se pode liberar atividade com gaveta inserida em Subestação durante Alerta Vermelho de descargas atmosféricas. Somente após o término da incidência de raios a atividade foi liberada. Foram feitos todos os testes necessários com apoio da equipe da CCT com a gaveta extraída e ela se mostrou sem problemas. Estávamos partindo para iniciar a verificação em campo quando decidimos fazer um último teste com a gaveta inserida. Ao tentar inserir a gaveta, a tomada apresentou agarramento. Foi então removida novamente, lubrificada e re-inserida sem dificuldades. Após esta inserção, o teste foi feito e a bomba partiu com sucesso. Foram feitas mais algumas tentativas de partida, todas com sucesso. Concluímos então que o defeito estava na tomada da gaveta, que está agarrando. GPI irá programar uma ordem específica para troca desta tomada.</t>
  </si>
  <si>
    <t>PIT-31231912A</t>
  </si>
  <si>
    <t>Borne da caixa de passagem</t>
  </si>
  <si>
    <t>Conexões</t>
  </si>
  <si>
    <t>AQ-C-123102B-02</t>
  </si>
  <si>
    <t>B-C-123102A-03A</t>
  </si>
  <si>
    <t>Gaveta</t>
  </si>
  <si>
    <t>Substituição do borne</t>
  </si>
  <si>
    <t>Verificação da malha</t>
  </si>
  <si>
    <t>Revisão da SDV. Não concluída.</t>
  </si>
  <si>
    <t>Reaperto das conexões</t>
  </si>
  <si>
    <t>Verificação da resistência dos resistores</t>
  </si>
  <si>
    <t>Realizada lubrificação na gaveta.</t>
  </si>
  <si>
    <t>02/12/2020
2023896451- C-123701A Trinca em spool de dreno – PF: Suzuki
Realizado dois cordões de solda. Amanhã o serviço continua com a sopragem das linhas e desraqueteamento.
03/12 - Realizado a sopragem e desraquetado.</t>
  </si>
  <si>
    <t>06/12/2020
INFORMATIVO: C-123701B – SD atuação do VAH-402B – PF: Suzuki
Por volta das 17h15 tivemos a informação da OP do SD do compressor de reciclo C-123701B devido vibração elevada (VAH-1237402B. Mobilizada a equipe do sobreaviso de mecânica para avaliação preliminar em campo. Após avaliação foi constatada a quebra da lâmina do lado do motor. Verificamos que indicação do sensor VT-402B ultrapassou 6,5mm/s por volta das 15h10 gerando SD da máquina. Com essa falha foi colocado o compressor A em operação sem maiores anormalidades. Em alinhamento junto lideranças foi definido por iniciar as atividades de troca das lâminas amanhã logo no primeiro horário, verificamos a disponibilidade de material em estoque. Em paralelo será mobilizado o ponto focal da MI para análise mais aprofundada em conjunto com a equipe do suporte técnico da operação. Equipamento indisponível.
07/12 - Hoje tivemos a liberação de atividade imediata pelo GAT para atividade de substituição das lâminas do compressor de reciclo C-123701B pela equipe de mecânica. Atividade foi iniciada por volta das 10h00 devido a aplicação da libra da máquina juntamente com a liberação da PT em campo. Superada essa etapa, iniciado atividade, foram removidas lâminas danificadas, ambas estavam rompidas. Em seguida, foram instaladas as lâminas novas sobressalentes, não foi reportado nenhum tipo de avaria nos demais componentes, ou seja, tanto carretel quanto os parafusos estavam íntegros. Atividade prossegue amanhã com realização da conferência do alinhamento, se tudo correr bem devemos recompor a tampa e restabelecer o compressor por volta da hora do almoço. Obs.: Hoje tivemos também acompanhamento do Eng. Suzuki na intervenção em campo, foi designado também pela operação o Eng. Chiquito para realizar análise de falha conjunta deste evento de quebra das lâminas. Em avaliação preliminar a o indicativo da possibilidade de alguns parâmetros estarem fora do padrão, podendo ter ocasionado acumulo de condensado no interior da máquina. Será emitida uma nota técnica conjunta amanhã com informação mais precisa pela equipe de engenharia.
08/12 - Dado prosseguimento na atividade corretiva em campo. Foi verificado o alinhamento do compressor.  O alinhamento axial, está dentro dos limites de tolerância; o alinhamento radial está no limite da tolerância. Foi incluso na OM o relatório do alinhamento. Conforme recomendação da equipe de engenharia, foi realizada o giro do eixo do compressor manualmente. Houve a movimentação sem maiores dificuldades no sentido no sentido de rotação do motor, mais ou menos dez vezes, não foi verificada nenhuma anomalia durante os giros. Equipe de engenharia Suzuki e Chiquito, seguem realizando análise de falha deste evento de quebra das lâminas. Amanhã já devemos ter um parecer consolidado MI e OP para apresentação ao corpo gerencial. Equipamento liberado por volta das 16h00. Solicitado a baixa no PFCEO para COTUR.
09/12 - Análise de Falha : Eng. Suzuki enviou nota técnica informando que segue em andamento análise de falha do acoplamento do C-123701B. Estamos focados na questão pertinente a formação de condensado nos períodos de operação do compressor. Porém, há alguns outros fatores que podem estar associados a falha do acoplamento e que estão sendo analisados: O torque médio real medido nos compressores está mais alto que o previsto em projeto executivo. Este item está sendo tratado junto à NEA; Drenagem das garrafas de sucção do 1P1E, 2P1E, 2P2E. Será realizada reunião junto à NEA para esclarecimentos. Neste instante, está pendente a avaliação do volume de condensado em cada garrafa de sucção e descarga no C-123701B. Amanhã ele virá na unidade para acompanhar essa a operação de drenagem. Está agendado para amanhã também a reunião inicial para tratamento do RTA 2020-016208-A-RTA TRIP do C-123701B por VAH-1237402B especifico para tratamento dessa falha da quebra de lâminas do compressor de reciclo B.</t>
  </si>
  <si>
    <t>07/12/2020
OI 2023920069 -AQ-123701A-01 – Corrigir Falha de Funcionamento (PRD COTUR) – PF: Suzuki
Acionado a manutenção por volta das 09h00 com a informação da OP da falha no aquecedor de água do compressor de reciclo C-123701A em operação. Foi autorizado PT imediata pelo GAT. Mobilizamos apoio da CCT Bruno para avaliar a falha. Em campo foi verificado que a falha na tela da ECOS era devido ao painel do aquecedor não estar ligado. A gaveta desligada no K-13 e também a condição de liga do aquecedor estava em remoto, nessa condição ele não liga de forma automática. Foi realizada energização da gaveta e passado o controle para local restabelecendo a partida automática do aquecedor. Feito isso, o equipamento entrou em operação sem anormalidades, não foi necessária a emissão e PT, pois não houve intervenção corretiva no equipamento. Equipamento segue operando sem restrições.</t>
  </si>
  <si>
    <t>16/12/2020
OI 2023961123 - OI-PZIT-31231010: Norm. Indic(V-3123101) (PST COTUR) – PF: Suzuki
16/12 - Hoje pela manhã fomos informados pela OP de ocorrência de queda do C-3123701B durante a madrugada, em consequência de falha espúria do PZIT-31231010, que foi a zero sem motivo aparente. Devido à UAPO III estar parada, não houve a queda desta planta, somente do compressor de reciclo. OP by-passou o instrumento via Matriz Causa x Efeito e partiu novamente o compressor. Elaborado ARO 2020-446 para manter o instrumento by-passado em caso de necessidade partir a UAPO. Criada então esta Ordem Imediata para verificação da Instrumentação. Foi necessário montagem de patamar para acesso ao transmissor. Assim, equipe iniciou atuação somente a tarde. O instrumento estava com display apagado e foi desligado/ligado novamente, voltando a operar aparentemente OK. Foi verificado o painel de rearranjo, CJs, medido isolação, reapertado bornes e não foram identificadas anormalidades. A suspeita é de problema intermitente relacionado à eletrônica do transmissor. Em conversa dom Eng. Ranieri, foi esclarecido que o transmissor é SIL2 desde o projeto ASA. Envolvido GPI que não identificou disponibilidade de sobressalente para troca. Mas foram levantados alguns NMs compatíveis para possível PTM. Amanhã daremos continuidade na busca por um sobressalente. Por ora, a recomendação é de manter o ARO ativo. Status: Em andamento – Disponível
17/12 - Confirmado compatibilidade do NM 10.662.746 disponível como estoque excedente na REPLAN. Envolvido Mauro SBS para fazer a negociação. NM foi estendido para nosso centro logo pela manhã, realizada reserva e o PTM 4510636231 foi emitido. Recebemos fotos do transmissor que foi confirmado compatível pelo TM Caleiras. Alinhado com Coord. Paulo de Tarso para que seja coletado amanhã cedo. Assim, teremos o material à tarde e prosseguiremos com a substituição no sábado. Status: Em andamento – Disponível (ARO ativo)
18/12 - Recebido material no período da tarde. O transmissor tem algumas pequenas diferenças do modelo instalado aqui na UTGCA: possui a célula de carga em uma castanha externa, é de pressão diferencial. Amanhã iremos avaliar se haverá alguma dificuldade a mais na instalação por conta desta diferença. Status: Em andamento – Disponível (ARO ativo)
19/12 - Realizado com sucesso a substituição do transmissor, após calibração e testes em bancada. Quanto à instalação, não houve nenhuma dificuldade. O instrumento ficou bem fixado. A única diferença é que ele está com a indicação lateral e não no sentido vertical. ARO segue ativa por mais um dia para acompanhamento. Status: Concluído - Disponível</t>
  </si>
  <si>
    <t>Spool de dreno</t>
  </si>
  <si>
    <t>AQ-123701A-01</t>
  </si>
  <si>
    <t>Nenhum</t>
  </si>
  <si>
    <t>PZIT-31231010</t>
  </si>
  <si>
    <t>Realizado reparo com solda</t>
  </si>
  <si>
    <t>Substituição das lâminas do acoplamento</t>
  </si>
  <si>
    <t>Realziada orientação a operação</t>
  </si>
  <si>
    <t>Substituição do sensor.</t>
  </si>
  <si>
    <r>
      <rPr>
        <b/>
        <sz val="11"/>
        <color theme="1"/>
        <rFont val="Calibri"/>
        <family val="2"/>
        <scheme val="minor"/>
      </rPr>
      <t>OI 2023846733  -  Falha na UPS-123001A do k-24</t>
    </r>
    <r>
      <rPr>
        <sz val="11"/>
        <color theme="1"/>
        <rFont val="Calibri"/>
        <family val="2"/>
        <scheme val="minor"/>
      </rPr>
      <t xml:space="preserve">
Continuação do mês anterior. WEG está fabricando novas UPS para envio a UTGCA. Prazo: Fev/2021. Sistema continua operando em L para a UPS B
</t>
    </r>
  </si>
  <si>
    <r>
      <rPr>
        <b/>
        <sz val="11"/>
        <color theme="1"/>
        <rFont val="Calibri"/>
        <family val="2"/>
        <scheme val="minor"/>
      </rPr>
      <t>OI 2023943379 -  SE-1230- Verificar/Corrigir Falha Painéis Distribuição – PF: Fernando</t>
    </r>
    <r>
      <rPr>
        <sz val="11"/>
        <color theme="1"/>
        <rFont val="Calibri"/>
        <family val="2"/>
        <scheme val="minor"/>
      </rPr>
      <t xml:space="preserve">
10/12 - Hoje as 13hs ocorreu o desarme do PN-123004 acarretando o desarme do C-3123102B e periféricos, acarretando a parada da UAPO3. Em avaliação da falha foi identificado pelo TM Rodney o desarme do DJ10.1 e DJ11.1 no PN-123002 que alimentam o circuito do TP da barra B do PN02, que por sua vez alimenta o PN-4. A falha deste circuito faz com que o rele de proteção deixe de enxergar a tensão da barra e desligue a mesma por proteção.
Foram realizados testes de isolação em todas as gavetas do PN04. Além de inspeção em seu barramento e medição de isolação no conjunto reator/barramento. Também foi inspecionado o DJ alimentador do PN-04, proveniente do PN-02. Não encontrada a cauda do curto monofásico para terra ocorrido. 
Foi identificado que os TPs do PN02 estão com ligações incorretas (primário aterrado). Será alterada a ligação, conforme ação prevista em 2020-016449-RTA, em momento oportuno .
</t>
    </r>
  </si>
  <si>
    <t>Transformador de Potencial</t>
  </si>
  <si>
    <t>TP</t>
  </si>
  <si>
    <t>Inspecionado todo o painel. Realizada troca dos DJs do TP por fusíveis e Foi identificado que os TPs do PN02 estão com ligações incorretas (primário aterrado). Será alterada a ligação, conforme ação prevista em 2020-016449-RTA, em momento oportuno</t>
  </si>
  <si>
    <t xml:space="preserve">2023842128 - GE-513201B REALIZAR LUBRIFICAÇÃO E INSPEÇÃO NO WHRU DO TG-B – PF: Lucas
Durante a liberação da área, foi verificado que a matriz de libra estava incorreta, voltado para o planejamento e refeito a nova matriz. Superado essa parte de libra, iniciado a inspeção e foi verificado travamento nos dois primeiros damper pela parte interna do whru. Por isso foi solicitado uma PT extra para a caldeiraria e andaime para desbastarem todos os pontos de atritos no sábado, em paralelo essa atividade também será feita iniciada a lubrificação dos mancais.
</t>
  </si>
  <si>
    <t xml:space="preserve">2023842128 - GE-513201B REALIZAR LUBRIFICAÇÃO E INSPEÇÃO NO WHRU DO TG-B – PF: Lucas
05/12 - Hoje conforme combinado tivemos apoio extraprogramado das equipes de caldeiraria e andaime em apoio a mecânica na atividade de lubrificação e inspeção do WHRU. Foi realizado a desmontagem dos três mancais laterais lado LOA para realização de limpeza e lubrificação em oficina. Houve dificuldade em remover estes mancais do campo. Todos eles estavam com bastante oxidação e com ferrugem interna. Foi realizada retífica pela equipe de Caldeiraria no pipeshop, obtendo resultado muito bom. Após retificação dos mancais, os mesmos foram montados com menos dificuldade, exceto o mancal 1V. Aplicada graxa recomendada a instalada nova junta. Os 3 mancais foram instalados em posição oposta do original, para que qualquer pequena ovalização esteja agora em lado oposto ao peso do eixo. No caso dos mancais horizontais foram bem mais tranquilos de realizar a limpeza e lubrificação, todos os estavam sem folgas entre os eixos e mancais. Na inspeção interna foi realizada algumas correções nos pontos que foram identificados como pontos de proximidade elevada. Durante a montagem, foi verificado pelo TM Luciano e TM Davi que 3 dos 4 parafusos que fixam o mancal 1V (LOA Vertical) espanaram a rosca. No entanto, segundo análise da equipe, não haverá dificuldade em corrigir, sem necessidade de apoio da caldeiraria. Os demais mancais do lado do cilindro montados com sucesso, aplicando graxa para alta temperatura. Tivemos também o apoio do Eng. Danilo Gonzaga na elaboração do passo a passo da intervenção realizada em campo. Obs.: Foi necessária emissão de reserva de duas unidades do NM 10.496.529 Graxa lub. lt c/500g reserva 99447715-1 para uso nessa demanda. Atividade prossegue amanhã somente com apoio da mecânica da G&amp;E. Será realizado a remoção dos mancais LOA superiores para limpeza e lubrificação juntamente com o reparo dos parafusos espanados do mancal 1V LOA.
</t>
  </si>
  <si>
    <t xml:space="preserve">2023842128 - GE-513201B REALIZAR LUBRIFICAÇÃO E INSPEÇÃO NO WHRU DO TG-B – PF: Lucas
06/12 - Hoje devido à chuva intensa ao longo do todo o dia na unidade não conseguimos avançar muito nessa tarefa. Assim que chuva amenizou no período da tarde conseguimos finalizar a limpeza e lubrificação nos três mancais laterais lado LA, os mancais estavam condições boas, não foi identificada nenhuma degradação, após a lubrificação os mesmos foram recompostos. Tentamos iniciar a remoção dos três mancais que faltam na parte superior lado LOA, mas devido à dificuldade na remoção e chuva tivemos de abortar essa etapa para amanhã. Na oficina não encontramos cossinete na medida adequada para fazer o reparo nos parafusos do mancal 1V que permanece preso com somente um dos quatro parafusos em campo. Equipe já levantou a especificação para compra desta ferramenta amanhã com apoio do Antonino. Será necessário a compra de cossinete e porta cossinete de 20mm com passo de 2,5 para recuperar a rosca dos parafusos em campo. Devido a necessidade de continuidade dessa atividade amanhã, possivelmente não teremos a troca de TG´s. </t>
  </si>
  <si>
    <t>2023842128 - GE-513201B REALIZAR LUBRIFICAÇÃO E INSPEÇÃO NO WHRU DO TG-B – PF: Lucas
07/12 - Hoje tivemos bastante atraso na liberação desta atividade devido a necessidade e revisão da matriz e bloqueio junto com aplicação do libra novo em campo pela da OP, com isso, a atividade foi liberada somente por volta das 10h30. Superada essa etapa, tivemos bastante dificuldade na remoção dos mancais, conseguimos realizar a remoção e limpeza somente do mancal 5H lado LOA, tentamos remover o mancal 4H sem sucesso, só conseguimos afastar ele um pouco, devido a degradação elevada e dificuldade para uso de cunha/macaco hidráulico. Atividade prossegue amanhã nos mancais 4H e 6H (LOA). Sobre a aquisição da ferramenta para reparo no mancal 1V (LOA) sup. Antonino fez aquisição na Nikkeypar, pois era o único que local que tinha esse material sob encomenda na cidade, a mesma deve chegar amanhã no período da manhã oriunda de São José dos campos. Assim que ferramenta chegar vamos abrir duas frente de trabalho no TGB com intuito de entregar o WHRU testado e liberado para operação ao final do dia.</t>
  </si>
  <si>
    <t xml:space="preserve">2023842128 - GE-513201B REALIZAR LUBRIFICAÇÃO E INSPEÇÃO NO WHRU DO TG-B – PF: Lucas
08/12 - Dado prosseguimento na corretiva. Foi confeccionada pela caldeiraria uma ferramenta para apoiar na remoção dos mancais, mesmo com uso desta ferramenta houve bastante dificuldade na remoção de campo. Superada a remoção, foi realizada a limpeza ea recomposição em campo ainda no período da manhã. A ferramenta chegou por volta do 12h00, com isso, partimos para reparo nos parafusos. TM´s Davi e Luciano se empenharam bastante tarefa considerando a necessidade de entrada em operação do TGB devido ao SD do TGD no período da manhã. Com uso da ferramenta adequada conseguimos reparar a rosca e recompor todas porcas do mancal 1V. Finalizada os mancais foi realizado teste de acionamento no WHRU com sucesso, porém logo em seguida antes da partida verificamos a necessidade de ajustar as hastes dos limites de posição que saíram um pouco fora devido a intervenção nos mancais. As hastes foram ajusta com sucesso liberando a máquina as 16h00. A máquina partiu na segunda tentativa por volta das 16h50. Segue operando em central para restabelecimento da planta. A previsão é passar amanhã no primeiro horário passar o TGB para PREMIX e parar o TGC para atividades programadas. </t>
  </si>
  <si>
    <t>OM 2023924144 GE-513201D Falha posição Meetering (PST COTUR) – PF: Lucas
Acionado a manutenção por volta das 11h00 com informação do COTUR da queda do TGD devido falha de posição da metering primária. Foi autorizado PT imediata de GAT para avaliação e correção da falha. Foi coletado o data logger e enviado para análise remota do Eng. Lucas, em paralelo foi mobilizado apoio das equipes de instrumentação e automação para verificação dos controladores da metering e a Devicenet. Em campo foi constatada falha no controlador da metering primária, foi realizado o reset tanto no controlador quanto na devicenet conforme procedimento. Feito isso, sumiram todas as falhas. Em seguida, foi realizada ciclagem (parcial stroke) na metering primária com rampa de subida e descida com sucesso, aproveitamos também para ciclagem automática em todas as meterings (Primária/Secundária/Central) acompanhando o torque, tudo dentro da normalidade. Foram verificados também alimentação para controladores, integridade do cabeamento, conexões de rede, cartão de comunicação, sem indícios de anormalidades. Como não foi encontramos nada anormal uma das opções era realizar a troca do controlador da metering primária pelo controlador da HP6, porém o controlador da HP6 está com falha checksun que não resetava, como também havia sobressalente em estoque para troca, optamos por manter o controlador atual. A ideia era deixar essa máquina como reserva estratégia até buscarmos alguma alternativa para troca deste controlador. No entanto, devido a falha na partida do TGB após intervenção no WHRU foi tentado duas partidas por volta das 15h40 no TGD sem sucesso devido a falha de ignição das câmaras 1 e 9 (TE-15 e TE-16), sendo necessária intervenção imediata para limpeza nas tochas. Foi gerada outra ordem para tratamento dessa demanda das tochas.</t>
  </si>
  <si>
    <t>OM 2023924752 GE-513201D - Falha na Partida (PST COTUR) – PF: Lucas
08/12 - Após a entrada do TGB em operação foi liberado PT para limpeza das tochas das câmaras 1 e 9 do TGD. Atividade teve bastante atraso na liberação devido a operação estar partindo e estabilizando as unidades operacionais. Atividade foi liberada somente por volta das 19h00, foi realizada a remoção e limpeza das duas tochas em oficina. Foi constatada que a tocha da câmara 9 estava com bastante sujeira, com praticamente 6 dos 7 furos obstruídos; a tocha da câmara 1 estava com pouca sujeira, com dois furos obstruídos. Houve um agravante nessa manutenção por conta das roscas da conexão da mangueira, ambas as tochas estavam bem ruins, foi necessário passar lima para melhorar a condição da rosca. Feito isso, foi realizada a montagem em campo e liberada a máquina para partida por volta das 20h45.
09/12 - Fomos informados pelo COTUR logo pela manhã sobre as duas tentativas de partida no TGD durante a noite de ontem por volta da 23h15 com indicativo de nova falha nas câmaras 1 e 9. Realizamos redelineamento na ordem para inclusão de algumas etapas mais abrangentes para verificação em campo. Houve bastante atraso na liberação dessa PT devido a necessidade de revisão do libra para inclusão do bloqueio do RIC. Foi apoio de elétrica e instrumentação para localizar no desenho o ponto correto para inserção do bloqueio. Superada essa etapa, foi realizada avaliação inicial no RIC, verificado que as velas 1A e 9A, estavam em falha, por desencargo ambas foram substituídas por velas novas disponíveis no estoque, na avaliação delas em campo verificamos que a vela 9A estava com degradação mais acentuada, a vela 1A estava em melhor condição, mas mesmo assim foram trocadas. Feito isso realizamos novamente a limpeza das tochas, retiramos as mangueiras para lavagem para remoção de qualquer resquício de sujeira do interior das mesmas. Após isso tudo foi recomposto em campo. Aproveitamos também para fazer a drenagem nas câmaras inferiores. Nesta máquina existe uma linha com válvula externa, muito mais prática, verificamos um pouco condensado na drenagem, em torno de 150ml aproximadamente. Além disso, foram realizados mais alguns testes trocando velas de posição com acompanhamento do engenheiro Lucas. No teste final do RIC ele permaneceu apresentando falha na vela 9A, mesmo após a troca vela nova, indicando uma possível falha no cabeamento ou algum outro ponto a ser avaliação posteriormente. Finalizamos atividades em campo por volta das 16h30. A máquina foi colocada em operação as 17h08 com sucesso, partiu de primeira, segue operando em central junto com TG´s A/B/C</t>
  </si>
  <si>
    <t xml:space="preserve">OM 2023847709 GE-513201C - Norm. Indicação PDT-5132678C (PST COTUR – ARO 2020-394) – PF: Lucas
Hoje conforme programado a Instrumentação atuou no PDIT onde foi identificado obstrução na tomada de baixa do instrumento que fica aberta para atmosfera, foi identificado obstrução por insetos . Desobstruído e normalizada a indicação.  </t>
  </si>
  <si>
    <t xml:space="preserve">OM 2023907495 XV-5132635C Sem comando para abrir (PRD ENG) – PF: Lucas
Hoje conforme programado foi realizada a implementação da lógica para comandar a abertura da XV de purga da linha de dreno das tochas em atendimento a recomendação do RTA 2020-014944-A,
Por orientação do Eng Lucas foi substituída a XV por válvula disponível já revisada pela instrumentação. Realizado teste de abertura e fechamento, confirmando a lógica e estanqueidade. 
</t>
  </si>
  <si>
    <t xml:space="preserve">OM 2023911669 GE-513201C - Realizar limpeza das 9 câmaras (PRD MI) – PF: Lucas
11/12 - Hoje foi montado o Pau de carga e realizada a substituição das câmaras  6,7,8. Segue amanhã substituindo as câmaras 3,4,5
</t>
  </si>
  <si>
    <t xml:space="preserve">OM 2023911669 GE-513201C - Realizar limpeza das 9 câmaras (PRD MI) – PF: Lucas
12/11 - Hoje , após a conclusão da limpeza da câmaras reservas na oficina do k-10, foram  substituídas em campo as 3, 4, 5 e iniciada a limpeza das removidas.
</t>
  </si>
  <si>
    <t xml:space="preserve">OM 2023911669 GE-513201C - Realizar limpeza das 9 câmaras (PRD MI) – PF: Lucas
13/12 - Hoje as 18hs foi concluída a atividade de limpeza e montagem das câmaras em campo, realizada conferencia pela mecânica de toda montagem, conferencia de aperto e conexões.
</t>
  </si>
  <si>
    <t xml:space="preserve">OM 2023647217 GE-513201C - Norm. Sistema de Ignição RIC (PRD MI) – PF: Lucas
12/12 - Removida as velas para avaliação e substituição e identificado grande degradação . Enviado fotos para o Eng Lucas para avaliação. Definido por montar uma sequência no canal “A” com as velas novas/boas para manter um circuito em operação. Solicitado pelo Eng Lucas para reestabelecer a taxa de centelhamento no valor normal (conferir em campo os demais TGs).  Amanhã será disponibilizado em campo a montagem conforme sugerido. Status: Em andamento – Disponível
13/12 - Não foi possível concluir esta atividade hoje devido a extensão da atividade de limpeza das câmaras. 
Caleiras, Gobis, bom dia. Pela manhã esta deve ser a primeira atividade da Instrumentação/ Mecânica.
Durante a limpeza das câmaras foram verificadas várias velas de Ignição com danos severos de perda de material. Definido em utilizar as velas novas na sequencia “B” (tínhamos 06) mantendo a “A “ com as usadas, deste modo esperamos ter um canal com sequenciamento completo sem falhas. 
14/12 - Hoje conforme programado  a Instrumentação concluiu o teste de ignição do TG-513201C, operando todas velas se mantendo a taxa de centelhamento em 0,7 centelhas por segundo, realizada a tentativa de manter em 0,9 como os demais TGs e o sistema começou a apresentar falhas, definido pelo Eng Lucas em manter assim, lembrando que o TG partiu antes com uma taxa de 0,5, ignitando normalmente, deste modo não devemos ter problemas na partida
</t>
  </si>
  <si>
    <t xml:space="preserve">OM 2023927190 - DEMARRADOR M-VT-P-TS-GE-513201C-01A – Desarmando sob demanda ( Extra programada) – PF: Lucas
Hoje a CCT com apoio do TME Rodney atuaram na verificação da falha, do ventilador. Colocado em operação e após 25min de operação o mesmo desarmou por corrente elevada. 
Após essa falha definido duas ações, 1- verificar elétrica de campo, medindo isolação e continuidade do motor, realizado OK, sem anormalidades.  2- Realizar verificação mecânica do conjunto. Verificado que há a OM 2023718345 aberta para substituir a polia deste equipamento, porem aguardando a chegada do material. Por esta OM estar impedida por FMAT definido por abertura de outra OE 2023955485
Status: Concluída a elétrica
OE 2023955485 M-VT-P-TS-GE-513201C-01A Realizar tensão e ajuste no conjunto – PF: Lucas
Emitida PT extraordinária para verificação mecânica do conjunto, realizado ajuste do alinhamento da polia, ajuste do tensionamento da correia, realizado lubrificação e realizado teste operacional, ok. Este equipamento deve ficar como reserva. Concluída esta intervenção, pendente a OM 2023718345, Gobis, favor acompanhar, grato.
</t>
  </si>
  <si>
    <t xml:space="preserve">OE 2023954871 - OI - TG-C: Realizar testes/Apoio Partida – PF: Lucas
14/14 - Com a finalidade de garantir a efetividade da manutenção realizada foi definido junto a gerencia pela abera de uma OM para loop teste geral da máquina e realizado conforme resumo a seguir, detalhes na OM:
1. Realizar Teste Metering Central           ok
2. Realizar Teste Metering Primária        ok
3. Realizar Teste Metering Secundária   ok
4. Realizar Teste Whru         e fim de curso ok
5. Conferir status de posição da guilhotina       ok
6. Verificar/ Realizar testes na Válvula dreno do manifold da Tocha 20FGTOR ok
7. Verificar/ Realizar testes na Válvula dreno do manifold Central 20FGCD       ok
8. Verificar/ Realizar testes na Válvula dreno do manifold Primária 20FGP , durante o teste de estanqueidade foi identificado passagem nesta válvula, substituída por uma revisada , refeito o teste ok
Status: Concluído
15/12 - Hoje, no primeiro horário, foram realizadas duas tentativas de partida do TG-C, ambas sem sucesso pelo menos motivo: falha de ignição. Envolvido apoio remoto do Eng. Lucas num primeiro momento para ajudar na análise. Foi tentando um cranck para verificar se havia presença de explosividade dentro do hood, que era uma das suspeitas iniciais (%LEL = 1%), o que não se confirmou durante o cranck. Por volta de 11h00, mais uma tentativa ocorreu, também sem sucesso e pelo mesmo motivo. Decidido então por reemitirmos a PT para esta OM que foi executada ontem e contamos com apoio do Eng. Lucas e TM Caleiras no período da tarde na UTGCA. Foi verificado o reaperto de todas as conexões de Instrumentação em que houve intervenção no dia anterior e não foi encontrada nenhuma evidência de falta de aperto. Foram realizados testes de atuação e estanqueidade com ar comprimido nas válvulas 20FGTORI, 20FGTORD, 20FGBD e 20FGV (funcionamento satisfatório de todas). A 20FGTORA-A1 foi testada apenas estanqueidade (estanque normal). Realizada inspeção no FO de entrada da válvula 20FGTORI, que encontrava-se desobstruído. Realizado teste do RIC e deixado a taxa de centelhamento em 0,7 SPS (satisfatório). Após esta atuação da Instrumentação, sem identificar o problema, partimos para avaliar hipótese relacionado à presença de explosividade envolvendo TMs de Mecânica. Em campo, verificamos apenas manualmente cada uma das conexões do manifold da tocha devido ao horário avançado e encontramos uma das 9 conexões de saída frouxa. Esta conexão era próxima da conexão de entrada de gás para o manifold. Foi reapertada. Esta é nossa melhor hipótese para a causa do problema. Acordado com COTUR que a máquina ficará disponível em caso de necessidade esta noite e amanhã retornaremos com o time de Mecânica para conferir o reaperto de todas as conexões que foram soltas durante a troca de câmaras.
</t>
  </si>
  <si>
    <t xml:space="preserve">OE 2023954600   90GGBV6-C Substituir controlador (HP6) – PF: Lucas
Definido junto a Gerencia junto e Eng Lucas Lara pela substituição do controlador do da HP6 do TG-C por um controlador usado que está na oficina com estado funcional ok,  para utilizar este que sai na válvula Metering primaria do TG-D que apresentou falha em operação.  </t>
  </si>
  <si>
    <t xml:space="preserve">OE 2023954600   90GGBV6-C Substituir controlador (HP6) – PF: Lucas
Definido junto a Gerencia junto e Eng Lucas Lara pela substituição do controlador do da HP6 do TG-C por um controlador usado que está na oficina com estado funcional ok,  para utilizar este que sai na válvula Metering primaria do TG-D que apresentou falha em operação. Realizado a substituição no TG-D com sucesso.  </t>
  </si>
  <si>
    <t xml:space="preserve">OM 2023907445 - XV-5132635A Sem comando para abrir (20FGBD) (Ação/Abrangência de RTA - CONCLUÍDO) – PF: Lucas
Conforme orientação da Siemens foi integrado à lógica dos TG's a abertura da 20FGBD durante o processo de parada da máquina para evitar acúmulo de líquido nas câmaras, ajudando assim a drenagem por essa linha. Esta melhoria na lógica já foi executada enquanto a máquina estava rodando, cabendo hoje à equipe de Instrumentação prosseguir com a verificação do funcionamento e estanqueidade desta válvula, remoção do FO-1008 e verificação do purgador. Todas as atividades foram realizadas sem anormalidades, exceto a do purgador, que não foi encontrado nesta máquina pela equipe. 
</t>
  </si>
  <si>
    <t xml:space="preserve">OM 2023917829 - GE-513201A Realizar limpeza das câmaras – PF: Lucas
17/12 - Realizada montagem de pau de carga para remoção das câmaras superiores. Status: Em andamento – Disponível 
18/12 - Iniciada troca das câmaras do TG-A pelo lado do hood próximo ao CO2 para não dar interferência com a Instrumentação que atuava no lado oposto. Foram substituídas as câmaras 6, 7 e 8 hoje. Prossegue ao longo do final de semana. Status: Em andamento – Disponível
</t>
  </si>
  <si>
    <t xml:space="preserve">OM 2023917829 - GE-513201A Realizar limpeza das câmaras – PF: Lucas
19/12 - Realizada a troca das câmaras 1, 5 e 9. Amanhã faremos a troca das restantes: 2, 3 e 4, além da verificação de particulado metálico identificado na última boroscopia na saída do bocal de descarga da câmara 3 por solicitação do Eng. Lucas
</t>
  </si>
  <si>
    <t xml:space="preserve">OM 2023917829 - GE-513201A Realizar limpeza das câmaras – PF: Lucas
Hoje conforme programado, foi finalizada pela mecânica a troca das três câmaras combustão 2, 3 e 4. Foi realizada a boroscopia na saída do bocal de descarga da câmara 3 conforme solicitação do Eng. Lucas, porém não foi encontrado nada, nenhum vestígio de metálico ou algo similar. Estava tudo limpo, não foi encontrado nenhum corpo estranho. Na câmara 04, foi identificado um dos oito parafusos de fixação do injetor no combustor danificado, ele foi removido. Realizamos toda uma busca no almoxarifado e nos containers do k-10, mas não localizamos parafuso sobressalente. Nessa busca no almoxarifado localizamos um parafuso com características similares, porém ficamos com receio de realizar essa substituição sem a devida avaliação pelo corpo técnico de engenharia. Sendo assim, foi criada a reserva 99749067-1 para duas unidades do NM 10.755.109 Parafuso esp. p/turb.gás R.ROYCE, para uma avaliação amanhã. Sendo aprovada a sua substituição caso seja um risco para máquina operar com somente com 7 parafusos a de fixação ao invés dos 8 originais, podemos fazer a instalação amanhã mesmo após essa avaliação. Ao final do dia, após a finalização da tarefa foi feito check list pela mecânica já utilizando o documento novo, revisado recentemente após a intervenção no TGC. Máquina ficou disponível para operação.
</t>
  </si>
  <si>
    <t xml:space="preserve">OM 2023946691 - GE-513201A - Atividades de Pré Partida – PF: Lucas
18/12 - Iniciadas atividades de pré-partida do TG-A com a equipe de Instrumentação. Efetuado teste de estanqueidade com ar de serviço nas 20FGTORD,20FGTORI,20FGCD e 20FGPD. Todas as válvulas estão em perfeitas condições operacionais. Efetuado teste no Whru e constatado que o sistema encontra-se também em ótimas condições e o posicionador calibrado. Feita verificação do aperto de todos os bornes dos controladores MOOG das Meeterings da linha de combustível e os controladores da HP6, VIGV e GGLUBOIL, sem encontrar nada frouxo e sem umidade relevante. Efetuado Stroke test nas Meeterings primária, secundária e central, sem anormalidades. O Datalogger foi anexado à OM.A Atividade prossegue no final de semana. Status: Em andamento – Disponível
19/12 - Realizado check de dampers de ar do hood. Os dampers de entrada de ar estavam um pouco travados mas soltaram facilmente com aplicação de WD e se movimentaram perfeitamente. Os dampers na saída estavam livres e também foram preservados com WD. Status: Em andamento - Disponível
21/12 - Dado prosseguimento nas atividades de pré-partida. Realizada limpeza das lentes dos três detectores de chama interno do hood (AIS-620/621/622), informado que apenas um deles estava com a lente bem suja. Feito também a limpeza e calibração dos detectores de gases da saída do hood, AIQ-600ª; OK; AIQ-601; teve ser recalibrado pois estava um valor fora de zero. Finalizada as etapas de analítica foi removido o libra da máquina para realização das atividades de testes funcionais pela instrumentação. Conforme programado, foi feito o teste de modulação na VIGV, Válvula de Lub Oil, ambos com sucesso. Foi testado também o RIC, o sistema não apresentou nenhuma falha nas velas. E por último, foi feito teste detectivo do sistema de partida dando Crank na GG, tudo transcorreu sem anormalidades. Ao final das atividades foi removido o pau de carga e realizado o check list, deixando a máquina pronta para partida. Devido ao tardar do horário foi alinhado com COTUR a partida assistida amanhã por volta das 10h00. Será realizado o teste padrão com a partida na máquina levando até a condição de velocidade de sincronismo e parando em seguida, deixando a mesma como disponível. </t>
  </si>
  <si>
    <t xml:space="preserve">OM 2023785938 - LIT-5132600A: Norm. Indicação (TG-A) (PST COTUR – ARO 2020-411) – PF: Lucas
Hoje equipe da G&amp;E retornou no LIT-600A para nova atuação. Foi removido o transmissor de campo para bancada. Realizada a substituição do probe, como tentativa de fazer funcionar o instrumento, mas sem sucesso. Tentada nova calibração, sem sucesso. Realizados testes com placas usadas que a equipe tinha em oficina, sem sucesso. Equipamento segue desmontado em bancada e equipe irá dar prosseguimento na segunda-feira, em duas frentes: entrar em contato com o Fabricante para verificar o que pode estar acontecendo e negociar com a OP para retirar as configurações do LIT-600D (do TG-D), que está parado, para confirmar se ambas batem. Status: Em andamento – Disponível (ARO aplicado)
21/12 - Realizada nova tentativa de configuração no LIT-600A do Cooldown pela instrumentação utilizando a referência de parametrização coletada do LIT-600D, porém não houve sucesso. Em contrapartida, conseguimos localizar um NM 10.796.428 com transmissor novo no estoque com eletrônica compatível, foi realizada reserva e retirada o material do almoxarifado para nova intervenção amanhã. Também conseguimos contato com a REPLAN que disponibilizou um dos transmissores, foi enviada uma foto do material para avaliação do nosso corpo técnico, porém esse será nosso plano B. Atividade prossegue amanhã. Status: Em andamento 
22/12 - Hoje foi retirado novo sobressalente do estoque  concluída a realizada calibração em bancada , instrumento OK. Não foi possível a instalação em campo devido a necessidade de entrar com o TG-A em operação. Caleiras, favor manter no radar para instalarmos assim que o TG-A for retirado de operação, grato. Status : Em andamento – indisponível.
25/12 - Hoje a instrumentação concluiu a substituição do instrumento, removendo force/ ARO. Realizado teste real de funcionamento partindo a bomba de óleo mineral elevando o nível no tanque , indicação ok
</t>
  </si>
  <si>
    <t xml:space="preserve">OM 2023998839  M-VT-P-TS-GE-513201C-01B Falha Ventilador Cooler de óleo  - PF: Lucas
OM 2023998180  M-VT-P-TS-GE-513201C-01A Falha Ventilador
Hoje por volta das 05h30 tivemos informação do COTUR sobre o SD do TGC com indicativo de falha nos coolers de óleo. Pela descrição do operador P7, houve o desligamento no ventilador 88QCF2 por volta das 03h02 (Ventilador B), mas sem alarme na tela da estação. Em seguida, houve falha no outro ventilador 88QCF1 por volta das 05h20  (ventilador  A ) devido atuação do sensor de vibração 39QCFHA1 (sensor do ventilador A).   A falha nos dois ventiladores desencadeou a queda da máquina por temperatura elevada de óleo.  Acionada a Elétrica e Automação para verificar a falha, foi identificado (analise preliminar) que o ventilador  B vinha operando normalmente desligando (as 3h20) por temperatura baixa conforme prevê a lógica. Durante este período de parada (os dois parados) subiu alarme de vibração do Ventilador “A”.  Em análise da logica foi observado que , em caso de alarme em qualquer ventilador  , é acionado o ventilador que está em reserva , no caso o “A”, que estava com recomendação de ficar na reserva pela mecânica por folga no mancal. Este partiu normalmente e  operou por um período vindo a desarmar as 5h20 por falta de fase (única falha detectada).  Pela elétrica foi verificado todo cubículo dos ventiladores e identificado que a isolação do “A” está em torno de 400K enquanto  do “B” acima de 5G ohms. Deste modo a analise preliminar conclui que o ventilador “B” está com todo seu conjunto ok, mas preventivamente iremos verificar em campo as caixas de ligação do motor e a chave de vibração, estava chovendo muito no momento da queda. No ventilador “A” temos que corrigir mancal/ motor/ chave de vibração.  Mancal foi verificado pelo Supervisor Gobis e não temos em estoque, em compra pelo SBS (verificar prazo)
</t>
  </si>
  <si>
    <t>OI 2024017377 GE-513201A – Pressão baixa de óleo sintético
22/12 - Após a necessidade de partida do TG-A após SD do TG-C durante a operação ocorreu alarme de pressão baixa de óleo sintético ocasionando a troca da bomba. Em análise pelo Eng Boito do log de eventos e lógica do TG-A , foi verificado  que o alarme de falha da bomba (que está em operação) é acionado quando ocorre alarme de pressão baixa no sistema de óleo HP da GG (circuito da VIGV).  A pressão está indicando abaixo do set de alarme em dois instrumentos (4100kPa) , então descartamos a possibilidade de indicação incorreta. Obs: Operação normal seria 5100kPa. Essa condição é percebida na operação com qualquer uma das bombas, então descartamos as hipóteses de baixo rendimento da bomba ou de falha de equipamentos que não são comum as duas bombas, como por exemplo, passagem pelas PSVs. Em analise outras situações pelo Em Boito, porem temos a necessidade da parada da máquina para tal, deste modo optou-se por manter operando ne4sta condição, porem em central com a menor carga possível, passando elevação de carga para o TG-B. Normalizando o TG-C pela manhã  se retiraria o TG-A de operação para análise do sistema com a máquina parada. 
23/12 - Hoje foi acompanhado o nível do óleo do TG-A e permaneceu estável. As 18hs foi parado o TG A  após a entrada em operação do TG-D. Sendo delineado Ordem para atuação amanhã, 24/12 pela instrumentação e mecânica. Obs: O nível de óleo está estável.
25/12 - Hoje conforme planejado foram realizadas as inspeções solicitadas pelo Eng Boito e reestabelecida a pressão conforme abaixo.
 Realizada  inspeção visual de vazamentos, conexões , presença de óleo, ok
 Solicitada a partida da bomba de óleo constatada a pressão baixa 4.100kPa no PT 63QGHP  (baixa)
  Localizada a PCV 724 e ajustada a pressão em 5.170 kPa conforme projeto.. Obs: identificado que a contra porca que trava a haste de ajuste estava solta, provável causa da perda de ajuste. Ajustada a pressão e travada a contra porca , ok.
 Identificado DP elevado 63QGHJF 110kPa, (alarme 100kPa) invertido o filtro e a pressão caiu para 70kPa normalizando o alarme, porém ainda elevada se comparada com as demais máquinas, 
 Aberta nota para substituição dos elementos filtrantes, localizado  e retirado do estoque, vamos revisar a OM para substituição amanhã 26/12, esta atividade não inviabiliza a partida da máquina mas iremos realizar antes de colocar em operação.
 Verificada a válvula de alivio da bexiga, fechada, ok
 Não observamos passagem pelos cilindros de atuação da IGV, ok
Operamos o sistema por algum tempo, invertendo a bomba de óleo em operação mantendo a pressão em controle. Realizado o check list e disponibilizada a máquina para a operação</t>
  </si>
  <si>
    <t xml:space="preserve">OI 2024017377 GE-513201A – Pressão baixa de óleo sintético
26/12 - Hoje realizamos a substituição do filtro de óleo sintético (HP) que apresentou DP elevado nos testes de ontem , partimos as bombas de óleo para teste e normalizado o DP, a pressão de óleo se manteve próximo ao valor de ajuste, 5.150 kPa . Na sequência realizamos uma partida  do TG-A até a velocidade de sincronismo para teste funcional, partiu  bem sem anormalidades Observada a pressão de óleo sintético, se manteve estável no valor ajustado, demais variáveis ok . Após aproximadamente 15 min desligamos a máquina. Teste concluído e máquina disponível sem restrições. </t>
  </si>
  <si>
    <t xml:space="preserve">OM 2024000751 GE-513201C - INSPEÇÃO NA EXCITATRIZ – PF: Lucas
Hoje conforme solicitação do Eng Fernando foi adequação do andaime e detalhada a inspeção elétrica e Mecânica junto. Amanhã será dado continuidade na inspeção. Eng Fernando acompanhando. Status : Em andamento – indisponível.
25/12 - Hoje conforme planejado foi realizada a inspeção na Excitatriz solicitada pelo Eng Fernando/ Boito. 
Pela elétrica nada de anormal encontrado nos pontos mapeados para inspeção que pudesse contribuir para a elevação da vibração, porem os cabos da caixa de ligação  estavam bem ressecados. Foi retirara a capa externa, refeita a isolação com fita de alta fusão e substituído alguns bornes com oxidação. Pela mecânica realizada a medição entreferros conforme solicitado, repassado os resultados para o Eng Fernando que analisou e liberou a máquina para operar.  Amanhã devemos retirar o libra e partir a máquina. Amanhã realizaremos o check list de partida , testes nos sistemas dos de óleo, air collers  e partir a máquina para teste. Status: Concluído – Disponível.
26/12 - Hoje conforme programado após análise da  inspeção de ontem , o Eng Fernando liberou a máquina para teste. Realizamos uma partida  até a velocidade de sincronismo e operamos por 15 min e desligamos novamente, máquina ignitou na primeira partida, sem anormalidades, salvo os valores de vibração que se mantiveram no mesmo patamar elevado, mas liberada . Em análise pelo Eng Fernando e equipe do suporte um monitoramento mais efetivo e também a possibilidade da alteração do alarme elevando o set, tirando da região de alarme , possibilitando que o operador identifique caso venha a se elevar além do patamar atual, acompanhar. Em resumo a máquina está testada e disponível sem restrições. 
</t>
  </si>
  <si>
    <t>Controlador da metering primária</t>
  </si>
  <si>
    <t>Vela de ignição</t>
  </si>
  <si>
    <t>PDT-5132678C</t>
  </si>
  <si>
    <t>XV-5132635C</t>
  </si>
  <si>
    <t>Válvula de dreno</t>
  </si>
  <si>
    <t>Injetores das câmaras</t>
  </si>
  <si>
    <t>M-VT-P-TS-GE-513201C-01A</t>
  </si>
  <si>
    <t>Mancal do ventilador</t>
  </si>
  <si>
    <t>Mangueira injetor da tocha</t>
  </si>
  <si>
    <t>Conexão da mangueira</t>
  </si>
  <si>
    <t>Cabeamento de rede DeviceNet</t>
  </si>
  <si>
    <t>XV-5132635A</t>
  </si>
  <si>
    <t>LIT-5132600</t>
  </si>
  <si>
    <t>Transmissor de nível</t>
  </si>
  <si>
    <t>M-VT-P-TS-GE-513201C-01A
M-VT-P-TS-GE-513201C-01B</t>
  </si>
  <si>
    <t>PCV0724</t>
  </si>
  <si>
    <t>Valvula reguladora de pressão</t>
  </si>
  <si>
    <t>39GNNEX e NEY</t>
  </si>
  <si>
    <t xml:space="preserve">OM 2022712105- VE-C-123101B-B Revisão geral – PF: Fernando
Realizado a coleta de vibração do mancal, Desconectado os cabos e removido o conjunto ventilador para oficina.
03/12 - Realizado o force de modo que a máquina se torne permissível a partida com 2 ventiladores. Realizado a desmontagem e a limpeza do conjunto em oficina.
04/12 - Feito a substituição dos rolamentos do mancal e remontado o conjunto. Está pronto para instalar em campo. 
09/12 - Dando prosseguimento na intervenção. Hoje, foi realizada a ligação do motor, teste do sentido de giro, feita a instalação de sensor para coleta de dados pela preditiva. Realizada a partida assistida com sucesso, feita a coleta dos dados, removido o sensor finalizando todos os testes em campo. Após a validação dos testes funcionais com acompanhamento da OP foi removido o force do PLC pela equipe de automação. Equipamento testado e liberado para operação.
Status: Concluído– disponível
</t>
  </si>
  <si>
    <t xml:space="preserve">OM 2022880054 Oficina: Reparar Barreiras Intrínsecas – PF: Fernando
Conforme programado, foi realizado o reparo das 17 barreiras substituídas recentemente no compressor de venda B. Foi trocado fusível interno de 50mA para 63mA, com este novo lote reparado somente com as demais 10 já estavam prontas temos agora um total de 27 barreiras prontas para uso. O único compressor que falta realizar essa abrangência agora é o compressor de venda E que segue operando. Assim que ele parar para atendimento ao rodízio do mês liquidamos essa pendencia.
</t>
  </si>
  <si>
    <t xml:space="preserve">OM 2022706115 VE-C-123101B-D REVISÃO GERAL (PRD MI) – PF: Fernando
Hoje foi iniciado a atividade de revisão geral no cooler de óleo do venda B. Foi habilitado o force conforme disposto na ARO 2020-454 para partida do compressor com dois ventiladores, em seguida removidos os cabos do motor, e feito a remoção do mesmo do campo para oficina para início da revisão. Na oficina foi iniciada a desmontagem do ventilador, foi feita a remoção das pás, iniciado a lavagem das mesmas. Iniciado também a remoção do mancal e polias para limpeza e lubrificação. Atividade prossegue amanhã. Status: Em andamento – Indisponível 
22/12 - Hoje conforme programada foi removido o ventilador para a oficina e iniciada a manutenção, segue amanhã. Status : Em andamento – indisponível.
23/12  -  Hoje a mecânica concluiu a montagem do conjunto ventilador com apoio da movimentação de carga. Instalado sensor de vibração no corpo do mancal torpedo, onde a equipe preditiva realizou coleta de dados para serem analisados. Realizado teste operacional desligado ficando disponível para operação. Status  Concluído
</t>
  </si>
  <si>
    <t xml:space="preserve">OM 2023052612 C-123101B Corrigir vazamento de óleo (PST COTUR) – PF: Fernando
Hoje a mecânica atuou nessa corretiva. Foi substituído o anel de vedação das tampas sanando o vazamento. Status: Concluído 
</t>
  </si>
  <si>
    <t xml:space="preserve">OI 2024042479 - AT-1231101A: Em falha - PF: Fernando
Hoje pela manhã foi informado pela OP que o analisador de O2 do sistema de N2 do venda A estava com valores congelados, gerando dúvidas quanto à disponibilidade para partida da máquina. A indicação é de 16%, mesmo ao alinhar o N2 (deveria ir próximo de zero) e ao desalinhar (deveria ir próximo de 100%). Foi então avaliado pelo TM Márcio através do Portal Integridade que o analisador está OK, verde, sem impeditivos para a partida, mesmo indicando 16%. Com isto e devido à necessidade de priorizar as últimas preventivas do mês, partimos para verificar o equipamento em campo no período da tarde. Foi realizado um reset no analisador de O2, em seguida verificado com o padrão de Oxigênio onde foi encontrado um pequeno desvio de zero e corrigido. Verificado o funcionamento da PCV-43, conforme injetado o padrão e a mesma movimentou perfeitamente. Verificado também o valor de oxigênio que está saindo da membrana com o detector portátil, onde o valor é aproximadamente 2% de Oxigênio que na IHM do Venda representa aproximadamente 20%, indicando corretamente. Assim, compressor foi entregue para a OP e está disponível.
</t>
  </si>
  <si>
    <t xml:space="preserve"> VE-C-123101B-B</t>
  </si>
  <si>
    <t>VE-C-123101B-D</t>
  </si>
  <si>
    <t>Sistema de Lubrificação</t>
  </si>
  <si>
    <t>Analisador de Oxigênio</t>
  </si>
  <si>
    <t>AT-1231101A</t>
  </si>
  <si>
    <t>Revisão Geral do ventilador e atendimento de recomendações da Preditiva</t>
  </si>
  <si>
    <t>Subtituição preventiva de fusíveis das barreiras intrínsecas</t>
  </si>
  <si>
    <t>Substituição de anel de vedação</t>
  </si>
  <si>
    <t>Realizado reset no analisador e ajuste de zero.</t>
  </si>
  <si>
    <t>C-3123102A - Ocorreu falha no PIT-31231912A e, por consequência, afetou o cálculo do TIT-31231942A, causando trip por superheat</t>
  </si>
  <si>
    <t>C-123701B - Ocorreu trip por atuação do sensor VAH-1237402B devido falha na lâmina de acoplamento</t>
  </si>
  <si>
    <t>GE-513201D - Ocorreu parada do TG por falha na malha da meetering primária</t>
  </si>
  <si>
    <t>GE-513201A - Durante a realização de manobras de TGs, o TG-A passou para pré-mix e ocorreu queda por spread</t>
  </si>
  <si>
    <t>1 - Divulgação interna a equipes de manutenção - Supervisão / Engenharia  da análise do 2020-016207-A</t>
  </si>
  <si>
    <t>André</t>
  </si>
  <si>
    <t>1 - Divulgação interna a equipes de manutenção - Supervisão / Engenharia  da análise do 2020-016459-A</t>
  </si>
  <si>
    <t>1 - Divulgação interna a equipes de manutenção - Supervisão / Engenharia  da análise do 2020-016513-A</t>
  </si>
  <si>
    <t>GE-513201C - Ocorreu parada do TG por temperatura elevada do óleo mineral após parada do cooler de óleo</t>
  </si>
  <si>
    <t>RTA 2020-016208-A-RTA em análise</t>
  </si>
  <si>
    <t>RTA 2020-017068-A-RTA em análise</t>
  </si>
  <si>
    <t>01/01/2021
OM 2023982623 - C-UC-513401F: Subst. Dreno Eletrônico - PF: Boito
Hoje, conforme planejamentos, foi realizada a troca do purgador com sucesso pelo TM Sílvio. Feito testes junto com a OP e funcionou sem problemas. Atividade era uma demanda importante para os TOs que estavam precisando fazer a drenagem manual.</t>
  </si>
  <si>
    <t>25/01/2021
OM 2023373419 S-513402: Norm. Funcionamento (PST COTUR- Prazo 29/01): - PF: Boito
Conforme programado e prioridade solicitada pela gerência, a equipe multidisciplinar atuou na verificação da falha da secadora 2. No primeiro momento foi identificado e sanado um vazamento de ar comprimido pelo vinil de alimentação do analisador de umidade. Superado isso, foi colocada a secadora em operação e constatado que a mesma faz a inversão de vasos para a realização do ciclo de regeneração em 40 minutos. Neste acompanhamento, foi que a secadora excuta o tempo de equalização dos vasos para iniciar a regeneração porém o soprador e o aquecedor não entram em operação para cumprir a regeneração da alumina em 180min. Para descartar uma possível falha no soprador e no aquecedor, a equipe conseguiu passar o inversor manual assim conseguindo realizar a partida do soprador como também do aquecedor. A equipe suspeita de que não está saindo o comando automático para ligar o soprador e o aquecedor de forma que não realize a regeneração, onde não temos acesso a lógica para fazermos esta verificação. Em avanço foi identificado um módulo em estoque e tentaremos substituir amanhã para identificar uma possível falha de comando do módulo e tentar fazer com que consiga realizar o seu ciclo normal de operação.
[26/01] Realizada a substituição do módulo da Secadora, colocado a Secadora em operação e não tivemos sucesso mantendo a mesma falha. Com isso foi retornado com o módulo antigo, iniciado o preenchimento do formulário de análise de falha e apresentado para a Gerência MI e Coord. De Grandes Máquinas, onde foi recomendado um aprofundamento na análise e posteriormente apresentar para o Gerente do Ativo na quinta feira.
[27/01] Equipe deu prosseguimento na análise da falha da secadora, foi avaliado todos os parâmetros da IHM com o manual sendo observado uma única divergência de que o ajuste de tempo de espera em aquecimento estava desabilitado e foi habilitado pela equipe. Feito novos testes com inversor em manual partindo o soprador e o aquecedor. Por volta das 18h30, o operador de utilidades chamou os técnicos de manutenção envolvidos informando que a Secadora havia voltado a operar. Acordado com o operador para que seja acompanhado durante o turno da noite a operação da secadora. Amanhã seguimos na avaliação da secadora.
[28/01] Consolidada a análise de falha pela equipe de Automação, Elétrica e Instrumentação e enviado para análise da coordenação de grandes máquinas. Secadora segue operando desde o final da tarde de quarta sem apresentar anormalidade.</t>
  </si>
  <si>
    <t>Dreno eletrônico</t>
  </si>
  <si>
    <t>Substituição do purgador</t>
  </si>
  <si>
    <t>Verificação para diagnóstico</t>
  </si>
  <si>
    <t>OM 2024061491 SRV02A/B: Restaurar a comunicação rede 7 (PRD MI) – PF: Takahashi
Realizado o restabelecimento da rede 7 pela equipe de automação, com isso, retornarmos a condição das duas redes ativas 6 e 7 com os servidores da adequação. No entanto, foi verificado a existência de um problema em uma das portas de comunicação do roteador no K-24, descartando falha no servidor. Essa falha por ora não afeta a rede essa porta do roteador é considerada uma outra alternativa que não é utilizada neste momento, contudo vamos ficar com essa ordem aberta até sanar essa falha. Será realizado com a Baumier na próxima semana após o recesso de começo de ano para tentar buscar mais informações. Obs.:  Equipe tentou contato remoto com painel do compressor de reciclo C-3123701A pela rede sem sucesso, foi solicitado nota para operação para tratar essa demanda, pois aparentemente não há falha impeditivas no campo. COTUR deve gerar nota ZF nos próximos dias.</t>
  </si>
  <si>
    <t>roteador</t>
  </si>
  <si>
    <t>troca de porta</t>
  </si>
  <si>
    <t>SRV-02A</t>
  </si>
  <si>
    <t>Substituição e ajuste do tensionamento da correia</t>
  </si>
  <si>
    <t xml:space="preserve">OM 2023620954 - B-6315101B Substituir Selo Mecânico (PST COTUR) – PF: Suzuki
OM 2023955047 - B-6315101B Completar selagem da bomba
Conforme programado, após a finalização do libra pela operação, foi realizado o raqueteamento da mesma pela equipe de caldeiraria, com sua finalização no início da tarde. Após essa etapa, foi realizada a remoção dos cabos do motor pela elétrica e iniciado a remoção do motor pela mecânica. Atividade prossegue amanhã. Item registrado como indisponível na PST do COTUR. Amanhã vamos solicitar a preditiva para reforçar o acompanhamento diário na bomba B-6315101A até a finalização dessa atividade da troca do selo da bomba B. Atividade com duração prevista para 4 dias, pois essa é a primeira vez que realizamos a troca deste selo, vamos fazer com bastante calma com intuito de procedimentarmos essa tarefa.
[05/01] Dado prosseguimento na corretiva da troca do selo da bomba booster B do OCVAP I. Hoje foi realizada a desmontagem e remoção do mancal; do acoplamento e do selo do campo para oficina. Foi informado pela equipe após comparação em oficina do selo danificado com selo retirado o selo do estoque, porém foi constatado que há diferenças construtivas entre os dois selos, o removido original é de fabricação da Eagle Burgmann e o selo novo e de fabricação da AESSEAL. TM Góbis fez uma pré-avaliação e acredita que é possível utilizar o selo novo, porém amanhã vamos fazer uma avaliação mais detalhada com apoio do eng. Boito. Foi constato também que o inpro seal da tampa inferior da caixa de mancais estava com os o´rings ressecados e estes se danificaram. Sup. Góbis vai verificar amanhã se temos esse material orings em estoque para troca, caso negativo vamos envolver o Antonino para viabilizar essa compra em lojas da região. Atividade prossegue amanhã com a montagem do selo considerando a validação da montagem pela equipe de engenharia. 
[06/01] Hoje, foi sanada a dúvida sobre a compatibilidade do selo de fabricação a AESSEAL com engenharia. Superada essa etapa, foi realizada a montagem do selo em campo; montado protetor de mancal (Inpro Seal); fabricados as juntas e anéis “O” em oficina; em seguida instalado o mancal. Previsto para amanhã a realização do passeio axial; instalação do motor juntamente com a montagem do acoplamento.
[07/01] Realizado passeio axial; feito a reinstalação do motor; recomposto acoplamento. Em seguida realizada a recomposição dos cabeamentos do motor elétrico. Atividade foi finalizada por voltadas 15h00 e informado Operação e caldeiraria para proceder com etapa de desraqueteamento. Essa atividade acabou ficando para amanhã devido a necessidade da OP de realizar drenagem nas linhas uso do caminhão vácuo no turno da noite. Previsto para amanhã após o desraqueteamento a completação de fluido de selagem na bomba juntamente com a partida da assistida da bomba para entrega em definitivo da bomba.
[08/01] Dando prosseguimento na corretiva, foi realizada o desraqueteamento da bomba no período da manhã pela caldeiraria. Após almoço foi realizada a completação do fluído de selagem da bomba. Feito check list de partida pela mecânica antes da bomba. Em seguida realizada partida assistida, a bomba partiu na segunda tentativa devido a falha na gaveta do sistema elétrica. Após o reset na gaveta, foi realizada partida da bomba com sucesso. Agradecemos o empenho de toda equipe, pois essa foi a primeira troca de selo que realizamos neste tipo de bomba e tudo transcorreu dentro da normalidade sem nenhum tipo de desvio do planejado tampouco de SMS. Equipamento testado e liberação e segue operando sem restrições.     </t>
  </si>
  <si>
    <t xml:space="preserve">OM 2024070219 XV-1621301A Falha Acionamento – PF: Suzuki
Ontem ao final da tarde fomos informados pelo COTUR da falha na válvula de sucção da bomba principal A do OCVAP I, como sistema estava em operação foi acordado a realização de avaliação preliminar em campo na parte da tarde de hoje após a parada da exportação a esfera 05. Foi realizada avaliação pela equipe elétrica em campo e verificado no display do atuador a falha “Ausen. Sensor Torque” (Ausência do Sensor de Torque do Atuador). O significado para esta falha é possível perda de comunicação entre a placa principal e o sensor de torque do atuador, podendo ele estar danificado, ou apenas um problema de mal contato, por exemplo. Com essa falha a válvula não está movimentando em campo, foi solicitado então delineamento priorizado junto ao GPI que emitiu ordem, amanhã vamos finalizar esse delineamento incluindo a questão dos materiais. Vamos tratar amanhã com COTUR a estratégia mais adequada para restabelecimento dessa válvula pois ela tem impacto direto na disponibilidade da bomba principal A. Será negociada a realização dessa atividade na sexta-feira, dia 08/01 como quebra de programação, caso tenhamos todos os materiais em mãos.
[08/01] Hoje conforme combinado com a OP tivemos atividade corretiva extraprogramada na XV-301A do OCVAP I. Foi realizada a montagem de patamar de andaime logo pela manhã em seguida tivemos atuação da elétrica. O TM. Flaviano realizou a substituição do sensor de torque da válvula por outro sobressalente remanescente retirada de válvula ARECUPER. Após a troca do componente foi realizada o teste funcional de abertura e fechamento da válvula em campo com sucesso. Equipamento testado e liberado para operação sem restrições.   </t>
  </si>
  <si>
    <t>OE 2023901491 - MC-B-540001C Realizar reparo no motor (PST COTUR) – PF: Suzuki
Conforme previsto recebemos no período da manhã o motor a diesel oriundo de PTM da unidade de UN-ES Linhares. Foi realizada avaliação pela equipe técnica indicando que motor é compatível, foi realizado giro no eixo sem maiores dificuldades. Foi constatado que equipamento chegou sem motor de partida, foi verificado também que sistema de refrigeração e de admissão de ar turbina é diferente do nosso, mas é possível realizar alterações para instalação em campo após implementação de GM. Amanhã será elaborada lista de peças contendo todos os materiais necessários para restabelecimento dessa máquina com intuito de levantar o custo disso e ver é viável a compra via fundo rotativo ou ZFRT. TM Aoki está conduzindo este processo para avaliar o custo benefício. Em paralelo foi realizada o contato com CODEMA para negociar a saída da motor na próxima segunda-feira para envio a empresa de MACAÉ (REMAC). 
[11/01] Iniciado o levantamento das peças necessárias para recomposição do motor recebido da UM-ES, vimos que algumas peças temos em estoque ( turbina, bomba de diesel, motor de partida). Porém estamos verificando em estoque outros materiais como polias, coxim e tubulações amanhã será retirado as peças do estoque e iniciar a desmontagem de algumas peças em oficina. Será também fabricado o suporte da base do motor pela caldeiraria já alinhado com o Sup. Raia.
[12/01] Elaborada ET para montagem e comissionamento motor. Iniciado o processo de ZPQS para a contratação do serviço aguardando somente a autorização para o start do processo. Confirmada a presença da empresa Mecatec na unidade amanhã para avaliar o motor e fazer orçamento de montagem e comissionamento. Estamos também buscando outras empresas da região também para fazer a cotação.
[13/01] Recebida a Empresa Mecatec para avaliação do motor vindo da UN-ES para orçamento de montagem/comissionamento. Finalizada a ET de montagem/comissionamento e enviado para o Calixto para abertura do ISA. Estamos verificando a possibilidade de utilizar o contrato da ETM pelo PPME para a realização da montagem/comissionamento.
[20/01] Dado prosseguimento no estudo em campo pelo TM Caleiras para supressão do intertravamento de temperatura das bombas de combate a incêndio. Hoje tivemos avanço bom, conseguimos o contato com Eng. Suzuki que esclareceu que realmente existe o intertravamento implementado nas bombas, ele informou que com 95ºC atua o alarme e com 105ºC a bomba desarma. Ele sinalizou que fez esse teste é tem registro desse histórico. O segundo ponto que avançamos foi, conseguimos contato com Francisco da Scania ele falou que é possível fazer essa supressão fora do governador em régua borne conforme já esperávamos, informou o sensor interno é uma PT-100 o que facilita bastante algum possível teste de forma segura. Ele ficou de enviar o desenho da localização deste sensor e ponto que poderíamos simular esse valor de temperatura. Atividade prossegue amanhã.
[21/01] Hoje conforme combinado tivemos a vinda do representante da empresa MECATURBO Srs. Walter para avaliação e esclarecimento de dúvidas quando o processo de reparo desse motor reserva. O mesmo foi recebido pelo TM Góbis, João Vitor e Caleiras, foram realizadas inspeções no motor e também em campo de forma que a empresa não tenha dúvidas quanto ao tipo de serviço a ser realizado. Foram retiradas várias fotos e esclarecido que o reparo e tanto no motor quanto nas adaptações em campo necessárias para recomposição deste motor em campo. Com fechamento dessa etapa, amanhã será realizada assinatura da documentação para aprovação/emissão do pedido. Obs.: Sup. Aoki já havia solicitado pleito para redução do valor da proposta, mas não houve concessão de desconto. Enfim, o pedido sendo emitido no dia de amanhã, estamos planejamento o envio deste motor para reparo a partir de segunda-feira, dia 25/01, o prazo da ET para este reparo é de 10 dias corridos.</t>
  </si>
  <si>
    <t>OM 2024080963 GE-513202 – Vazamento Fluido Radiador – PF: Suzuki
Ontem fomos informados pela OP sobre vazamento identificado do interior do gerador de emergência, pelo aspecto esverdeado do fluído a suspeita é vazamento de fluído do sistema de arrefecimento. Hoje conforme combinado tivemos apoio do Eng. Boito para junto com a equipe de mecânica avaliar esse possivelmente vazamento em campo. No primeiro momento com máquina a equipe suspeitou de uma pequena fissura com indicativo de merejamento na região do radiador, mas não ficou se era não o ponto de vazamento. Foi emitida nota, ordem, e feita reserva de água junto com aditivo para completação do radiador. TM Góbis acompanhou a completação realizada pela operação informando que foi completado com 50 litros de mix de água com aditivo topando o nível máximo. Após o horário a foi realizada a partida do gerador, o mesmo operou por 30 minutos, não foi constatada perda significativa no nível do radiado. Acordamos com COTUR de realizar na segunda-feira aproveitando o teste semanal com acompanhamento da nossa equipe técnica de mecânica avaliar melhor essa questão da existência ou não de vazamento no radiador.
[10/01] Fomos acionados pelo Cotur devido a presença de fluído de arrefecimento na parte externa do hood do gerador de emergência. Chegamos ao local evidenciando a presença do fluído de arrefecimento sobre o piso do lado de fora do hood, realizado uma inspeção inicial não sendo identificado nenhum vazamento, foi verificado o nível dos dois radiadores e os mesmos se encontravam com o nível ok. Solicitado que fosse retirado o excesso de fluído afim de identificar o possível vazamento. Após a realização da remoção do fluído de arrefecimento da contenção pela equipe de limpeza industrial, conseguimos identificar a existência de vazamento nos dois radiadores do circuito HT (alta temperatura – Bloco do motor) e circuito LT (baixa temperatura – intercooler). Devido ao difícil acesso ao local não é possível identificar o local exato do vazamento de um dos radiadores sem que haja uma intervenção, conseguindo visualizar somente o gotejamento. Gerador de emergência segue disponível por apresentar pequena baixa de nível nos radiadores. Foi orientada a operação para faça um acompanhamento mais próximo do nível do fluído de arrefecimento.
[11/01] Realizado o abastecimento de um dos radiadores com 20L (água e fluído para radiador), acompanhado teste semanal do gerador e aparentemente não houve aumento no vazamento nos radiadores. Ficou combinado a realização de um monitoramento constante do nível com abastecimento periódico a cada 2 dias para garantir a disponibilidade do gerador de emergência. Em paralelo já iniciado o planejamento para reparo dos radiadores, com previsão de início para a semana 3 com a remoção da tampa frontal do hood afim de localizar o vazamento do outro radiador.
[15/01]  Hoje, com continuidade da análise do vazamento do MTU foi montado um grupo para avaliar/ definir as ações e reparos. 
Dentre as principais destacamos:
	Completar o nível de agua: OK
	Retirar agua do estoque disponibilizando no local: ok
	Definir se possível completar em operação: ok, é possível e acesso ok.  Acionar a mecânica se necessário
	Verificar trip por temperatura: não há , definido que em caso de necessidade devemos ter acompanhamento em tempo integral em campo, não há dados no PI, Eng Boito definindo valor máximo de operação.
	Realizar uma partida assistida para avaliar se houve evolução do vazamento : Realizado teste no período da tarde e não foi identificado alteração significativa, amanhã será completado o nível com a máquina fria quantificando o valor vazado. 
	Definido um grupo para avaliar a falta do MTU e necessidade de retorno da planta, sendo nesse momento:
1.	Retorno com os Geradores Tecnogera – realizado testes semanais e estão OK , 
2.	Retorno pela rede externa – Segundo o PPME é possível sim pois a interligação está concluída,  pendente teste que seria executado na parada, mas  o Coordenador Eder e o TME Taciano  estão avaliando. 
Esta seria a melhor opção e de retorno operacional mais rápido,  pois o  com o Geradores locados depende de muitas manobras operacionais e tem um retorno mais lento, mas é a opção que está apta.
Há mais ações em andamento e em análise, incluído o reparo do radiador do MTU, porem por hora estamos tranquilos em caso de necessidade.
[16/01] Hoje pela equipe da mecânica foi completada a agua desmi com o motor frio, cabendo um total de 10 litros na completação, valor menor que o anterior com 1h de operação. Esse valor nos  dá uma segurança em operar se necessário. 
Em análise preliminar junto ao Eng Boito neste final de semana,  até novas orientações/ definições estamos definindo o seguinte,
Em caso de necessidade de operação do MTU (que não vai acontecer...), teremos um acompanhamento continuo da temperatura desarmando o gerador manualmente se esta atingir 101°C (temperatura de desarme pelo manual) com a finalidade de proteger a integridade do MTU. 
Foi criado um grupo para tratamento das opções de reparo e operação do MTU com a participação da MI, PPME e OP, como também para a análise de alternativas de alimentação para retorno operacional na falta do MTU.
[17/01] Hoje na ronda operacional não foi identificado desnível no reservatório do fluido de arrefecimento, estando estabilizado no mesmo nível de ontem.
[18/01] Hoje conforme programado foi aberta a carenagem para se ter acesso a parte interna do trocados de calor do MTU para uma melhor visão do local e se possível recuperar em campo. Em primeira análise não será possível  sendo necessário a remoção para reparo fora indisponibilizando o MTU. Remontada parcialmente a carenagem e disponibilizado o MTU para ficar na reserva sem restrições.
O Supervisor Aoki está em contato com um fornecedor para nacionalizar o radiador para encomendar um novo e ao mesmo tempo elaborando uma ET para o reparo do que temos em campo.</t>
  </si>
  <si>
    <t xml:space="preserve">12883039 B-540002B – Bomba de Emergencia. – PF: Suzuki
Hoje a operação solicitou nosso apoio para verificar a B-540002B que não estava partindo (testes semanais) . Solicitamos ao TMs de mecânica para avaliarem e os mesmos identificaram que a solenoide que admite ar comp para o motor de partida não estava acionando quando comandada a partida remota ou local. A mecânica apoiou a operação no acionamento manual do motor de arranque (pneumático) e o motor entrou em operação. Parado o motor após o período de  teste de rotina e na sequencia foi solicitado a partia remota e o mesmo entrou em operação. </t>
  </si>
  <si>
    <t xml:space="preserve">OI 2024122162 B-631501A Falha na abertura XV-6315103 (Descarga OCVAP I). (PST COTUR – ARO 2021-020) – PF: Suzuki
Hoje, fomos informados no REDIA das 08h00 pelo COTUR sobre a falha na XV-6315103 descarga da bomba B-631501A impedindo a partida do tramo A. Foi mobilizado TM Rodney para avaliação preliminar onde o mesmo verificou a indicação de falhas no frontal da válvula (Falha de posição e ausência de alimentação), falhas essas bem características de defeito na barreira intrínseca. Autorizado PT imediata pelo GAT para corretiva no equipamento. Após a montagem de patamar de acesso pela equipe de andaime, foi realizada a troca da barreira pela elétrica, normalizando as condições de falha. Em seguida, foi realizado teste funcional de abertura e fechamento tanto local quando remoto com apoio de automação com sucesso. Equipamento testado e liberado para operação por volta das 16h00. No entanto, a equipe de operação havia tentado duas partidas com a bomba B-631501B no período da manhã sem sucesso, após avaliação da automação foi verificado que a falha era devido a pressão das esferas acima do 12,3Kgf/cm2 impedindo a partida de ambas as bombas, foram realizadas várias tentativas de baixar a pressão das esferas pela operação sem sucesso. Foi realizada então, a elaboração da ARO 2021-20 pela UOTOP para alteração do SET do PSHH-6315102A/B passando de 12,3 KGF/cm2 para 13 KGF/cm2. Após aprovação da ARO, foi realizada a implementação do set da lógica juntamente com a partida da bomba B-631501A por volta das 18h00 com sucesso. A bomba partiu de primeira. A equipe da UOTOP ficou com compromisso de gerar nos próximos dias uma gestão de mudança mantendo esse valor de 13 KGF/cm2 com set definitivo. Item foi incluso na PST do COTUR. Equipamento segue operando sem anormalidades. </t>
  </si>
  <si>
    <t>OM 2024120976 B-5400002B: Revisar Instrum. (Bba Emerg.) (PRD MI) – PF: Suzuki
Iniciado no final da tarde após as atividades do TGD a verificação em campo na falha na solenoide XY-542030 da bomba de inundação das esferas. TMs realizaram medições de isolação e impedância da solenoide, estava tudo ok. Foi verificado ausência de alimentação oriundo do PLC, foi aberto o painel de campo e constatado que um dos disjuntores internos estava desliga, assim que energizado restabeleceu umas das fontes internas. Foi feito um jumper na régua interna do painel PLC para energizar a solenoide que atuou em campo, descartando dessa falha mesma. Devido ao tardar do horário atividade ficou para continuar amanhã. Será verificado na lógica o porquê não está tendo bit de saída para atuar a solenoide de partida.
[22/01] Com um pouco mais de tempo conseguimos avançar na análise de falha dessa bomba. Foi verificado na lógica que bit de liberação de acionamento da solenóide pneumática era retentivo, para sua liberação era necessário realizar primeiro o acionamento do botão de parada da bomba e em seguida realizar o reset para reconhecimento da falha. Essa sequência é necessária quando ocorre alguma parada por falha. Feito isso, a solenoide de pilotagem restabeleceu. No entanto, no primeiro teste de partida não houve sucesso, partimos para verificação do bloco de acionamento pneumático, o mesmo desmontado em campo aparentemente estava com seus componentes limpos e íntegros, foi verificado então o restritor de pressão que fica preso a esse bloco pneumático, e tem função de pilotar a bloco de partida. Assim que aumentamos a pressão no restritor a solenoide de partida normalizou. Após intervenção foi realizada a partida assistida tanto em modo remoto quanto local com apoio da operação com sucesso. Equipamento foi testado e liberado para operação sem restrições.</t>
  </si>
  <si>
    <t>OI 2024141902 - B-540001A – Bomba desarmando por alta temperatura (PST COTUR - ARO 2021-023) 
OI 2024146874 - B-540001B – Teste e supressão de TRIP – PF: Suzuki
Após a realização do teste semanal de operação da bomba B-540001A, ocorreu o TRIP da bomba por alta temperatura do sistema de arrefecimento após 30 minutos de operação e este teste foi repetido por duas vezes. Conforme acordado com a Gerência via telefone chegamos no consenso em realizarmos o force no sinal de TRIP por alta temperatura assim mantendo a bomba disponível em acaso de emergência. Com isso foi elaborada a ARO 2021-023, emitida PT imediata e inibido o sinal de trip por alta temperatura. Após a inibição foi realizado novo teste operacional onde a bomba operou por 45 minutos aproximadamente estabilizando a temperatura em 96,3ºC (medido com pirômetro na cabeça do sensor). No indicador analógico também estabilizou com a indicação em torno de 97ºC.
OBS: Mobilizada para amanhã, uma equipe para estar avaliando a falha ocorrida e definição do plano de ação.
[25/01] Devido as falhas apresentadas nas bombas de incêndio por alta temperatura  do sistema de arrefecimento, foi montado um grupo multidisciplinar Eng. Boito, Coord. Ferrarezzi, Sup. Caleiras para estudar as falhas e fazer um plano de ação para corrigir  a falha. Realizado estudo das falhas ocorridas no domingo 24/01, avaliado os pontos para inibição de TRIP por alta temperatura e pressão de óleo, entrado em contato com a Scania para sanar dúvidas quanto aos parâmetros de temperatura da bomba e elaborado um plano de ação imediato. Através da consulta realizada junto a Scania e nosso motor está trabalhando dentro dos parâmetros normais. Neste plano de ação abrange alguns testes operacionais com verificação da troca da troca térmica dos permutadores, inspeção do vaso de expansão e inibição dos sinais de TRIP, previstos para serem executados amanhã.
[27/01] Conforme GM 2020/050 foram realizados testes no sistema simulando a variação de temperatura no sensor do arrefecimento com os motores parados. Reconectado o cabo borner 14 e foi removido o cabo que manda o sinal do trip para o CLP de temperatura alta do sistema de arrefecimento. Foi desconectado o borne 12 referente ao TRIP por pressão baixa de óleo. Após isso foi realizada a partida de ambas as bombas, operaram em torno de 10 minutos com o alarme atuado não ocorrendo o trip da bomba.
[28/01] Em conversa com a Scania o TRIP do motor é oriundo do SCE (módulo do motor) e não da IHM com havíamos entendido no primeiro momento. Com isso, foi removido o sensor de temperatura do sistema de arrefecimento. Realizada a partida das bombas sem o sensor de temperatura e operou normalmente e assim efetivamente não ocorre o TRIP da bomba. Desta forma já foi solicitada a alteração do padrão de operação da bomba, com acompanhamento da temperatura na realização de testes com um pirômetro medindo no ponto de instalação do sensor limitado à 105ºC.
[29/01] Coletado código de erro do módulo do MD para ser passado à Scania para análise.</t>
  </si>
  <si>
    <t>OM 2024132511 B-3123101A Baixa Eficiência (PRD COTUR) – PF: Suzuki
Removido os spools de sucção e descarga, removido os amortecedores de pulsação de sucção e descarga para calibração. Realizada a inspeção e calibração dos amortecedores de pulsação e realizada a montagem do pau de carga para desmontagem dos cabeçotes.
[28/01] Realizada inspeção nos dois cabeçotes de acionamento, encontrado pino de ajuste do pistão fora do padrão em manual que é, 1,5 mm estando lado esquerdo 2,5mm e o direito com 3mm, assim sendo ajustado ambos para 1,5mm conforme manual do equipamento. Realizado a troca do diafragma do lado direto, porque devido ao ajuste de 3mm no pino se encontrava próximo ao ponto de rompimento do diafragma. Verificado que o cabeçote do lado direito que se encontrava com grande acumulo de sujeira, sendo levado para oficina para realizar a limpeza e amanhã a montagem em campo. Realizado também a limpeza do filtro Y.
[29/01] Realizada instalação de spools, acumuladores hidráulicos e desraqueteada. Bomba foi colocada para circular/escorvar e está entregue para a OP fazer o alinhamento ao processo no turno da noite.</t>
  </si>
  <si>
    <t>Sensor de torque</t>
  </si>
  <si>
    <t>XV-6315101A</t>
  </si>
  <si>
    <t>Barreira intrínseca</t>
  </si>
  <si>
    <t>Sistema de arrefecimento</t>
  </si>
  <si>
    <t>Realizada a troca do sensor de torque</t>
  </si>
  <si>
    <t>Completado o fluído de arrefecimento e iniciada contratação para reparo do radiador (oportunidade 7003415195)</t>
  </si>
  <si>
    <t>Realizado apoio pela equipe de mecânica no local</t>
  </si>
  <si>
    <t>Realizada troca da barreira intrínseca pela equipe de elétrica</t>
  </si>
  <si>
    <t>Ligado o disjuntor e feita manutenção e limpeza no interno da solenóide</t>
  </si>
  <si>
    <t>Realizada a inibição da parada do equipamento por temperatura elevada</t>
  </si>
  <si>
    <t>Realizada limpeza do cabeçote, ajuste do pino do pistão e substituído o diafragma do lado direito</t>
  </si>
  <si>
    <t>11/01/2021
OM 2022824722 B-2621301B Substituir Selo LA e LOA (PST COTUR – Prazo 15/01) – PF: Boito
Logo pela manhã a equipe de caldeiraria foi liberar a PT par o raqueteamento da bomba, observando que o LIBRA aplicado na bomba não atendia a atividade. Então houve a necessidade de revisão e aplicação de um novo LIBRA, sendo liberada a atividade no meio da tarde. Mesmo com o atraso na liberação, a equipe conseguiu realizar o raqueteamento a bomba.
[12/01] Removido os instrumentos do mancal, sacado carretel do acoplamento, removido cudo do acoplamento lado bomba, removido tubulações de selagem e ventilação LA e LOA, sacada mancal e rolamento LOA, já substituído o selo LOA e já realizada a o montagem da caixa mancal LOA. Já iniciada a desmontagem do mancal LA.
[13/01] Finalizada a montagem mecânica do mancal LOA pendente apenas instalação dos sensores do mancal, reposição do óleo lubrificante e fluído barreira. Já o lado LA, foi montado e torqueado o selo mecânico e observado a necessidade de substituição do rolamento. Consultado o estoque e não temos o rolamento em estoque, porém já providenciada a compra com previsão de chegada sexta feira no período da manhã.
[14/01] Hoje recebemos o rolamento da bomba e concluída a montagem em campo. 
Amanhã previsto conclusão do alinhamento, recompor fluido de selagem, montagem da instrumentação, desraqueteamento e teste operacional
[15/01] Hoje conforme programado a MI concluiu a montagem em campo do sistema de selagem e o PPME concluiu o desraqueteamento disponibilizando a bomba. Alinhado com o COTUR para partir essa bomba somente com acompanhamento da Mecânica durante o dia, pelo Cotur a previsão do bombeio atual e terminar pela madrugada e sem problemas retornar pela manhã, deste modo programamos uma partida assistida da bomba.
[17/01] Hoje conforme programado foi realizada a partida assistida da Bomba que partiu na primeira . Operando durante o dia normalmente com acompanhamento da mecânica , sem problemas. Solicitado ao Cotur intensificar a ronda operacional neste primeiro período noturno, pois ficara no período noturno até o termino do bombeio do tanque. No próximo bombeio será reiniciado com a Bomba A para cumprir rodizio , ficando a bomba B na reserva.
[18/01] Segue operando sem anormalidades. Esta atividade está concluída e não iremos mais acompanhar nos FRs do Líder.</t>
  </si>
  <si>
    <t>17/01/2021
OE 2024111797 - XV-2621301A Inoperante – PF: Boito
Fomos contatados pelo Cotur ontem para a verificação da XV 301A do OCVAP II A, que apresentou falha na parada da bomba. Aberta a OM para tratamento em fluxo normal e em alinhamento pela manhã com a equipe definimos verificação / teste da válvula com acompanhamento da Operação. Durante os testes não foi identificada falha na válvula, abrindo e fechando normalmente. Há históricos de falhas na lógica do OCVAP, não podemos afirmar mas é uma hipótese.</t>
  </si>
  <si>
    <t>Selos mecânicos</t>
  </si>
  <si>
    <t>XV-2621301A</t>
  </si>
  <si>
    <t>Substituição dos selos mecânicos</t>
  </si>
  <si>
    <t>Testes na válvula.</t>
  </si>
  <si>
    <t>01/01/2020
OI 2024052170 - C-123102A Slide Valve Não Movimenta - PF: Boito
Hoje durante testes referentes à ronda operacional, OP verificou que a slide valve do 2ª estágio do C-123102A estava com muita dificuldade de movimentar, não baixando de 87%. Envolvido TM Sílvio para dar um apoio. Tentamos movimentar com ambas as bombas do 2º estágio mas sem sucesso. Assim, decidimos por criar esta OM imediata para verificar a slide. Esta OM também prevê a limpeza dos filtros Y das duas bombas do 2º estágio (B-C-123102A-03A/B) que sabemos estar prejudicando a performance das bombas, motivo da parada da máquina ontem, mas primeiro queremos atuar na válvula pois também pode haver problema lá. No momento que a atividade seria liberada, houve a queda do TG-C e precisamos deslocar a atenção pra lá. Amanhã voltamos nesta frente.
[02/01] Hoje no primeiro horário retornamos ao Propano A. TM Sílvio fez tentativa de movimentar manualmente a slide valve no próprio corpo do sistema hidráulico mas sem sucesso. Com as bombas ligadas, a pressão chegou a apenas cerca de 500kPag e fica alarmando pressão baixa no sistema, não permitindo prosseguir muito com os testes. Será necessário intervir com a Caldeiraria para limpeza dos filtros Y das bombas do segundo estágio. Também aproveitaremos para verificar a condição dos filtros Y à montante das slide valves. Feito contato com Ger. Flaviano que autorizou mobilizarmos a Caldeiraria hoje para limpeza dos filtros. Sobreaviso do PPME nos atendeu prontamente e por volta de 13h00 a equipe já estava na UTGCA. Realizada então a limpeza dos 4 filtros Y destes sistema que estavam bem sujos. Terminado o trabalho, foi removido o Libra e testada a slide, mas novamente sem sucessor, permanece na mesma situação. Amanhã retornaremos para prosseguir com a intervenção.
[04/01] - Hoje, conforme combinado, tivemos atuação da equipe de instrumentação na avaliação da falha da slide valve do primeiro estágio do compressor de propano C-123102A. Foi realizada no primeiro horário alinhamento com equipe de engenharia para esclarecer/orientar alguns pontos da análise em campo. Superada essa etapa, foi realizada um novo teste funcional em primeiro momento já aproveitando que as duas estavam com filtros limpos, sem sucesso. As duas bombas estavam com pressões em torno de 7 a 9 Kgf/cm2, foi verificado alinhamento das linhas juntamente com todos os componentes do sistema de acionamento tanto pneumático quanto hidráulico. As solenoides pneumáticas são novas, ambas atuaram com pressão e temporização dentro esperado, porém o bloco hidráulico não respondeu, bloco estava travado. Foi realizada a troca de bomba, mas também não houve modulação, realizamos tentativas através do acionamento manual nos comandos laterais, também sem sucesso. Com isso, foi realizada a troca do bloco hidráulico por outro revisado disponpivel em oficina.  Após a troca foi teste de funcional com sucesso. Equipamento testado e liberado para operação por volta das 17h30.
Caleiras, o bloco danificado foi levado para oficina para aprofundarmos essa análise de falha, por gentileza alinhar com ponto focal (Eng. Boito) a estratégia para coleta de dados, essa manutenção será subsidio para fechamento do RTA. Já orientamos o sobreaviso para separar/identificar o material prevendo essa avaliação. Uma das hipóteses em avaliação preliminar é que o travamento do bloco possa ter ocorrido devido a sujeira do óleo, a informação passada pelos TMs é que o óleo estava com aparência bem escura. Obrigado.
Status: Concluído –disponível</t>
  </si>
  <si>
    <t>02/01/2021
OM 2023927509 - M-P-C-3123102B-01B Substituir Correia e Ajustar Conjunto PF: Boito
Hoje realizamos mais uma intervenção em ventilador que não tinha material reservado. Feita então a reserva 99796502/1 de 3 UND do NM 11.728.828 referente às correias. Foram substituídas, ajustadas, conjunto testado – OK.</t>
  </si>
  <si>
    <t>12/01/2020
OM 2023878879 - C-123102A ZER-1231504A Indicando Zero – PF: Boito
Conforme programado foi realizada a verificação do ZER-1231504A, onde foi realizada abertura da caixa de junção CJBN-C-123102A-2 e feitas medições de tensão nos Proximitors referentes aos sensores ZER 503 (-11,1Vcc), 504 (0Vcc), 505 (-11,7Vcc) e 506 (-11Vcc). Feita a substituição, para fins de testes, dos cabo coaxiais dos sensores do lado acoplado 503 e 504 e os valores de tensão ficaram em -21Vcc no Proximitor 503 e -11,1Vcc no Proximitor 504. Ao retornar os cabos coaxiais para as posições originais, os valores de tensão nos Proximitor também inverteram, 503 (-11,1Vcc) e 504 (-21Vcc). Com isso foi possível identificar que o problema se encontra no circuito entre a cabo de extensão e o sensor. Será necessário programar desmontagem mecânica para se ter acesso e substituir os componentes danificados (sensor ou cabo de extensão).
[30/01] Hoje foi realizada atividade no compressor de propano A. Equipe identificou que o problema é no sensor, sendo necessária sua substituição mas não possuímos o material em estoque. Foi reservado NM 11.893.206 que está cadastrado incorretamente na árvore e não serve para esta aplicação (deverá ser excluído). O NM correto é o 11.418.541, que está zerado em estoque e com parâmetro de ressuprimento ZD. Necessário criar a reserva, impedir a OM e acompanhar a aquisção do material. Supervisão também deverá avaliar a necessidade de troca da estratégia de ressuprimento ZD para ZS e definir parâmetro mínimo.</t>
  </si>
  <si>
    <t>17/01/2021
OI 2024113651 C-3123102A Fechamento da slide 2o. estágio – PF: Boito
Ontem as por volta das 22hs fomos acionados pelo Cotur relatando o fechamento da Slide do 2º. Estagio do C-3123102ª.
Hoje pela manhã emitimos a OI para atendimento e em campo foi verificado o rompimento do acrílico visor da válvula solenoide que pilota o bloco pneumático. Não há válvula nova em estoque, porem a instrumentação tem em oficina reguladoras revisadas para utilização. Definido pela substituição das duas solenoides por estas revisadas, concluída a substituição e realizado teste de atuação. OK, entregue a operação.
A Pedido do Coordenador Ferrarezzi, amanhã iremos verificar as demais solenoides desta máquina e uma inspeção geral da instrumentação, após será colocada em operação para cumprir rodizio a definir pela manhã a troca.</t>
  </si>
  <si>
    <t>27/01/2021
OM 2024132507 C-3123102A Revisão das slides valve (1º e 2º estágios) (PRD MI) – PF: Boito
Realizada a limpeza dos filtros Y do 1º e 2º stg, foi realizada a verificação do sistema pneumático do 1º e 2ºstg sem anormalidade, verificado o bloco hidráulico do 1ºstg também sem anormalidade porém o teste de modulação da slide do 1ºstg chegou no máximo a 92%. Amanhã daremos continuidade nas verificações e ajuste na indicação de posição.
[28/01] Concluída a revisão da slide do 1ºstg e corrigida a indicação posição testada e liberada. Para amanhã será dado prosseguimento na verificação da slide do 2ºstg.
[29/01] Hoje foi dado continuidade na revisão da slide do 1º estágio do propano A da fase 2. Equipe identificou um erro de indicação onde a válvula toda aberta indicava 92% e toda fechada -7%. A solução seria correr 1 dente na engrenagem para verificar se ficaria correta. No entanto, o parafuso allen que segura a engrenagem está espanado e não temos este parafuso reserva para substituição. Sendo assim, foi definido por manter a máquina desta forma. Não há prejuízos operacionais, a válvula modula normalmente de zero a cem, somente a indicação está comprometida (em automático, o zero fica acima de 0%, deixando a máquina sempre permissiva). Será tratada pela Supervisão/GPI a aquisição deste parafuso para substituição em OM específica no futuro.</t>
  </si>
  <si>
    <t>29/01/2021
OM 2023963252 - C-3123102A Revisão geral nas CJ's (PRD MI) – PF: Boito
Realizado com sucesso a revisão geral nas CJ’s do C-3123102A pela equipe de Instrumentação.</t>
  </si>
  <si>
    <t>31/01/2021
OM 2024119802 - LIT-1231512A:Norm. Indic.(V-C-123102A-2) – PF: Boito
Realizada intervenção de verificação do LIT-512A por solicitação da Engenharia após relato de queda aparentemente espúria em 13/01.  Verificação de funcionamento do traço elétrico - OK.  Verificação da alimentação do instrumento - OK. Verificação de isolação entre terminais e entre terminais e carcaça. Todos os resultados foram acima
de 40 M Ohms - OK. Verificação do cabeamento e condições da conexão com a sonda - OK. Instrumento é novo, foi instalado há pouco tempo. A variação relatada, que foi única, pode ser resultado de uma drenagem do stand pipe do instrumento pela OP naquele momento.</t>
  </si>
  <si>
    <t>Slide do 2º estágio</t>
  </si>
  <si>
    <t>Válvula de 4 vias hidráulica</t>
  </si>
  <si>
    <t>ZER-1231504A</t>
  </si>
  <si>
    <t>Substituição da válvula de 4 vias hidráulica</t>
  </si>
  <si>
    <t>Revisão do sistema das slide valves</t>
  </si>
  <si>
    <t>Revisão das CJs</t>
  </si>
  <si>
    <t xml:space="preserve">OI 2024054881 - C-3123701A/B/C Perda de Comunicação com a ECOS PF: Suzuki
Na noite passada, por volta de meia noite, COTUR entrou em contato informando da perda de comunicação de todas as variáveis de todos os compressores de reciclo da fase 2 com a ECOS. Em campo, as variáveis apareciam normalmente nas IHMs das máquinas. Como praticamente não há necessidade de atuação da OP diretamente nestas máquinas em condição de estabilidade das plantas, orientado o COTUR a realizar uma ARO para manter a planta nesta condição até as 6h quando mobilizamos a Automação para avaliar. TM Danilo iniciou a análise e fizemos contatos ao longo do dia com Eng. Lucas para esclarecer alguns pontos. Foi encontrada uma possível falha nos pontos dos Reciclos da Fase 2 na Rede 7. Conforme acordado com Lucas, fizemos um teste excluindo a configuração da rede 7 dos servidores 2A e 2B, deixando-a funcionando pela sua redundância, rede 6. Feito isto, os pontos voltaram a comunicar novamente. Deverá ser aberta uma nota para restabelecer a rede 7 com o apoio da Engenharia.
</t>
  </si>
  <si>
    <t xml:space="preserve">OI 2024074280 C-3123701A: Norm. Falha Pressurização* - PF: Suzuki
Verificado durante ronda operacional no período da manhã pela OP que painel de controle de campo do compressor de reciclo C-3123701A estava com a IHM apagada. Em avaliação preliminar realizada em campo pela automação foi verificado que painel estava a indicação de despressurizado mesmo com suprimento de ar do sistema de Purga Z em torno de 6 bar. Foi autorizado PT imediata pelo GAT para intervenção corretiva da instrumentação. Houve bastante atraso para liberação dessa PT devido à chuva intensa e alerta vermelho ao longo todo o dia. Assim que houve melhora no tempo conseguimos realizar a avalição do sistema de pressurização. Realizamos alguns testes em campo, um deles foi teste de by-pass na pressurização, assim que habilitamos o by-pass o painel energizou novamente restabelecendo todo o compressor. Com isso, o foco foi direcionamento sistema de pressurização externo, foi removido a solenoide de purga para oficina para avaliação. Em bancada foi realizado testes, estava tudo ok. A mesma foi reinstalada em campo, no entanto, houve novo impedimento de atividade por conta e alerta. Atividade foi paralisada para continuidade amanhã. Junto ao COTUR elaboramos uma ARO 2021-005 para o caso de necessidade de partida da máquina é somente habilitar o by-pass em campo através da chave local, instalar o BM-22 (Detector de gás portátil) e partir a máquina. Com a elaboração dessa ARO a máquina ficou disponível. Atividade prossegue amanhã.
</t>
  </si>
  <si>
    <t xml:space="preserve">OI 2024074280 C-3123701A: Norm. Falha Pressurização* - PF: Suzuki
[08/01] Dado continuidade pela equipe da G&amp;E na corretiva no sistema de pressurização do compressor de reciclo A da adequação. Novamente tivemos impacto nessa atividade devido à chuva e alerta vermelho na unidade. Atividade foi liberada pela operação por volta das 15h00. Foi realizada a substituição do painel interno por outro que tínhamos disponível como remanescente no laboratório, mas não houve sucesso, este painel também não funcionou. Retornamos com painel original, foi removido o rele K-2 para tentativa de reparo, a remoção deste relé e bastante complicada porque ele é soldado na placa. Após a remoção foi feita limpeza e lubrificação no rele, recomposto em campo, mas novamente houve falha. Porém desta vez, o sistema já fez parte do clico de pressurização ficando somente sem atingir a pressão adequada para fechamento da válvula de vent. Devido ao tardar do horário acordamos com a OP continuar atividade amanhã com sobreaviso
</t>
  </si>
  <si>
    <t xml:space="preserve">OI 2024074280 C-3123701A: Norm. Falha Pressurização* - PF: Suzuki
[09/01] Dado continuidade na tentativa de reparo do painel  de minipurga com substituição dos relés do minipurga do campo por alguns relés de um painel usado que se encontrava na oficina de instrumentação, onde foram realizados alguns testes em bancada porém não tivemos sucesso quando instalado em campo mantendo o painel desergizado por segurança. Compressor segue disponível para operar, desde que seja ativada a ARO 2021-005, instalado o BM-22 e energizado o PN na chave geral localizado na porta no PN. 
</t>
  </si>
  <si>
    <t xml:space="preserve">OI 2024074280 C-3123701A: Norm. Falha Pressurização* - PF: Suzuki
[11/01] Dado continuidade na verificação do mini purga, equipe identificou que a válvula de purga mantem uma vazão mínima e que esta vazão mínima da válvula consegue manter o PN pressurizado com 7,7Mbar que libera a partida do compressor normalmente, dentro dos parâmetros operacionais de 1 a 15Mbar que saindo destes parâmetros ocorre o desligamento do PN. Aproveitada a oportunidade e foi substituída a reguladora de ar na entrada do PN. Desta forma o painel segue pressurizado, sem precisar de ARO para operação do compressor. Com a ressalva de que o painel ficará indicando pressão baixa e sem realizar a purga do PN até que seja substituído o mini purga. O operador pode confirmar a pressurização do PN verificando a vazão de ar na válvula de exauste do PN localizado na parte superior do PN, onde havendo a vazão de ar automaticamente o PN está pressurizado. </t>
  </si>
  <si>
    <t xml:space="preserve">OI 2024164838 C-123701A – TRIP do compressor por baixa pressão sucção 1E2P – PF: Suzuki
Por volta das 15h32 ocorreu o TRIP do compressor por pressão baixa na sucção do 1E2P. Indicava atuação do instrumento e PI não foi possível observar a queda, foi solicitado o apoio de automação que através do Historian o pico de pressão baixa repentinamente e muito rápido, voltando a normalidade da indicação. Como havia intervenção na região pela equipe da ETM, fomos avaliar em campo se o instrumento havia sofrido algum tipo de impacto. Chagando ao local foi observado que o instrumento estava funcionando normalmente, mesmo assim, foi movimentado o cabo, tentado simular vibração no instrumento e mesmo assim se manteve com a indicação normal. Foi checado o instrumento pelo TM de instrumentação checando a impedância do instrumento que estava norma, também foi medido para massa sem anormalidade. Não foi identificado ausência de torque nos dos bornes do instrumento. Ao Seguirmos o tube do instrumento, foi observado a existência de um pingo de solda no tube do instrumento e como havia atividade de solda na região, suspeitamos que por algum motivo pode ter encostado o eletrodo no tube fazendo com que o instrumento entrasse em falha. As 16h38 foi colocado o compressor em operação e o instrumento segue operando sem anormalidade.
</t>
  </si>
  <si>
    <t xml:space="preserve">OM 2023971252 C-123701B - Preventiva de 16.000 horas Agrupadora (PTT) – PF: Suzuki
Iniciada atividade de preparação para a preventiva do compressor sendo removido os guarda corpos do 2E1P e de acesso ao acoplamento do compressor. Amanhã prosseguimos com a montagem de andaime.
[28/01] Iniciada a montagem do andaime para acesso à bloqueios, bancada e temos um avanço de 90% concluído. Amanhã será dado continuidade na montagem dos andaimes.
[29/01] oncluída montagem de todos os andaimes como preparação para a preventiva. Máquina será raqueteada na Segunda.
</t>
  </si>
  <si>
    <t xml:space="preserve">OM 2021584688 - PN-C-123701B: Realizar Subst. Barreira – PF: Suzuki
Realizada troca de barreira intrínseca que estava com conector degradado, próximo de se romper. Esta condição foi identificada na última atividade de reaperto geral do painel realizada pela Automação. Atendida a reserva 89558117/2 e retirada do estoque 1 UND do NM 12.518.375 referente a barreira. Feita a troca, sem anormalidades.
</t>
  </si>
  <si>
    <t>Rede 7</t>
  </si>
  <si>
    <t>Comunicação Servidores</t>
  </si>
  <si>
    <t>Painel de Purga</t>
  </si>
  <si>
    <t>PIT-1237409A</t>
  </si>
  <si>
    <t>Sensor de Pressão</t>
  </si>
  <si>
    <t>PN-C-123701B</t>
  </si>
  <si>
    <t>Realizado comuntação para rede reserva.
Obs.: Não lancaçado tempo total da intervenção, pois não afetou a operação das maquinas.</t>
  </si>
  <si>
    <t>Inicialmente foi apenas avaliado a solenóide de purga e habilitado o by-pass com ARO para operação do compressor em caso de necessidade.</t>
  </si>
  <si>
    <t>Verificações no painel de purga e substituição da reguladora de ar.</t>
  </si>
  <si>
    <t xml:space="preserve">Verificação geral do sistema. Suspeita que pingo de solda pode ter causado o problema no instrumento. </t>
  </si>
  <si>
    <t>Preventiva - Incício da Montagem de andaimes, sem impactos na disponibilidade</t>
  </si>
  <si>
    <t>Substituição de barreira intrínseca</t>
  </si>
  <si>
    <r>
      <rPr>
        <b/>
        <sz val="11"/>
        <color theme="1"/>
        <rFont val="Calibri"/>
        <family val="2"/>
        <scheme val="minor"/>
      </rPr>
      <t>OM 2023239109 - PN-110000. Verificar falha Inserção TP Coluna 7 (K-18</t>
    </r>
    <r>
      <rPr>
        <sz val="11"/>
        <color theme="1"/>
        <rFont val="Calibri"/>
        <family val="2"/>
        <scheme val="minor"/>
      </rPr>
      <t xml:space="preserve">) – PF: Fernando
Realizado com sucesso no dia de hoje pela CCT a correção na falha do mecanismo de inserção do TP de barra no P-11 após sua desernegização. O ajuste feito é temporário pois será necessário substituir a haste que movimenta o mecanismo a partir do comando da chave da gaveta. Situação foi passada ao fiscal Taciano para tratativas em garantia junto à WEG. OBS: a gaveta está inserida na barra e em funcionamento sem anormalidades - entregue para a OP. Também foi dado apoio pela CCT hoje ao PPME durante atividade de restabelecimento de alimentação de energia para a K18 através da EDP Bandeirantes. 
</t>
    </r>
  </si>
  <si>
    <t>Dispositivo de TP</t>
  </si>
  <si>
    <t>TP do PN-110000</t>
  </si>
  <si>
    <t>Ajuste em dispositvo e inserção de TP</t>
  </si>
  <si>
    <t xml:space="preserve">OI 2024052266 - GE-513201C Shutdown Flow Control Vlv High dP Delayed - PF: Lucas
Hoje por volta de 14h30 houve queda do TG-C por atuação de diferencial elevado no transmissor 63QGJCV, que comanda a válvula 75QGCV do sistema de óleo mineral da GG. Com o SD, perdemos venda C, E e Propano C da fase 1, além da UAPO II. Realizamos análise prévia do ocorrido, com a montagem de alguns trends e verificação do log para chegar a esta conclusão inicial, porém não foi possível prosseguir com mais devido à necessidade de atuação nas frentes referentes às falhas de partida dos Compressores de Venda que tivemos.
</t>
  </si>
  <si>
    <t xml:space="preserve">OI 2024052266 - GE-513201C Shutdown Flow Control Vlv High dP Delayed - PF: Lucas
[02/01] Hoje partirmos para realizar análise mais aprofundada do evento de SD do TG-C ocorrido ontem. Enquanto TM Danilo atuava na frente da perda de comunicação da rede dos compressores de reciclo da Fase 2, TM Sílvio realizou verificações em campo e na casota no transmissor 63QGJCV, mas sem encontrar problemas. Resetamos os alarmes no TG e a falha neste transmissor sumiu, indicando que o problema não era ele (TG ficou permissivo). Também foi avaliado reaperto nos bornes da válvula 75QGCV e no drive GS3 e não foi encontrado problemas.  Finalizada tarefa na rede, TM Danilo e TM Sílvio trabalharam juntos na análise da falha. Foram montados trends e verificado data logger. Identificamos que a baixa pressão diferencial não foi o primeiro evento associada à queda da máquina. Constatamos um comportamento anormal na meetering secundária, conforme as imagens abaixo. O feedback da válvula (azul-claro) estava variando sem comando do set point (bege) no primeiro gráfico que representa 10 min antes da queda. Também observado que a válvula não estava buscando alterações de set point. O segundo gráfico mostra o momento da queda, onde a linha vermelha é a pressão diferencial, que cai depois do fechamento da meetering secundária (linhas azul-claro/bege) e primária (linhas azul-escuro – set point – e amarela – retorno). Entendemos que um comportamento normal de fechamento da válvula é como aconteceu com a primária, onde o set-point (azul-escuro) cai antes do retorno (amarelo). No caso da secundária, ambos caíram ao mesmo tempo (azul-claro e bege). Pretendemos amanhã conferir a meetering secundária para dar andamento na análise.
 </t>
  </si>
  <si>
    <t>OI 2024052266 - GE-513201C Shutdown Flow Control Vlv High dP Delayed - PF: Lucas
[03/01] Prosseguindo, após a avaliação de ontem, hoje foi feita verificação e reaperto de todos os bornes do controlador MOOG da meetering secundária e em seus respectivos bornes no painel de controle do TG-C. Todos encontravam-se em perfeitas condições de aperto e sem umidade. Foi verificado também que a válvula metering secundária instalada no HOOD é nova. Após o reaperto efetuado, foi realizado o Stroke test nas Meetering’s primária, secundária e central por cerca de 6h e ativado o Datalogger para posterior análise. O trend abaixo mostra o feedback e setpoint em amarelo/azul e o erro entre um e outro x10. O comportamento parece satisfatório. Nenhuma anormalidade foi encontrada na operação das válvulas durante o stroke test. Amanhã conversaremos com Eng. Lucas sobre a atuação da equipe no final de semana e definiremos próximos passos.</t>
  </si>
  <si>
    <t xml:space="preserve">OI 2024052266 - GE-513201C Shutdown Flow Control Vlv High dP Delayed - PF: Lucas
[04/01] Hoje, conforme combinado, tivemos aprofundamento da análise de falha do ponto focal tendo em mãos a análise preliminar realizada pela equipe técnica durante o final de semana. Foi indicado avaliando os loggers que o evento do TG-C parece estar relacionado com alguma falha no sistema de lubrificação dos mancais da GG. O gráfico so datalog do momento da queda foi visto que o comportamento das pressões do sistema de óleo sintético antes do evento. Foi verificado que o trip que atuou possui um delay de 20 segundos para atuação do mesmo. E é possível verificar que 20segundos antes do momento da queda, há uma queda na medição da pressão diferencial (63qgjcv) da válvula de controle de óleo sintético, sem haver alteração no comando dela (c75qgcvc). Foi verificado também não houve alteração de posição da válvula. Adicionalmente, essa queda de pressão também foi percebida pelo sensor 63qg, que mede a pressão antes da entrada nos mancais da GG. Mais uma confirmação, fica pela medição da pressão diferencial no mancal da GG, tag 63qgjgg. Assim, não parece ter havido uma falha de medição, uma vez que 3 sensores de pressão distintos perceberam uma variação de pressão. Com isso, realizamos um novo delineamento nessa ordem para realizarmos teste funcional na válvua 88QGCV juntamente com os verificação para comparar os sinais de comando e retorno de posição pela instrumentação/Automação. Também será realizada pela mecânica inspeção das conexões e mangueiras após a válvula de controle, até entrada na GG e linhas de retorno das bombas scavenge; Inspeção nos chip detectors das 3 linhas; Inspeção do filtro cesto das linhas dos mancais/scavenge. Essa demanda será realizada amanhã, atividade já foi alinhada com os supervisores e com a equipe da operação. 
</t>
  </si>
  <si>
    <t xml:space="preserve">OI 2024052266 - GE-513201C Shutdown Flow Control Vlv High dP Delayed - PF: Lucas
[05/01] Após a intervenção no TGB tivemos essa atividade extraprogramada liberada pelo GAT para continuidade da análise de falha no TGC com acompanhamento da equipe de engenharia. Foi realizado inspeção e limpeza dos filtros e chip detectors, sem registro de sujeira nos três detectores. Em seguida, foi feito teste funcional da válvula 88QGCV com modulação abertura e fechamento e verificação do retorno de posição, a mesma funcionou sem discrepância entre set point e retorno da válvula testes sem pressão. Após isso, realizados novo teste, desta vez com partida de uma bomba para teste com pressão, válvula também sem desvios. Os testes foram realizados de forma individuais com as duas bombas, para ver se malha tinha algum comportamento diferente, mas nada de anormal foi detectado. Em todos os testes a válvula operou dentro do esperado com tempos de atuação idênticos. Verificamos também com as bombas em operação es havia algum possível vazamento em mangueiras/conexões, porém identificado nenhuma anomalia. Na parte da tarde de hoje recebemos o parecer da consulta técnica realizada a Siemens para apoio nessa análise de falha, eles sugeriram mais alguns pontos de análise em campo, com isso, essa ordem foi redelineada incluindo as etapas para instrumentação verificar PCV, PSVs juntamente com a realização do bucket test. Essa ordem será triada novamente pelo PLOPE para continuidade das atividades em campo. 
</t>
  </si>
  <si>
    <t xml:space="preserve">OI 2024052266 - GE-513201C Shutdown Flow Control Vlv High dP Delayed - PF: Lucas
[06/01] Dado andamento na análise falha em campo com apoio da equipe de engenharia. Conforme previsto foi realizado o bucket test no período da manhã, no teste foi constatado que as bombas estão vazamento das linhas L2; L3; L4 dentro do esperado, na avaliação da equipe técnica as medições de vazão ficaram até melhor do que test realizado no ano passado. Foi feita também a drenagem do tanque do óleo baixando o nível de 350mm para 323mm, este também era um ponto previsto na recomendação técnica. Superada essa etapa da mecânica, foi realizada os testes de verificação dos preset das PCV e das PSVs. Foi bloqueada a tomada de impulso de baixa pressão do PDIT 63QGJCV e aberta a tomada de dreno para atmosfera para monitoramento da pressão após PCV 0725 (set em 1655 kPag); Feita a partida da bomba 1 e monitorada a pressão que se manteve estável durante aproximadamente 5 minutos em torno de 1603 kPag; Parada a bomba 1, realizada a partida da bomba 2 e monitorada a pressão que se manteve estável durante aproximadamente 5 minutos em torno de 1620 kPag; Com estes testes foi possível verificar a estanqueidade das PSVs 0706B e 0707B. Atividade prossegue amanhã com verificação de mais alguns pontos no sistema de óleo sintético, serão verificadas as válvulas de 20QGSV1(BYPASS) e 20QGSV1(PREWET) juntamente com check valve CV-0732. Essa ordem foi novamente redelineada prevendo essas etapas de teste em campo. Com a finalização dessas últimas etapas estamos prevendo partida assistida da máquina no período da tarde após as 14h00 para avaliar se a pressão do sistema OK, garantindo dessa forma a confiabilidade da máquina. </t>
  </si>
  <si>
    <t xml:space="preserve">OI 2024052266 - GE-513201C Shutdown Flow Control Vlv High dP Delayed - PF: Lucas
[07/01] Dado prosseguimento nas etapas de análise de falha em campo. Foram realizadas as verificações de medição de resistência das bobinas das válvulas direcionais do sistema de Luboil (BY-PASS/PREWET) 20QGSV1; 20QGSV2; tantos os valores isolação quanto alimentação estavam dentro das tolerâncias. Foi realizado teste de atuação de ambas as válvulas com sucesso, não foi percebido nenhuma anormalidade no tempo de atuação. Com relação ao teste da check valve, não foi possível realizar com pressão de ar comprimido, devido a forma sua construtiva, porém a válvula foi removida e foi realizado teste de atuação manual da mola e verificado que não havia indícios de resíduos. Após os testes foi removido o LIBRA, feito check list e realizada partida assistida do TG para testes e não foi observada nenhuma anormalidade, a máquina partiu de primeira, fez etapa WARMUP foi até velocidade sincronismo e parou em seguida. Equipamento testado e liberado para operação.
</t>
  </si>
  <si>
    <t xml:space="preserve">OM 2023982566 GE-513201D Subst. Controlador 90GGBV6-D – PF : Lucas
Hoje conforme combinado foi realizada a energização em bancada dos dois módulos da MOOG Drive que chegaram ontem de reparo externo. Foi informado pela equipe que um dos módulos apresentou novamente a falha de CHECK SUN / FLASH ERROR 237 e outro energizou somente com indicativo de falha devido a ausência de sinais de campo. Foi gerada essa ordem pelo GPI para realizarmos uma segunda etapa de testes, desta vez em campo. Esses serão testados no TGD na malha da HP6 aproveitando máquina está parada em atendimento ao rodízio do mês. Atividade será programada para semana S#03
[15/01] Hoje a instrumentação substituiu o controlador da HP6 que estava em falha por um dos recebidos de reparo normalizando o sistema de controle.  Obs: Dos cinco controladores enviados recebemos 02 e somente um foi dado como OK, esse instalado no dia de hoje.
Thomaz, bom dia. Conforme conversamos, o controlador que saiu da Metering primaria em dezembro está ok (a princípio), pois a falha era no cabo, identificado após a substituição do controlador. Deste modo temos que identificar e reservar este controlador porque é o único que temos de reserva no momento.
</t>
  </si>
  <si>
    <t xml:space="preserve">OM 2023968972 GE-513201D Atividades de Pré Partida
OM 2023969006 GE-513201D Realizar Limpeza das 9 Câmeras
OM 2023647751 GE-513201D Vazamento TG-D Válvula dreno primária M-403 (PST COTUR): PF: Lucas
Hoje iniciamos atividades de pré-partida do TGD. Foi realizada pela analítica a limpeza das lentes dos três detectores de chama internos do Hood; realizado a montagem de pau carga; feito a substituição das três câmaras de combustão superiores 1, 2 e 9; removidos as câmaras para limpeza em banho ultrassônico na oficina. Realizado também o teste de acionamento do WHRU pela instrumentação com sucesso. Previsto para amanhã apoio da equipe da G&amp;E de mecânica para o sobreaviso para continuidade das atividades de troca das câmaras de combustão. Equipamento liberado para OP ao final do dia.
</t>
  </si>
  <si>
    <t xml:space="preserve">OM 2023968972 GE-513201D Atividades de Pré Partida
OM 2023969006 GE-513201D Realizar Limpeza das 9 Câmeras
OM 2023647751 GE-513201D Vazamento TG-D Válvula dreno primária M-403 (PST COTUR): PF: Lucas
[09/01] Dado continuidade na substituição das câmaras do TG-D conforme programado, sendo realizado no dia hoje a substituição das câmaras 5, 6 e 7. No momento da desconexão das mangueiras de gás combustível, foi encontrada a presença de bastante água nos manifoalds da secundária de alta e de baixa. 
</t>
  </si>
  <si>
    <t xml:space="preserve">OM 2023968972 GE-513201D Atividades de Pré Partida
OM 2023969006 GE-513201D Realizar Limpeza das 9 Câmeras
OM 2023647751 GE-513201D Vazamento TG-D Válvula dreno primária M-403 (PST COTUR): PF: Lucas
[10/01] Realizado teste de estanqueidade das válvulas de dreno da tocha, central e primária onde todas as válvulas apresentaram estanqueidade e estas já estavam aplicados os internos de inox. Foi realizada a substituição da 20FGTORI, por uma válvula reparada também com os internos de latão por não termos s kits de reparo de inox. Realizado o teste de acionamento do que correspondeu com sucesso. Ficou pendente o teste da ciclagem do RIC, teste da VIGV e de acionamento das metering que não foi possível executar devido ao libra aplicado, assim que concluída a trocas das câmaras será removido o libra e realizada as demais atividades de pré partida. Hoje seguimos com a limpeza das câmaras em bancada, sopragem e recuperação das roscas dos niples, para continuidade amanhã na troca das 3 câmaras que estão pendentes a substituição.
GPI, Para a questão do vazamento do dreno M-403 como não foi diagnosticado passagem pelas válvulas de dreno da Tocha, Central e Primária que ocasionasse a detecção de gás no dreno fechado. Sugiro que seja replanejado e programado uma avaliação das válvulas de dreno do filtro do gás combustível, conforme que foi realizado no TG-A onde foi identificada a válvula com passagem sendo foi reparada a sede e substituído o castelo por uma do sistema de diesel. Favor alinhar com a Supervisão.
</t>
  </si>
  <si>
    <t xml:space="preserve">OM 2023968972 GE-513201D Atividades de Pré Partida
OM 2023969006 GE-513201D Realizar Limpeza das 9 Câmeras
OM 2023647751 GE-513201D Vazamento TG-D Válvula dreno primária M-403 (PST COTUR): PF: Lucas
[11/01] Conforme planejado, foi finalizada a limpeza das câmaras sendo realizado hoje as câmaras 3, 4 e 8. Amanhã seguem a continuação das atividades de pré partida com a Instrumentação.
</t>
  </si>
  <si>
    <t xml:space="preserve">OM 2023968972 GE-513201D Atividades de Pré Partida
OM 2023969006 GE-513201D Realizar Limpeza das 9 Câmeras
OM 2023647751 GE-513201D Vazamento TG-D Válvula dreno primária M-403 (PST COTUR): PF: Lucas
[12/01] Conforme programado foi realizada a inspeção dos dampers, testes da meterings central, primária e secundária, movimentação das VIG’s e solenoide do motor de partida. Realizado Check list do TG-D pela manutenção, ficando pendente a parte da operação que será realizada pelo turno da noite. Amanhã será alinhado o melhor momento para a partida de teste do TG-D.
</t>
  </si>
  <si>
    <t>OM 2023968972 GE-513201D Atividades de Pré Partida
OM 2023969006 GE-513201D Realizar Limpeza das 9 Câmeras
OM 2023647751 GE-513201D Vazamento TG-D Válvula dreno primária M-403 (PST COTUR): PF: Lucas
[28/01] Realizada a remoção do spool com as válvulas agulhas, realizado teste hidrostático no pipeshop com 60kgf por 30 minutos e nenhuma das válvulas agulhas apresentaram passagem. Com isso, foram reinstaladas em campo e liberado.</t>
  </si>
  <si>
    <t xml:space="preserve">OM 2022977326 TGD- Executar Upgrade de Firmware do G60 (Abrangência de RTA) – PF: Fernando
Hoje finalizamos também o Upgrade do Firmware do G60 do TGD, essa também era uma ação de abrangência de RTA. Essa também era a última máquina que estava pendente finalizamos essa ação. 
</t>
  </si>
  <si>
    <t xml:space="preserve">OM 2023645975 TG-D PN-GE513201D-03 - ELIMINAR TRIP "COMM FAULT" DOS CCM'S (Ação/Abrangência de RTA) – PF: Lucas
Hoje conforme programado foi pela equipe da CCT a supressão de trip por falha de comunicação "Comm Fault" das gavetas de periféricos dos turbogeradores em atendimento a GM G&amp;E/UN-AGN/APSP/MI 2020/0035. Este era a última ação de abrangência que faltava para encerramento deste RTA. Com finalização desta etapa temos agora os quatro TG´s com essa ação de melhoria implementada.
</t>
  </si>
  <si>
    <t xml:space="preserve">OM 2024017377 GE-513201A – Falha Bombas óleo Sintético – PF: Lucas
Por volta das 15h30, o Líder e o Cotur receberam a informação do P7 de que o diferencial de pressão do filtro duplex do óleo sintético havia entrado na região de alarme atingindo 108kpa. Foi puxado o trend  pelo portal de integridade e observado que depois do dia 08/01/21 estes DP começou a subir rapidamente. Com isso, foi envolvido os pontos focais Boito e Lucas para avaliar e entender o motivo da elevação repentina do DP. Foi verificado que em 26/12 através desta OM no título, foi realizada a substituição dos dois elementos filtrantes e vindo a saturar com apenas 10 dias de operação. Com isso foi orientada a operação para realizar a inversão do filtro, porém operadores se sentiram inseguros de como fazer a manobra. Então foi deslocado um TM em mecânica para ir até local para fazer a inversão do filtro e orientar a operação de como executar. Após a inversão do filtro o DP caiu para 28,61Kpa. Engenheiro Boito segue acompanhado a operação do sistema para avaliar o motivo de saturação do filtro ter ocorrido em tão pouco tempo
</t>
  </si>
  <si>
    <t xml:space="preserve">OM 2024045574 GE-513201D -Preventiva de 4000 horas Agrupadora (PTT)  - PF: Lucas
Realizado teste de movimentação das meterings e realizada a partida do TG-D de teste com sucesso. Amanhã segue continuam algumas atividades anteriores da aplicação do libra para a preventiva.
</t>
  </si>
  <si>
    <t>OM 2024045574 GE-513201D -Preventiva de 4000 horas Agrupadora (PTT)
[14/01] Hoje a equipe de mecânica atuou na verificação das vedações da pressurização do hood não sendo nada identificado nenhuma anormalidade. Realizaram ajuste preventivo no fechamento das portas do hood e concluída esta etapa</t>
  </si>
  <si>
    <t>OM 2024045574 GE-513201D -Preventiva de 4000 horas Agrupadora (PTT)
[18/01] Hoje a instrumentação e Automação atuaram no TG na verificação e reaperto de bornes nos painéis da casota e as JBs no campo. Pelo relato da supervisão a atividade andou bem mais ainda não concluída, segue amanhã. Maquina disponibilizada ao final do dia mas segue librada.</t>
  </si>
  <si>
    <t>OM 2024045574 GE-513201D -Preventiva de 4000 horas Agrupadora (PTT)
[19/01] Dado prosseguimento na preventiva do TGD pelas equipes de campo. Hoje não tivemos problemas na liberação da PTT, transcorreu tudo sem anormalidades. Pela mecânica, foi realizada a limpeza dos filtros dos chips detectores e dos filtros de retorno das scavenges; estava tudo limpo. Realizado também o reaperto das conexões das mangueiras e tubulações do motor de partida; os TMs que só não conseguiram realizar a movimentação da VIGV na mão, amanhã eles vão aliviar se essa máquina tem alguma condição diferente das demais. Pela automação, foi realizada reaperto de todas bornes e conexões da parte traseira do painel da casota; iniciada a parte frontal do painel nos periféricos do PLC, em torno de 20%, atividade prossegue amanhã. Pela instrumentação, foi realizado o reaperto em todas as caixas de junção no interior do hood, feito a remoção dos andaimes; iniciado o reaperto nas caixas de junção externas; foi verificado no caixa de junção denominado PT-3 algumas borneiras oxidadas devido acumulo de água no interior da caixa; essa umidade estava entrando pela lateral onde fica esses prensas cabo por conta de 4 parafusos soltos; Foi realizada a troca dessas borneiras e sobressalentes, aproveitamos para solicitar apoio da equipe de andaime para montar patamar para verificar as demais caixas deste mesmo modelo existentes na lateral do gerador. Atividade já negociada para amanhã. A Máquina segue disponibilizada ao final do dia, mas continua librada para continuidade dos serviços.</t>
  </si>
  <si>
    <t>OM 2024045574 GE-513201D -Preventiva de 4000 horas Agrupadora (PTT)
[20/01] Dado andamento na preventiva. Pela mecânica, verificado as válvulas de dreno dos manifolds; verificado duto e abraçadeiras do da junta expansão; Inspecionado BLEED Valve e juntas sem evidencia de danos ou trincas, verificado integridade de fixação dos suportes e dutos da Bleed Valves; Inspecionado e lmpo filtro da HP3 (LW14968); Removida e feito limpeza na válvula DAVIS; Movimentado manualmente válvula VIGV, feito lubrificação e visto integridade das articulações e atuadores; Realizado também a limpeza nos injetores/tochas/velas das câmaras inferiores (4, 5, 6 E 7), conforme PADRÃO PE-3AGN-00085;. Pela Automação, finalizado o reaperto de toda parte frontal do painel do PLC, sem registro pontos fora do torque adequado, realizado procedimento de tensionamento do cabeamento. Pela instrumentação, foi realizada reaperto geral nas caixas de junção na lateral da máquina, não foi relatado pelo TM a existência nenhum ponto/borne com degradação, o torque estava dentro do esperado. TM da relatou ao final do dia que não conseguiu finalizar as caixas e também identificou outros pontos de verificação que serão validados amanhã com supervisão da instrumentação. Atividade prossegue amanhã. Obs.: Foi solicitado ao GPI para elaborar levantamento de como estamos evoluindo na preventiva de forma que não tenhamos surpresa nos próximos dias. A previsão de finalização é dia 22/01, ficando a lavagem e boroscopia a ser realizada no final de semana. Máquina restabelecida ao final do dia.</t>
  </si>
  <si>
    <t>OM 2024045574 GE-513201D -Preventiva de 4000 horas Agrupadora (PTT)
[21/01] Dado prosseguimento da preventiva. Pela instrumentação, foi finalizada a inspeção, limpeza e reaperto nas 5 caixas de junção que faltavam. Dessas caixas inspecionadas foi informado que nas caixas CJE-30 e CJE-31 (lateral da casa de filtros) tinham a presença de água em seu interior e degradação nos parafusos de fixação dos prensa cabos na parte interna. Foi realizada limpeza com limpa contato, inspeção nos bornes, reaperto geral e de final foi aplicado Torofita na parte superior e lateral dessas caixas. Pela mecânica; inspecionado motores do ventiladores M-B-UH-TS-GE-513201#-02, verificado bombas e válvulas (FCV E PCV), sem indícios de vazamento; realizado reaperto geral em todas mangueiras e conexões do sistema de partida; Reapertado porcas "PARLOCK" da tubulação de saída da bomba de partida juntamente com inspeção do chip detector da gear do motor de partida. A única ressalva informada pelos mecânicos de anormalidade foi a identificação de uma trinca na região do “Y” da Bleed IP7, será alinhado amanhã esse detalhe junto a supervisão. Atividades prosseguem amanhã. Etapas de instrumentação e Automação já concluídas.</t>
  </si>
  <si>
    <t>OM 2024045574 GE-513201D -Preventiva de 4000 horas Agrupadora (PTT)
[22/01] Dado andamento na preventiva. Pela mecânica, foram concluídas todas as etapas previstas para campo, aproveitamos então para realizar toda preparação para etapa de lavagem da máquina amanhã. Foi retirado material do estoque, água e sabão e levados para campo. Pela elétrica, realizada manutenção preventiva nos Painéis/Caixas de ligação do Gerador com testes de isolação e continuidade elétrica no estator do Gerador, TP’s e TC’s além de reaperto e limpeza nos isoladores, barramentos, muflas, capacitores, protetores de surto, resistores de aquecimento e resistor de aterramento do sistema IT. Sem registro de anormalidades. Etapas de elétrica e mecânica em campo foram finalizadas.</t>
  </si>
  <si>
    <t xml:space="preserve">OM 2024045574 GE-513201D -Preventiva de 4000 horas Agrupadora (PTT)
[23/01] Conforme programado, foi realizada a lavagem da GG etapa de espaço confinado, realizado limpeza das IGVS e Palhetas do estágio do compressor IP. Os TMs informaram que IGVS e Palhetas estavam bem sujos, bem mais do que o normal que eles estão acostumados a ver. Superado essa etapa, foi realizada a limpeza no interior do Hood com apoio do caminhão vácuo, e também aproveitamos para abrir as linhas de dreno do hood para ver se tinha algum tipo obstrução, mas nada foi constatado. Atividade prossegue amanhã com lavagem com injeção de água e sabão, material já separado em campo.   </t>
  </si>
  <si>
    <t xml:space="preserve">OM 2024045574 GE-513201D -Preventiva de 4000 horas Agrupadora (PTT)
[24/01] Realizada a lavagem da GG conforme programado com injeção de sabão e enxagues. Realizado pela equipe de elétrica as medições do motor da bomba hidráulica, pendência da OM da Preventiva de elétrica estando sem anormalidade. Após a lavagem na preparação do TG-D para partida, apresentou falha no retorno de posição do Whru. Solicitado apoio de automação para avaliar a falha onde tentou realizar o acionamento sem sucesso e checada a alimentação no painel sem anormalidades. Foi verificado pelo TM de Instrumentação que o posicionador em campo estava sem alimentação, sendo corrigida a falha e normalizado o retorno de posição do Whru. Foi identificado pela operação que 2 ventiladores do hood entram em operação constante indicando falha no CCM o que impede partida do TG-D. Foi orientada a equipe da CCT para verificar a falha e assim que normalizado foi orientado ao Cotur para realizar a partida do TG-D no turno da noite para secagem.
OBS: Equipe informou que o desengraxante disponível no estoque e reservado na OM NM 11.904.767 (ROMAQ Detergente industrial) é bem inferior ao Ardorx, onde foram feitos 4 injeções de sabão ainda saindo muita sujeira não tendo a mesma eficácia na limpeza. 
GPI: Favor confirmar no estoque qual o detergente correto para a lavagem e ver se o reservado NM 11.904.767 está correto, neste NM consta a referência para usar o NM 10.901.093 Detergente p/limp.indust. bb c/20L ARDROX 6345 BB 20L. Para que nas próximas lavagens possamos ter uma melhor eficácia na lavagem.
</t>
  </si>
  <si>
    <t xml:space="preserve">OM 2024045574 GE-513201D -Preventiva de 4000 horas Agrupadora (PTT)
[25/01] Turno da noite: Após atuação da CCT nos ventiladores 1 e 2 do hood, foi realizada a partida do TG-D para secagem pós lavagem e aplicado novo libra para a realização da boroscopia.
Dia: Iniciada a boroscopia  do TG-D sendo realizada a boroscopia em 4 câmaras de combustão e iniciado o compressor HP sendo realizado em torno de 70% do compressor HP.
</t>
  </si>
  <si>
    <t>OM 2024045574 GE-513201D -Preventiva de 4000 horas Agrupadora (PTT)
[26/01] Dada continuidade na boroscopia do TG-D, sendo finalizada a boroscopia das câmaras 5 a 9 e do compressor de HP. Pendente o compressor IP e turbina IP. Obrigado.</t>
  </si>
  <si>
    <t>OM 2024045574 GE-513201D -Preventiva de 4000 horas Agrupadora (PTT)
[27/01] Tivemos um pouco de atraso na liberação da PT do espaço confinado impactando o início da atividade no período da manhã. Logo após o almoço foi liberado e iniciada boroscopia do compressor IP e turbina IP sendo finalizada a boroscopia e assim fechando a preventiva. Demais ações em andamento fazem parte do backlog da máquina.</t>
  </si>
  <si>
    <t xml:space="preserve">OM 2023718345 VT-P-TS-GE-513201C-01A Substituir rolamentos e Polia Motora: (Prazo 15/01) – PF: Lucas
Conforme programado foi realizada a montagem de andaime, realizada a remoção do mancal do ventilador do campo e transportado para oficina para a substituição dos rolamentos.
[14/01] Hoje a mecânica concluiu a manutenção e montagem na oficina e disponibilizado para a montagem em campo amanhã com previsão de conclusão.
[15/01] Hoje conforme programado a Mecânica e Elétrica concluíram a instalação do ventilador em campo , removido LIBRA , testado , realizado coleta de vibração e entregue a operação.
</t>
  </si>
  <si>
    <t xml:space="preserve">OM  2024045570  GE-513201D  MANUT PREV MEC – PF: Lucas
MANUT PREV AIR-COOLERS RESFRIAMENTO ÓLEO
Hoje a equipe de mecânica atuou na preventiva dos ventiladores do cooler de óleo concluindo esta etapa. Não foi identificado nenhum anormalidade mecânica e operacional.
Durante os trabalhos foi localizado no interior do ventilador (dentro da grade) um filhote de pássaro. Acionado o SMS que com apoio dos mecânicos  resgataram e enviaram para a ONG AIUKA em  São Sebastião. Segundo o SMS o filhote ficara lá até estar apto para ser integrado a natureza. Parabéns aos colegas pela atitude.
</t>
  </si>
  <si>
    <t xml:space="preserve">OM 2023927190 M-VT-P-TS-GE-513201C-01A - Verificar falha de partida sobre demanda (PRD MI) – PF: Lucas
Hoje conforme programado após a intervenção de troca dos rolamentos do mancal deste ventilador do TGC realizada na semana passada tivemos atuação para avaliação da equipe da CCT para tratamento de falha sobre demanda neste ventilador. Foi realizada a partida do ventilador com medidor de qualidade de energia ligado ao sistema e após 30 minutos de operação houve a queda deste ventilador. A princípio, devido a falha detectada pelo E3 descrita como falta de fase. Devido ao tardar do horário não houve tempo hábil para aprofundar essa análise de falha. Acordamos com CCT para alinharmos melhor essa informação junto ao corpo técnico amanhã, ajustar a OM e realizarmos como remanescente para tratamento nessa demanda com prioridade considerando que estamos com preventiva do TGD em andamento.   
GPI-Elétrica CCT: Bruno/Fred, favor alinhar logo no primeiro horário essa questão com Sup. Bresser para tratamento adequado na quinta-feira, dia 21/01. Autorizado a inclusão do item como remanescente na semanal. Se precisar de algum apoio adicional sinalizem com brevidade. Obrigado.  
</t>
  </si>
  <si>
    <t xml:space="preserve">OM 2023927190 M-VT-P-TS-GE-513201C-01A - Verificar falha de partida sobre demanda (PRD MI) – PF: Lucas
[20/01] Verificado no dia de hoje as coletas de corrente geradas no dia de ontem e a princípio estamos trabalhando com a hipótese de uma falta de fase real. Embora em análises feitas anteriormente tanto em campo quanto em gaveta, não tenhamos detectado nenhum ponto físico que indicasse isso (ausência de torque nas conexões). Ao longo do dia de hoje também foi possível realizar a partida do ventilador para teste, porém por um período curto de tempo, pois a equipe de automação estava testando lógicas novas que foram implementadas. Durante esse período curto de teste foi observado um equilíbrio entre as correntes de fase e nenhum problema se manifestou. Foi habilitada também em caráter de teste a proteção de fuga de terra que não estava habilitada. Atividade prossegue amanhã pela CCT uma nova intervenção na parte da gaveta e conexões de saída. Realizaremos também uma inspeção mais detalhada no contator de potência e conexões da gaveta.
</t>
  </si>
  <si>
    <t xml:space="preserve">OM 2023927190 M-VT-P-TS-GE-513201C-01A - Verificar falha de partida sobre demanda (PRD MI) – PF: Lucas
[21/01] Hoje foi realizado aprofundamento da análise de falha pela equipe da CCT para buscar o motivo da falha de falta apresentando na avaliação inicial realizada na terça-feira. Levando em conta a última análise de qualidade de energia coletada na carga, constatou-se um momento de queda da fase “S” que poderia ter sido a origem do TRIP por falta de fase. Foi realizada então uma inspeção geral no demarrador; megagem do circuito de potência do demarrador e do circuito que vai para campo. As medições coletadas no ensaio de resistência de isolamento foram satisfatórias, porém ao inspecionarmos o bloco de contatos da contatora de potência constatamos avaria justamente na fase “S” onde foi verificado a falha de falta de fase. Ao desmontar a contatora em bancada foi identificado alto grau de degradação, sobreaquecimento além da existência de componentes soltos por conta deterioração dos componentes internos. Foi realizada a troca da contatora por outra sobressalente, recomposta a gaveta e colocado o ventilador para operação novamente com medidor de qualidade de energia instalado, foi acordado de manter operação assistida no mesmo até as 21h00. Equipamento segue operando sem anormalidades. Obs.: Importante ressaltar essa análise de falha muito bem-feita pela equipe da CCT, conseguimos antecipar uma falha no equipamento que poderia em caso extremo gerar um SD no TG. Segue anexo ao FRs o relatório emitido pela CCT com fotos. Bresser/Bruno, favor repassar os parabéns a todos os envolvidos.  
GPI-Elétrica CCT: Bruno/Fred, Como ação de abrangência favor revisar os planos incluindo inspeção interna nessas contatora, vamos definir junto a equipe de engenharia a frequência disso, acredito que a cada 24 meses seja um input interessante, valor validar isso com Bresser/Ranaudo. Obrigado.     
</t>
  </si>
  <si>
    <t xml:space="preserve">OM 2022835907 TGD/Sanar vazamentos de Ar. Ensaios Elétricos do Estator (PRD MI) – PF: Lucas
Realizado a montagem dos patamares de acesso e guarda pela equipe de andaime no período da manhã. Equipe de elétrica fez reunião com Eng. Fernando para validar quais testes efetivamente seriam realizados em campo de forma que não tenhamos dúvida na execução. Superada essa etapa, foi realizada boroscopia com apoio da mecânica na parte interna do gerador; inspecionado lados LA e LOA; informados pelos TMs que só foi constatado um aparente resíduo de óleo, mas nada que seja impeditivo ao funcionamento normal do equipamento. Atividade prossegue amanhã com inspeção e demais ensaios previstos de resistência e isolação tanto no rotor quanto no estator.
</t>
  </si>
  <si>
    <t>OM 2022835907 TGD/Sanar vazamentos de Ar. Ensaios Elétricos do Estator (PRD MI) 
[21/01] Hoje tivemos bastante atraso na liberação dessa atividade pela operação devido ao libra aplicado estar em desacordo com a atividade. Foi realizado a correção na matriz juntamente com sua aplicação em campo. Superada essa etapa, na parte da tarde equipe de elétrica realizou inspeção interna na excitatriz, realizou algumas medições, mas não foram contatadas nenhuma anormalidade. Atividade prossegue amanhã</t>
  </si>
  <si>
    <t xml:space="preserve">OM 2022835907 TGD/Sanar vazamentos de Ar. Ensaios Elétricos do Estator (PRD MI) 
[22/01] Dado continuidade na atividade. Hoje foram realizadas inspeção na caixa dos TP’s (condutores fases), foi encontrado uma pequena quantidade de óleo em seu interior, provavelmente provinda do sistema de ar comprimido. Já na caixa dos TC’s (fechamento estrela do estator); constatado descamação de toda a pintura, porém sem aspecto de corrosão nas chaparias. De maneira geral, foram finalizadas todas as inspeções, ensaios e limpezas previstas na ordem sem registro de pontos significativos para tratamento. Atividade Concluída. </t>
  </si>
  <si>
    <t xml:space="preserve">OM 2024102528 GE-513201C - Lógica func. Air-coolers óleo (Ação Abrangência de RTA) – PF: Lucas
Conforme programado tivemos a vinda da equipe da ITB com apoio do Eng. Lucas para implementação de melhoria na lógica do TGC. Foi implementado a correção no limite da composição do gás em atendimento a GM G&amp;E/UN-AGN/APSP/OP-UTGCA 2020/0038 juntamente com a implementação da melhoria em atendimento a GM G&amp;E/UN-AGN/APSP/MI 2021/0001 para correção de lógica do funcionamento dos ventiladores de forma que quando houve falha em ventilador que está em stand by o ventilador em modo Duty (principal) não realize o evento de comutação indevidamente. Após a implementação da lógica nova, foi realizado vários testes com diversas partidas simulando falhas nos ventiladores e em todos os casos o comportamento da lógica foi dentro do esperado. Obs.: Foi necessário apoio de instrumentação para ajustar a chave de vibração do ventilador M-VT-P-TS-GE-513201C-01A 01A que estava desarmando com frequência elevada. Após o ajuste da sensibilidade o ventilador operou sem falhas. Com validação dessa lógica no TGC vamos implementar amanhã nas demais máquinas inclusive as que estão operando. Atividade de baixo risco e não será efetuado testes considerando a lógica já aprovada nos testes do TGC. A ideia é aproveitar a equipe da Siemens para finalizar toda essa ação de abrangência prevista no RTA.
</t>
  </si>
  <si>
    <t xml:space="preserve">OM 2024102506 GE-513201B - Lógica func. Air-coolers óleo (Ação Abrangência de RTA)
Hoje conforme programado foi realizada a implementação da melhora em abrangência ação de RTA. Foi implementado a correção do limite de gás juntamente com implementação da melhoria na lógica dos ventiladores do sistema óleo pelo Fábio da ITM junto com Eng. Lucas. No período da manhã foi realizado no TGD que está em preventiva, e na parte da tarde, foi implementado no TGB que está em operação. Foi realizada toda uma análise técnica junta equipe, validado com corpo gerencial para essa tarefa com máquina, tudo implementação transcorreu dentro do esperado, sem anormalidades. Atividades em atendimento a GM G&amp;E/UN-AGN/APSP/MI 2021/0001 - lógica dos agir coolers e G&amp;E/UN-AGN/APSP/OP-UTGCA 2020/0038 - correção limite de gás. Atividade prossegue amanhã com a implementação dessa melhoria no TGA.
</t>
  </si>
  <si>
    <t xml:space="preserve">OM 2024102543 GE-513201D - Lógica func. Air-coolers óleo (Ação Abrangência de RTA) – PF: Lucas 
Hoje conforme programado foi realizada a implementação da melhora em abrangência ação de RTA. Foi implementado a correção do limite de gás juntamente com implementação da melhoria na lógica dos ventiladores do sistema óleo pelo Fábio da ITM junto com Eng. Lucas. No período da manhã foi realizado no TGD que está em preventiva, e na parte da tarde, foi implementado no TGB que está em operação. Foi realizada toda uma análise técnica junta equipe, validado com corpo gerencial para essa tarefa com máquina, tudo implementação transcorreu dentro do esperado, sem anormalidades. Atividades em atendimento a GM G&amp;E/UN-AGN/APSP/MI 2021/0001 - lógica dos agir coolers e G&amp;E/UN-AGN/APSP/OP-UTGCA 2020/0038 - correção limite de gás. Atividade prossegue amanhã com a implementação dessa melhoria no TGA.
</t>
  </si>
  <si>
    <t xml:space="preserve">OM 2024102498 GE-513201A - Lógica func. Air-coolers óleo (Ação Abrangência de RTA) – PF: Lucas
Hoje conforme programado foi realizada a implementação ação de abrangência ação de RTA da última máquina que faltava. Foi implementado a correção do limite de gás juntamente com implementação da melhoria na lógica dos ventiladores do sistema óleo pelo Fábio da ITB junto apoio com Eng. Lucas e TM Sugahara. Atividade foi realizada com sucesso sem registro de anormalidade. Com a finalização dessa última etapa temos agora as quatro máquinas com essa melhoria implementada.
</t>
  </si>
  <si>
    <t xml:space="preserve">OE 2024136739 GE-513201D Norm. Funcion. TE-5132628D (PTT) – PF: Lucas
Hoje conforme combinado, aproveitarmos a PTT do TGD para realizar verificação no TE-5132628 de temperatura do óleo sintético que apresentou falha na medição no dia 18/01 identificada pela equipe do portal de integridade. Em campo foi verificado as conexões do sensor na caixa de junção, foi realizado medição de isolação; OK, resistência do sensor; OK, o valor de temperatura estava condizente com tabela de referência. Verificado a integridade do cabeamento na chegada do cartão do PLC, estava OK. No entanto, assim que reconectamos o cabo a indicação do sensor normalizou. Verificamos que realmente uma falha nos dois sensores no dia 18/01 por conta intervenção em campo, sendo quem sensor voltou ao normal e outro não. Após a intervenção, a indicação de temperatura do TE-628B ficou coerente com outro sensor em torno ambos em torno de 32ºC. Como não encontramos nada conclusivo em campo, partimos para avaliar o cartão, foi verificado o status; sem falha, verificamos se algum outro canal deste cartão estaria em falha, mas também nada foi encontrado. Neste cartão só há estes dois sensores de temperatura do óleo sintético, e ambos estão com a indicação normal. 
</t>
  </si>
  <si>
    <t xml:space="preserve">OI 2024147373 – TG-D – Falha no retorno de posição do Whru – PF: Lucas
Na preparação para partida do TG-D pós lavagem, o TG-D estava com impeditivo de partida por falha de retorno de posição do Whru. Foi avaliado e identificado que o posicionador se encontrava sem alimentação, o qual foi normalizada a alimentação e eliminada a falha liberando para partida.
</t>
  </si>
  <si>
    <t xml:space="preserve">OI 2024145809 – TG-D – Falha no comando de parada dos ventiladores 1 e 2 do hood – PF: Lucas
Foi acionada a manutenção devido a falha apresentada nos ventiladores 1 e 2 do hood do TG-D que não aceitavam comando de parada e indicando falha de CCM na IHM. Equipe da CCT iniciou na verificação das falhas dos ventiladores do hood que entram em operação e só paravam através da botoeira de emergência. Equipe sacou a gaveta do ventilador M-EXT-UT-TS-GE-513201D-01A -4S, sendo identificado um contato normal aberto em falha o qual foi substituído e normalizado. Foram verificados todos os circuitos de comando das gavetas e não encontrado anormalidade, com isso foi realizado um reaperto dos bornes das gavetas, X2091-22-XT15 X2091-14 X2093-21-XT8 X2093-22 -XT11 e após realizar os apertos as gavetas voltou a funcionar aceitando o comando de liga e desliga, foi realizado os testes juntos com o P7.
</t>
  </si>
  <si>
    <t xml:space="preserve">OM 2023468660 - GE-513201D Inspecionar/Corrigir Vazamento Sistema óleo Sintético (PRD MI) – PF: Lucas
Iniciada atividade verificação de possível vazamento de óleo sintético no TG-D. Equipe verificou que hood não estava muito sujo de óleo, bem mais limpo do que encontramos eventualmente nos outros 3 TGs. Foi realizada inspeção e conferência do aperto das conexões das mangueiras de óleo sintético e das VIGVs, sem encontrar nenhuma anormalidade aparente. Amanhã será feita etapa sem o libra, com a partida das bombas para verificar se identificamos algum vazamento.
[30/01] Após a finalização da troca de filtros, foi dado continuidade na inspeção e correção de vazamentos no sistema de óleo sintético do TG-D, com a remoção do Libra da máquina e crancks para tentar identificar algum vazamento. Foram realizados 3 crancks com mantas espalhadas pela máquina mas nenhum vazamento foi encontrado. Com isto, atividade foi concluída e o TG está disponível. Amanhã iremos realizar o check-list multidisciplinar para entrega da máquina para testes.
</t>
  </si>
  <si>
    <t xml:space="preserve">OM 2022349252 - TG-D - Substituir elemento do sistema de óleo sintético – PF: Lucas
Realizada a troca dos elementos filtrantes do sistema de óleo sintético do TG-D hoje no período da manhã.
</t>
  </si>
  <si>
    <t>75QGCV</t>
  </si>
  <si>
    <t>Controlador</t>
  </si>
  <si>
    <t>90GGBV6-D</t>
  </si>
  <si>
    <t>Relé</t>
  </si>
  <si>
    <t>Relés</t>
  </si>
  <si>
    <t>E3</t>
  </si>
  <si>
    <t>Filtro dP</t>
  </si>
  <si>
    <t xml:space="preserve">VT-P-TS-GE-513201C-01A </t>
  </si>
  <si>
    <t xml:space="preserve">VT-P-TS-GE-513201D-01A/B </t>
  </si>
  <si>
    <t xml:space="preserve">M-VT-P-TS-GE-513201C-01A/B </t>
  </si>
  <si>
    <t>Lógica Inadequada</t>
  </si>
  <si>
    <t xml:space="preserve">M-VT-P-TS-GE-513201B-01A/B </t>
  </si>
  <si>
    <t xml:space="preserve">M-VT-P-TS-GE-513201D-01A/B </t>
  </si>
  <si>
    <t xml:space="preserve">M-VT-P-TS-GE-513201A-01A/B </t>
  </si>
  <si>
    <t>TE-5132628D</t>
  </si>
  <si>
    <t>Alimentação</t>
  </si>
  <si>
    <t>M-EXT-UT-TS-GE-513201D-01A -4S</t>
  </si>
  <si>
    <t>Substituição de filtro e verificação</t>
  </si>
  <si>
    <t>Atividades Pré-Partida</t>
  </si>
  <si>
    <t>Ajustes de Proteção</t>
  </si>
  <si>
    <t>Inversão do Filtro</t>
  </si>
  <si>
    <t>Substituição de Rolamento</t>
  </si>
  <si>
    <t>Substituição do Contator em falha</t>
  </si>
  <si>
    <t>Preventiva e Verificações do Gerador</t>
  </si>
  <si>
    <t>Ajuste de Lógica, conforme GM.</t>
  </si>
  <si>
    <t>Verificação e Testes</t>
  </si>
  <si>
    <t>Verificação e acionamento da alimentação do WHRU</t>
  </si>
  <si>
    <t>Substituído contato em falha</t>
  </si>
  <si>
    <t>Verificação de Vazamentos</t>
  </si>
  <si>
    <t>Substituição de Filtros</t>
  </si>
  <si>
    <r>
      <rPr>
        <b/>
        <sz val="11"/>
        <color theme="1"/>
        <rFont val="Calibri"/>
        <family val="2"/>
        <scheme val="minor"/>
      </rPr>
      <t>OM 2022711595 VE-C-123101E-D Revisão geral</t>
    </r>
    <r>
      <rPr>
        <sz val="11"/>
        <color theme="1"/>
        <rFont val="Calibri"/>
        <family val="2"/>
        <scheme val="minor"/>
      </rPr>
      <t xml:space="preserve"> (PST COTUR - Ação de Abrangência de RTA – ARO 2021-022) – PF: Fernando
Apesar do atraso no início da atividade devido a chegada da nova empresa e liberação de PT. Realizado o force para deixar o compressor disponível para operar com dois ventiladores (ARO 2021-022), desconectado os cabos elétricos e removido/transportado o conjunto para reparo em oficina.
[26/01] Realizada a substituição do rolamento do motor elétrico e do mancal torpedo, montado cubo, hélice e ajustado ângulo das pás. Amanhã continua atividade de montagem em oficina.
[27/01] Finalizado o reparo em bancada e concluída a montagem do conjunto em oficina e remoção dos dampers de acordo com a ação de abrangência de RTA 2019-008224-A-RTA-009. Equipamento pronto para instalar em campo.
[28/01] Realizado o transporte do conjunto para o campo e já posicionado para realizar o içamento e instalação do conjunto.
[29/01] Finalizada instalação em campo do ventilador, testado – OK, e removido o force. Dado baixa na ARO 022. Concluído.
</t>
    </r>
  </si>
  <si>
    <r>
      <rPr>
        <b/>
        <sz val="11"/>
        <color theme="1"/>
        <rFont val="Calibri"/>
        <family val="2"/>
        <scheme val="minor"/>
      </rPr>
      <t>OM 2022880089 C-123101E Troca preventiva de barreiras intrínsecas (A</t>
    </r>
    <r>
      <rPr>
        <sz val="11"/>
        <color theme="1"/>
        <rFont val="Calibri"/>
        <family val="2"/>
        <scheme val="minor"/>
      </rPr>
      <t xml:space="preserve">brangência de RTA) – PF: Fernando
Realizado a substituição das 24 barreiras intrínsecas dos sensores de temperatura do compressor de venda E, em atendimento ação de abrangência do RTA - 2020-001474-A. Essa era a última ação que estava pendente para finalizarmos esse RTA. Com fechamento dessa etapa, concluímos a troca de todos os compressores de venda da unidade. Realizado verificação geral em campo após a troca das barreiras tanto pela instrumentação quanto pela automação, sem registro de falha nas indicações dos sensores. Atividade finalizada com sucesso. 
</t>
    </r>
  </si>
  <si>
    <r>
      <rPr>
        <b/>
        <sz val="11"/>
        <color theme="1"/>
        <rFont val="Calibri"/>
        <family val="2"/>
        <scheme val="minor"/>
      </rPr>
      <t xml:space="preserve">OM 2023625170 PN-C-123101D: Reaperto bornes/Limpeza (Abrangência de RTA) </t>
    </r>
    <r>
      <rPr>
        <sz val="11"/>
        <color theme="1"/>
        <rFont val="Calibri"/>
        <family val="2"/>
        <scheme val="minor"/>
      </rPr>
      <t xml:space="preserve">– PF: Fernando
Conforme programado foi realizado reaperto geral no painel de controle do venda D pela equipe de automação. Informados pelo TMs que alguns pontos da região do bently foi necessário ajuste no torque, foi realizada tracionamento do cabeamento conforme previsto no procedimento. Para amanhã ficou pendente somente a etapa de limpeza interna no painel. 
[12/01] Dado continuidade conforme programado e atendimento a abrangência de RTA, foi finalizada a revisão de geral do PN sem identificar ausência de troque nos bornes e conclusão da limpeza interna e externa do PN.
</t>
    </r>
  </si>
  <si>
    <r>
      <rPr>
        <b/>
        <sz val="11"/>
        <color theme="1"/>
        <rFont val="Calibri"/>
        <family val="2"/>
        <scheme val="minor"/>
      </rPr>
      <t>OM 2022808379 VE-C-123101E-B Revisão geral (Abrangência de RTA) –</t>
    </r>
    <r>
      <rPr>
        <sz val="11"/>
        <color theme="1"/>
        <rFont val="Calibri"/>
        <family val="2"/>
        <scheme val="minor"/>
      </rPr>
      <t xml:space="preserve"> PF: Fernando
Realizada a remoção do cooler de óleo do venda E para oficina para revisão geral do conjunto do ventilador no período da manhã. Na parte da tarde foi realizada a desmontagem completa do conjunto, feito a lavagem das pás; desmontagem do acoplamento; polias; mancal e do eixo. Atividade prossegue amanhã com troca dos rolamentos do mancal. Foi habilitado o force no PLC pela equipe de automação para possibilidade a partida do compressor com somente dois ventiladores. Item incluso na PST do COTUR.
[08/01] Conforme programado foi realizado a substituição dos rolamentos mancal; feito a reinstalação do mesmo no ventilador; montado polia; pás; trocada a correia e feito alinhamento. Ventilador ficou pronto para reinstalação em campo na segunda-feira, dia 11/01. Atividade continua.  
[12/01] Realizada a instalação do conjunto em campo e conectados os cabos elétricos. Com isso removido o force do compressor para operar somente com dois ventiladores. Pendente teste operacional que não pode ser realizado devido o libra estar associado em outra atividade ainda em andamento.
</t>
    </r>
  </si>
  <si>
    <r>
      <rPr>
        <b/>
        <sz val="11"/>
        <color theme="1"/>
        <rFont val="Calibri"/>
        <family val="2"/>
        <scheme val="minor"/>
      </rPr>
      <t>OM 2024055040 - C-123101D FIT-301 Subst. Rotâmetro:  - PF: Fernando</t>
    </r>
    <r>
      <rPr>
        <sz val="11"/>
        <color theme="1"/>
        <rFont val="Calibri"/>
        <family val="2"/>
        <scheme val="minor"/>
      </rPr>
      <t xml:space="preserve">
Foi elaborada ARO 2021-001 específica para permitir a partida do compressor de venda D em caso de necessidade sem indicação do FIT-301. Já está em andamento junto a equipe SAP o processo de codificação criação de NM para compra de medidor novo. Foi gerada essa OM 2024066518 FIT-301: Aplicar/Remover este force quando houve a necessidade de partida da máquina até o restabelecimento do FIT-301. 
</t>
    </r>
  </si>
  <si>
    <r>
      <rPr>
        <b/>
        <sz val="11"/>
        <color theme="1"/>
        <rFont val="Calibri"/>
        <family val="2"/>
        <scheme val="minor"/>
      </rPr>
      <t>C-123101B:</t>
    </r>
    <r>
      <rPr>
        <sz val="11"/>
        <color theme="1"/>
        <rFont val="Calibri"/>
        <family val="2"/>
        <scheme val="minor"/>
      </rPr>
      <t xml:space="preserve"> Apresentou impeditivo de partida no passo de confirmação de drenos abertos. Em análise, descobrimos que se tratava de falha na indicação do FIT-101 (selagem), problema que já vivenciamos alguns meses atrás. Das vezes passadas que atuamos neste instrumento, fizemos uma inversão de posição do repetidor dele com o FIT do outro selo, para verificar se o problema poderia ser no repetidor, mas o problema se manteve no mesmo FIT. Assim, suspeitamos de haver realmente um problema no instrumento o que confirmamos em campo. O rotâmetro (parte mecânica) indica vazão próxima ao FIT do outro selo mas a saída está em 3,7 mA, abaixo até dos 4 mA. Como não temos um rotâmetro idêntico em estoque, optamos por remover o rotâmetro do Venda D e instalar no Venda B para deixa-lo disponível. É possível realizarmos uma ARO para by-passar este instrumento na partida do Venda D, se for o caso. Concluída esta instalação, a máquina foi liberada para a OP partir no turno da noite.</t>
    </r>
  </si>
  <si>
    <r>
      <rPr>
        <b/>
        <sz val="11"/>
        <color theme="1"/>
        <rFont val="Calibri"/>
        <family val="2"/>
        <scheme val="minor"/>
      </rPr>
      <t>C-123101C</t>
    </r>
    <r>
      <rPr>
        <sz val="11"/>
        <color theme="1"/>
        <rFont val="Calibri"/>
        <family val="2"/>
        <scheme val="minor"/>
      </rPr>
      <t>: Ao tentar retornar inicialmente com venda C, OP informou falha na gaveta referente ao ventilador do motor principal do compressor. CCT não conseguiu resetar. Envolvido TMs Rodney e Pedro no apoio e identificado que o relé térmico K49 estava com o contato normal fechado aberto. Retirado de uma gaveta reserva e substituído. Feito isto, falha no ventilador sumiu e a máquina partiu com sucesso na primeira tentativa</t>
    </r>
  </si>
  <si>
    <t xml:space="preserve"> VE-C-123101E-D</t>
  </si>
  <si>
    <t xml:space="preserve"> VE-C-123101E-B</t>
  </si>
  <si>
    <t>Rotâmetro</t>
  </si>
  <si>
    <t>FIT-301</t>
  </si>
  <si>
    <t>FIT-01</t>
  </si>
  <si>
    <t>Ventilador do Motor Principal</t>
  </si>
  <si>
    <t>Reaperto geral</t>
  </si>
  <si>
    <t>Migrado rotâmetro do FIT01 do Venda B (que apresentou falha) para o Venda D. Comportamento do instrumento está intermitente. Realizada ARO para inibição de impeditivo de partida em caso de necessidade.</t>
  </si>
  <si>
    <t>Subsituído relé termico por componente de gaveta reserva</t>
  </si>
  <si>
    <r>
      <t>Acumulado 202</t>
    </r>
    <r>
      <rPr>
        <sz val="11"/>
        <color theme="1"/>
        <rFont val="Calibri"/>
        <family val="2"/>
        <scheme val="minor"/>
      </rPr>
      <t>1</t>
    </r>
  </si>
  <si>
    <t>Projeção 2021</t>
  </si>
  <si>
    <t>Acumulado 2021</t>
  </si>
  <si>
    <t>Projeção resultado % 2021 em relação 2020</t>
  </si>
  <si>
    <t>GE-513201C - Ocorreu parada do TG-C por atuação de diferencial elevado no transmissor 63QGJCV, que comanda a válvula 75QGCV do sistema de óleo mineral da GG.</t>
  </si>
  <si>
    <t>1 - Divulgação interna a equipes de manutenção - Supervisão / Engenharia  da análise do 2021-00040-A</t>
  </si>
  <si>
    <t>C-123701A - Ocorreu parada do compressor por pressão baixa na sucção do 1E2P devido falha na indicação do PIT-1237409A</t>
  </si>
  <si>
    <t>1 - Divulgação interna a equipes de manutenção - Supervisão / Engenharia  da análise do 2021-001324-A</t>
  </si>
  <si>
    <t>02/02/2021
OM 2023373419 - S-513402: Norm. Funcionamento – PF: Boito
Hoje não foi possível realizar o teste da S-513402 conforme combinado devido a um desencontro de informações: CTO Caio e TO Amâncio estão trabalhando na análise da performance dela e solicitaram à OP que ela fosse mantida operando no dia de hoje para acompanhamento. Também foi decidido entre a Supervisão de OP, MI e CTO Caio que seria mais adequado realizar este teste com as duas secadoras operando em paralelo para, caso a S-513402 apresente problema e demore a retornar, não tenhamos problemas com o ponto de orvalho. Assim, foi acertado que amanhã a OP deixe ambas secadoras em operação para realizarmos o teste na S-02.
[03/02] Hoje conforme combinado, tivemos a avaliação em campo pela automação e operação para verificar se com a desativação do parâmetro de tempo de espera de aquecimento a secadora iria regenerar. TM Danyell informou que ao chegar em campo com o TO Tiago eles verificaram que este parâmetro estava desativado e a secadora estava realizando os ciclos de regeneração normalmente. Em alinhamento junto ao CTO Caio foi acordado da operação finalizar até sexta-feira, dia 05/02 o estudo de performance da secadora para passar para manutenção o estado geral do sistema. De forma preliminar, ele passou que realmente o rendimento da secadora está bastante ruim, pois quando alinha as duas secadoras o ponto de orvalho mesmo com leito zerado fica em torno de -20ºC. Em paralelo com essa avaliação alinhamos com GPI algumas próximas ações a serem replanejadas, uma delas é a troca do sensor de umidade interno da geradora S-513402 e a outra é nova coleta do elemento dissecante para análise. Em nosso registro a última troca realizada foi em 2016 através da OM 2014278278.  
GPI- Mecânica: Luis H. conforme combinamos favor priorizar essa coleta para análise do elemento dessecante na programação da semana S#07, vamos ver também a disponibilidade de material para fazer essa troca. Obrigado.
GPI-Analítica: Leandro, favor programar a remoção e limpeza do analisador de umidade interno, o sensor atual está final de vida útil, vamos gerar codificação para compra de sensor novo. Essa atividade de revisão do sensor deve ser priorizada para semana S#07. Obrigado.
[04/01] Hoje recebemos a informação da operação por volta das 09h00 que secadora não estava regenerando, solicitamos então a equipe de automação junto com a OP para realizar ativação novamente na IHM do parâmetro de “tempo de espera que aquecimento”. O parâmetro foi ativado e mesmo assim a secadora não entrou em modo de regeneração, solicitamos a elétrica para fazer uma avaliação no inversor em campo, pois existia informação que poderia ser falha no inversor. TM Rodney fez pré-avaliação no inversor e não constatou anormalidades, o mesmo estava sem nenhum tipo de falha somente aguardando sinal da IHM para partir o soprador. Com isso, acordamos com COTUR para amanhã no primeiro horário TO da operação realizem uma verificação em campo, pois não existe nenhuma falha ativa na IHM ou nos periféricos que justifique ausência da regeneração. 
GPI-Instrumentação: Leandro, por gentileza nivelar para semana S#07, novamente as etapas de partida assistida de instrumentação e automação, dois dias de atuação. Estamos planejando coleta do elemento dissecante para análise, revisão geral da parte elétrica(Inversor+Soprador), calibração analisador de umidade interno e este apoio da instrumentação e automação.
[06/02] Aproveitamos a disponibilidade de mão de obra de automação devido a cancelamento da atividade nos compressores de venda para realizar a troca do módulo de expansão da secadora 02, quer já era previsto para ser trocado no planejamento inicial. Foi retirado o material do estoque através do NM 11.963.714 - Módulo de expansão - reserva 97706643-1. Em seguida feita sua instalação em campo. O cenário atual da secadora é de ciclos irregulares, ela está trocando de câmaras a cada 40 minutos, porém não aciona o soprador térmico para realizar os ciclos de regeneração de forma efetiva. Já foram verificados tanto o inversor quanto o soprador, mas não foi encontrado anormalidade em ambos. O sistema fica aguardando o bit do PLC da secadora para partida, mas ele não vem. A saída digital vem desse módulo de expansão, por isso, optamos pela troca do mesmo. Contudo, mesmo após a troca, o equipamento não deu partida no soprador de forma automática, ele permanece na mesma condição de ciclos irregulares sem entrada do soprador. A equipe de automação e elétrica realizaram mais alguns testes ao longo da tarde, mas sem sucesso. Caso tenhamos disponibilidade de recurso amanhã retornamos nessa tarefa. De qualquer, atividade foi nivelada para mais uma campanha de verificação/testes multidisciplinar na programação da semana S#07.
[07/02] Hoje equipe retornou em campo para continuar corretiva na secadora. Optamos por retornar com módulo de expansão original, pois o novo também está apresentando o led de falha, tudo indica que houve alguma perda de configuração neste módulo. Assim que retornamos com módulo antigo a secadora não habilitou mais a partida via IHM. Foi realizado procedimento de reset, foi realizada despressurização total e também o desligamento do analisador de umidade que poderia estar impactando na partida. Mesmo com todas essas ações o equipamento não restabeleceu. Ele simplesmente não habilita o liga e não também não apresenta nenhum tipo de falha na IHM. Será realmente necessário mobilizar apoio da Atlas. Equipamento ficou indisponível
Sup. Edinilson, precisaremos do vosso apoio para conduzir essa contratação de reparo, vamos utilizar a mesma E.T que emitimos em 2019 com alguns ajustes para nosso cenário de atual de falha.  Alinhamos isso amanhã ao longo do dia. Obrigado.
[10/02] Por problemas com o técnico da empresa AIRPOWER, foi cancelada a visita do técnico. Como isso foi dado continuidade na remoção do analisador de umidade para reparo em bancada e realizada a montagem de andaime para a coleta do dessecante.
[11/02] Finalizada a manutenção no analisador de umidade, realizada a coleta da amostra da alumina e desmontado o andaime para acesso ao painel da secadora. Recebemos a informação no final do dia, o cancelamento da vinda do técnico da AIRPOWER prevista para 12/02, sendo reagendado para quinta feira 18/02.
[12/02] Realizada a megagem do soprador, reaperto de bornes no PN, soprador e inversor, verificada a resistência do aquecedor e nenhuma anormalidade foi encontrada.
[15/02] Realizada manutenção preventiva no demarrador e compartimento conforme ordem de manutenção, gaveta apresenta a seguinte anomalia:
A porca do parafuso "3L2" no disjuntor principal estava espanada, haviam também cabos no borne do relé E3 que estavam precisando de reaperto.  Foi substituída a porca espanada e reapertadas todas as conexões, em seguida foi realizada o ensaio conforme dados relatados na OM.
Concluída a revisão sem pendencias.
[18/02] Hoje conforme programado tivemos a vinda do apoio externo via contrato da SEDE da empresa AIRPOWER Colaboradores Neyson Leite e José Carlos Mafra para intervenção na secadora S-02 com acompanhamento da manutenção. TM Danyell recebeu os colaboradores por volta das 09h00 e os acompanhou em campo junto com demais disciplinas. Inicialmente em campo, não foi possível estabelecer comunicação do software de configuração da ATLAS com nossa IHM original da máquina, foi colocada uma outra IHM que a empresa trouxe para testes e sistema subiu normalmente. Foi então constatado em bancada que o módulo (IHM) estava com o programa corrompido, pois ele não estava mandando o comando para ligar o soprador. Após realizar vários testes foi trocado o módulo e confirmado o problema. Recolocado novamente o módulo (IHM) original do equipamento feito o reset de fábrica e instalado o backup do programa original do equipamento que tínhamos disponível. Feito isso, o módulo voltou com as suas funções de operação normal. O equipamento ficou em operação assistida ao longo de todo o dia, foi verificado que ele está em condições normais, soprando atuando, trocando as câmaras em fase de regeneração, deixamos sem analisador do ponto de orvalho para avaliar a troca por tempo, ocorreu normalmente a cada 4 horas. Amanhã está previsto continuidade das atividades em campo, será realizada a reinstalação do analisador de umidade, serão feitas também algumas medições na porta de comunicada de rede da IHM (REDE CAN) para verificar a isolação do cabeamento. Caso esteja baixa, ela ficará isolada de forma a não permitir ruídos externos para dentro do sistema. Foi verificado também na operação que secadora está projetando pequena quantidade de condensando com óleo principalmente na torre B, o indica possível saturação do elemento dessecante. Atividade prossegue amanhã. 
[19/02] Dado andamento nas atividades da secadora S-02 com apoio externo da equipe da AIRPOWER. Hoje, foi religado o analisador de umidade interno (MIT) da S-513402 pela analítica, o mesmo funcionou corretamente. Verificamos que toda parte interna de comunicação da REDE CAN da IHM da secadora 02 com compressores de campo está OK. Somente não foi possível realizar a comunicação com secadora S-513401. Foi emitida ordem imediata para fazer backup e verificar as conexões da rede CAN da IHM da secadora S-01, Ver os detalhes no registro do FRs acima. Retornando ao acompanhamento da secadora 02, foi realizado acompanhamento dos ciclos da secadora com analisador de umidade em linha, os ciclos seguiram normais: Verificamos que o sistema está funcionando com todos os seus periféricos de forma adequada regenerando entre os vasos. Porém permanece com vaso 02 com eficiência menor do que o vaso 01. Tudo indica que a alumina interna está com saturação mais elevada. O ponto de orvalho permanece caindo quando ocorre a troca. Ao final do dia a equipe de AIRPOWER foi desmobilizada, eles ficaram de enviar relatório de todo acompanhamento na próxima semana. Acordamos com a operação de realizar acompanhando do equipamento ao longo do final de semana. Segue operando sem anormalidades. 
[20/02] Secadora segue operando dentro da normalidade realizando ciclos de troca de câmaras por condição “ponto de orvalho” através do analisador de umidade. Seguiremos nessa operação assistida até segunda-feira. 
[21/02] Durante todo o dia de hoje, a secadora segue operando dentro da normalidade realizando ciclos de troca de câmaras por condição “ponto de orvalho” através do analisador de umidade. Seguiremos com a operação assistida por mais uns dias.
[22/02] Secadora segue operando, percebemos que os ciclos de regeneração estão mais espaçados por conta da troca em função do ponto de orvalho. Confirmado hoje na programação da semana S#09 a coleta de amostragem do elemento dessecante. Acordado com a OP para assim que for realizada a coleta será alinhada somente a secadora 02 para processo sem a secadora 01 de forma que operação tenha condições de avaliar com mais precisão a questão da performance da mesma. Essa tarefa deve ocorrer no começo da próxima semana. 
[24/02] Conforme programado foi realizada a montagem de andaime e coletada a amostra da alumina dos vasos A e B. Amostra coletada, foi entregue  ao Coord. Ferrarezzi.</t>
  </si>
  <si>
    <t>Substituição do módulo</t>
  </si>
  <si>
    <t>OM 2023510557 - K-21: Perda de Comunicação Servidor STR001A/B (PRD MI) – PF: Takahashi
Hoje conforme programado, retornamos com intervenção corretiva para restabelecer o servidor SRV-01B, foi removido o servidor B atual (degradado) e instalado o servidor novo (Clone A) no rack do servidores no K-21. Em seguida, foi energizado, conectado os cabos da rede supervisão e controle. Em seguida conforme planejado realizamos a etapa de subir ele no domínio juntamente com a conexão com as cinco redes ativas, as conexões foram feitas uma por uma, com bastante cautela para não causar não tipo de anomalia na rede de automação. Com ele energizado e na rede foi instalada a licença do iFix com sucesso, ficou pendente somente a instalação da licença da Rockwell (RsLink). Essa etapa será realizada amanhã com apoio do Fábio Junior, também será realizada a configuração nos parâmetros no iFix com apoio do Sumita da TIC. Ao final do turno conforme combinado restabelecemos a condição original do dia anterior de forma a não causar nenhum transtorno para operação.
[05/02] Em continuação da preparação do servidor reserva, as seguintes atividades foram desenvolvidas: Foram inseridos os cabos de rede da Supervisão A e B e Controle A e B, com o intuito de colocar o servidor reserva no domínio (somente o cabo do hotlink não foi inserido para evitar sincronismo indevido no servidor A); realizado teste do licenciamento do iFix com sucesso; após diversas tentativas, a licença do RSLinx foi ativada; Verificado os pontos de atenção e mudanças no iFix: Necessário reconfiguração do SCU do iFix (que está toda configurada como se fora o servidor A) e a mudança do endereçamento e reconfiguração do OPC do Trusted e Powertools). Foi observado que para configurar de forma definitiva o SCU e o OPC é necessário que esta máquina esteja conectada na rede e com o iFix funcionando, por isso somente deve ser realizado em parada, pois certamente haverá conflito com o Servidor A. O próximo passo é planejar os testes funcionais para avaliação da desqualificação ou não dos CLP’s da fase 1.
[10/02] Dado início na inserção manualmente nos pontos da base de dados dos sinais das gavetas do CCM, para isto foi colocado os servidores em manutenção e criado uma ARO para esta intervenção. No final do dia foi retornada a configuração inicial com o SRV01A ativo e o SRV01B desabilitado. Serviço continua nos próximos dias.</t>
  </si>
  <si>
    <t xml:space="preserve">OM 2024040075 Gás de venda: Melhorias no firmware Bently Nevada (PRD MI) – PF: Takahashi
Atividade não realizada devido a muitas dúvidas do executante com relação ao que deveria ser feito. A ordem não está clara sobre qual firmware deve ser atualizado, em qual cartão. Enfim, por conta das dúvidas e como se trata de ação de melhor abortamos essa atividade. A mesma deverá voltar para fase de planejamento para melhoria do descritivo. Edinilson, por gentileza verificar se é possível esclarecer essas dúvidas na segunda-feira para que possamos realizar essa tarefa ainda dentro da semana progamada. Caso não seja possível, vamos registrar como falha de planejamento. Obrigado.  </t>
  </si>
  <si>
    <t>OI 2024235397 Sala de Controle – Falha na ECOS A – PF: Takahashi
Logo pela manhã foi informado que a ECOS A estava apagada que foi avaliada pelo TM de automação não conseguindo restabelecer a ECOS A. Com isso, foi emitida PT imediata e removida ECOS para bancada substituída a fonte da estação e normalizada a estação. Reinstalada na sala de controle e entregue para operação.</t>
  </si>
  <si>
    <t>OM 2024207277 –  Sala de Controle - SRV-01A/B Inserir pontos na base de dado Gavetas CCM / PI / IFIX  (Ação RTA - ARO 2020-373) – PF: Takahashi
Segue em andamento a inserção manual nos pontos da base de dados dos sinais das gavetas do CCM, para isto foi colocado os servidores em manutenção e criado uma ARO para esta intervenção. No final do dia foi retornada a configuração inicial com o SRV01A ativo e o SRV01B desabilitado. Serviço continua nos próximos dias.
[12/02] Segue em andamento a inserção manual nos pontos da base de dados dos sinais das gavetas do CCM, para isto foi colocado os servidores em manutenção e criado uma ARO para esta intervenção. No final do dia foi retornada a configuração inicial com o SRV01A ativo e o SRV01B desabilitado. Serviço continua nos próximos dias.</t>
  </si>
  <si>
    <t>servidor</t>
  </si>
  <si>
    <t xml:space="preserve">cartão </t>
  </si>
  <si>
    <t>firmware</t>
  </si>
  <si>
    <t>fonte</t>
  </si>
  <si>
    <t>reinstalação de software</t>
  </si>
  <si>
    <t xml:space="preserve">reinstalação de firmware </t>
  </si>
  <si>
    <t>troca de fonte</t>
  </si>
  <si>
    <t>inserir pontos na base de dados</t>
  </si>
  <si>
    <t>01/02/2021
OM 2023718623 - B-2123101B Corrigir Vazamento  e Troca anel elástico do redutor – PF: Boito
Realizado remoção dos spools e raqueteamento da bomba pela Caldeiraria no primeiro horário. Elétrica desconectou os cabos do motor e Mecânica iniciou a atuação em seguida, realizando a troca do anel do cabeçote 1 da bomba que estava vazando. Amanhã atividade prossegue com a troca do acoplamento elástico motor x redutor, que será realizado em campo mesmo, sem necessidade de transporte do conjunto para a oficina. 
[02/02] Feita troca do acoplamento elástico motor x redutor e acoplado novamente. Foi necessário substituir a caixa seca por uma nova retirada do almoxarifado. Pendente ajuste no cabeçote e torque nos parafusos. Amanhã serão também conectados os cabos elétricos, reinstalados spools, realizado desraqueteamento e a bomba será testada para entrega no período da tarde.
[03/02] Dado continuidade na corretiva na bomba. Realizado torque no redutor juntamente com a finalização da troca do retentor danificado, em seguida foram reconectados os cabos do motor. Atividade prossegue amanhã com a montagem dos spools de sucção e descarga. Após essa montagem da caldeiraria será realizada o teste de performance para verificação do retentor e da caixa seca. Obs.: Na desmontagem foi encontrado óleo do redutor contaminado por graxa onde foi substituído pela equipe de lubrificação.
[04/01] Dado continuidade na corretiva. No período da manhã foi realizada recomposição dos spools pela equipe de caldeiraria. Na parte da tarde houve bastante atraso para remoção do libra dessa bomba pela operação devido a dúvidas quanto se havia ou não programação para limpeza de filtros de Y de sucção. Esclarecido essa dúvida, foi removido o libra por volta das 16h00, realizado partida assistida com sucesso. A bomba operou dentro do esperado, pressão do acumulador pulsão estava ok, a mesma não apresentou mais vazamento, foi verificado caixa seca estava tudo limpo, anel elástico também estava ok. A bomba permaneceu operando em torno de uma hora e foi parada em seguida para atendimento do rodízio. Atividade finalizada, dado baixa na pendencia na PST do COTUR.</t>
  </si>
  <si>
    <t>11/02/2021
OM 2023928690 B-2123101A Limpar visor do Stroker 1,2 e 3 e Trocar óleo – PF: Boito
Foi realizado a limpeza dos Strokes e calibração das bexigas. Equipamento não foi testado devido a parada da UAPOII.</t>
  </si>
  <si>
    <t>Anel elástico</t>
  </si>
  <si>
    <t>Óleo</t>
  </si>
  <si>
    <t>Substituição do anel elástico</t>
  </si>
  <si>
    <t>Limpeza do visor e troca do óleo</t>
  </si>
  <si>
    <t>03/02/2021
OI 2024191862 C-123102A: Falha no PLC – PF: Boito
Na madrugada de hoje, por volta de 3h30, MI foi acionada pelo COTUR com informação da queda repentina, sem motivo aparente, do compressor de propano A da fase 1. Indicado a inviabilidade de repartida imediata da máquina, devido ao congelamento das variáveis da IHM. Mobilizado então o apoio do TM Thiago. Identificamos junto com a OP que a IHM aceitava paginação, o que indicava que não era um travamento próprio da IHM, mas provável do PLC. Verificando o PLC, realmente estava desligado, o principal e o redundante. Identificado como o primeiro evento causador do trip uma falha no rack 4 do PLC. Realizado então o reset do PLC, voltando as indicações das variáveis com sucesso e liberando a máquina para partida, que ocorreu a contento por volta de 5h30. Ao longo do dia, equipe de Automação aprofundou na análise da ocorrência. TM Danyell verificou uma rotina de trip vinculada a falha de comunicação do bently nevada atuando diretamente em 3 cartões do rack 4, que provavelmente foi motivo que ocasionou a queda do compressor nesta madrugada. Essa rotina foi implementada junto com a lógica de primeiro evento da máquina, tal melhoria foi implementada a pouco mais de 2 anos pela equipe da MYCOM. Verificamos também que as máquinas A e C tem essa rotina de trip de comunicação e a máquina B não tem. Na avaliação da equipe deve ser removido esse trip por falha de comunicação, até porque todas as proteções são do bently são ativas via cabo físico, não tem o porquê de ter este tipo de trip implementado, a própria equipe de MYCOM que estava na unidade hoje, após consultada também não soube responder o motivo dessa rotina de trip nos cartões do rack 4. Amanhã vamos alinhar toda essa informação junto a equipe de suporte técnico para emitir uma gestão de mudança, se for o caso para remoção, para supressão dessa ameaça com brevidade. Mas antes vamos questionar a MYCOM o motivo da inclusão deste trip na lógica. Máquina segue operando.
[05/02] Hoje conforme programado tivemos atuação extraprogramada para equipe de automação para realização da supressão do TRIP de falha de comunicação do bently nevada dos compressores de propano da fase I. Nos testes, antes de realizar a correção da lógica, via CLP, simulamos a falha de comunicação do Bently com o cartão MODBUS inserido no RACK 4, e resultando no sinal de TRIP nível 1 na máquina. Corroborando com a hipótese de ter sido essa falha que ocasionou o desligamento abrupto no compressor A. Feito isso, TMs Danyell e Sugahara realizaram a supressão conforme recomendação da consulta técnica junto a MYCOM, conforme planejado foi removido da lógica de primeiro evento o bit do TRIP de falha de comunicação do bently nevada que causava SD no compressor por conta de falha no rack 4 do PLC tanto do compressor C-123102A quanto do C-123102C. Em seguida, por desencargo os TMs realizaram nova busca na lógica do compressor C-123102B e encontraram também esse bit de TRIP, com isso, ele também foi eliminado. Na primeira consulta eles não acharam esse BIT porque a máquina B não tem lógica de primeiro evento, esse TRIP estava perdido em uma outra rotina interna. Felizmente o encontramos e também eliminamos. Após a correção na lógica no compressor B, novamente a falha no cartão MODBUS foi simulada. Resultou apenas em alarme na IHM, mas não subiu sinal de TRIP e o sinal de máquina disponível para partida estava habilitada. Enfim, atividade foi bem planejada e executada sem nenhum tipo de transtorno para operação. Com essa melhoria eliminamos um ponto de ameaça evitando novos SD indevidos por falha deste tipo. Parabéns a todos os envolvidos!</t>
  </si>
  <si>
    <t>03/02/2021
OM 2024156293 – C-123102B: Revisar Sensor ZT-1231509B (PST COTUR) – PF: Boito
Hoje, conforme programado tivemos atuação corretiva da instrumentação na slide valve do 2 estágio do compressor de propano B-123102B. TMs Silvio e Bretas após vários testes em campo constataram que o ZIT-509B transmissor de posição estava danificado (um dos cabos internos aberto), sem condições de reparo, tentamos realizar reparo paliativo, mas sem sucesso. O GPI verificou que não temos este material sobressalente no estoque, mas encontrou um NM 10.275.316 como possibilidade de compatibilidade, esse material está disponível como estratégico na unidade de Linhares 0234 - G&amp;E/UTGC e 0633 - G&amp;E/UTGSUL para liberação via PTM. Em paralelo com verificamos também a disponibilidade desse material em nosso compressor reserva utilizado no Overhall, material este que está no almoxarifado da engenharia. Ao final do dia nosso pessoal foi até lá e conseguiu retirar esse sobressalente para instalação amanhã em campo. Devido a tardar do horário optamos por implementar na lógica o force físico no ZIT-509B, deixando ele com indicação fixa em 4%. Dessa forma, a deixar a máquina ficou disponível com permissivo para partida. Foi alinhado com COTUR e com CTO Caio para elaboração da ARO especifica para partida desse equipamento em caso de emergência, sem a necessidade de mobilização da automação, pois o valor já está implementado na lógica. No entanto, ficou bem claro que partida se dará somente após aprovação gerencial da ARO. Atividade prossegue amanhã com a troca do ZIT pelo sobressalente.
GPI-Instrumentação: Leandro, em conversa com a gerencia sobre essa questão do ZIT, fomos informados que provavelmente podemos solicitar esse sensor via contrato atual da MYCOM, favor verificar com fiscal de contrato para realizarmos essa requisição para recomposição do material retirado do compressor reserva. Em paralelo vamos validar o NM junto a equipe de engenharia e implementar sua parametrização como sobressalente ZS estratégico. Favor definir com a supervisão os valores adequados para parametrização. Esse material é utilizado nos 5 compressores existente na unidade. Obrigado. 
[04/01] Em bancada a instrumentação verificou que um dos parafusos (mosca) de fixação do acoplamento estava travado, com isso, solicitamos apoio da mecânica para remoção deste parafuso. Em bancada foi aberto furo, removido parafuso danificado, refeita dos parafusos de fixação com macho de roscar e trocado dois parafusos do tipo moscas pelo modelo que é utilizado pela mecânica nos ventiladores. O trabalho da equipe de LIGA ficou muito bom. Superada essa etapa de usinagem, o transmissor de posição foi montado em campo, feita sua calibração com sucesso. Após a corretiva, foram realizados vários testes de abertura e fechamento da slide do 2º estágio com sucesso. A válvula estava modulando dentro do esperando com indicação de campo coerente com indicação do PLC. Após os testes foi removido o force da lógica e restabelecida a disponibilidade do compressor para operação. Atividade finalizada por volta das 17h00. Item removido da PST do COTUR.</t>
  </si>
  <si>
    <t>03/02/2021
OM 2019074797 - M-C-3123102A - Sanar Vazamento de ar. (PRD MI) – PF: Boito
Conforme programado foi realizada a substituição da reguladora de ar do painel de pressurização do purga Z deste compressor. A reguladora anterior estava danificada não permitindo o ajuste correto da pressão no interior do painel. Após a troca, foi realizado o ajuste de pressão em torno de 4,7 bar, normalizando a pressão interna do sistema. Atividade finalizada com sucesso.</t>
  </si>
  <si>
    <t>08/02/2021
OI 2024212587 ZR_PDIT-1231529A Trinca na tomada – PF: Boito
Logo pela manhã foi solicitado apoio de instrumentação pela equipe do PPME para desconectar e conectar tubing do PDIT-1231529A para proporcionar a remoção do spool. Foi mobilizado um técnico que realizou a desconexão do tubing e após a realização do reparo da solda e reinstalado o spool em campo, foi reconectado o tubing novamente.</t>
  </si>
  <si>
    <t>17/02/2021
OI 2024283973 - C-3123102B - Falha no PIT-31231912B – PF: Boito
Fomos acionados pelo Coordenador Caio para verificar ocorrência de TRIP no compressor pouco tempo após a sua partida. Observamos que o primeiro registrado foi falha no PIT-31231912B (descarga 1º estágio). Verificado pela operação no hystorian que realmente o instrumento ficou com indicação negativa (pico) gerando em seguida o TRIP. Avaliado pela instrumentação e não foi identificado problemas no instrumento a princípio.
Thomaz, bom dia. Favor dar atenção especial a análise da falha. Devido aos atendimentos emergenciais não consegui dar atenção, mas parece que não evoluímos muito, precisamos concluir a análise da falha.
[19/02] Thomaz junto com Caio realizam análise de falha conjunta no período da manhã, a princípio na avaliação realizada não foi encontrada o motivo da falha que causou o evento de SD do compressor na semana passada, verificamos a possibilidade de falha no TIT que entra no superheat, mas não conseguimos avançar nessa análise devido à necessidade de apoio da equipe de automação que estava prioridade mais elevadas em campo na data de hoje. Acordamos de retornar nessa análise no domingo com equipe técnica de execução. Foi orientada a equipe para preencher o formulário de diagnóstico de anomalia. Na parte da tarde foi feita revisão geral na malha do PIT-912B que era um dos pontos que havia ficado pendente. Foi realizado verificação de todo circuito do instrumento; Impedância: 13 M ohm; Isolação entre bornes e carcaça: Infinito; realizado reaperto dos terminais no instrumento, na JBA-3123102A TB-1 bornes 19 e 20 e no painel de controle TB-3, bornes 19 e 20, sem anomalias. Retornamos nessa análise de falha no domingo. Compressor segue disponível
[21/02] Hoje foi dado continuidade na análise de falha do evento de SD do compressor de propano B da fase II. Em análise realizada anteriormente junto com o TM Rodrigo Menezes, já tínhamos observado, que a atuação do PSHH-31231912B foi consequência do desligamento do compressor.  Ao analisar os logs de eventos disponíveis nos servidores 01A, 02A e 02B, observamos que exatamente no mesmo instante que o PSHH-31231912B atuou, o intertravamento TSLL-31231942B, também atuou, colaborando com a tese que não foi causa, mais sim consequência do desligamento. Como foi observado no gráfico da corrente do motor, seu valor nominal cai a quase zero 10 segundos antes do acionamento dos intertravamentos dos PSHH e TALL. Segundo os alarmes registrados na própria IHM do compressor (imagem ABAIXO), antes do PSHH e TSLL atuarem, não houve outro sinal de SD, ou seja, um, agente externo ao compressor causou o desligamento. Foi preenchida e encaminhada para validação da supervisão o formulário de diagnóstico de anomalias. A etapa de análise ainda foi concluída, prossegue amanhã.
[23/02] Dado continuidade na análise de falha do SD ocorrida após 1’14” após a partida, foi verificada a oscilografia e coleta de LOG de eventos do compressor não conseguindo identificar a origem do comando de desliga do compressor. Foram realizados testes de comando de parada via IHM gerando os devidos registros de desligamento e neste evento não consta o comando de desligamento via IHM.</t>
  </si>
  <si>
    <t>21/02/2021
OI 2024311894 C-123102A - Falha Aquecedor Óleo AQ-123102A-02 – PF: Boito
Acionado a manutenção por volta das 13h30 com a informação da OP da indisponibilidade do compressor de propano C-123102A devido a falha no aquecedor de óleo do 2 estágio. Em avaliação preliminar realizada pela CCT junto com TM Carneiro na gaveta foi constatado ausência de sinal fase S. Foi autorizado PT imediata pelo GAT para verificação do aquecedor em campo. Ao abrir o aquecedor e realizar as medições das resistências internas foi verificado que duas resistências da fase S estavam abertas. Foi verificado a disponibilidade de material em estoque, feito a reserva, e substituído duas resistências queimadas por duas sobressalentes. Após a troca o aquecedor normalizou, restabelecendo a disponibilidade de máquina. TM Carneiro informou que será necessário realizar limpeza geral juntamente com melhoria em todas nas conexões do cabeamento, para isso, é necessário a remoção do aquecedor para oficina. 
GPI-Elétrica: Olavo, favor gerar nota/OM específica para limpeza e revisão geral no aquecedor, essa demanda pode ser tratada fluxo normal. Obrigado. 
Obs.: Emitida Reserva 101074860-1 para duas unidades do NM 11.294.647 - Resistência de aquecimento tipo tubular.</t>
  </si>
  <si>
    <t>25/02/2021
OI 2024339192 – C-123102A – IHM Travada – PF: Boito
Foi verificado em campo a existência de erro na IHM e identificado que o problema estava no CLP do compressor. Realizada a abertura do painel e foi verificado que os dois PLC´s estavam com erro (led vermelho piscando do OK), foi realizado a reinicialização e não voltou ao normal. Foi verificado no k21 na sala da Automação que no primeiro momento não conseguimos comunicar com os dois CLP (primário e secundário), sendo que depois do reset voltou a comunicação mas ainda com os dois PLC´s em falha. Foi verificado no diagnóstico dos PLC´s que o secundário estava desqualificado e que o primário estava com erro, no diagnóstico do CLP primário foi verificado que a falha que ocorreu no dia 24/02/2021 às 16h04 foi o loop da lógica "Comunicação" - "STATUS_REDU" sendo que esse falha pode ser algum problema da lógica (menos provável) ou pode ser algum problema que ocorreu entre o primário e o secundário fisicamente. Foi realizado o Clear no PLC primário e secundário onde os mesmo voltaram a funcionar corretamente sendo verificado que os PLC’s entraram ONLINE e que a operação em campo das bombas e os aquecedores voltaram ao normal. Quando tentamos entrar online no PLC ele indicou uma diferença entre programa online e offline (diferença estava somente no modelo da CPU) isso indica que realmente ocorreu algum problema na CPU no compressor pois sempre estamos equalizados com programa online e offline. Foi realizado a equalização dos programa que indicou corretamente os status na ECOS, PI e IHM e controle e processo. Foi solicitado ao operador para colocar na ronda da operacional verificar o sistema e acompanhar se ocorre a falha novamente.</t>
  </si>
  <si>
    <t>ZT-1231509B</t>
  </si>
  <si>
    <t>Potenciômetro</t>
  </si>
  <si>
    <t>Reguladora de ar do painel</t>
  </si>
  <si>
    <t>Em investigação</t>
  </si>
  <si>
    <t>AQ-123102A-02</t>
  </si>
  <si>
    <t>Resistores</t>
  </si>
  <si>
    <t>Correção da lógica</t>
  </si>
  <si>
    <t>Substituição do potenciômetro</t>
  </si>
  <si>
    <t>Substituição da reguladora</t>
  </si>
  <si>
    <t>Reparo por solda na trinca</t>
  </si>
  <si>
    <t>Investigação</t>
  </si>
  <si>
    <t>Substituição dos resistores</t>
  </si>
  <si>
    <t>Reset do PLC</t>
  </si>
  <si>
    <r>
      <rPr>
        <b/>
        <sz val="11"/>
        <color theme="1"/>
        <rFont val="Calibri"/>
        <family val="2"/>
        <scheme val="minor"/>
      </rPr>
      <t>OM 2024305369  CF-MMC-123101A – Falha Inversor Pony Motors</t>
    </r>
    <r>
      <rPr>
        <sz val="11"/>
        <color theme="1"/>
        <rFont val="Calibri"/>
        <family val="2"/>
        <scheme val="minor"/>
      </rPr>
      <t xml:space="preserve"> – PF: Fernando
Por volta das 19h30 fomos informados pela equipe da CCT que o inversor CF-MMC-123101A (o Antigo) apresentou falha de sobrecorrente durante uma tentativa de partida ontem, mas estava aceitando reset, porém, hoje ao final do dia o alarme não está mais resetando, indicando agora que temos apenas um inversor operacional o CF-01B. Em conversa com Eng. Bruno ele informou que já tentaram reparo no outro inversor B em dois fabricantes sem sucesso, o equipamento é obsoleto e não tem mais peças de reposição no mercado. Nas cotações de tentativa de reparo das duas empresas foi informado que a falha é causada por desgaste no sistema IGBT devido a final de vida útil, condição esperada em equipamentos acima de 10 de anos de uso. Amanhã vamos avaliar esse cenário e ver plano para substituição deste inversor. Por ora, segue indisponível.
</t>
    </r>
  </si>
  <si>
    <t xml:space="preserve">ZF 12924234 - GE-513202 Falha na partida – PF: Fernando 
Hoje por volta de 15h30 fomos informados pelo COTUR de ocorrência de falha na partida do MTU durante teste semanal. Envolvido apoio da CCT que não conseguiu identificar a causa da falha inicialmente. TM Brazil foi dar um suporte e se atentou para a questão do nível de água. Foi verificado que o nível estava abaixo do ideal, o que impedia a partida da bomba. O sensor de nível fica muito próximo ao nível máximo do tanque acima da colmeia do permutador o que acabou gerando falsa informação de nível OK ao pessoal da CCT que está realizando o acompanhamento diário. Foi completado cerca de 25 litros de água pelo TM Brazil, com o acompanhamento dos TMs William e Alexandre da CCT, que entenderam melhor o funcionamento do sistema. Feito isto, a máquina partiu na primeira tentativa.
</t>
  </si>
  <si>
    <t>CF-M-M-C-123101A</t>
  </si>
  <si>
    <t>Sensor Nível de Água</t>
  </si>
  <si>
    <t>Radiador M-GE-513202</t>
  </si>
  <si>
    <t>UPS nova substituída. Pendente passar carga para UPS, que está apenas mantendo baterias em flutuação</t>
  </si>
  <si>
    <t>Removida UPS para reparo externo (em andamento e avaliação). Antecipada a aquisição de novo inversor via projeto</t>
  </si>
  <si>
    <t>Completado nível de água</t>
  </si>
  <si>
    <t xml:space="preserve">OI 2024147373 GE-513201D - Falha Partida – WHRU (Etapa PTT) – PF: Lucas
Hoje conforme combinado tivemos partida assistida do TGD no final do período da manhã. Houve duas tentativas sem sucesso devido a falha de acionamento no WHRU. Foi mobilizado apoio de instrumentação e automação para realizar avaliação em campo. Nos testes realizados foi verificado que a válvula 20HRI de acionamento do WHRU não estava atuando em campo. Aproveitamos a PTT liberada para intervenção corretiva. TM Menezes verificou que a válvula direcional de pilotagem estava agarrando, foi feita limpeza dela em campo e também trocada a solenóide de acionamento, após a intervenção foram realizadas várias modulações, mas válvulas voltou a apresentar falhas. Foi feita nova limpeza e colocado novamente em testes, desta vez com sucesso. No entanto, nossa equipe não ficou satisfeita com reparo, pois a apresentou alguns pequenos vazamentos na modulação, acordamos então dar continuidade nessa atividade amanhã removendo todo o conjunto para desmontagem, limpeza e troca dos anéis de vedação em bancada. Solicitamos também ao GPI para verificar se temos sobressalente em estoque, caso tenha, vamos trocar por um conjunto novo. A máquina segue disponível
</t>
  </si>
  <si>
    <t>OI 2024147373 GE-513201D - Falha Partida – WHRU (Etapa PTT) – PF: Lucas
Hoje, conforme combinado, foi dado continuidade na corretiva no WHRU do TGD. TM Menezes removeu o conjunto da válvula direcional para reparo em bancada. Foi realizada desmontagem dá válvula, feito limpeza, verificamos que as vedações da solenoide, válvula direcional estavam OK, porém a vedações (Oring) do piloto estava bastante degradada. Verificamos todos os nossos kits de vedação disponíveis tanto do laboratório quanto da ferramentaria, mas não encontramos o anel oring no diâmetro e na espessura adequada para troca. Com isso, foi feita limpeza, lubrificação e recomposto com a vedação original. Em seguida, realizamos vários testes de atuação em bancada com sucesso, o conjunto modulou, mas apresentou pequena passagem de ar pelo piloto, passagem esta que na avaliação da equipe técnica não compromete o funcionamento do conjunto. Superada essa etapa, o conjunto foi montado em campo, testado realizando abertura e fechamento do WHRU com apoio da automação, não houve anormalidades. Máquina ficou disponível para realização de partida assistida amanhã logo no primeiro horário. Obs.: Combinamos com a equipe de instrumentação para especificar esse anel oring degradado para compra descentralizada com apoio do Antonino, em seguida será programado fluxo normal nova corretiva para troca deste kit de reparo do piloto, atividade será priorizada para próxima programação semanal.</t>
  </si>
  <si>
    <t xml:space="preserve">OI 2024211258 GE-513201D Falha na Partida – PF: Lucas
Hoje conforme combinado tivemos partida assistida do TGD no período da manhã com acompanhamento das equipes da MI. Foram realizadas duas tentativas de partida sem sucesso devido a falha de ignição na câmara 04, nas duas vezes. Foi autorizado pelo GAT e emissão de PT imediata para intervenção corretiva pela mecânica. Equipe de mecânica realizou a remoção da tocha da câmara 04 e verificou a presença resquício de sujeira no interior dos orifícios, foi realizado limpeza e recomposto a tocha. Realizamos também vários ciclos de ciclagem no RIC em todos loops não apresentou falha em nenhuma das velas; verificamos conexões, mangueiras, estavam tudo bem apertado. Equipe de instrumentação também verificou a indicação dos TE´s dessa câmara, as indicações estavam ok. Após intervenção, foi realizada nova partida assistida por volta das 16h00, a máquina partiu de primeira. Realizado a etapa de Warmup até atingir a velocidade de sincronismo, em seguida a máquina foi parada. Equipamento testado e liberado para operação.
</t>
  </si>
  <si>
    <t xml:space="preserve">OM 2024133563 - GE-513201C: Revisão Paineis/CJ's (Ação/Abrangência de RTA): - PF: Lucas
Equipe de instrumentação vem atuando nos últimos três dias nessa ação de abrangência de RTA 2020-016513-A para verificação dos painéis de controle e Caixas de junção do sistema de controle do TG. Foram verificadas diversas caixas FD-3/CJE-5132011C/GED 000 132 971: Maioria dos bornes com folga (mais de 3 voltas); FD-1/CJY-5132010C/GED 0013 297:Folga: normal (1/4 de volta); GL-1/CJY-5132013C/GED 00013 425: Bornes fora do trilho; Folga: normal (1/4 de volta); FD-2/CJE-5132012C/GED 0013 297: Folga: normal (1/4 de volta); GL-2/CJD-5132014C/GED 00013 425: Bornes fora do trilho; Folga: normal (1/4 de volta);AD-1/CJE-5132033: sem folga; GI-1/CJE-5132015C/GED 000 138 78: Folga: 1 1/5 volta; Nenhum cabo solto do borne;
</t>
  </si>
  <si>
    <t xml:space="preserve">OM 2024231667  GE-513201C – Verificar Filtro Entrada Linha L1 (PRD MI) – PF: Lucas
Equipe se encontra com muitas dúvidas de como realizar o teste solicitado na OM. Com isso foi decidido com o Sup. Aoki e iremos aguardar o retorno do Eng. Lucas para esclarecer o que está sendo solicitado e como realizar.
[22/02] Realizado o procedimento de teste de vazão em campo nas válvulas de controle, BY-PASS e PREWET do sistema de óleo sintético com apoio do eng. Lucas. Nos testes realizados as vazões medidas estavam conforme os valores esperados. Foi testado também a vazão pelo orifício da PREWET e nenhuma anormalidade foi detectada. Atividade finalizada com sucesso por volta das 15h00.
</t>
  </si>
  <si>
    <t xml:space="preserve">OM 2023996647 - GE-513201C: Revisar Valv. Óleo Sintético – PF: Lucas
Hoje a Instrumentação realizou a manutenção das válvulas do sistema de óleo sintético, 20QGSV1, 20QGSV2,  20SRM concluindo a lubrificação do embolo principal e realizando testes de acionamento com apoio da automação e bomba de óleo sintético operando.
Pendente para amanhã a o teste da  75SRP  (FCV), para isso será realizado um crank verificando a atuação da mesma após a manutenção, acompanhando os steps de controle de rotação.
[14/02] Hoje a Instrumentação realizou o Crank da máquina acompanhando o controle de rotação, permanecendo estável em 3.000 rpm, conforme relato. Em analise com a instrumentação verificamos o procedimento anexo ao RTA mencionado na OM e com base no relato revisamos a OM e amanhã iremos repetir o teste conforme procedimento anexo.
[15/02] Hoje a Instrumentação realizou o Crank da máquina acompanhando o controle de rotação e anotando os valores de Tensão x Corrente x Rotação, estes valores devem anotados para em caso de necessidade de substituição do módulo de conversão de controle da FCV de controle de rotação.
</t>
  </si>
  <si>
    <t xml:space="preserve">Em 16/02  durante as fortes chuvas e descargas atmosféricas ocorreu a queda dos TGs A e B, levando a planta a Shutdown.
Realizada a partida do MTU e em seguida iniciada avaliação do desarme das máquinas. Foi observado que nas maquinas A e B subiram ao mesmo tempo praticamente todos sensores de vibração do Bently, levando ao Shutdown.  Enquanto avaliávamos a queda optamos por entrar com os TGs C e D, porem foi observado que o TG´C estava com diversas falhas que não aceitavam reset, indicando um problema maior, já o TG-D conseguimos colocar em operação permitindo a parada do MTU.
Na sequência foi realizado reset nas máquinas A e B  e observado que não haviam impeditivos e liberada a partida das mesmas.
Durante o processo de partida conseguimos colocar o TG-A em operação permitindo o retorno operacional de toda a planta sem limitação de carga, já o TG-513201B não ignitou e iniciamos a avaliação.
</t>
  </si>
  <si>
    <t>Em 16/02  durante as fortes chuvas e descargas atmosféricas ocorreu a queda dos TGs A e B, levando a planta a Shutdown.
Realizada a partida do MTU e em seguida iniciada avaliação do desarme das máquinas. Foi observado que nas maquinas A e B subiram ao mesmo tempo praticamente todos sensores de vibração do Bently, levando ao Shutdown.  Enquanto avaliávamos a queda optamos por entrar com os TGs C e D, porem foi observado que o TG´C estava com diversas falhas que não aceitavam reset, indicando um problema maior, já o TG-D conseguimos colocar em operação permitindo a parada do MTU.
Na sequência foi realizado reset nas máquinas A e B  e observado que não haviam impeditivos e liberada a partida das mesmas.
Durante o processo de partida conseguimos colocar o TG-A em operação permitindo o retorno operacional de toda a planta sem limitação de carga, já o TG-513201B não ignitou e iniciamos a avaliação.
 TG-513201B -  Analisando a partida com a equipe da instrumentação , verificamos abertura normal das Metering, pressão e vazão de gás, realizamos teste no RIC , todas variáveis normal, deste modo partimos para avaliar em campo as válvulas de dreno e identificamos a dreno da tocha travada aberta, a central com passagem e as demais OK,  deste modo partimos para a substituição das duas válvulas de dreno e na sequencia realizamos o procedimento de partida vindo a ignitar normalmente, elevamos até a velocidade de sincronismo e desligamos, deixando disponível.</t>
  </si>
  <si>
    <t xml:space="preserve">TG-513201C – Em paralelo ao TG-B, a equipe da automação avaliava a falha do TG-C . No PLC foi observado falha no Slot1 cartão controlnet  1756-CNBR/E , foi reiniciado, mas não normalizou. Localizado cartão no K8 com TAG RR , NM  11.210.651 ,  realizada a substituição, reiniciado o CLP não apresentando mais a falha. Reavaliado todas as variáveis e não identificada mais nenhuma falha impeditiva e deixado o TG disponível. </t>
  </si>
  <si>
    <t xml:space="preserve">OI 2024299499 GE-513201D – Análise de Falha SD 17/02
Em 17/02  ocorreu o desarme do TG-513201 D levando o descarte de cargas, Neste momento o TG-A que operava em central passou para Premix mantendo as demais cargas operacionais. Orientamos a operação e colocar o TG-B em operação para permitir uma análise melhor do Desarme do TG-D. TG-B  operando em central.
 TG-513201D – Após apoio ao retorno operacional da planta iniciamos a análise da falha. Foi identificado que ocorreu o desligamento do CCM do TG-513201D por desarme no disjuntor de entrada principal, consequentemente levando desligamento dos periféricos e o desarme do Gerador. Em avaliação o motivo do desarme, estamos segregando as cargas para análise mas ainda não identificado um causa provável. Em paralelo sendo avaliada a oscilógrafia das cargas em operação e alimentação geral, analisando as duas maquinas em operação mapeando diferenças. Por segurança optamos ainda não energizar o painel e pelo avançar da hora, encerramos as atividades em campo as 20h30
[18/02] Hoje gerada essa ordem pelo GPI para tratamento da análise de falha do evento de SD ocorrido no dia 17/02. Sup. Bresser, Eng. Bruno e André França realizaram uma inspeção geral nos barramentos e cargas do painel CCM, a principal não foi encontrada nenhum vestígio de umidade no interior dos painéis, foi constatada somente leve camada de poeira. No entanto, após algumas medições foi encontrada uma baixa isolação na casa de K Ohms na carga do disjuntor do ar condicionado da sala de baterias. Essa carga não possui relé E3 para proteção ficando apenas protegido por um disjuntor comum, estando suscetível a uma falha na seletividade em função de uma curva de atuação mais lenta. A suspeita é que essa baixa isolação tenha causado a abertura do DJ principal. A equipe do compartilhado foi acionada para avaliar as cargas de todos os condicionadores de ar, que seguem desligados. Os demais periféricos do painel foram energizados e nenhum desligamento foi observado. O CCM foi disponibilizado para a operação apenas com a ressalva de monitorar a temperatura da sala caso haja necessidade de partir o TG. O sistema ficará sendo acompanhado ao longo dos turnos da CCT para certificar que não existe outro problema.
Amanhã vamos retornar com pessoal para avaliar melhor essa questão da curva desse DJ do VAC para comparar e avaliar os tempos dele para fecharmos essa análise de falha. Ao final do dia, máquina ficou disponível sem VAC, equipe do compartilhando segue atuando
</t>
  </si>
  <si>
    <t xml:space="preserve">OI 2024299499 GE-513201D – Análise de Falha SD 17/02
[19/02] Hoje tivemos duas frentes em atuação no TGD. Pelo compartilhado, foram realizadas megagens nos motores de VAC das salas de painéis e baterias do TGD, ficou constatado que um dos motores estava em curto TAG 5252067, esse motor foi removido para reparo externo. Foram realizadas as megagem nos outros três motores e estavam todos ok, com isso, foi restabelecido o sistema de VAC da casota. O Sistema ficou disponível com três motoventiladores operando, e foi acionado o quarto que é um splinter(backup) instalado na parte interna casota até a recomposição do motor que saiu para reparo.  Foram verificados os valores de configuração dos reles térmicos e todos estavam ajustados conforme projeto em de 1,5A. Na segunda-feira será dado continuidade na questão da avaliação das proteções configuradas nos DJs para estes motores. Pelo elétrica, foi removida a gaveta onde estava instalada esse motor que apresentou baixa isolação para ensaios com maleta de calibração no laboratório. Sup. Bresser informou que os testes ainda não foram concluídos pois existe uma limitação no valor de simulação da curva de proteção 50 – Magnético Instantâneo. Vamos dar continuidade nessa atividade na segunda-feira. Esse estudo não impacto em nada a disponibilidade do TG que já restabelecida. A temperatura ambiente na casota está ok, com sistema VAC já restabelecido. Essa avaliação será tratada fluxo normal da programação até sua finalização. Serão reprogramadas outras avaliações agora no disjuntor de entrada   </t>
  </si>
  <si>
    <t xml:space="preserve">OI 2024316652 GE-513201C - Comportamento Anormal 80FGS (FT-5132603C) – PF: Lucas
Após os testes do sistema de óleo sintético realizados pela nossa equipe foi verificado impeditivo de partida na máquina devido a comportamento anormal do transmissor de vazão do secundário 80FGS, o instrumento estava com variação na corrente de saída. Foi autorizado PT imediata para intervenção em campo. Foi realizado verificação geral em toda malha do instrumento, foi verificado a integridade do cabeamento, isolação, fusível, tudo OK. Esse instrumento por ser um Curiolis não tem como calibração, foi realizada medição da saída do instrumento e constatado que saída estava travada em 2mA, mesmo realizando loop teste com configurador a saída não alterava. Foi verificado tanto no configurador quanto nos LEDs de indicação interno o indicativo de falha no elemento primário, foi realizado o desligamento do sensor da elétrica e religado, feito isso, a falha sumiu e a saída de corrente normalizou. Por desencargo, foi feito novamente o loop testes e desta vez saída de corrente se comportou adequadamente, no range de 4 a 20mA. O instrumento foi recomposto no campo e restabelecida a malha. Após a intervenção, foi realizada a partida assistida do TGC com sucesso. Equipamento liberado as 20h30.
</t>
  </si>
  <si>
    <t xml:space="preserve">OI 2024316918 GE-513201D - Falha na Partida – PF: Lucas
Hoje foi realizado também pela OP partida do TG-D por volta das 15h00 para ratificar a confiabilidade da máquina após o evento da semana passada. Tivemos duas tentativas de partida sem sucesso devido a falha de VIGV. Houve bastante para identificarmos o motivo da falha em campo, pois a descrição da mesma no sistema está como “ SEE BRUCE FOR A DESCRIPATION”. Esse evento já havia ocorrido a alguns anos e eng. Lucas conseguiu rastrear seu histórico. A falha foi devido a desvio entre medição do SET POINT da válvula VIVG e o seu retorno de posição RVDT. Foi autorizado PT imediata pelo GAT para restabelecimento do TG-D.  Em campo foi realizado teste de modulação manual da válvula, a mesma está com conjunto de acionamento hidráulico bem macio, foi feita também a modulação com uso do gabarito os valores a princípio bateram, porém neste momento identificamos que o retorno de posição RVDT estava girando em falso, verificamos que parafuso de fixação dele no acoplamento/suporte estava quebrado. O Sensor foi removido para oficina para tentativa de reparo. Devido ao tardar do horário e o restabelecimento do TGC paralisamos as atividades para dar continuidade amanhã, logo no primeiro horário.
[23/02] Devido a falha identificada no acoplamento do RVDT, foi realizada a requisição de um sensor novo de NM: 10.761.725. Após a substituição do sensor foi feito o ajuste do sensor e em complemento efetuado stroke test doa VIGV o qual correspondeu perfeitamente aos testes. Com isso foi uma partida de teste do TG-D com sucesso.
</t>
  </si>
  <si>
    <t>20HRI</t>
  </si>
  <si>
    <t>CJs</t>
  </si>
  <si>
    <t>Válvulas seletoras</t>
  </si>
  <si>
    <t>Valvulas seletoras</t>
  </si>
  <si>
    <t>Controlador GS3</t>
  </si>
  <si>
    <t>Aterramento</t>
  </si>
  <si>
    <t>20FGTORD e 20FGCD</t>
  </si>
  <si>
    <t>Válvulas de dreno</t>
  </si>
  <si>
    <t>1756-CNBR</t>
  </si>
  <si>
    <t>Cartão ControlNet</t>
  </si>
  <si>
    <t>DJ de entrada do CCM</t>
  </si>
  <si>
    <t>DJ de entrada</t>
  </si>
  <si>
    <t>80FGS</t>
  </si>
  <si>
    <t>Sensor de vazão coriolis</t>
  </si>
  <si>
    <t>RVDT1
RVDT2</t>
  </si>
  <si>
    <t>Sensor de posição da VIGV</t>
  </si>
  <si>
    <t>Limpeza dos injetores da tocha</t>
  </si>
  <si>
    <t>Verificação/reaperto de bornes</t>
  </si>
  <si>
    <t>Realizado teste de vazão do sistema, para verificar possível obstrução nas válvulas.</t>
  </si>
  <si>
    <t>Realizado teste das válvulas e cranks para confirmar funcionamento da válvula de partida.</t>
  </si>
  <si>
    <t>Não houve necessidade de atuação imediata para disponibilização do equipamento. Foi apenas realizado avaliação e reconhecido os eventos.</t>
  </si>
  <si>
    <t>Realizado a substituição das válvulas que travaram por válvulas reparadas disponíveis em bancada</t>
  </si>
  <si>
    <t>Realizado a troca do cartão que falhou no momento da descarga atmosférica</t>
  </si>
  <si>
    <t>Inpeção visual do barramento e verificação de isolamento das barras
Identificado possível carga causadora do evento, isolada e reenergizado o CCM.</t>
  </si>
  <si>
    <t>Verificação da carga com baixa isolação e DJ desta</t>
  </si>
  <si>
    <t>Verificado o insturmento e resetado o mesmo</t>
  </si>
  <si>
    <t>Identificado acomplamento do sensor quebrado. Foi realizada a substituição do sensor.</t>
  </si>
  <si>
    <r>
      <rPr>
        <b/>
        <sz val="11"/>
        <color theme="1"/>
        <rFont val="Calibri"/>
        <family val="2"/>
        <scheme val="minor"/>
      </rPr>
      <t>OM 2023104058 C-123101D: Suprimir lógica intertravamento (Abrangência RTA)</t>
    </r>
    <r>
      <rPr>
        <sz val="11"/>
        <color theme="1"/>
        <rFont val="Calibri"/>
        <family val="2"/>
        <scheme val="minor"/>
      </rPr>
      <t xml:space="preserve">
Hoje foi dado continuidade de supressão da lógica de intertravamento e impeditivo de partida do compressor por falha das XV’s de sucção e descarga de acordo com a abrangência do RTA (2020-006861-A-RTA) e atendimento ao GM G&amp;E/UN-AGN/APSP/MI 2020/0023. Sendo concluído o serviço de supressão da lógica de intertravamento conforme IT, com o serviço realizado no PLC ControLogix.
</t>
    </r>
  </si>
  <si>
    <r>
      <rPr>
        <b/>
        <sz val="11"/>
        <color theme="1"/>
        <rFont val="Calibri"/>
        <family val="2"/>
        <scheme val="minor"/>
      </rPr>
      <t xml:space="preserve">OM 2024122829 C-123101E: Norm. Falha ZT-401 (Scoop Tube) (PST COTUR) </t>
    </r>
    <r>
      <rPr>
        <sz val="11"/>
        <color theme="1"/>
        <rFont val="Calibri"/>
        <family val="2"/>
        <scheme val="minor"/>
      </rPr>
      <t xml:space="preserve">
Estava programado para hoje para ser verificado a falha do ZIT-401 (retorno de posição do VEHS2). Durante a verificação, foi identificado o escoop tube encontrava-se em 0,4%, com corrente de retorno em 4,04 mA. Ao medir a corrente de set point para VEHS2 na saída 4 do cartão AO 11U116, foi observado valor variando entre 29 mA e OL (over load). Para fins de teste os cabos de saída para o VEHS2 (set point) foram desconectados na régua de bornes 109X01 (19 e 20) e a corrente foi novamente medida, apresentando valor de 4 mA. Dessa forma foi possível constatar que o problema encontra-se no campo, pois o cartão estava enviando o valor correto. Foi realizada medição de isolação dos cabos na saída da régua de bornes citada e o valor para terra oscilou entre 10 Kohms e 7 Mohms. Na tentativa de identificar os cabos na JB-408, foi visto que há uma divergência entre a documentação e a condição instalada em campo. De acordo com o diagrama de malhas I-DE-3902.01-1231-743-TKB-005 (no SINDOTEC usar final 008 em vez de 005), o cabo do VEHS2 sai do painel, entra na JB-408 e vai para o scope tube, porém, fisicamente, ao sair da JB-408 (bornes 19 e 20 (ZIT) e bornes 21 e 22 (Set point)) o cabo passa em outra caixa de junção, JB-421 (bornes 3 e 4 (ZIT) e bornes 5 e 6 (Set point)). Em seguida, ao sair dessa JB o cabo vai para o scoop tube. Ao realizar medições de isolação nos diferentes trechos de cabo, foi identificado que a baixa isolação encontra-se entre as JBs 408 e 421. Suspeita-se que esta seja a causa da corrente excessivamente alta na saída do cartão AO 11U116 quando medida com os cabos de saída conectados. Com isso o compressor hoje se encontra indisponível. Amanhã (quarta-feira) retornaremos a esta atividade afim de disponibilizar o compressor no final do dia.
Status: Em andamento – Indisponível</t>
    </r>
  </si>
  <si>
    <r>
      <rPr>
        <b/>
        <sz val="11"/>
        <color theme="1"/>
        <rFont val="Calibri"/>
        <family val="2"/>
        <scheme val="minor"/>
      </rPr>
      <t>OM 2024122829 C-123101E: Norm. Falha ZT-401 (Scoop Tube) (PST COTUR)</t>
    </r>
    <r>
      <rPr>
        <sz val="11"/>
        <color theme="1"/>
        <rFont val="Calibri"/>
        <family val="2"/>
        <scheme val="minor"/>
      </rPr>
      <t xml:space="preserve">
[10/02] Dado continuidade na avaliação e testes no scoop tube, hoje durante a avaliação realizada a equipe não identificou cabo com corrente alta e realizada nova medição na saída do cartão analógico e no retorno de posição e ambos apresentaram 4mA o que indica que o scoop tube se encontra na posição 0. Atividade continua a amanhã e neste momento entendemos que o compressor encontrasse disponível.
[11/02] Hoje voltamos a atuar no ZT-401 realizando a movimentação do Scoop tube sem apresentar nenhuma anormalidade em seu funcionamento e indicação. Agora será discutido junto a equipe do suporte as ações realizadas, a falha que foi relatada e assim podendo definir novas ações até de verificação dos filtros, do scoop tube, etc.... Amanhã continua a análise da falha.
</t>
    </r>
  </si>
  <si>
    <r>
      <rPr>
        <b/>
        <sz val="11"/>
        <color theme="1"/>
        <rFont val="Calibri"/>
        <family val="2"/>
        <scheme val="minor"/>
      </rPr>
      <t>OM 2024122829 C-123101E: Norm. Falha ZT-401 (Scoop Tube) (PST COTUR)</t>
    </r>
    <r>
      <rPr>
        <sz val="11"/>
        <color theme="1"/>
        <rFont val="Calibri"/>
        <family val="2"/>
        <scheme val="minor"/>
      </rPr>
      <t xml:space="preserve">
[11/02] Hoje voltamos a atuar no ZT-401 realizando a movimentação do Scoop tube sem apresentar nenhuma anormalidade em seu funcionamento e indicação. Agora será discutido junto a equipe do suporte as ações realizadas, a falha que foi relatada e assim podendo definir novas ações até de verificação dos filtros, do scoop tube, etc.... Amanhã continua a análise da falha.
</t>
    </r>
  </si>
  <si>
    <r>
      <rPr>
        <b/>
        <sz val="11"/>
        <color theme="1"/>
        <rFont val="Calibri"/>
        <family val="2"/>
        <scheme val="minor"/>
      </rPr>
      <t>OI 2024349338 C123101C - Análise de falha do SD 27/02/21 - Queda sem motivo</t>
    </r>
    <r>
      <rPr>
        <sz val="11"/>
        <color theme="1"/>
        <rFont val="Calibri"/>
        <family val="2"/>
        <scheme val="minor"/>
      </rPr>
      <t xml:space="preserve">
Fomos acionados pela operação por volta das 14h30, com a informação de havia ocorrido o TRIP do compressor com parada despressurizada e que estava com dificuldade de identificar a causa do TRIP. Com isso foi mobilizado o TM de automação, onde foi verificada a IHM, mas os alarmes já haviam sido resetados, verificado a tabela "alarm log" no SQL e só foram encontrados os alarmes identificado apenas o XS16 e XS17. Verificado o PES, sendo identificado apenas a chegada do XS-1231408C e XS-1231409C, aparentando que o trip partiu do CLP de controle da máquina. Verificado o arquivo de alarmes do SRV001A, e foi localizado apenas os alarmes XA-1231408C e XA-1231409C. O Supervirsor João passou a informação de que ao chegar no compressor identificou que a bomba de óleo e os periféricos, se encontravam em manual, sendo que estavam em automático antes da queda. Com base nessa informação foi verificado as lógicas de shutdown do CLP de interlock, onde foi identificado que o XS-16 é um dos iniciadores do trip Pressurizado e XS-17 é um dos iniciadores do trip Despressurizado e que vem do CLP de controle. Verificado a lógica de Output do CLP de controle, onde são gerados o XS-16 e XS-17 e junto com a lógica de automático dos ventiladores. Com isso, foi identificado que os ventiladores só passam para manual em uma das seguintes condições: 1- comando na IHM, 2- Falha na partida do ventilador, 3- Falha elétrica no ventilador, 4- Primeiro scan do CLP. Feito o levantamento de todos alarmes que geram o XS-16 A de parada pressurizada e comparado com os alarmes que geram o XS-17 de parada despressurizada, foi concluído que não possuem alarmes em comum. Continuará amanhã a análise no painel no campo.
</t>
    </r>
  </si>
  <si>
    <r>
      <rPr>
        <b/>
        <sz val="11"/>
        <color theme="1"/>
        <rFont val="Calibri"/>
        <family val="2"/>
        <scheme val="minor"/>
      </rPr>
      <t>OI 2024349338 C123101C - Análise de falha do SD 27/02/21 - Queda sem motivo</t>
    </r>
    <r>
      <rPr>
        <sz val="11"/>
        <color theme="1"/>
        <rFont val="Calibri"/>
        <family val="2"/>
        <scheme val="minor"/>
      </rPr>
      <t xml:space="preserve">
[28/02] Verificado diagnostico da CPU dos CLPs de controle de todos compressores, e todos apresentam a mesma falha "FATAL" nos parâmetros "System Bus Error" e "System Configuration Mismatch". Não sendo o causador do trip. Foi atualizado data e hora do CLP de controle e interlock do C-123101C, pois o mesmo se encontrava com a data 1/1/2000. Realizada a abertura do painel no campo e retirado cartão por cartão do versamax, encontrado óleo em 3 deles (11U214, 11U213, 11U315 imagens em anexo na OM), realizado a limpeza e reconectado. Ao retirar os cartões, foi verificado os alarmes que subiam na IHM, mas nenhum deles, gerou os mesmos alarmes da queda do compressor. Foi parada a lógica e iniciada denovo para verificar se houve algum restart no CLP, tanto na parada quanto na inicialização do CLP não foram os mesmos alarmes da queda.
Alarmes que foram pegos no SLQ do horário da queda: XS_16_ACTIVE, XS_17_ACTIVE, XS_17_FIRST, H_09_M_ACTIVE, H_10_M_ACTIVE, H_11_M_ACTIVE, XS_23_ACTIVE e H_04_M_ACTIVE
Alarmes que foram gerados na parada do CLP: H_09_M_ACTIVE, H_10_M_ACTIVE, H_11_M_ACTIVE e XS_06_ACTIVE
Alarmes que foram gerados na inicialização do CLP: H_01_M_ACTIVE, H_02_M_ACTIVE, H_03_M_ACTIVE, H_04_M_ACTIVE, H_05_M_ACTIVE, H_09_M_ACTIVE, H_10_M_ACTIVE, H_11_M_ACTIVE, XS_24_ACTIVE e XS_17_ACTIVE
Verificado histórico pelos gráficos em anexo à OM, e não foi identificado nenhuma falha que gerasse sinal espúrio acima de 20mA ou abaixo de 4mA. Sendo assim, não gerando atuação do XS 16, XS17 ou alterando de automático para manual dos ventiladores. Obs. Esse compressor já teve trip por perda de comunicação entre o CLP e os REMOTE IO, por presença de óleo no painel.</t>
    </r>
  </si>
  <si>
    <t>Indicador de Posição</t>
  </si>
  <si>
    <t xml:space="preserve"> ZT-401 (Scoop Tube)</t>
  </si>
  <si>
    <t>Alteração de Lógica de Intertravamento das XVs conforme GM</t>
  </si>
  <si>
    <t>Verificações de Sinais e movimentação em campo.</t>
  </si>
  <si>
    <t>Análise de histórico de alarmes e verificações em campo.</t>
  </si>
  <si>
    <t>Realizada limpeza dos cartões e tentitivas de simular a falha que casou a queda. Análise prossegue  e máquina segue disponível</t>
  </si>
  <si>
    <t xml:space="preserve">OI 2024182369 - GiE_OI_FY-1237700A Limpar Elemento Filtrante
OI 2024182532 - GiE_OI_FY-1237701A Limpar Elemento Filtrante – PF: Suzuki
Após decisão da equipe de Engenharia na última Sexta-feira, hoje foi realizada a limpeza dos filtros Y das duas bombas de água do reciclo A para garantir confiabilidade à máquina ao longo da preventiva da máquina B. Atividade realizada com sucesso.
</t>
  </si>
  <si>
    <t xml:space="preserve">OE 2024164838 - OI C-123701A # TRIP do compressor por baixa pressão sucção 1E2P - PF: Suzuki
Após conclusão da SGM MI 2021/0005 para implementação de delay no PIT-1237409A na Sexta-feira, hoje a alteração na lógica foi realizada com sucesso pelo TM Thiago. Atividade concluída.
</t>
  </si>
  <si>
    <t xml:space="preserve">OM 2023971240 - MANUT PREV RAQUETEAMENTO C-123701B – PF: Suzuki
Hoje pela manhã foi levado ao conhecimento gerencial a situação de interferência das plataformas fixas montadas ao redor do compressor que identificamos no final de semana. Com apoio dos TMs de Mecânica, verificamos que é inviável realizar a preventiva com estas plataformas fixas montadas. Não haverá espaço para trabalhar, remover pistões, abrir tampas, remover válvulas, etc. Ger. Amauri e Flaviano foram ao campo para confirmar o problema conosco. Foi então envolvido pessoal da ETM, TM Davi e GPI para planejar o que deverá ser removido e o que poderá ser apenas ajustado. Atividades de adequação iniciaram no período da tarde e fomos informados no final do dia que já é possível iniciar o raqueteamento amanhã. 
[02/02] Raqueteamento realizado com sucesso, finalizado no início da tarde. Em seguida, equipe de andaimes entrou realizando adequações para o início da preventiva.
</t>
  </si>
  <si>
    <t>OM 2023971252 - MANUT PREV C-123701B 16.000 – PF: Suzuki
OM 2021386761 - AQ-C-123701B-02 -FALHA NO AQUECEDOR
OI 2024320424 C-123701B - Atividades complementares preventiva 16Mil
Hoje equipe da NEAC acompanhou de perto o raqueteamento do compressor e os ajustes nos andaimes. Também foi transportado para área operacional as ferramentas especiais para desmontagem da máquina. Ainda não foi possível emitir a curva S hoje, mas o GPI está trabalhando em cima disso para começar a emitir amanhã.
[03/01] Hoje iniciamos a preventiva propriamente dita pelas nossas equipes técnicas. Foi realizado a remoção e encaminhamento dos dois ventiladores do permutador do sistema de refrigeração P-12371B-02 para manutenção em oficina. Realizado abertura de todas as tampas do compressor juntamente com a remoção de todos os Hydrocons. Retirado também o torque das tampas das válvulas. Removidas tampas do engaxetamento e pré-engaxetamento. Acordado com GPI a emissão das curva S de acompanhamento todos os dias as 10h00. Atividade prossegue amanhã, compressor segue indisponível.</t>
  </si>
  <si>
    <t xml:space="preserve">OM 2023971252 - MANUT PREV C-123701B 16.000 – PF: Suzuki
OM 2021386761 - AQ-C-123701B-02 -FALHA NO AQUECEDOR
OI 2024320424 C-123701B - Atividades complementares preventiva 16Mil
 [04/01] Dado continuidade na preventiva. Iniciado a revisão geral dos ventiladores em oficina, foi sinalizado que será necessário fazer manutenções estrutural devido a degradação/quebra das grades de proteção dos ventiladores, já está sendo providenciado material juntamente com a programação para confecção das telas novas. Em alinhamento com supervisor Aoki a estratégia é absorver essa corretiva dentro do prazo da preventiva. Realizado também a remoção das 20 válvulas de sucção e descarga para oficina, foi feita pré-avaliação das tampas onde foi verificado que não há danos, com isso, não haverá necessidade de realizar nenhum tipo de usinagem. Em campo foi realizado a limpeza de 11 gaiolas e de suas respectivas tampas. A equipe de instrumentação não conseguiu atuar na preventiva hoje devido a prioridade na slide valve do propano B e no WHRU do TGD. Curva de S de acompanhamento foi emitida hoje as 10h00 com avanço de 14% de realização. Atividades prosseguem amanhã.   
</t>
  </si>
  <si>
    <t xml:space="preserve">OM 2023971252 - MANUT PREV C-123701B 16.000 – PF: Suzuki
OM 2021386761 - AQ-C-123701B-02 -FALHA NO AQUECEDOR
OI 2024320424 C-123701B - Atividades complementares preventiva 16Mil
 [05/02] Dado continuidade na preventiva do compressor. Realizada medição do espaço nocivo juntamente com desalinhamento das hastes dos quatro cilindros; retirados os instrumentos de responsabilidade da NEAC para calibração externa, os mesmos serão coletados na segunda-feira; realizado a limpeza das 20 gaiolas das válvulas de sucção e descarga. A empresa Hoerberger fez coleta na parte da tarde das 20 válvulas e dos 10 Hydrocons para revisão em fabrica. Atividade prossegue amanhã
</t>
  </si>
  <si>
    <t xml:space="preserve">OM 2023971252 - MANUT PREV C-123701B 16.000 – PF: Suzuki
OM 2021386761 - AQ-C-123701B-02 -FALHA NO AQUECEDOR
OI 2024320424 C-123701B - Atividades complementares preventiva 16Mil
 [06/02] Dado continuidade na preventiva da instrumentação com apoio da equipe da LIGA. Pela instrumentação, foi realizado preventiva nos TIT´s-1237-204/205/209/211; e nas XVs-204 e XV-208, foram trocadas todas as microswitch internas e também as reguladoras de ar, pelo modelo novo de corpo de metal. Realizado reaperto limpeza e reaperto nas caixas de junção de campo CJSD-1237001 e CJD-1237003, nesta caixa foi verificada a presença de bastante umidade no interior. Foi realizada limpeza geral com limpa contato e reapertado todas as conexões, orientado a equipe para instalar torofita em todas as caixas de junção de campo. Tivemos uas XV´s-206 e 210 que foram liberadas pela OP devido a passagem pela válvula manual. Pela mecânica, foi realizada preventiva geral no ventilador VE-123716B-B, ajustado ângulo das pás; feito correção de alinhamento; reaperto geral nos parafusos da estrutura; medição de folga do mancal e do motor; montada e tensionada a correia. Para realização dessas atividades foram necessárias retirar os seguintes materiais do almoxarifado: NM 11.787.461 – Kit manut. p/válv. termost. Amot - Reserva 100176163-1 – 01 unidades; NM 10.304.913 - Sensor prox. magnético dist.:2,5mm – Reserva 100176163-2 - 04 unidades; NM 10.304.913 - Sensor prox. magnético dist.:2,5mm – Reserva 100176163-3 - 04 unidades; NM 11.846.179 - Corpo espec. p/válv.solenóide Westlock - Reserva 100176163-4 - 04 unidades; NM 10.0176.163 Filtro ar compr. 5mic 300psi NPT-fe 1/4" Reserva 100176163-5 - 04 unidades
</t>
  </si>
  <si>
    <t xml:space="preserve">OM 2023971252 - MANUT PREV C-123701B 16.000 – PF: Suzuki
OM 2021386761 - AQ-C-123701B-02 -FALHA NO AQUECEDOR
OI 2024320424 C-123701B - Atividades complementares preventiva 16Mil
 [07/02] Dado andamento na preventiva do compressor. Hoje tivemos atuação da equipe de mecânica no ventilador VE-123717B-B, foi ajustado ângulo das pás; feito a correção de alinhamento; reaperto geral nos parafusos da estrutura; medição de folga do mancal e do motor; e seguida montada e tensionada a correia. TMs informaram que a polia motora apresentou desgaste, verificamos que não temos esse material no estoque para troca, porém temos pedido PC 4510697404 emitido com data de remessa para dia 19/02/21. Com ausência do material a polia original foi recomposta, pois não há problemas em operar com ela, conforme informado pelos mecânicos. Atividade prossegue amanhã.
</t>
  </si>
  <si>
    <t xml:space="preserve">OM 2023971252 - MANUT PREV C-123701B 16.000 – PF: Suzuki
OM 2021386761 - AQ-C-123701B-02 -FALHA NO AQUECEDOR
OI 2024320424 C-123701B - Atividades complementares preventiva 16Mil
 [08/02] Segue em andamento a realização da preventiva do compressor sendo realizada a remoção dos pistões dos 4 estágios, foi iniciada a lapidação da sede das válvulas e da sede das tampas e iniciada a desmontagem das tampas do sistema de arrefecimento nos blocos. Nas medições das folgas pistão X camisa somente o 2E2P apresentou desgaste porém sem apresentar danos no compressor, maiores detalhes a Equipe da NEAC está relatando em RDO para a fiscalização. 
Foi iniciada a preventiva no motor principal do compressor o qual foi megado e medido sua resistência ôhmica e não encontrada anormalidade. Equipe identificou a conexão de um cabo de ligação com bastante oxidação, o qual foi removido para tratamento e reconexão amanhã.
</t>
  </si>
  <si>
    <t xml:space="preserve">OM 2023971252 - MANUT PREV C-123701B 16.000 – PF: Suzuki
OM 2021386761 - AQ-C-123701B-02 -FALHA NO AQUECEDOR
OI 2024320424 C-123701B - Atividades complementares preventiva 16Mil
 [09/02] Finalizada a preventiva do motor sendo limpa a conexão do cabo e medições do motor. Realizada a desmontagem das 4 bielas, removido todos os engaxetamentos, pré engaxetamentos e raspadores, iniciada a limpeza dos pistões e camisas. Iniciada a verificação do dimensional do primeiro mancal lado LA e da biela do 1E2P.
</t>
  </si>
  <si>
    <t xml:space="preserve">OM 2023971252 - MANUT PREV C-123701B 16.000 – PF: Suzuki
OM 2021386761 - AQ-C-123701B-02 -FALHA NO AQUECEDOR
OI 2024320424 C-123701B - Atividades complementares preventiva 16Mil
 [10/02] Parte Elétrica: Realizada a boroscopia no motor principal não sendo observado anormalidades. Parte Mecânica:  Finalizada a inspeção dos mancais fixos, realizada o controle dimensional de em três bielas, realizado o controle dimensional de todas as hastes, substituído os internos dos raspadores de óleo, substituídos os internos do pré engaxetamento e realizada a lapidação da sede e tampa da válvula de descarga 1E2P.
</t>
  </si>
  <si>
    <t xml:space="preserve">OM 2023971252 - MANUT PREV C-123701B 16.000 – PF: Suzuki
OM 2021386761 - AQ-C-123701B-02 -FALHA NO AQUECEDOR
OI 2024320424 C-123701B - Atividades complementares preventiva 16Mil
 [11/02] Elétrica: Iniciada manutenção corretiva no aquecedor de água sendo removido do campo para manutenção em bancada. 
Mecânica: Realizado o registro da deflexão do virabrequim, limpeza interna do cárter, realizado o dimensional de todos os colos de biela, inspeção e verificação da folga radial de todas as cruzetas através de calibrador de folga, realizado o dimensional da camisa de todos os cilindros e dos anéis de compressão e guia de todos os cilindros, retirada de todas as tampas laterais da câmera de refrigeração dos cilindros, realizada a lapidação da sede e tampa de válvula do cilindro 1° est. P1 e iniciado inspeção dos flanges do acoplamento haste x cruzeta. Foi identificado uma divergência no engaxetamento dos cilindros do processo 2 sendo que um corpo do engaxetamento veio sem os internos e é um engaxetamento usado. O comprimento do corpo do engaxetamento é diferente em ambos os cilindros que será melhor avaliado amanhã.
</t>
  </si>
  <si>
    <t xml:space="preserve">OM 2023971252 - MANUT PREV C-123701B 16.000 – PF: Suzuki
OM 2021386761 - AQ-C-123701B-02 -FALHA NO AQUECEDOR
OI 2024320424 C-123701B - Atividades complementares preventiva 16Mil
 [12/02] Elétrica: Realizada limpeza e inspeção no aquecedor sendo identificador resistor queimado e iniciada a substituição;
Mecânica: Concluída lapidação da sede e tampa de válvulas, finalizado o LP realizado nas hastes e pistões, realizado o dimensional de todos os pistões dos cilindros, segue em andamento a limpeza da câmera de refrigeração dos cilindros, realizada a montagem da caixa do raspador de óleo dos cilindros do processo 1, montagem do engaxetamento dos cilindros do processo 1, montagem do pre-engaxetamento dos cilindros processo 1, realizado o registro da folga axial do compressor e realizada a montagem da biela do 2° est. Processo 2.
</t>
  </si>
  <si>
    <t xml:space="preserve">OM 2023971252 - MANUT PREV C-123701B 16.000 – PF: Suzuki
OM 2021386761 - AQ-C-123701B-02 -FALHA NO AQUECEDOR
OI 2024320424 C-123701B - Atividades complementares preventiva 16Mil
 [13/02] Pela mecânica, em continuidade a manutenção do compressor,  hoje foram limpos e escovados  os parafusos das tampas e  instaladas as 4 tampas da galeria de refrigeração do bloco do 2º estágio 2º processo. 
Pela Elétrica foi retirado o Rele do motor principal e iniciada a manutenção preventiva em bancada, segue amanhã.
</t>
  </si>
  <si>
    <t xml:space="preserve">OM 2023971252 - MANUT PREV C-123701B 16.000 – PF: Suzuki
OM 2021386761 - AQ-C-123701B-02 -FALHA NO AQUECEDOR
OI 2024320424 C-123701B - Atividades complementares preventiva 16Mil
 [14/02] Pela mecânica, em continuidade a manutenção do compressor foram instaladas as tampas restante das galerias de refrigeração ( 4 do 1º estágio 1º processo, 4 do 2º estágio 1º processo e 2 do 1º estágio 2º processo). 
Hoje a Elétrica concluiu a manutenção preventiva do Relé disponibilizando para a CCT instalar amanhã 15/02. 
</t>
  </si>
  <si>
    <t xml:space="preserve">OM 2023971252 - MANUT PREV C-123701B 16.000 – PF: Suzuki
OM 2021386761 - AQ-C-123701B-02 -FALHA NO AQUECEDOR
OI 2024320424 C-123701B - Atividades complementares preventiva 16Mil
 [15/02] A Neac não conseguiu mobilizar mais equipe para recuperar a curva, Supervisor Aoki  está em contato cobrando,  Antonio Jorge (Neac) está na unidade. 
Estendida  carga  horaria segunda e quarta-feira da Neac e LIGA até as 19hs para recuperar o atraso, Solicitado trabalhar na terça não foi aceito pela Nea.
Hoje recebemos as válvulas que estavam em manutenção na Hoerbiger, nota fiscal enviado via e-mail para Antonino.
Desraqueteamento previsto para sexta feira, mas quarta feira devemos avaliar melhor o cenário, pelos comentários do Tec. da NeaC o prazo está apertado devido a dificuldades na montagem.
Supervisor Aoki acompanhando e buscando alternativas para recuperação, mas vamos nos atentar a segurança e qualidade.
</t>
  </si>
  <si>
    <t xml:space="preserve">OM 2023971252 - MANUT PREV C-123701B 16.000 – PF: Suzuki
OM 2021386761 - AQ-C-123701B-02 -FALHA NO AQUECEDOR
OI 2024320424 C-123701B - Atividades complementares preventiva 16Mil
 [17/02] Atividades realizadas:  Concluindo limpeza do cárter , Instalação das tampas superiores do cárter , Limpeza do filtro "Y" do sistema de lubrificação do compressor , Montagem das tampas das válvulas de descarga do 2° est. P2, Montagem das válvulas de descarga do 1° est. P1, Concluindo montagem das válvulas de descarga 2° est. P1, Montagem da haste/pistão do 1° est. P2, Aplicado torque no acoplamento da haste do pistão acima, Registro da folga radial do pistão do 1° est. P2, Verificado o espaço nocivo do pistão acima lado do cárter , Montagem da haste/pistão do 2° est. P2, Limpeza do reservatório de óleo hidráulico do HydroCom
Recebemos em os instrumentos que estavam em calibração externa e foram instalados, pendente loop teste com PLC/ IHM
</t>
  </si>
  <si>
    <t xml:space="preserve">OM 2023971252 - MANUT PREV C-123701B 16.000 – PF: Suzuki
OM 2021386761 - AQ-C-123701B-02 -FALHA NO AQUECEDOR
OI 2024320424 C-123701B - Atividades complementares preventiva 16Mil
 [18/02] Segue em andamento preventiva no compressor de reciclo B da fase I. Pela mecânica, realizado o registro da folga radial do pistão do 2° est. P2; verificado o espaço nocivo do pistão 2° est. P2; Registro do desalinhado da haste do pistão 2° est. P2; Montagem do cabeçote externo dos cilindros do processo 2; Montagem da haste/pistão dos cilindros do P1; Torque no acoplamento da haste do pistão dos cilindros do P1; Instalação das tampas de válvula dos cilindros do P1; Instalação das tampas de válvula do cilindro 1° est. P2; Aplicado torque na tampa de válvula, parafuso de aperto e porcas castelo de todas as válvulas de descarga dos dois processos. Também foi realizada a montagem motores, pás dos ventiladores em oficina ficando tudo pronto para instalação em campo amanhã. Pela instrumentação, dado continuidade na instalação dos instrumentos com interligação elétrica. Pela elétrica, foi realizado em oficina adaptação nas conexões do aquecedor e trocadas as resistências queimadas, o equipamento está pronto para reinstalação em campo amanhã. Previsto para amanhã loop teste dos instrumentos, montagem dos ventiladores do permutador de água e reinstalação do aquecedor.
</t>
  </si>
  <si>
    <t xml:space="preserve">OM 2023971252 - MANUT PREV C-123701B 16.000 – PF: Suzuki
OM 2021386761 - AQ-C-123701B-02 -FALHA NO AQUECEDOR
OI 2024320424 C-123701B - Atividades complementares preventiva 16Mil
 [19/02] Segue em andamento preventiva no compressor de reciclo B da fase I. Pela mecânica, montado os dois ventiladores do P-02 no campo, feita a limpeza trocador e no tanque; montado as telas de proteção superior e inferior; monta as linhas de entrada e saída pela caldeiraria; recomposto 500 litros de água no sistema. Feito também o registrado da folga radial do pistão dos cilindros do P1; montado cabeçote externo dos cilindros P1; verificado o desalinhado da haste dos cilindros P1; registrado espaço nocivo dos cilindros P1; efetuado correção do desalinhado da haste do pistão do cilindro 1° est. P2; montado as válvulas de sucção de todos os estágios; montado as tampas das válvulas de todos os estágios; efetuado torque nas válvulas e tampas; feita a instalação do Hydrocom de todos os cilindros. Pela instrumentação, dado continuidade na instalação dos instrumentos e loop teste das malhas. Pela elétrica, foi recomposto o aquecedor em campo, ficou para amanhã a ligação dos cabos de alimentação. Revisado a curva S com replanejamento de entrega do compressor no dia 24/02. Atividades prosseguem amanhã com apoio da NEA e LIGA.
</t>
  </si>
  <si>
    <t xml:space="preserve">OM 2023971252 - MANUT PREV C-123701B 16.000 – PF: Suzuki
OM 2021386761 - AQ-C-123701B-02 -FALHA NO AQUECEDOR
OI 2024320424 C-123701B - Atividades complementares preventiva 16Mil
 [20/02] Dado prosseguimento na preventiva o compressor. Pela mecânica, foi concluindo a instalação do hydrocom com a ligação das mangueiras hidráulica e os tubing de vent; feito o registro do alinhamento do motor x compressor; retirado o carretel do acoplamento; feito teste em vazio do motor elétrico para verificar o centro magnético; efetuado a medição do gap do acoplamento, constatado a necessidade de corrigir o gap conforme orientação do fabricante. Essa atividade será realizada na segunda-feira com apoio do eng. Boito. Pela instrumentação: feita a ligação dos hydrocoms, não finalizada devido aos testes de centro magnético pela mecânica. Pela elétrica, foi religado os cabos do aquecedor e também montado o sensor de temperatura do mesmo. Atividades prosseguem amanhã.
Obs.: Criado reserva Nº 99949575-62 para 200 litros do NM 11.214.669 Água deionizada bb c/20L; 
Obs.: Criado reserva Nº 99949575-61 para 4 unidades do NM 11.305.274 Elemento p/compr. NEUMAN
</t>
  </si>
  <si>
    <t xml:space="preserve">OM 2023971252 - MANUT PREV C-123701B 16.000 – PF: Suzuki
OM 2021386761 - AQ-C-123701B-02 -FALHA NO AQUECEDOR
OI 2024320424 C-123701B - Atividades complementares preventiva 16Mil
 [21/02] Dado continuidade na preventiva do compressor. Pela mecânica, foi efetuado a preventiva do ventilador VE-123717B-A, foi realizada a troca de correia; verificado o alinhamento; ajustado ângulo de pás; tensionado a correia; feito reaperto geral de motor, mancal torpedo, ventilador e da estrutura. Pela instrumentação, dado continuidade na ligação das válvulas do hydrocon, foram ligadas mais quatro válvulas hoje. Ficaram pendente três válvulas devido a alguns esclarecimentos junto a NEAC, a válvula 4.2 está com terminal de fixação do cabo danificado, e as válvulas 3.2 e 3.4 na avaliação da equipe foram montadas invertidas, amanhã vamos esclarecer essas dúvidas junto a NEAC e finalizar todas ligações.  Atividades prosseguem amanhã.
</t>
  </si>
  <si>
    <t xml:space="preserve">OM 2023971252 - MANUT PREV C-123701B 16.000 – PF: Suzuki
OM 2021386761 - AQ-C-123701B-02 -FALHA NO AQUECEDOR
OI 2024320424 C-123701B - Atividades complementares preventiva 16Mil
 [22/02] Dado continuidade na preventiva em campo. Pela mecânica, houve bastante atraso na liberação da atividade em campo devido a PT com uso de notebook em campo, superada essa etapa. Foi feita o deslocamento do cubo no eixo; correção do GAP do acoplamento. Pela instrumentação, iniciado a levantamento da curva do ROD DROP. Feito também a inversão das válvulas do hydrocon 3.2 e 3.4. Pela automação, foi iniciado reaperto geral do painel do PLC de campo. Pela elétrica, foi realizada a ligação dos cabos dos dois ventiladores do permutador de água. Pela Caldeiraria, feito o TH do permutador, montadas fixações das telas de proteção do permutador. Atividades prosseguem amanhã.
</t>
  </si>
  <si>
    <t xml:space="preserve">OM 2023971252 - MANUT PREV C-123701B 16.000 – PF: Suzuki
OM 2021386761 - AQ-C-123701B-02 -FALHA NO AQUECEDOR
OI 2024320424 C-123701B - Atividades complementares preventiva 16Mil
 [23/02] Realizada a instalação do carretel e proteção do acoplamento, realizada a curva do Rodd drop, ajustado GAP do sensor de caimento da haste de todos os estágios, finalizada a conexão dos cabos do hydrocon, finalizada a instalação das tampas de visita do engaxetamento e revisão geral das conexções do hydrocon. Como a atividade da manutenção foi finalizada por volta das 15h40 e havendo a necessidade de troca do libra para ao desraqueteamento tendo a liberação do desraqueteamento as 16h30 onde seria executada até as 20h, foi acordado com a gerência em realizarmos o desraqueteamento amanhã no primeiro horário.
</t>
  </si>
  <si>
    <t xml:space="preserve">OM 2023971252 - MANUT PREV C-123701B 16.000 – PF: Suzuki
OM 2021386761 - AQ-C-123701B-02 -FALHA NO AQUECEDOR
OI 2024320424 C-123701B - Atividades complementares preventiva 16Mil
 [24/02] Realizado desraqueteamento do compressor no período da manhã e solicitada a remoção do libra do compressor. Finalizado o reaperto geral no PN do compressor e finalizada a preventiva Bently. Demais atividades de preparação pós preventiva e preparação para partida estão sendo executadas pela OI 2024320424.
[24/02] Com o desraqueteamento do compressor, foi cancelada a PTT impedindo a execução das atividades de finalização da preventiva e preparação para partida compressor que dependiam da remoção do libra para serem executadas. Como as ordens de preventiva possuem muitas operações, foi conversado com PLOP que orientou a emissão de uma OM imediata somente com os itens necessários, com isso foi solicitado e autorizada a emissão da PT imediata. Foi realizado o teste de sentido de giro dos ventiladores do sistema de arrefecimento e estavam ok, ficando pendente somente a instalação da tela de proteção dos ventiladores. Realizada a partida das bombas bombas do sistema de arrefecimento com vazão e pressão OK, iniciada a remoção do ar do sistema que continua amanhã e realizada a inspeção nos 4 engaxetamentos e não identificado vazamentos no engaxetamento. Realizada a tentativa de partida de pré lubrificação porém não tivemos sucesso, devido ao LSL-1237403B estar atuado mesmo com o nível do cárter estando normal. Foi solicitado apoio da equipe de instrumentação que atuou na chave de nível identificando a ligação do instrumento invertida fazendo com que queimasse o fusível constantemente. Corrigida ligação do instrumento normalizando a indicação do nível do cárter e permitindo a partida da bomba de lubrificação em teste. Amanhã seguem as atividades para a partida do compressor.
OBS: Para realizar a partida do sistema de controle de carga do compressor, será necessário realizar um force no PIT-1237442B. Instrumento esse que foi removido do compressor B para ser instalado com compressor A.
</t>
  </si>
  <si>
    <t xml:space="preserve">OM 2023971252 - MANUT PREV C-123701B 16.000 – PF: Suzuki
OM 2021386761 - AQ-C-123701B-02 -FALHA NO AQUECEDOR
OI 2024320424 C-123701B - Atividades complementares preventiva 16Mil
 [25/02] Instaladas as grades de proteção dos air coolers do sistema de arrefecimento, finalizada a remoção de todo o ar do sistema de arrefecimento, realizado o flushing no sistema de refrigeração, realizada a tentativa de partida do sistema de controle de capacidade mas não tivemos sucesso devido a falha no PIT-1237442B. Como ainda estamos providenciando a compra do instrumento novo, foi gerada a ARO 2021-055 e aplicado o force no PIT-1237442B, assim possibilitando a partida da bomba do hydrocom e também retirando o impeditivo de partida do compressor. Realizado teste no sistema do Hydorcom sendo identificados 2 vazamentos nos pontos 2.2 e 4.2 que foram sanados imediatamente. Realizado o abastecimento do sistema de arrefecimento com 260L e amanhã prosseguimos com a continuação do abastecimento de água. Finalizado pela Automação e Elétrica da LV de entrega do compressor pós preventiva, pendente a realização pelas demais disciplinas. Alinhado com o Cotur a pressurização do compressor para conferência da estanqueidade e durante a pressurização do compressor, apresentou vazamento por algumas porcas castelos e já sanadas, apresentou também um pequeno vazamento de gás pelo flange da garrafa de pulsação de sucção do 2E1P e local este que não é ponto de requeteamento, porém foi retorqueados os parafusos de fixação repressurizado e sanado o vazamento. Compressor pronto para partir amanhã no primeiro horário.
</t>
  </si>
  <si>
    <t xml:space="preserve">OM 2023971252 - MANUT PREV C-123701B 16.000 – PF: Suzuki
OM 2021386761 - AQ-C-123701B-02 -FALHA NO AQUECEDOR
OI 2024320424 C-123701B - Atividades complementares preventiva 16Mil
 [26/02] Finalizada a LV de entrega por todas as disciplinas observando-se que o LSL-123703B volto a ficar alarmado mesmo com o nível OK. Por volta das 11h10 foi realizada a partida do compressor de primeira. Assim que realizada a partida do compressor o engaxetamento do 2E2P TE-1237461B começou alarmar temperatura alta, mesmo assim foi mantido o compressor em operação com acompanhamento da NEAC. Após a 2h30 de operação começou a cair a pressão de óleo do sistema de lubrificação do compressor, assim sendo solicitada a parada do compressor as 14h23 para verificação. Foi aberto o filtro Y e identificado que estava sujo e limpo em seguida testado normalizando a pressão. Com esta parada do compressor, foram realizadas algumas verificações/testes no engaxetamento onde foi observado que até a entrada do bloco do 2E2P está chegando água mas não está havendo fluxo pelo engaxetamento. Realizada a abertura da janela de visita para ter acesso ao engaxetamento e constatado que realmente não está havendo o fluxo de água no engaxetamento. Alinhado com a gerência a continuidade no sábado e domingo com a mobilização da NEAC e caldeiraria.
</t>
  </si>
  <si>
    <t xml:space="preserve">OM 2023971252 - MANUT PREV C-123701B 16.000 – PF: Suzuki
OM 2021386761 - AQ-C-123701B-02 -FALHA NO AQUECEDOR
OI 2024320424 C-123701B - Atividades complementares preventiva 16Mil
 [27/02] Conforme acordado com a gerencia, foi mobilizada a equipe de caldeiraria que efetuou o raqueteamento do 2E2P. Realizada a abertura do cabeçote 2E2P e removido o pistão. Sacado o engaxetamento e em análise de bancada, foi observado que umas das camadas do engaxetamento não casava a furação da refrigeração, fazendo com que água não circulasse pelo engaxetamento. Após a tentativa de utilizar alguma parte de algum outro engaxetamento todas sem sucesso, no final do dia identificado um engaxetamento novo disponível do 2E2P. Já foi retirado do estoque e amanhã prosseguirá com testes em bancada e dando tudo certo realizar a remontagem do compressor.
</t>
  </si>
  <si>
    <t xml:space="preserve">OM 2023971252 - MANUT PREV C-123701B 16.000 – PF: Suzuki
OM 2021386761 - AQ-C-123701B-02 -FALHA NO AQUECEDOR
OI 2024320424 C-123701B - Atividades complementares preventiva 16Mil
 [28/02] Testado em bancada os canais de lubrificação e refrigeração do engaxetamento novo do 2E2P, porém na montagem em bancada das conexões OD, acabou travando a rosca e no momento de sacar o adaptador saiu espanando a rosca. Buscamos no estoque, instrumentação e containers para tentar encontrar uma conexão idêntica mas não tivemos sucesso. Conforme especificação levantada pelos técnicos, foi encaminhado ao Antonino para realizar a compra dos adaptadores 3/8”OD X 3/8”BSP e arruelas de vedação. Amanhã será dado continuidade na montagem do conjunto e possivelmente no desraqueteamento do compressor no período da tarde.
</t>
  </si>
  <si>
    <t xml:space="preserve">OM 2022876037 P-C-123701B-02 Inspeção e Revisão geral – PF: Suzuki
Durante a revisão geral do permutador, foi identificada que as grades de proteção interna e externa totalmente deterioradas. Já foi providenciada a compra da grade para a recomposição, reprogramada a atividade para a semana 7 de remoção do permutador do campo, reparo no Pipeshop e reinstalação em campo. Como teremos o feriado no início da próxima semana, já foi solicitado ao PPME a mobilização da equipe necessária para segunda e terça feira de forma que não haja impactos no retorno do compressor. Estamos aguardando o ok da mobilização da equipe para o feriado.
[10/02] Realizado o ajuste do andaime e iniciada a desmontagem do permutador para reparo em oficina.
</t>
  </si>
  <si>
    <t xml:space="preserve">OM 2022876037 P-C-123701B-02 Inspeção e Revisão geral – PF: Suzuki
 [11/02] Realizada a desmontagem do permutador e removida a grade de proteção danificada para reparo no pipeshop. Esta atividade já foi sinalizada como prioridade para a equipe do PPME para atuar no reparo para não impactar o prazo de conclusão do compressor.
</t>
  </si>
  <si>
    <t xml:space="preserve">OM 2022876037 P-C-123701B-02 Inspeção e Revisão geral – PF: Suzuki
 [12/02] Iniciada a confecção de nova grade no pipeshop pela caldeiraria e também iniciada a recuperação da estrutura dos ventiladores. Esta atividade foi negociada junto a Gerência e PPME a mobilização da equipe de caldeiraria para os dias 15 e 16/02, andaime e Guindaste para 16/02 (Feriado do Carnaval).
</t>
  </si>
  <si>
    <t xml:space="preserve">OM 2022876037 P-C-123701B-02 Inspeção e Revisão geral – PF: Suzuki
 [15/02] Hoje a caldeiraria trabalhou na revisão da pintura da estrutura do ventilador, está bem danificada e corroída, amanhã deverá ser realizada a pintura com anticorrosivo e posterior pintura final, previsão de retorno para campo quinta feira com a ressalva de caso adiantar o compressor  iremos mobilizar a G&amp;E para montagem na quarta-feira.
</t>
  </si>
  <si>
    <t xml:space="preserve">OM 2022876037 P-C-123701B-02 Inspeção e Revisão geral – PF: Suzuki
 [16/02] Hoje a caldeiraria concluiu o tratamento da corrosão e a pintura, disponibilizando para instalar em campo,  previsão de retorno para campo quinta feira 18/02 
</t>
  </si>
  <si>
    <t xml:space="preserve">OI 2024240473 C-123701A – TRIP do Compressor (PST COTUR - ARO 2021-039) – PF: Suzuki
Por voltas das 10h36 ocorreu o TRIP do compressor C-123701A por atuação do PIT-1237442A do Hydrocon. Removido o instrumento do campo para teste em bancada não havendo condição de reparo. Buscamos no estoque o sobressalente NM 12.531.636 porém não tem. Optamos pela retirada do PTI do compressor B, porém o instrumento foi removido para calibração em oficina externa para calibração decorrente da preventiva. Então foi envolvido o Eng. Boito e UOTOP sendo gerada a ARO 2021-031 e realizado o force do instrumento deixando o compressor disponível. Já foi solicitado a NEAC o retorno do PIT do compressor B que saiu para calibração externa.
Aoki, conforme conversado, favor solicitar a NEAC prioridade máxima/imediata a devolução do PIT-442 do compressor B para instalarmos no compressor A.
Thomaz e Leandro, Favor buscar dentre os sobressalentes dos TG’s do sistema de partida ou de diesel se não tem nenhum instrumento que atenda a faixa do PIT-442A. Favor buscar também no sistema Petrobras algum instrumento compatível.
Antonino, favor providenciar o orçamento para compra de um instrumento NM 12.531.636 Transm. pressão man. 0a200bar
</t>
  </si>
  <si>
    <t xml:space="preserve">OI 2024240473 C-123701A – TRIP do Compressor (PST COTUR - ARO 2021-039) – PF: Suzuki
 [11/02] Realizado contato com a NEAC solicitando o retorno o PIT-1237442 removido compressor. A NEAC sinalizou que poderia ser retirado ainda pela, o qual foi mobilizado junto ao compartilhado recebendo instrumento no final do dia e realizada a calibração em bancada. Acordado com o Cotur para instalarmos amanhã no primeiro horário.
[12/02] Conforme prioridade solicitada pela gerência foi reinstalado o instrumento em campo no primeiro horário. Foi definido pela operação em manter o instrumento forçado até que o compressor entrar em operação a partir de segunda-feira 15/02 para ganho de confiabilidade do instrumento e assim ser removido o force.
</t>
  </si>
  <si>
    <t xml:space="preserve">OI 2024255106 C-123701B – Realizar LP nas hastes e pistões – PF: Suzuki
De acordo com a necessidade apresentada pela NEAC de realizar o LP nas hastes e pistões e por falha do plano de manutenção de não contemplar, foi solicitada e autorizada a emissão da PT imediata e iniciada a realização do LP nos componentes.
[12/02] Mecânica: Finalizado o LP realizado nas hastes e pistões.
</t>
  </si>
  <si>
    <t xml:space="preserve">OI 2024309393 C-3123701C - Falha VE-C-3123717C (PRD COTUR) – PF: Suzuki
Ontem por volta das 21h00 fomos informados pelo COTUR sobre SD do ventilador VE-C-17C do reciclo C. Foram tentadas duas tentativas de partida após a queda sem sucesso. Foi mobilizado apoio da CCT que para verificar a falha no demarrador. A equipe da CCT realizou verificação na gaveta é indicou falha possivelmente era devido a baixa isolação do motor. A equipe até tentou manter o compressor operando com refrigeração uso de água, mas a temperatura elevou muito, com isso, foi necessário a parada do compressor C-3123701C e entrada em operação do compressor C-3123701B. Logo no período da manhã foi autorizado pelo GAT PT imediata para avaliação em campo pela equipe de elétrica. TM Valdemar fez avaliação em campo, informou que ao abrir de ligação do motor tinha verificou a presença de uma pequena lâmina de água, foi feita a limpeza em seguida megado o motor e constatado que baixa isolação na casa de X K ohms. O indicativo foi de remoção do motor para bancada para abertura e uma avalição mais detalhada. TM Valdemar já removeu e isolou os cabos do motor para deixar ele pronto para remoção. Verificamos na programação da semana S#09 temos a previsto a remoção deste ventilador para revisão geral em oficina através da OM 2022539725. Vamos antecipar essa atividade como extraprogramada já para esta segunda-feira, de forma a reduzir o tempo de indisponibilidade do compressor. Temos disponível no estoque uma unidade do NM 12.232.630 Motor #F 3,7 KW 440V Ex nA. Obs.: Verificamos na lógica que este compressor até parte sem um dos ventiladores, porém existe o SD por temperatura elevada no sistema de óleo. Essa ordem CNTG será encerrada, pois o tratamento desse ventilador se dará através da OM 2022539725.
</t>
  </si>
  <si>
    <t xml:space="preserve">OI 2024337907 C-3123701C – Falha no aquecedor AQ-C-3123701C – PF: Suzuki
Por volta das 18h20 fomos informados da pelo Cotur que o aquecedor ao ser ligado estava entrando em falha. Foi avaliado pela automação e identificado a presença do alarme E-0015 que significa (falta de fase, TRIP ou alarme). Foi autorizada a PT imediata e iremos atuar no turno da noite pela equipe da CCT na verificação do demarrador deste aquecedor.
[25/02] Realizada a manutenção da gaveta e foram realizados reapertos de alguns bornes que apresentavam ausência de torque e a troca do cabo Flat que comunica com a unidade extensora. A gaveta foi inserida e nos nossos acompanhamentos verificamos que a mesma não entrou. Foi alinhado com o coordenador Medeiros que o sistema de Óleo da máquina será partido pelo turno da noite e os técnicos da CCT poderão acompanhar ao longo do turno a performance de funcionamento da gaveta da gaveta. 
</t>
  </si>
  <si>
    <t xml:space="preserve">OM 2024047417 C-3123701C MANUT PREV AUTOMAÇÃO – 4000h (PRD MI) – PF: Suzuki
OM 2024047419 MANUT PREV C-3123701C - L.V ENTREGA
Iniciado hoje o reaperto de bornes no painel, serviço continuará na segunda-feira. O Check list será realizado após a conclusão do reaperto de bornes.
</t>
  </si>
  <si>
    <t>FY-1237700A
FY-1237701A</t>
  </si>
  <si>
    <t>PIT-1237442A</t>
  </si>
  <si>
    <t>VE-C-3123717C</t>
  </si>
  <si>
    <t>Motor do ventilador</t>
  </si>
  <si>
    <t>AQ-C-3123701C</t>
  </si>
  <si>
    <t>Preditiva</t>
  </si>
  <si>
    <t>Preventiva - Raqueteamento</t>
  </si>
  <si>
    <t>Preventiva - Revisão geral</t>
  </si>
  <si>
    <t>Troca do instrumento</t>
  </si>
  <si>
    <t>Realizado bypass</t>
  </si>
  <si>
    <t>OM 2023901491 MC-B-540001C Realizar reparo no motor (PST COTUR) – PF: Suzuki
Por volta das 11h30 a Empresa MECATURBO entregou a motor diesel revisado na oficina. Foi iniciada então a preparação em campo para movimentação deste motor amanhã para recomposição no seu local de instalação. A equipe de caldeiraria verificou que os quatro furos dos pés não estava adequados com a furação do campo, os mesmos foram removidos para pipeshop para obilongamento dos furos. Em paralelo também foi iniciada pela caldeiraria a confecção da tampa de proteção/suporte da correia do motor. Previsão de ficar pronto é até segunda-feira, dia 08/02. 
[08/02] Realizada a movimentação do motor da oficina para o campo, posicionado motor na base, realizada a montagem do cardan e acoplada a bomba e iniciada a montagem dos periféricos. Durante a montagem foi identificada a necessidade de um espigão de 3/4 x 5/8 rosca NPT Latão e uma mangueira de 2" de alta pressão com comprimento de 500mm que será providenciada amanhã. Como não foi possível concluir a montagem 100% em campo, foi reagendado a vinda da MECATURBO, Scania e TM Caleiras para quinta feira se forma que não haja pendências para a partida do motor.
Aoki e Antonino, favor providenciar o material pendente para a continuidade da montagem do motor em campo.
 [09/02] Realizada a montagem do reservatório novo e a montagem mecânica 90% concluída. Agora estamos pendente pelo Osni transferir o dinheiro para a compra da mangueira e espigão para continuidade da montagem do motor.
 [10/02] Realizada a instalação dos sensores do motor, instala a mangueira que foi comprada e realizado o desraqueteamento da bomba. Pendente abastecer o fluído de arrefecimento, montar filtro de ar e flexível da turbina da seção fria, conectar motor de partida/bateira e teste.
 [11/02] Recebida a equipe da Mecaturbo na unidade, foi instalado as mangueiras que estavam faltando, conectado o motor de arranque e as baterias e realizado um check em toda a montagem. A Scania não compareceu a unidade conforme combinado com a Mecaturbo, sendo reprogramada para amanhã o teste da bomba.
[12/02] Certificado o funcionamento do aquecedor de água. Recebemos pela manhã a equipe da Mecaturbo e o Técnico da Scania, realizada a retirada de ar do sistema de diesel com várias partidas do motor sem aumento de rotação para preenchimento do sistema de combustível e lubrificação interna do motor, após o almoço realizada a partida do motor. Na primeira partida chegamos a rotação de 800rpm conseguindo atingir até 1.100rpm operando por 30 minutos mantendo a temperatura do motor dentro da normalidade. Após muito trabalho foi possível aumentar a rotação do motor para 1.400rpm através do potenciômetro instalado no PN do motor operando também por 30 minutos, em seguida foi aumentada a rotação para 1.800rpm que operou por mais 30 minutos com sucesso e a temperatura do fluído de arrefecimento estabilizado em 83ºC. Removidos os sinais de TRIP d bomba por alta temperatura do sistema de arrefecimento e de baixa pressão de óleo lubrificante. Bomba segue disponível, porém foi orientada a operação para realizar testes somente em dias úteis com acompanhamento da MI/Preditiva. Orientada a operação que a bomba não está partindo em automático, sala de controle e nem pela IHM, somente pelo painel do motor (banco de baterias).
Foram identificadas algumas pendências que serão tratadas: Não parte em automático, nem pela IHM, nem pela sala de controle, mal contato no PN e pequeno vazamento de água pela linha de retorno do sistema de arrefecimento para a sucção da bomba (Flange de 2” na sucção da bomba). Temos uma ordem planejada para segunda-feira 15/02 para reaperto geral do PN desta bomba.</t>
  </si>
  <si>
    <t xml:space="preserve">OM 2023901491 MC-B-540001C Realizar reparo no motor (PST COTUR) – PF: Suzuki
 [19/02] Hoje conforme combinado, tivemos partida assistida da bomba de combate a incêndio C com acompanhamento da equipe da MI(Automação e Mecânica). Foi impresso o relatório emitido pelo Eng. Boito para validarmos o que realmente ficou de pendencia em campo. Antes da partida da bomba verificamos que aquecedor estava operando com temperatura em 38ºC. Visto isso, foi feita a partida em remoto no modo automático com sucesso; foi verificado que os LEDs na frontal do painel estava todos ok; sem registro de alarmes ativos. Foi verificado que não havia mais vazamento no retorno do permutador de água-água. Enfim, de modo geral, após restabelecermos a CPU do PLC todas as condições operacionais da bomba foram restabelecidas, não tendo mais pendencias críticas para tratamento. A única ressalva é quanto ao fluído de escurecido do reservatório que será tratado via fluxo normal, sup. Aoki indicou para que seja programada essa atividade de troca do fluído somente daqui a uns 20 dias pelo menos para que toda sujeira possa desprender e troca com fluído novo seja mais efetiva. Obs.: Essa ordem foi encerrada e foi gerada uma ordem nova para tratamento da questão do fluído OM 2024306516 MC-B-540001C Realizar troca fluido arrefecimento e óleo. Essa atividade será programada após a semana 10. A bomba foi restabelecida para operação sem pendências, solicitado sua remoção da PST e do PFCEO. Foi informado também que a motor original foi coletado em Macaé hoje e deve chegar na unidade na segunda-feira, dia 22/02. Esse motor revisado vai para estoque como reserva estratégia da unidade.
</t>
  </si>
  <si>
    <t xml:space="preserve">OM 2024155867 - PN-B-540001A - Reaperto de bornes/limpeza (PRD MI – ARO 2021-035) – PF: Suzuki
Conforme programado foi realizado limpeza e o reaperto geral do painel, sendo encontrados muitos bornes com ausência de torque.
</t>
  </si>
  <si>
    <t xml:space="preserve">OM 2024155643 - PN-B-540001B - Reaperto de bornes/limpeza (PRD MI - ARO 2021-037) – PF: Suzuki
Realizado o reaperto geral do painel e encontrado cabo solto em circuitos de comando, um na alimentação de uma fonte, um cabo que chega da bateria no painel e realizado limpeza interna do PN. Após a remoção do libra foi realizada a tentativa de partida da porém ao iniciar a preparação, a operação observou a indicação de falha na IHM impedindo a partida. Foi verificado pelo TM de Automação e Elétrica que estava ocorrendo falha de comunicação. Realizada inspeção no interior do PN e constatado que o cabo de comunicação da IHM X MICROLOGIX estava mal conectado, sendo retirado e reconectado novamente normalizando a comunicação. O TM de automação sinalizou que o cabo está sendo forçado pela disposição de montagem no painel, onde recomendou a substituição e melhoria na disposição do cabo. Após isso foi realizada a partida da bomba com sucesso.
</t>
  </si>
  <si>
    <t xml:space="preserve">OM 2024226945 5420-028/29/30 - Alteração SET PCVs SCI. (PRD MI) – PF: Suzuki
Em atendimento a GM G&amp;E/UN-AGN/APSP/MI 2021/0006, foi alterado o SET as PCV’s-5420028, 029 e 030 para 1.400kpa. Ficou pendente apenas a partida das bombas para teste.
</t>
  </si>
  <si>
    <t xml:space="preserve">OM 2023476182 B-3123101A folga no ajuste stroke – PF: Suzuki
Conforme programado foi realizada a verificação da folga do stroke, sendo substituída a engrenagem cônica. Realizada a movimentação do stroke com bomba parada e não apresentou anormalidade.
</t>
  </si>
  <si>
    <t xml:space="preserve">OM 2024155520 - PN-B-540001C -  Limpeza  e Reaperto de bornes do painel local e sistema de baterias (PST) – PF: Suzuki
Realizado reaperto nos bornes, não identificado nenhum borne sem aperto, porem identificado os cabos abaixo seus respectivos bornes, não identificado o motivo.
-PN-B-540001C- 1 - Com cabo anilha 72 fora do borne(provavelmente I/9) do controlador micrologix.
-PN-B-540001C-2- Cabo borne 19 da régua RB-02 fora do borne
Caleiras, bom dia, Favor dar o suporte nesse caso para definir a ação necessária, grato,
</t>
  </si>
  <si>
    <t xml:space="preserve">OM 2024211205 M-VE-P-B-541201B-01 Repara Motor Elétrico (PFCEO+PST COTUR) – PF: Suzuki
Conforme programado foi realizada a remoção do motor desse permutador da bomba B-01B do sistema de Blowdown para avaliação e reparo em oficina. Equipamento está em bancada para testes. Atividade prossegue amanhã.
[19/02] Dado continuidade na corretiva em oficina. Foi realizada desmontagem do motor em bancada, verificado a presença de bastante água na parte interna; caixa de ligação com bastante umidade; feita a megagem do motor, o mesmo apresentou baixa isolação. Será necessário enviar motor para reparo externo, vamos aproveitar e já utilizar o recurso disponível no contrato da LIGA para essa finalidade. 
GPI-Elétrica: Olavo, favor viabilizar com brevidade o planejamento para envio desse motor em emergência para reparo utilizando o recurso do contrato, este item é crítico por de se tratar de equipamento SO, está sendo acompanhado na PST e no PFCEO. Obrigado.
[22/02] A ordem já foi redelineada pelo GPI prevendo o encaminhamento do motor para reparo externo utilizando o contrato de reparo da LIGA. O prazo contratual para reparo em motores é de 7 dias. Por ora, a bomba segue indisponível. 
</t>
  </si>
  <si>
    <t xml:space="preserve">OI 2024310066 B-3123103 - Falha na partida (PRD COTUR - ETAPA SEM PT) – PF: Suzuki
Acionado a manutenção por volta das 07h00 com informação que operação não conseguia fazer a reposição de MEG no V-3123109 da UAPO III devido a falha nessa bomba pneumática. Foi mobilizado equipe de mecânica para avaliar, TM Brazil verificou que direcionador de pilotagem da bomba danificado. Verificamos o desenho da bomba e identificamos sobressalente disponível em estoque. Foi feita a reserva e a substituição em campo. Não emitida PT para essa atividade devido ao esse direcionador de pilotagem ser uma peça pequena de plástico e de montagem por encaixa. Foi trocado este componente com acompanhamento do operador em campo, após a troca a bomba foi estabelecida. Segue operando sem anormalidades. Obs. Criado a reserva Nº 101074627-1 para uma unidade do NM 12.265.950 Bloco b. VALLAIR.
GPI-Mecânica: Luís H, essa bomba é extremamente crítica para equipe da operação para reposição de MEG no Vaso 09, identifiquei que temos NM 12.392.388 Bomba Pneumático, sem parametrização. Por gentileza, viabilizar a inclusão desse sobressalente na lista técnica juntamente com sua parametrização como material estratégico ZS=1, validar essa recomendação com supervisão e engenharia. Essa bomba é de baixo custo, porém sua ausência acarreta impacto operacional significativo para UAPO III.
</t>
  </si>
  <si>
    <t xml:space="preserve">OM 2022539725 VE-P-3123717C Revisão Geral no Conjunto (PST COTUR) – PF: Suzuki
Conforme combinado, foi antecipada a atividade de revisão geral do ventilador do compressor de reciclo C-3123701C. Logo pela manhã, foi removido o motor do campo para oficina, o mesmo foi aberto e constatado a presença de bastante água em seu interior, praticamente meio copo de água. O motor foi todo desmontado, limpo e colocado para secar. Ao final do dia foi medido novamente sua isolação que ficou na casa dos 5Gohms, que é um valor aceitável. Em campo foi montado o andaime e soltado a estrutura do ventilador para remoção dele amanhã logo no primeiro horário. A expectativa da equipe e revisar todo o conjunto em oficina amanhã e na quarta-feira, dia 24/02 já iniciar a montagem em partida assistida do conjunto em campo.
</t>
  </si>
  <si>
    <t xml:space="preserve">OM 2022539725 VE-P-3123717C Revisão Geral no Conjunto (PST COTUR) – PF: Suzuki
[23/02] Removido o ventilador do campo para reparo em oficina e iniciada a substituição do rolamento do mancal torpedo. Foi deixado o motor secando em bancada  porém foi observado que o motor apresenta um valor baixo no índice de absorção, com isso decidimos em instalar um motor novo existente em estoque para liberação do conjunto amanhã dentro prazo combinado junto a gerência. O motor removido será reparado em bancada e retornado ao estoque como usado.
</t>
  </si>
  <si>
    <t xml:space="preserve">OM 2022539725 VE-P-3123717C Revisão Geral no Conjunto (PST COTUR) – PF: Suzuki
 [24/02] Finalizada a montagem do conjunto mancal torpedo, hélice e motor em oficina e transportado para o campo. Na liberação da PT, foi observado que na PT não havia a LV da movimentação de carga havendo a necessidade de revisão da PT. Superado isso, foi realizada a liberação da Pt em campo, posicionado o conjunto na base, instaladas as correias e quando foi realizar a conexão dos cabos elétricos, foi identificada que as conexões da caixa de ligação do motor não era compatível com os conexões do flexível, onde foi optado pela remoção da caixa de ligação do motor antigo e instalado no motor novo assim possibilitando a conexão dos cabos. Devido ao avanço do horário, ficou pendente a instalação do aterramento do motor, teste de sentido de giro e instalação da grade de proteção.
</t>
  </si>
  <si>
    <t xml:space="preserve">OM 2022539725 VE-P-3123717C Revisão Geral no Conjunto (PST COTUR) – PF: Suzuki
 [25/02] Montado o aterramento do motor, realizado o teste de sentido de giro e constatado que o conjunto estava com a rotação invertida, o qual foi corrigido o sentido de giro, montada a grade de proteção e liberado o conjunto para operação.
</t>
  </si>
  <si>
    <t xml:space="preserve">OM 2023279258 P-C-3123701C Substituir Hélice do Permutador (PRD MI) – PF: Suzuki
Realizada a remoção do permutador do campo e transportado para oficina para substituição da hélice.
[24/02] Realizada a substituição da hélice do permutador em oficina, reinstalado o conjunto em campo, testado o sentido de giro e liberado para a operação.
</t>
  </si>
  <si>
    <t xml:space="preserve">OM 2024303331 B-3123101B Subst. Conj. Acionamento Stroker (PST COTUR) – PF: Suzuki
Realizada a substituição do conjunto de acionamento, porém no testes manual o conjunto apresentou travamento não baixando de 10%. Equipe conseguiu modular até 100% com a bomba parada e quando foi aliviar a carga o stroke travou em 30% não conseguindo mais movimentar stroke. Equipe solicitou a operação para que colocasse a bomba em recirculação para o vaso e assim que entrou em operação, conseguiu movimentar o stroke de 0 a 100% assim deixando a bomba disponível.
</t>
  </si>
  <si>
    <t xml:space="preserve">OM 2023963138 M-B-540001A Substituir Reservatório e Fluido de Arrefecimento – PF: Suzuki
Realizada a substituição do reservatório de expansão, efetuada a substituição do fluído de arrefecimento, testada a bomba junto a operação e liberado equipamento. 
</t>
  </si>
  <si>
    <t>Engrenagem</t>
  </si>
  <si>
    <t>M-VE-P-B-541201B-01</t>
  </si>
  <si>
    <t>B-3123103</t>
  </si>
  <si>
    <t xml:space="preserve">VE-P-3123717C </t>
  </si>
  <si>
    <t xml:space="preserve">P-C-3123701C </t>
  </si>
  <si>
    <t>Hélice do permutador</t>
  </si>
  <si>
    <t>Stroke</t>
  </si>
  <si>
    <t>M-B-540001A</t>
  </si>
  <si>
    <t>Revisão geral no motor</t>
  </si>
  <si>
    <t>Correção de lógica</t>
  </si>
  <si>
    <t>Troca da engrenagem</t>
  </si>
  <si>
    <t>Reparo no motor</t>
  </si>
  <si>
    <t>Troca do posicionador</t>
  </si>
  <si>
    <t>Troca da hélice</t>
  </si>
  <si>
    <t>Troca do stroke</t>
  </si>
  <si>
    <t>PCV-540028/29/30</t>
  </si>
  <si>
    <t xml:space="preserve">OM – 2024135773– B-1621301B Vazamento pelo selo LOA – PF: Suzuki
Hoje as 10hs,  conforme solicitado pelo supervisor Aoki, foi realizada uma Inspeção Geral no conjunto moto bomba.
Realizada partida assistida na bomba e não foi constatado nenhuma anormalidade no motor de acionamento, bomba e sistema de selagem. 
Foi completado o vaso de selagem LA que estava com o nível em 50%.
As linhas de selagem do vaso estavam quentes e o fluído de selagem estável no visor do vaso (não emulsificando) como também não foi encontrado nenhum resíduo de vazamento saindo da tubulação do pote de vazamento da selagem.
Acompanhamos acompanhando ao longo do dia a operação da bomba e não foi observado nenhuma anormalidade no equipamento
Iremos acompanhar durante o feriado e qualquer anormalidade iremos relatar.
Planejamento, por hora suspender a nota ZF-12953490 de substituição do selo.
Aguardar posição do Supervisor Aoki.
</t>
  </si>
  <si>
    <t xml:space="preserve">C-3123701C </t>
  </si>
  <si>
    <t>PN-552302</t>
  </si>
  <si>
    <t>SRV-01A</t>
  </si>
  <si>
    <t>Takahashi</t>
  </si>
  <si>
    <t>Ocorrência em análise pelo RTA 2021-002173-A-RTA</t>
  </si>
  <si>
    <t>Ocorrência em análise pelo RTA 2021-002550-A-RTA</t>
  </si>
  <si>
    <t>Ocorrência em análise pelo RTA 2021-001923-A-RTA</t>
  </si>
  <si>
    <t>Valdeli</t>
  </si>
  <si>
    <t>GE-513201D - Ocorreu parada do TG devido desligamento do CCM por desarme no disjuntor de entrada principal</t>
  </si>
  <si>
    <t>C-123101C - Ocorreu parada despressurizada do compressor sem motivos identificados no momento da ocorrência</t>
  </si>
  <si>
    <t>C-123701A - Ocorreu parada do compressor por atuação do PALL-1237442A</t>
  </si>
  <si>
    <t>1 - Divulgação interna a equipes de manutenção - Supervisão / Engenharia  da análise do 2021-001596-A</t>
  </si>
  <si>
    <t>C-123102A - Ocorreu a parada do compressor devido falha de comunicação do bently Nevada com o CLP do equipamento</t>
  </si>
  <si>
    <t>TRIP</t>
  </si>
  <si>
    <t>Sob Demanda</t>
  </si>
  <si>
    <t>Falha</t>
  </si>
  <si>
    <t>Meta -&gt;</t>
  </si>
  <si>
    <t>OCORRÊNCIAS 2020</t>
  </si>
  <si>
    <t>Equipamento</t>
  </si>
  <si>
    <t>Tipo</t>
  </si>
  <si>
    <t>Quantidade</t>
  </si>
  <si>
    <t>Trip</t>
  </si>
  <si>
    <t>Soma de Quantidade</t>
  </si>
  <si>
    <t>TGs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</si>
</sst>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416]d\-mmm\-yy;@"/>
    <numFmt numFmtId="166" formatCode="[$-416]mmmm\-yy;@"/>
    <numFmt numFmtId="167" formatCode="mmmm\,\ yyyy;@"/>
  </numFmts>
  <fonts count="11" x14ac:knownFonts="1">
    <font>
      <sz val="11"/>
      <color theme="1"/>
      <name val="Calibri"/>
      <family val="2"/>
      <scheme val="minor"/>
    </font>
    <font>
      <b/>
      <sz val="12"/>
      <color theme="1"/>
      <name val="Calibri"/>
      <family val="2"/>
      <scheme val="minor"/>
    </font>
    <font>
      <b/>
      <sz val="11"/>
      <color theme="1"/>
      <name val="Calibri"/>
      <family val="2"/>
      <scheme val="minor"/>
    </font>
    <font>
      <sz val="11"/>
      <name val="Calibri"/>
      <family val="2"/>
      <scheme val="minor"/>
    </font>
    <font>
      <sz val="14"/>
      <color theme="1"/>
      <name val="Calibri"/>
      <family val="2"/>
    </font>
    <font>
      <b/>
      <sz val="14"/>
      <color theme="1"/>
      <name val="Calibri"/>
      <family val="2"/>
      <scheme val="minor"/>
    </font>
    <font>
      <sz val="11"/>
      <color theme="1"/>
      <name val="Calibri"/>
      <family val="2"/>
    </font>
    <font>
      <sz val="10"/>
      <color rgb="FF000000"/>
      <name val="Arial"/>
      <family val="2"/>
    </font>
    <font>
      <b/>
      <sz val="10"/>
      <color rgb="FF000000"/>
      <name val="Arial"/>
      <family val="2"/>
    </font>
    <font>
      <sz val="11"/>
      <color theme="1"/>
      <name val="Calibri"/>
      <family val="2"/>
      <scheme val="minor"/>
    </font>
    <font>
      <sz val="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C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2"/>
        <bgColor indexed="64"/>
      </patternFill>
    </fill>
    <fill>
      <patternFill patternType="solid">
        <fgColor theme="6" tint="0.59999389629810485"/>
        <bgColor indexed="64"/>
      </patternFill>
    </fill>
    <fill>
      <patternFill patternType="solid">
        <fgColor rgb="FFFFFF99"/>
        <bgColor indexed="64"/>
      </patternFill>
    </fill>
    <fill>
      <patternFill patternType="solid">
        <fgColor theme="6" tint="0.79998168889431442"/>
        <bgColor indexed="64"/>
      </patternFill>
    </fill>
    <fill>
      <patternFill patternType="solid">
        <fgColor rgb="FFFF0000"/>
        <bgColor indexed="64"/>
      </patternFill>
    </fill>
    <fill>
      <patternFill patternType="solid">
        <fgColor rgb="FF00B050"/>
        <bgColor indexed="64"/>
      </patternFill>
    </fill>
    <fill>
      <patternFill patternType="solid">
        <fgColor rgb="FFFFFF00"/>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s>
  <cellStyleXfs count="2">
    <xf numFmtId="0" fontId="0" fillId="0" borderId="0"/>
    <xf numFmtId="9" fontId="9" fillId="0" borderId="0" applyFont="0" applyFill="0" applyBorder="0" applyAlignment="0" applyProtection="0"/>
  </cellStyleXfs>
  <cellXfs count="176">
    <xf numFmtId="0" fontId="0" fillId="0" borderId="0" xfId="0"/>
    <xf numFmtId="0" fontId="0" fillId="0" borderId="0" xfId="0"/>
    <xf numFmtId="0" fontId="0" fillId="0" borderId="0" xfId="0"/>
    <xf numFmtId="0" fontId="0" fillId="0" borderId="0" xfId="0"/>
    <xf numFmtId="0" fontId="0" fillId="0" borderId="0" xfId="0" applyAlignment="1">
      <alignment horizontal="center"/>
    </xf>
    <xf numFmtId="0" fontId="1" fillId="2" borderId="0" xfId="0" applyFont="1" applyFill="1" applyAlignment="1">
      <alignment horizontal="center" vertical="center" wrapText="1"/>
    </xf>
    <xf numFmtId="0" fontId="1" fillId="3" borderId="0" xfId="0" applyFont="1" applyFill="1" applyAlignment="1">
      <alignment horizontal="center" vertical="center" wrapText="1"/>
    </xf>
    <xf numFmtId="0" fontId="1" fillId="0" borderId="0" xfId="0" applyFont="1" applyAlignment="1">
      <alignment horizontal="center" vertical="center" wrapText="1"/>
    </xf>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center" vertical="center"/>
    </xf>
    <xf numFmtId="17" fontId="0" fillId="0" borderId="0" xfId="0" applyNumberFormat="1" applyAlignment="1">
      <alignment horizontal="center"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0" fillId="0" borderId="0" xfId="0" applyAlignment="1">
      <alignment horizontal="left" indent="1"/>
    </xf>
    <xf numFmtId="0" fontId="0" fillId="0" borderId="1" xfId="0" applyBorder="1" applyAlignment="1">
      <alignment horizontal="center"/>
    </xf>
    <xf numFmtId="0" fontId="2" fillId="2" borderId="1" xfId="0" applyFont="1" applyFill="1" applyBorder="1" applyAlignment="1">
      <alignment horizontal="center"/>
    </xf>
    <xf numFmtId="0" fontId="2" fillId="5" borderId="1" xfId="0" applyFont="1" applyFill="1" applyBorder="1" applyAlignment="1">
      <alignment horizontal="center"/>
    </xf>
    <xf numFmtId="164" fontId="0" fillId="0" borderId="1" xfId="0" applyNumberFormat="1" applyBorder="1" applyAlignment="1">
      <alignment horizontal="center"/>
    </xf>
    <xf numFmtId="1" fontId="0" fillId="0" borderId="1" xfId="0" applyNumberFormat="1" applyBorder="1" applyAlignment="1">
      <alignment horizontal="center"/>
    </xf>
    <xf numFmtId="0" fontId="2" fillId="6" borderId="1" xfId="0" applyFont="1" applyFill="1" applyBorder="1" applyAlignment="1">
      <alignment horizontal="center" vertical="center"/>
    </xf>
    <xf numFmtId="0" fontId="0" fillId="0" borderId="1" xfId="0" applyBorder="1" applyAlignment="1">
      <alignment horizontal="center" vertical="center"/>
    </xf>
    <xf numFmtId="164" fontId="3" fillId="0" borderId="1" xfId="0" applyNumberFormat="1" applyFont="1" applyBorder="1" applyAlignment="1">
      <alignment horizontal="center" vertical="center"/>
    </xf>
    <xf numFmtId="0" fontId="4" fillId="0" borderId="2" xfId="0" applyFont="1" applyBorder="1" applyAlignment="1">
      <alignment vertical="center"/>
    </xf>
    <xf numFmtId="0" fontId="2" fillId="0" borderId="3" xfId="0" applyFont="1"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wrapText="1"/>
    </xf>
    <xf numFmtId="0" fontId="0" fillId="7" borderId="1" xfId="0" applyFill="1" applyBorder="1" applyAlignment="1">
      <alignment horizontal="center" vertical="center" wrapText="1"/>
    </xf>
    <xf numFmtId="0" fontId="5" fillId="2" borderId="1" xfId="0" applyFont="1" applyFill="1" applyBorder="1" applyAlignment="1">
      <alignment horizontal="center" vertical="center" wrapText="1"/>
    </xf>
    <xf numFmtId="0" fontId="0" fillId="8" borderId="1" xfId="0" applyFill="1" applyBorder="1" applyAlignment="1">
      <alignment horizontal="center" vertical="center" wrapText="1"/>
    </xf>
    <xf numFmtId="16" fontId="0" fillId="8" borderId="1" xfId="0" applyNumberFormat="1" applyFill="1" applyBorder="1" applyAlignment="1">
      <alignment horizontal="center" vertical="center" wrapText="1"/>
    </xf>
    <xf numFmtId="164" fontId="3" fillId="9" borderId="1" xfId="0" applyNumberFormat="1" applyFont="1" applyFill="1" applyBorder="1" applyAlignment="1">
      <alignment horizontal="center" vertical="center"/>
    </xf>
    <xf numFmtId="164" fontId="0" fillId="0" borderId="0" xfId="0" applyNumberFormat="1" applyAlignment="1">
      <alignment horizontal="center" vertical="center"/>
    </xf>
    <xf numFmtId="0" fontId="1" fillId="2" borderId="1" xfId="0" applyFont="1" applyFill="1" applyBorder="1" applyAlignment="1">
      <alignment horizontal="center" vertical="center" wrapText="1"/>
    </xf>
    <xf numFmtId="0" fontId="0" fillId="0" borderId="1" xfId="0" applyBorder="1" applyAlignment="1">
      <alignment vertical="center"/>
    </xf>
    <xf numFmtId="165" fontId="0" fillId="0" borderId="1" xfId="0" applyNumberFormat="1" applyBorder="1" applyAlignment="1">
      <alignment horizontal="center" vertical="center"/>
    </xf>
    <xf numFmtId="0" fontId="0" fillId="0" borderId="1" xfId="0" applyFill="1" applyBorder="1" applyAlignment="1">
      <alignment horizontal="left" vertical="center" wrapText="1"/>
    </xf>
    <xf numFmtId="0" fontId="0" fillId="10" borderId="1" xfId="0"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22" fontId="0" fillId="0" borderId="0" xfId="0" applyNumberFormat="1" applyAlignment="1">
      <alignment horizontal="center" vertical="center" wrapText="1"/>
    </xf>
    <xf numFmtId="0" fontId="0" fillId="0" borderId="0" xfId="0" applyAlignment="1">
      <alignment horizontal="left" vertical="center" wrapText="1"/>
    </xf>
    <xf numFmtId="0" fontId="0" fillId="0" borderId="0" xfId="0" applyAlignment="1">
      <alignment vertical="center" wrapText="1"/>
    </xf>
    <xf numFmtId="165" fontId="0" fillId="0" borderId="5" xfId="0" applyNumberFormat="1" applyBorder="1" applyAlignment="1">
      <alignment horizontal="center" vertical="center"/>
    </xf>
    <xf numFmtId="0" fontId="0" fillId="0" borderId="5" xfId="0"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5" xfId="0" applyBorder="1" applyAlignment="1">
      <alignment horizontal="center" vertical="center" wrapText="1"/>
    </xf>
    <xf numFmtId="22" fontId="0" fillId="0" borderId="0" xfId="0" applyNumberFormat="1" applyFill="1" applyAlignment="1">
      <alignment horizontal="center" vertical="center"/>
    </xf>
    <xf numFmtId="22" fontId="0" fillId="0" borderId="0" xfId="0" applyNumberFormat="1" applyAlignment="1">
      <alignment horizontal="center" vertical="center"/>
    </xf>
    <xf numFmtId="0" fontId="0" fillId="0" borderId="1" xfId="0" applyBorder="1" applyAlignment="1">
      <alignment horizontal="center" vertical="center"/>
    </xf>
    <xf numFmtId="0" fontId="6" fillId="0" borderId="0" xfId="0" applyFont="1" applyFill="1" applyBorder="1" applyAlignment="1">
      <alignment horizontal="left" vertical="center" wrapText="1"/>
    </xf>
    <xf numFmtId="0" fontId="6" fillId="0" borderId="0" xfId="0" applyFont="1" applyFill="1" applyBorder="1" applyAlignment="1">
      <alignment horizontal="center" vertical="center" wrapText="1"/>
    </xf>
    <xf numFmtId="0" fontId="0" fillId="0" borderId="1" xfId="0" applyBorder="1" applyAlignment="1">
      <alignment horizontal="center" vertical="center"/>
    </xf>
    <xf numFmtId="14" fontId="0" fillId="7" borderId="1" xfId="0" applyNumberFormat="1" applyFill="1" applyBorder="1" applyAlignment="1">
      <alignment horizontal="center" vertical="center" wrapText="1"/>
    </xf>
    <xf numFmtId="17" fontId="0" fillId="0" borderId="0" xfId="0" applyNumberFormat="1"/>
    <xf numFmtId="0" fontId="0" fillId="0" borderId="1" xfId="0" applyBorder="1" applyAlignment="1">
      <alignment horizontal="center" vertical="center" wrapText="1"/>
    </xf>
    <xf numFmtId="0" fontId="0" fillId="0" borderId="1" xfId="0" applyBorder="1" applyAlignment="1">
      <alignment horizontal="center" vertical="center"/>
    </xf>
    <xf numFmtId="165" fontId="0" fillId="0" borderId="1" xfId="0" applyNumberFormat="1" applyBorder="1" applyAlignment="1">
      <alignment horizontal="center" vertical="center"/>
    </xf>
    <xf numFmtId="0" fontId="0" fillId="0" borderId="5" xfId="0" applyBorder="1" applyAlignment="1">
      <alignment horizontal="center" vertical="center"/>
    </xf>
    <xf numFmtId="0" fontId="0" fillId="0" borderId="5" xfId="0" applyBorder="1" applyAlignment="1">
      <alignment horizontal="center" vertical="center" wrapText="1"/>
    </xf>
    <xf numFmtId="0" fontId="0" fillId="0" borderId="5" xfId="0" applyFill="1" applyBorder="1" applyAlignment="1">
      <alignment horizontal="left" vertical="center" wrapText="1"/>
    </xf>
    <xf numFmtId="14" fontId="0" fillId="7" borderId="5" xfId="0" applyNumberForma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65" fontId="0" fillId="0" borderId="1" xfId="0" applyNumberFormat="1" applyBorder="1" applyAlignment="1">
      <alignment horizontal="center" vertical="center"/>
    </xf>
    <xf numFmtId="0" fontId="0" fillId="0" borderId="1" xfId="0" applyBorder="1" applyAlignment="1">
      <alignment horizontal="center" vertical="center"/>
    </xf>
    <xf numFmtId="165" fontId="0" fillId="0" borderId="1" xfId="0" applyNumberFormat="1"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center" wrapText="1"/>
    </xf>
    <xf numFmtId="0" fontId="0" fillId="0" borderId="1" xfId="0" applyBorder="1" applyAlignment="1">
      <alignment wrapText="1"/>
    </xf>
    <xf numFmtId="0" fontId="0" fillId="0" borderId="1" xfId="0" applyBorder="1" applyAlignment="1">
      <alignment horizontal="center" vertical="center" wrapText="1"/>
    </xf>
    <xf numFmtId="0" fontId="0" fillId="0" borderId="1" xfId="0" applyBorder="1" applyAlignment="1">
      <alignment horizontal="center" vertical="center"/>
    </xf>
    <xf numFmtId="165" fontId="0" fillId="0" borderId="1" xfId="0" applyNumberFormat="1"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65" fontId="0" fillId="0" borderId="1" xfId="0" applyNumberFormat="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165" fontId="0" fillId="0" borderId="1" xfId="0" applyNumberFormat="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165" fontId="0" fillId="0" borderId="1" xfId="0" applyNumberFormat="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165" fontId="0" fillId="0" borderId="1" xfId="0" applyNumberFormat="1" applyBorder="1" applyAlignment="1">
      <alignment horizontal="center" vertical="center"/>
    </xf>
    <xf numFmtId="0" fontId="2" fillId="6" borderId="1" xfId="0" applyFont="1" applyFill="1" applyBorder="1" applyAlignment="1">
      <alignment horizontal="center" vertical="center" wrapText="1"/>
    </xf>
    <xf numFmtId="9" fontId="0" fillId="0" borderId="1" xfId="1" applyFont="1" applyBorder="1" applyAlignment="1">
      <alignment horizontal="center" vertical="center"/>
    </xf>
    <xf numFmtId="2" fontId="0" fillId="0" borderId="1" xfId="0" applyNumberFormat="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165" fontId="0" fillId="0" borderId="1" xfId="0" applyNumberFormat="1" applyBorder="1" applyAlignment="1">
      <alignment horizontal="center" vertical="center"/>
    </xf>
    <xf numFmtId="2" fontId="3" fillId="11" borderId="1" xfId="0" applyNumberFormat="1" applyFont="1" applyFill="1" applyBorder="1" applyAlignment="1">
      <alignment horizontal="center" vertical="center"/>
    </xf>
    <xf numFmtId="2" fontId="3" fillId="11" borderId="2" xfId="0" applyNumberFormat="1" applyFont="1" applyFill="1" applyBorder="1" applyAlignment="1">
      <alignment horizontal="center" vertical="center"/>
    </xf>
    <xf numFmtId="2" fontId="3" fillId="10" borderId="1" xfId="0" applyNumberFormat="1" applyFont="1" applyFill="1" applyBorder="1" applyAlignment="1">
      <alignment horizontal="center" vertical="center"/>
    </xf>
    <xf numFmtId="2" fontId="3" fillId="10" borderId="2" xfId="0" applyNumberFormat="1" applyFont="1" applyFill="1" applyBorder="1" applyAlignment="1">
      <alignment horizontal="center" vertical="center"/>
    </xf>
    <xf numFmtId="9" fontId="2" fillId="11" borderId="1" xfId="0" applyNumberFormat="1" applyFont="1" applyFill="1" applyBorder="1" applyAlignment="1">
      <alignment horizontal="center"/>
    </xf>
    <xf numFmtId="0" fontId="0" fillId="0" borderId="1" xfId="0" applyBorder="1" applyAlignment="1">
      <alignment horizontal="center" vertical="center" wrapText="1"/>
    </xf>
    <xf numFmtId="0" fontId="0" fillId="0" borderId="1" xfId="0" applyBorder="1" applyAlignment="1">
      <alignment horizontal="center" vertical="center"/>
    </xf>
    <xf numFmtId="165" fontId="0" fillId="0" borderId="1" xfId="0" applyNumberFormat="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165" fontId="0" fillId="0" borderId="1" xfId="0" applyNumberFormat="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165" fontId="0" fillId="0" borderId="1" xfId="0" applyNumberFormat="1" applyBorder="1" applyAlignment="1">
      <alignment horizontal="center" vertical="center"/>
    </xf>
    <xf numFmtId="0" fontId="0" fillId="0" borderId="0" xfId="0" applyFont="1" applyAlignment="1">
      <alignment horizontal="left"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65" fontId="0" fillId="0" borderId="1" xfId="0" applyNumberFormat="1" applyBorder="1" applyAlignment="1">
      <alignment horizontal="center" vertical="center"/>
    </xf>
    <xf numFmtId="0" fontId="0" fillId="0" borderId="0" xfId="0" applyAlignment="1">
      <alignment vertical="center"/>
    </xf>
    <xf numFmtId="0" fontId="7" fillId="0" borderId="0" xfId="0" applyFont="1" applyAlignment="1">
      <alignment vertical="center" wrapText="1"/>
    </xf>
    <xf numFmtId="0" fontId="0" fillId="0" borderId="0" xfId="0" applyFont="1" applyAlignment="1">
      <alignment horizontal="left"/>
    </xf>
    <xf numFmtId="0" fontId="0" fillId="0" borderId="0" xfId="0" applyNumberFormat="1" applyFont="1"/>
    <xf numFmtId="0" fontId="0" fillId="0" borderId="0" xfId="0" applyFill="1" applyAlignment="1">
      <alignment horizontal="center" vertical="center"/>
    </xf>
    <xf numFmtId="9" fontId="2" fillId="0" borderId="1" xfId="0" applyNumberFormat="1" applyFont="1" applyFill="1" applyBorder="1" applyAlignment="1">
      <alignment horizontal="center"/>
    </xf>
    <xf numFmtId="14" fontId="0" fillId="0" borderId="0" xfId="0" applyNumberFormat="1" applyAlignment="1">
      <alignment horizontal="center" vertical="center" wrapText="1"/>
    </xf>
    <xf numFmtId="0" fontId="0" fillId="0" borderId="0" xfId="0" applyFont="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65" fontId="0" fillId="0" borderId="1" xfId="0" applyNumberFormat="1" applyBorder="1" applyAlignment="1">
      <alignment horizontal="center" vertical="center"/>
    </xf>
    <xf numFmtId="0" fontId="0" fillId="0" borderId="1" xfId="0" applyBorder="1" applyAlignment="1">
      <alignment horizontal="center" vertical="center"/>
    </xf>
    <xf numFmtId="166" fontId="0" fillId="0" borderId="0" xfId="0" applyNumberFormat="1" applyAlignment="1">
      <alignment horizontal="center" vertical="center"/>
    </xf>
    <xf numFmtId="167" fontId="0" fillId="0" borderId="0" xfId="0" applyNumberFormat="1" applyAlignment="1">
      <alignment horizontal="center" vertical="center"/>
    </xf>
    <xf numFmtId="167" fontId="1" fillId="0" borderId="0" xfId="0" applyNumberFormat="1" applyFont="1" applyAlignment="1">
      <alignment horizontal="center" vertical="center" wrapText="1"/>
    </xf>
    <xf numFmtId="165" fontId="0" fillId="0" borderId="1" xfId="0" applyNumberFormat="1" applyBorder="1" applyAlignment="1">
      <alignment horizontal="center" vertical="center"/>
    </xf>
    <xf numFmtId="0" fontId="0" fillId="0" borderId="0" xfId="0" applyAlignment="1">
      <alignment horizontal="center" vertical="top" wrapText="1"/>
    </xf>
    <xf numFmtId="0" fontId="1" fillId="3" borderId="0" xfId="0" applyFont="1" applyFill="1" applyAlignment="1">
      <alignment horizontal="center" vertical="top" wrapText="1"/>
    </xf>
    <xf numFmtId="0" fontId="0" fillId="0" borderId="0" xfId="0" applyAlignment="1">
      <alignment horizontal="right"/>
    </xf>
    <xf numFmtId="0" fontId="2" fillId="0" borderId="1" xfId="0" applyFont="1" applyBorder="1" applyAlignment="1">
      <alignment horizontal="left" vertical="center"/>
    </xf>
    <xf numFmtId="9" fontId="0" fillId="0" borderId="0" xfId="0" applyNumberFormat="1" applyAlignment="1">
      <alignment horizontal="center"/>
    </xf>
    <xf numFmtId="0" fontId="0" fillId="12" borderId="0" xfId="0" applyFill="1" applyAlignment="1">
      <alignment horizontal="center"/>
    </xf>
    <xf numFmtId="0" fontId="2" fillId="6" borderId="2" xfId="0" applyFont="1" applyFill="1" applyBorder="1" applyAlignment="1">
      <alignment horizontal="center" vertical="center"/>
    </xf>
    <xf numFmtId="0" fontId="2" fillId="6" borderId="3" xfId="0" applyFont="1" applyFill="1" applyBorder="1" applyAlignment="1">
      <alignment horizontal="center" vertical="center"/>
    </xf>
    <xf numFmtId="0" fontId="2" fillId="4" borderId="1" xfId="0" applyFont="1" applyFill="1" applyBorder="1" applyAlignment="1">
      <alignment horizontal="center"/>
    </xf>
    <xf numFmtId="0" fontId="0" fillId="2" borderId="7" xfId="0" applyFill="1" applyBorder="1" applyAlignment="1">
      <alignment horizontal="center"/>
    </xf>
    <xf numFmtId="0" fontId="0" fillId="2" borderId="8" xfId="0" applyFill="1" applyBorder="1" applyAlignment="1">
      <alignment horizontal="center"/>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5" xfId="0" applyBorder="1" applyAlignment="1">
      <alignment horizontal="center" vertical="center"/>
    </xf>
    <xf numFmtId="0" fontId="0" fillId="0" borderId="6" xfId="0" applyBorder="1" applyAlignment="1">
      <alignment horizontal="center" vertical="center"/>
    </xf>
    <xf numFmtId="14" fontId="0" fillId="7" borderId="5" xfId="0" applyNumberFormat="1" applyFill="1" applyBorder="1" applyAlignment="1">
      <alignment horizontal="center" vertical="center" wrapText="1"/>
    </xf>
    <xf numFmtId="14" fontId="0" fillId="7" borderId="6" xfId="0" applyNumberFormat="1" applyFill="1" applyBorder="1" applyAlignment="1">
      <alignment horizontal="center" vertical="center" wrapText="1"/>
    </xf>
    <xf numFmtId="0" fontId="0" fillId="0" borderId="5" xfId="0" applyFill="1" applyBorder="1" applyAlignment="1">
      <alignment horizontal="center" vertical="center"/>
    </xf>
    <xf numFmtId="0" fontId="0" fillId="0" borderId="6" xfId="0" applyFill="1" applyBorder="1" applyAlignment="1">
      <alignment horizontal="center" vertical="center"/>
    </xf>
    <xf numFmtId="165" fontId="0" fillId="0" borderId="5" xfId="0" applyNumberFormat="1" applyBorder="1" applyAlignment="1">
      <alignment horizontal="center" vertical="center"/>
    </xf>
    <xf numFmtId="165" fontId="0" fillId="0" borderId="6" xfId="0" applyNumberFormat="1" applyBorder="1" applyAlignment="1">
      <alignment horizontal="center" vertical="center"/>
    </xf>
    <xf numFmtId="0" fontId="0" fillId="0" borderId="4" xfId="0" applyBorder="1" applyAlignment="1">
      <alignment horizontal="center" vertical="center" wrapText="1"/>
    </xf>
    <xf numFmtId="0" fontId="0" fillId="0" borderId="4" xfId="0" applyBorder="1" applyAlignment="1">
      <alignment horizontal="center" vertical="center"/>
    </xf>
    <xf numFmtId="165" fontId="0" fillId="0" borderId="4" xfId="0" applyNumberFormat="1" applyBorder="1" applyAlignment="1">
      <alignment horizontal="center" vertical="center"/>
    </xf>
    <xf numFmtId="0" fontId="0" fillId="0" borderId="5" xfId="0" applyFill="1" applyBorder="1" applyAlignment="1">
      <alignment horizontal="center" vertical="center" wrapText="1"/>
    </xf>
    <xf numFmtId="0" fontId="0" fillId="0" borderId="6" xfId="0"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65" fontId="0" fillId="0" borderId="1" xfId="0" applyNumberFormat="1" applyBorder="1" applyAlignment="1">
      <alignment horizontal="center" vertical="center"/>
    </xf>
    <xf numFmtId="165" fontId="0" fillId="0" borderId="5" xfId="0" applyNumberFormat="1" applyBorder="1" applyAlignment="1">
      <alignment horizontal="center" vertical="center" wrapText="1"/>
    </xf>
    <xf numFmtId="165" fontId="0" fillId="0" borderId="4" xfId="0" applyNumberFormat="1" applyBorder="1" applyAlignment="1">
      <alignment horizontal="center" vertical="center" wrapText="1"/>
    </xf>
    <xf numFmtId="165" fontId="0" fillId="0" borderId="6" xfId="0" applyNumberFormat="1" applyBorder="1" applyAlignment="1">
      <alignment horizontal="center" vertical="center" wrapText="1"/>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4" xfId="0" applyFill="1" applyBorder="1" applyAlignment="1">
      <alignment horizontal="center" vertical="center" wrapText="1"/>
    </xf>
    <xf numFmtId="0" fontId="0" fillId="10" borderId="5" xfId="0" applyFill="1" applyBorder="1" applyAlignment="1">
      <alignment horizontal="center" vertical="center"/>
    </xf>
    <xf numFmtId="0" fontId="0" fillId="10" borderId="4" xfId="0" applyFill="1" applyBorder="1" applyAlignment="1">
      <alignment horizontal="center" vertical="center"/>
    </xf>
    <xf numFmtId="0" fontId="0" fillId="10" borderId="6" xfId="0" applyFill="1" applyBorder="1" applyAlignment="1">
      <alignment horizontal="center" vertical="center"/>
    </xf>
  </cellXfs>
  <cellStyles count="2">
    <cellStyle name="Normal" xfId="0" builtinId="0"/>
    <cellStyle name="Porcentagem" xfId="1" builtinId="5"/>
  </cellStyles>
  <dxfs count="15">
    <dxf>
      <font>
        <color rgb="FF9C0006"/>
      </font>
      <fill>
        <patternFill>
          <bgColor rgb="FFFFC7CE"/>
        </patternFill>
      </fill>
    </dxf>
    <dxf>
      <font>
        <color rgb="FF9C0006"/>
      </font>
      <fill>
        <patternFill>
          <bgColor rgb="FFFFC7CE"/>
        </patternFill>
      </fill>
    </dxf>
    <dxf>
      <font>
        <b val="0"/>
        <i val="0"/>
      </font>
      <fill>
        <patternFill>
          <bgColor rgb="FF00B050"/>
        </patternFill>
      </fill>
    </dxf>
    <dxf>
      <fill>
        <patternFill>
          <bgColor rgb="FFFF0000"/>
        </patternFill>
      </fill>
    </dxf>
    <dxf>
      <font>
        <color rgb="FFC00000"/>
      </font>
      <fill>
        <patternFill>
          <bgColor rgb="FFFFC7CE"/>
        </patternFill>
      </fill>
    </dxf>
    <dxf>
      <font>
        <color rgb="FFC00000"/>
      </font>
      <fill>
        <patternFill>
          <bgColor rgb="FFFFC7CE"/>
        </patternFill>
      </fill>
    </dxf>
    <dxf>
      <font>
        <color rgb="FFC00000"/>
      </font>
      <fill>
        <patternFill>
          <bgColor rgb="FFFFC7CE"/>
        </patternFill>
      </fill>
    </dxf>
    <dxf>
      <font>
        <color rgb="FFC00000"/>
      </font>
      <fill>
        <patternFill>
          <bgColor rgb="FFFFC7CE"/>
        </patternFill>
      </fill>
    </dxf>
    <dxf>
      <font>
        <color rgb="FF9C0006"/>
      </font>
      <fill>
        <patternFill>
          <bgColor rgb="FFFFC7CE"/>
        </patternFill>
      </fill>
    </dxf>
    <dxf>
      <fill>
        <patternFill>
          <bgColor rgb="FF00B05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64" formatCode="0.0"/>
    </dxf>
  </dxfs>
  <tableStyles count="0" defaultTableStyle="TableStyleMedium2" defaultPivotStyle="PivotStyleMedium9"/>
  <colors>
    <mruColors>
      <color rgb="FFFFFF00"/>
      <color rgb="FFC6D6AC"/>
      <color rgb="FF9BBB59"/>
      <color rgb="FF7F9A48"/>
      <color rgb="FFFFC7CE"/>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xml"/><Relationship Id="rId18" Type="http://schemas.openxmlformats.org/officeDocument/2006/relationships/externalLink" Target="externalLinks/externalLink6.xml"/><Relationship Id="rId26" Type="http://schemas.openxmlformats.org/officeDocument/2006/relationships/externalLink" Target="externalLinks/externalLink14.xml"/><Relationship Id="rId39" Type="http://schemas.openxmlformats.org/officeDocument/2006/relationships/externalLink" Target="externalLinks/externalLink27.xml"/><Relationship Id="rId21" Type="http://schemas.openxmlformats.org/officeDocument/2006/relationships/externalLink" Target="externalLinks/externalLink9.xml"/><Relationship Id="rId34" Type="http://schemas.openxmlformats.org/officeDocument/2006/relationships/externalLink" Target="externalLinks/externalLink22.xml"/><Relationship Id="rId42" Type="http://schemas.openxmlformats.org/officeDocument/2006/relationships/externalLink" Target="externalLinks/externalLink30.xml"/><Relationship Id="rId47" Type="http://schemas.openxmlformats.org/officeDocument/2006/relationships/externalLink" Target="externalLinks/externalLink35.xml"/><Relationship Id="rId50" Type="http://schemas.openxmlformats.org/officeDocument/2006/relationships/externalLink" Target="externalLinks/externalLink38.xml"/><Relationship Id="rId55" Type="http://schemas.openxmlformats.org/officeDocument/2006/relationships/pivotCacheDefinition" Target="pivotCache/pivotCacheDefinition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externalLink" Target="externalLinks/externalLink4.xml"/><Relationship Id="rId29" Type="http://schemas.openxmlformats.org/officeDocument/2006/relationships/externalLink" Target="externalLinks/externalLink17.xml"/><Relationship Id="rId11" Type="http://schemas.openxmlformats.org/officeDocument/2006/relationships/worksheet" Target="worksheets/sheet11.xml"/><Relationship Id="rId24" Type="http://schemas.openxmlformats.org/officeDocument/2006/relationships/externalLink" Target="externalLinks/externalLink12.xml"/><Relationship Id="rId32" Type="http://schemas.openxmlformats.org/officeDocument/2006/relationships/externalLink" Target="externalLinks/externalLink20.xml"/><Relationship Id="rId37" Type="http://schemas.openxmlformats.org/officeDocument/2006/relationships/externalLink" Target="externalLinks/externalLink25.xml"/><Relationship Id="rId40" Type="http://schemas.openxmlformats.org/officeDocument/2006/relationships/externalLink" Target="externalLinks/externalLink28.xml"/><Relationship Id="rId45" Type="http://schemas.openxmlformats.org/officeDocument/2006/relationships/externalLink" Target="externalLinks/externalLink33.xml"/><Relationship Id="rId53" Type="http://schemas.openxmlformats.org/officeDocument/2006/relationships/pivotCacheDefinition" Target="pivotCache/pivotCacheDefinition2.xml"/><Relationship Id="rId58" Type="http://schemas.openxmlformats.org/officeDocument/2006/relationships/sharedStrings" Target="sharedStrings.xml"/><Relationship Id="rId5" Type="http://schemas.openxmlformats.org/officeDocument/2006/relationships/worksheet" Target="worksheets/sheet5.xml"/><Relationship Id="rId19" Type="http://schemas.openxmlformats.org/officeDocument/2006/relationships/externalLink" Target="externalLinks/externalLink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openxmlformats.org/officeDocument/2006/relationships/externalLink" Target="externalLinks/externalLink10.xml"/><Relationship Id="rId27" Type="http://schemas.openxmlformats.org/officeDocument/2006/relationships/externalLink" Target="externalLinks/externalLink15.xml"/><Relationship Id="rId30" Type="http://schemas.openxmlformats.org/officeDocument/2006/relationships/externalLink" Target="externalLinks/externalLink18.xml"/><Relationship Id="rId35" Type="http://schemas.openxmlformats.org/officeDocument/2006/relationships/externalLink" Target="externalLinks/externalLink23.xml"/><Relationship Id="rId43" Type="http://schemas.openxmlformats.org/officeDocument/2006/relationships/externalLink" Target="externalLinks/externalLink31.xml"/><Relationship Id="rId48" Type="http://schemas.openxmlformats.org/officeDocument/2006/relationships/externalLink" Target="externalLinks/externalLink36.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externalLink" Target="externalLinks/externalLink3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externalLink" Target="externalLinks/externalLink5.xml"/><Relationship Id="rId25" Type="http://schemas.openxmlformats.org/officeDocument/2006/relationships/externalLink" Target="externalLinks/externalLink13.xml"/><Relationship Id="rId33" Type="http://schemas.openxmlformats.org/officeDocument/2006/relationships/externalLink" Target="externalLinks/externalLink21.xml"/><Relationship Id="rId38" Type="http://schemas.openxmlformats.org/officeDocument/2006/relationships/externalLink" Target="externalLinks/externalLink26.xml"/><Relationship Id="rId46" Type="http://schemas.openxmlformats.org/officeDocument/2006/relationships/externalLink" Target="externalLinks/externalLink34.xml"/><Relationship Id="rId59" Type="http://schemas.openxmlformats.org/officeDocument/2006/relationships/calcChain" Target="calcChain.xml"/><Relationship Id="rId20" Type="http://schemas.openxmlformats.org/officeDocument/2006/relationships/externalLink" Target="externalLinks/externalLink8.xml"/><Relationship Id="rId41" Type="http://schemas.openxmlformats.org/officeDocument/2006/relationships/externalLink" Target="externalLinks/externalLink29.xml"/><Relationship Id="rId54" Type="http://schemas.openxmlformats.org/officeDocument/2006/relationships/pivotCacheDefinition" Target="pivotCache/pivotCacheDefinition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3.xml"/><Relationship Id="rId23" Type="http://schemas.openxmlformats.org/officeDocument/2006/relationships/externalLink" Target="externalLinks/externalLink11.xml"/><Relationship Id="rId28" Type="http://schemas.openxmlformats.org/officeDocument/2006/relationships/externalLink" Target="externalLinks/externalLink16.xml"/><Relationship Id="rId36" Type="http://schemas.openxmlformats.org/officeDocument/2006/relationships/externalLink" Target="externalLinks/externalLink24.xml"/><Relationship Id="rId49" Type="http://schemas.openxmlformats.org/officeDocument/2006/relationships/externalLink" Target="externalLinks/externalLink37.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externalLink" Target="externalLinks/externalLink19.xml"/><Relationship Id="rId44" Type="http://schemas.openxmlformats.org/officeDocument/2006/relationships/externalLink" Target="externalLinks/externalLink32.xml"/><Relationship Id="rId52"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[Acompanhamento Geral de Manutenção RAC _2021.xlsx]Planilha3!Tabela dinâmica2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Planilha3!$B$4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Planilha3!$A$5:$A$15</c:f>
              <c:multiLvlStrCache>
                <c:ptCount val="6"/>
                <c:lvl>
                  <c:pt idx="0">
                    <c:v>3.1-Serviço fora das condições de projeto</c:v>
                  </c:pt>
                  <c:pt idx="1">
                    <c:v>3.2-Erro de operação</c:v>
                  </c:pt>
                  <c:pt idx="2">
                    <c:v>3.3-Erro de manutenção</c:v>
                  </c:pt>
                  <c:pt idx="3">
                    <c:v>1.0-Geral</c:v>
                  </c:pt>
                  <c:pt idx="4">
                    <c:v>5.5 Desconhecida</c:v>
                  </c:pt>
                  <c:pt idx="5">
                    <c:v>5-Demais Causas/Miscelâneas</c:v>
                  </c:pt>
                </c:lvl>
                <c:lvl>
                  <c:pt idx="0">
                    <c:v>3-Operação/Manutenção</c:v>
                  </c:pt>
                  <c:pt idx="3">
                    <c:v>1-Projeto</c:v>
                  </c:pt>
                  <c:pt idx="4">
                    <c:v>5-Miscelâneas</c:v>
                  </c:pt>
                  <c:pt idx="5">
                    <c:v>5-Miscelâneas/Demais causas</c:v>
                  </c:pt>
                </c:lvl>
              </c:multiLvlStrCache>
            </c:multiLvlStrRef>
          </c:cat>
          <c:val>
            <c:numRef>
              <c:f>Planilha3!$B$5:$B$15</c:f>
              <c:numCache>
                <c:formatCode>General</c:formatCode>
                <c:ptCount val="6"/>
                <c:pt idx="0">
                  <c:v>11</c:v>
                </c:pt>
                <c:pt idx="1">
                  <c:v>5</c:v>
                </c:pt>
                <c:pt idx="2">
                  <c:v>2</c:v>
                </c:pt>
                <c:pt idx="3">
                  <c:v>2</c:v>
                </c:pt>
                <c:pt idx="4">
                  <c:v>2</c:v>
                </c:pt>
                <c:pt idx="5">
                  <c:v>1</c:v>
                </c:pt>
              </c:numCache>
            </c:numRef>
          </c:val>
          <c:extLst>
            <c:ext xmlns:c16="http://schemas.microsoft.com/office/drawing/2014/chart" uri="{C3380CC4-5D6E-409C-BE32-E72D297353CC}">
              <c16:uniqueId val="{00000000-9229-4A1E-BCEC-A13A82C56EF5}"/>
            </c:ext>
          </c:extLst>
        </c:ser>
        <c:dLbls>
          <c:showLegendKey val="0"/>
          <c:showVal val="0"/>
          <c:showCatName val="0"/>
          <c:showSerName val="0"/>
          <c:showPercent val="0"/>
          <c:showBubbleSize val="0"/>
        </c:dLbls>
        <c:gapWidth val="219"/>
        <c:overlap val="-27"/>
        <c:axId val="809456431"/>
        <c:axId val="809450607"/>
      </c:barChart>
      <c:catAx>
        <c:axId val="809456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809450607"/>
        <c:crosses val="autoZero"/>
        <c:auto val="1"/>
        <c:lblAlgn val="ctr"/>
        <c:lblOffset val="100"/>
        <c:noMultiLvlLbl val="0"/>
      </c:catAx>
      <c:valAx>
        <c:axId val="809450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809456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[Acompanhamento Geral de Manutenção RAC _2021.xlsx]DADOS CONF!Tabela dinâmica2</c:name>
    <c:fmtId val="0"/>
  </c:pivotSource>
  <c:chart>
    <c:autoTitleDeleted val="1"/>
    <c:pivotFmts>
      <c:pivotFmt>
        <c:idx val="0"/>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97786878915449"/>
          <c:y val="4.6740619244062059E-2"/>
          <c:w val="0.82250230930387092"/>
          <c:h val="0.92250251528480309"/>
        </c:manualLayout>
      </c:layout>
      <c:barChart>
        <c:barDir val="bar"/>
        <c:grouping val="clustered"/>
        <c:varyColors val="0"/>
        <c:ser>
          <c:idx val="0"/>
          <c:order val="0"/>
          <c:tx>
            <c:strRef>
              <c:f>'DADOS CONF'!$B$22</c:f>
              <c:strCache>
                <c:ptCount val="1"/>
                <c:pt idx="0">
                  <c:v>Total</c:v>
                </c:pt>
              </c:strCache>
            </c:strRef>
          </c:tx>
          <c:spPr>
            <a:solidFill>
              <a:schemeClr val="accent1"/>
            </a:solidFill>
            <a:ln>
              <a:noFill/>
            </a:ln>
            <a:effectLst/>
          </c:spPr>
          <c:invertIfNegative val="0"/>
          <c:cat>
            <c:strRef>
              <c:f>'DADOS CONF'!$A$23:$A$89</c:f>
              <c:strCache>
                <c:ptCount val="66"/>
                <c:pt idx="0">
                  <c:v>GE-513201D</c:v>
                </c:pt>
                <c:pt idx="1">
                  <c:v>C-3123102B</c:v>
                </c:pt>
                <c:pt idx="2">
                  <c:v>C-123701A</c:v>
                </c:pt>
                <c:pt idx="3">
                  <c:v>C-123102A</c:v>
                </c:pt>
                <c:pt idx="4">
                  <c:v>B-540001C</c:v>
                </c:pt>
                <c:pt idx="5">
                  <c:v>C-123101C</c:v>
                </c:pt>
                <c:pt idx="6">
                  <c:v>B-540001A</c:v>
                </c:pt>
                <c:pt idx="7">
                  <c:v>GE-513201C</c:v>
                </c:pt>
                <c:pt idx="8">
                  <c:v>GE-513201A</c:v>
                </c:pt>
                <c:pt idx="9">
                  <c:v>C-513401F</c:v>
                </c:pt>
                <c:pt idx="10">
                  <c:v>C-123701B</c:v>
                </c:pt>
                <c:pt idx="11">
                  <c:v>C-3123102A</c:v>
                </c:pt>
                <c:pt idx="12">
                  <c:v>C-123101E</c:v>
                </c:pt>
                <c:pt idx="13">
                  <c:v>B-540001B</c:v>
                </c:pt>
                <c:pt idx="14">
                  <c:v>GE-513201B</c:v>
                </c:pt>
                <c:pt idx="15">
                  <c:v>B-2621301A</c:v>
                </c:pt>
                <c:pt idx="16">
                  <c:v>C-123102C</c:v>
                </c:pt>
                <c:pt idx="17">
                  <c:v>C-123102B</c:v>
                </c:pt>
                <c:pt idx="18">
                  <c:v>C-3123701C</c:v>
                </c:pt>
                <c:pt idx="19">
                  <c:v>C-123101B</c:v>
                </c:pt>
                <c:pt idx="20">
                  <c:v>C-3123701B</c:v>
                </c:pt>
                <c:pt idx="21">
                  <c:v>B-3123101A</c:v>
                </c:pt>
                <c:pt idx="22">
                  <c:v>B-123702A</c:v>
                </c:pt>
                <c:pt idx="23">
                  <c:v>C-123101D</c:v>
                </c:pt>
                <c:pt idx="24">
                  <c:v>B-2123701B</c:v>
                </c:pt>
                <c:pt idx="25">
                  <c:v>B-2621301B</c:v>
                </c:pt>
                <c:pt idx="26">
                  <c:v>B-513201B</c:v>
                </c:pt>
                <c:pt idx="27">
                  <c:v>B-541201A</c:v>
                </c:pt>
                <c:pt idx="28">
                  <c:v>B-1621301B</c:v>
                </c:pt>
                <c:pt idx="29">
                  <c:v>B-2123101A</c:v>
                </c:pt>
                <c:pt idx="30">
                  <c:v>B-123701B</c:v>
                </c:pt>
                <c:pt idx="31">
                  <c:v>B-232104A</c:v>
                </c:pt>
                <c:pt idx="32">
                  <c:v>B-6313101A</c:v>
                </c:pt>
                <c:pt idx="33">
                  <c:v>B-513201A</c:v>
                </c:pt>
                <c:pt idx="34">
                  <c:v>B-2123101B</c:v>
                </c:pt>
                <c:pt idx="35">
                  <c:v>B-513203</c:v>
                </c:pt>
                <c:pt idx="36">
                  <c:v>B-6313101B</c:v>
                </c:pt>
                <c:pt idx="37">
                  <c:v>C-123101A</c:v>
                </c:pt>
                <c:pt idx="38">
                  <c:v>B-3123101B</c:v>
                </c:pt>
                <c:pt idx="39">
                  <c:v>B-123101B</c:v>
                </c:pt>
                <c:pt idx="40">
                  <c:v>C-3123701A</c:v>
                </c:pt>
                <c:pt idx="41">
                  <c:v>C-513401A</c:v>
                </c:pt>
                <c:pt idx="42">
                  <c:v>B-123101A</c:v>
                </c:pt>
                <c:pt idx="43">
                  <c:v>B-2123701A</c:v>
                </c:pt>
                <c:pt idx="44">
                  <c:v>C-513401B</c:v>
                </c:pt>
                <c:pt idx="45">
                  <c:v>C-513401G</c:v>
                </c:pt>
                <c:pt idx="46">
                  <c:v>B-6315101B</c:v>
                </c:pt>
                <c:pt idx="47">
                  <c:v>B-6315101A</c:v>
                </c:pt>
                <c:pt idx="48">
                  <c:v>B-123702B</c:v>
                </c:pt>
                <c:pt idx="49">
                  <c:v>B-541201B</c:v>
                </c:pt>
                <c:pt idx="50">
                  <c:v>C-513401D</c:v>
                </c:pt>
                <c:pt idx="51">
                  <c:v>C-513401C</c:v>
                </c:pt>
                <c:pt idx="52">
                  <c:v>B-631503</c:v>
                </c:pt>
                <c:pt idx="53">
                  <c:v>B-600001A</c:v>
                </c:pt>
                <c:pt idx="54">
                  <c:v>B-600001B</c:v>
                </c:pt>
                <c:pt idx="55">
                  <c:v>B-123701A</c:v>
                </c:pt>
                <c:pt idx="56">
                  <c:v>B-631502</c:v>
                </c:pt>
                <c:pt idx="57">
                  <c:v>B-1621301A</c:v>
                </c:pt>
                <c:pt idx="58">
                  <c:v>C-513401E</c:v>
                </c:pt>
                <c:pt idx="59">
                  <c:v>B-540002B</c:v>
                </c:pt>
                <c:pt idx="60">
                  <c:v>B-3123701A</c:v>
                </c:pt>
                <c:pt idx="61">
                  <c:v>B-3123701B</c:v>
                </c:pt>
                <c:pt idx="62">
                  <c:v>B-123703B</c:v>
                </c:pt>
                <c:pt idx="63">
                  <c:v>B-540002A</c:v>
                </c:pt>
                <c:pt idx="64">
                  <c:v>B-123703A</c:v>
                </c:pt>
                <c:pt idx="65">
                  <c:v>B-232104B</c:v>
                </c:pt>
              </c:strCache>
            </c:strRef>
          </c:cat>
          <c:val>
            <c:numRef>
              <c:f>'DADOS CONF'!$B$23:$B$89</c:f>
              <c:numCache>
                <c:formatCode>General</c:formatCode>
                <c:ptCount val="66"/>
                <c:pt idx="0">
                  <c:v>159.24583333334886</c:v>
                </c:pt>
                <c:pt idx="1">
                  <c:v>294.9833333332208</c:v>
                </c:pt>
                <c:pt idx="2">
                  <c:v>330.4916666666104</c:v>
                </c:pt>
                <c:pt idx="3">
                  <c:v>350.77499999996508</c:v>
                </c:pt>
                <c:pt idx="4">
                  <c:v>390.9833333332208</c:v>
                </c:pt>
                <c:pt idx="5">
                  <c:v>699.99166666666861</c:v>
                </c:pt>
                <c:pt idx="6">
                  <c:v>755.98333333327901</c:v>
                </c:pt>
                <c:pt idx="7">
                  <c:v>1612.9833333333372</c:v>
                </c:pt>
                <c:pt idx="8">
                  <c:v>1708.9833333333372</c:v>
                </c:pt>
                <c:pt idx="9">
                  <c:v>1881.6858333333512</c:v>
                </c:pt>
                <c:pt idx="10">
                  <c:v>1885.9833333333372</c:v>
                </c:pt>
                <c:pt idx="11">
                  <c:v>2023.0172222221736</c:v>
                </c:pt>
                <c:pt idx="12">
                  <c:v>2171.983333333279</c:v>
                </c:pt>
                <c:pt idx="13">
                  <c:v>3167.983333333279</c:v>
                </c:pt>
                <c:pt idx="14">
                  <c:v>3589.1499999999069</c:v>
                </c:pt>
                <c:pt idx="15">
                  <c:v>5430.9833333332208</c:v>
                </c:pt>
                <c:pt idx="16">
                  <c:v>6700.9833333333372</c:v>
                </c:pt>
                <c:pt idx="17">
                  <c:v>6705.9833333332208</c:v>
                </c:pt>
                <c:pt idx="18">
                  <c:v>6707.983333333279</c:v>
                </c:pt>
                <c:pt idx="19">
                  <c:v>6708.4833333333372</c:v>
                </c:pt>
                <c:pt idx="20">
                  <c:v>6708.9833333332208</c:v>
                </c:pt>
                <c:pt idx="21">
                  <c:v>6966.0499999999884</c:v>
                </c:pt>
                <c:pt idx="22">
                  <c:v>7181.983333333279</c:v>
                </c:pt>
                <c:pt idx="23">
                  <c:v>7295.9836111111217</c:v>
                </c:pt>
                <c:pt idx="24">
                  <c:v>8700.9833333332208</c:v>
                </c:pt>
                <c:pt idx="25">
                  <c:v>10492.983333333337</c:v>
                </c:pt>
                <c:pt idx="26">
                  <c:v>12408</c:v>
                </c:pt>
                <c:pt idx="27">
                  <c:v>12606.983333333221</c:v>
                </c:pt>
                <c:pt idx="28">
                  <c:v>12873.983333333221</c:v>
                </c:pt>
                <c:pt idx="29">
                  <c:v>13164.983333333221</c:v>
                </c:pt>
                <c:pt idx="30">
                  <c:v>13206.983333333221</c:v>
                </c:pt>
                <c:pt idx="31">
                  <c:v>13279.983333333337</c:v>
                </c:pt>
                <c:pt idx="32">
                  <c:v>13326.983333333221</c:v>
                </c:pt>
                <c:pt idx="33">
                  <c:v>13566.983333333221</c:v>
                </c:pt>
                <c:pt idx="34">
                  <c:v>14171.983333333279</c:v>
                </c:pt>
                <c:pt idx="35">
                  <c:v>15247.983333333337</c:v>
                </c:pt>
                <c:pt idx="36">
                  <c:v>16304.983333333279</c:v>
                </c:pt>
                <c:pt idx="37">
                  <c:v>16521.66666666657</c:v>
                </c:pt>
                <c:pt idx="38">
                  <c:v>17023.166666666628</c:v>
                </c:pt>
                <c:pt idx="39">
                  <c:v>17504.533333333209</c:v>
                </c:pt>
                <c:pt idx="40">
                  <c:v>17649.483333333337</c:v>
                </c:pt>
                <c:pt idx="41">
                  <c:v>17989.483333333279</c:v>
                </c:pt>
                <c:pt idx="42">
                  <c:v>18092.833333333314</c:v>
                </c:pt>
                <c:pt idx="43">
                  <c:v>18198.983333333221</c:v>
                </c:pt>
                <c:pt idx="44">
                  <c:v>18896.483333333221</c:v>
                </c:pt>
                <c:pt idx="45">
                  <c:v>19039.233333333337</c:v>
                </c:pt>
                <c:pt idx="46">
                  <c:v>19949.983333333279</c:v>
                </c:pt>
                <c:pt idx="47">
                  <c:v>20261.983333333279</c:v>
                </c:pt>
                <c:pt idx="48">
                  <c:v>20381.983333333279</c:v>
                </c:pt>
                <c:pt idx="49">
                  <c:v>20911.983333333337</c:v>
                </c:pt>
                <c:pt idx="50">
                  <c:v>21128.983333333279</c:v>
                </c:pt>
                <c:pt idx="51">
                  <c:v>21576.983333333221</c:v>
                </c:pt>
                <c:pt idx="52">
                  <c:v>21772.983333333337</c:v>
                </c:pt>
                <c:pt idx="53">
                  <c:v>22767.983333333221</c:v>
                </c:pt>
                <c:pt idx="54">
                  <c:v>22767.983333333221</c:v>
                </c:pt>
                <c:pt idx="55">
                  <c:v>22831.483333333279</c:v>
                </c:pt>
                <c:pt idx="56">
                  <c:v>24055.483333333279</c:v>
                </c:pt>
                <c:pt idx="57">
                  <c:v>25185.983333333221</c:v>
                </c:pt>
                <c:pt idx="58">
                  <c:v>25253.983333333279</c:v>
                </c:pt>
                <c:pt idx="59">
                  <c:v>25759.983333333337</c:v>
                </c:pt>
                <c:pt idx="60">
                  <c:v>27719.983333333279</c:v>
                </c:pt>
                <c:pt idx="61">
                  <c:v>27719.983333333279</c:v>
                </c:pt>
                <c:pt idx="62">
                  <c:v>27719.983333333279</c:v>
                </c:pt>
                <c:pt idx="63">
                  <c:v>27719.983333333279</c:v>
                </c:pt>
                <c:pt idx="64">
                  <c:v>27719.983333333279</c:v>
                </c:pt>
                <c:pt idx="65">
                  <c:v>27719.983333333279</c:v>
                </c:pt>
              </c:numCache>
            </c:numRef>
          </c:val>
          <c:extLst>
            <c:ext xmlns:c16="http://schemas.microsoft.com/office/drawing/2014/chart" uri="{C3380CC4-5D6E-409C-BE32-E72D297353CC}">
              <c16:uniqueId val="{00000000-B500-4D68-BA8D-6B6893B96823}"/>
            </c:ext>
          </c:extLst>
        </c:ser>
        <c:dLbls>
          <c:showLegendKey val="0"/>
          <c:showVal val="0"/>
          <c:showCatName val="0"/>
          <c:showSerName val="0"/>
          <c:showPercent val="0"/>
          <c:showBubbleSize val="0"/>
        </c:dLbls>
        <c:gapWidth val="219"/>
        <c:axId val="207174224"/>
        <c:axId val="207174784"/>
      </c:barChart>
      <c:catAx>
        <c:axId val="207174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pt-BR"/>
          </a:p>
        </c:txPr>
        <c:crossAx val="207174784"/>
        <c:crosses val="autoZero"/>
        <c:auto val="1"/>
        <c:lblAlgn val="ctr"/>
        <c:lblOffset val="100"/>
        <c:noMultiLvlLbl val="0"/>
      </c:catAx>
      <c:valAx>
        <c:axId val="2071747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ysClr val="windowText" lastClr="000000"/>
                </a:solidFill>
                <a:latin typeface="+mn-lt"/>
                <a:ea typeface="+mn-ea"/>
                <a:cs typeface="+mn-cs"/>
              </a:defRPr>
            </a:pPr>
            <a:endParaRPr lang="pt-BR"/>
          </a:p>
        </c:txPr>
        <c:crossAx val="207174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'DADOS CONF'!$B$105</c:f>
              <c:strCache>
                <c:ptCount val="1"/>
                <c:pt idx="0">
                  <c:v>Média de TBF</c:v>
                </c:pt>
              </c:strCache>
            </c:strRef>
          </c:tx>
          <c:spPr>
            <a:solidFill>
              <a:srgbClr val="00B05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'DADOS CONF'!$A$106:$A$112</c:f>
              <c:strCache>
                <c:ptCount val="7"/>
                <c:pt idx="0">
                  <c:v>B-540001A</c:v>
                </c:pt>
                <c:pt idx="1">
                  <c:v>C-123101C</c:v>
                </c:pt>
                <c:pt idx="2">
                  <c:v>B-540001C</c:v>
                </c:pt>
                <c:pt idx="3">
                  <c:v>C-123102A</c:v>
                </c:pt>
                <c:pt idx="4">
                  <c:v>C-123701A</c:v>
                </c:pt>
                <c:pt idx="5">
                  <c:v>C-3123102B</c:v>
                </c:pt>
                <c:pt idx="6">
                  <c:v>GE-513201D</c:v>
                </c:pt>
              </c:strCache>
            </c:strRef>
          </c:cat>
          <c:val>
            <c:numRef>
              <c:f>'DADOS CONF'!$B$106:$B$112</c:f>
              <c:numCache>
                <c:formatCode>General</c:formatCode>
                <c:ptCount val="7"/>
                <c:pt idx="0">
                  <c:v>755.98333333327901</c:v>
                </c:pt>
                <c:pt idx="1">
                  <c:v>699.99166666666861</c:v>
                </c:pt>
                <c:pt idx="2">
                  <c:v>390.9833333332208</c:v>
                </c:pt>
                <c:pt idx="3">
                  <c:v>350.77499999996508</c:v>
                </c:pt>
                <c:pt idx="4">
                  <c:v>330.4916666666104</c:v>
                </c:pt>
                <c:pt idx="5">
                  <c:v>294.9833333332208</c:v>
                </c:pt>
                <c:pt idx="6">
                  <c:v>159.24583333334886</c:v>
                </c:pt>
              </c:numCache>
            </c:numRef>
          </c:val>
          <c:extLst>
            <c:ext xmlns:c16="http://schemas.microsoft.com/office/drawing/2014/chart" uri="{C3380CC4-5D6E-409C-BE32-E72D297353CC}">
              <c16:uniqueId val="{00000000-3694-4D5F-A3C7-75F44C5B2BD5}"/>
            </c:ext>
          </c:extLst>
        </c:ser>
        <c:dLbls>
          <c:showLegendKey val="0"/>
          <c:showVal val="0"/>
          <c:showCatName val="0"/>
          <c:showSerName val="0"/>
          <c:showPercent val="0"/>
          <c:showBubbleSize val="0"/>
        </c:dLbls>
        <c:gapWidth val="182"/>
        <c:axId val="207177024"/>
        <c:axId val="207177584"/>
      </c:barChart>
      <c:catAx>
        <c:axId val="207177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7177584"/>
        <c:crosses val="autoZero"/>
        <c:auto val="1"/>
        <c:lblAlgn val="ctr"/>
        <c:lblOffset val="100"/>
        <c:noMultiLvlLbl val="0"/>
      </c:catAx>
      <c:valAx>
        <c:axId val="2071775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71770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[Acompanhamento Geral de Manutenção RAC _2021.xlsx]DADOS CONF!Tabela dinâmica3</c:name>
    <c:fmtId val="0"/>
  </c:pivotSource>
  <c:chart>
    <c:autoTitleDeleted val="1"/>
    <c:pivotFmts>
      <c:pivotFmt>
        <c:idx val="0"/>
        <c:spPr>
          <a:solidFill>
            <a:srgbClr val="00B05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'DADOS CONF'!$B$143</c:f>
              <c:strCache>
                <c:ptCount val="1"/>
                <c:pt idx="0">
                  <c:v>Total</c:v>
                </c:pt>
              </c:strCache>
            </c:strRef>
          </c:tx>
          <c:spPr>
            <a:solidFill>
              <a:srgbClr val="00B05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'DADOS CONF'!$A$144:$A$149</c:f>
              <c:strCache>
                <c:ptCount val="5"/>
                <c:pt idx="0">
                  <c:v>Bombas</c:v>
                </c:pt>
                <c:pt idx="1">
                  <c:v>Vendas</c:v>
                </c:pt>
                <c:pt idx="2">
                  <c:v>Reciclo</c:v>
                </c:pt>
                <c:pt idx="3">
                  <c:v>Propano</c:v>
                </c:pt>
                <c:pt idx="4">
                  <c:v>TGs</c:v>
                </c:pt>
              </c:strCache>
            </c:strRef>
          </c:cat>
          <c:val>
            <c:numRef>
              <c:f>'DADOS CONF'!$B$144:$B$149</c:f>
              <c:numCache>
                <c:formatCode>General</c:formatCode>
                <c:ptCount val="5"/>
                <c:pt idx="0">
                  <c:v>16562.170731707251</c:v>
                </c:pt>
                <c:pt idx="1">
                  <c:v>5683.0167129629408</c:v>
                </c:pt>
                <c:pt idx="2">
                  <c:v>4977.0833333333057</c:v>
                </c:pt>
                <c:pt idx="3">
                  <c:v>2737.7528703703138</c:v>
                </c:pt>
                <c:pt idx="4">
                  <c:v>970.45000000001164</c:v>
                </c:pt>
              </c:numCache>
            </c:numRef>
          </c:val>
          <c:extLst>
            <c:ext xmlns:c16="http://schemas.microsoft.com/office/drawing/2014/chart" uri="{C3380CC4-5D6E-409C-BE32-E72D297353CC}">
              <c16:uniqueId val="{00000000-21A7-48D3-950A-6E47BC513F10}"/>
            </c:ext>
          </c:extLst>
        </c:ser>
        <c:dLbls>
          <c:showLegendKey val="0"/>
          <c:showVal val="1"/>
          <c:showCatName val="0"/>
          <c:showSerName val="0"/>
          <c:showPercent val="0"/>
          <c:showBubbleSize val="0"/>
        </c:dLbls>
        <c:gapWidth val="75"/>
        <c:axId val="208575520"/>
        <c:axId val="208576080"/>
      </c:barChart>
      <c:catAx>
        <c:axId val="208575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pt-BR"/>
          </a:p>
        </c:txPr>
        <c:crossAx val="208576080"/>
        <c:crosses val="autoZero"/>
        <c:auto val="1"/>
        <c:lblAlgn val="ctr"/>
        <c:lblOffset val="100"/>
        <c:noMultiLvlLbl val="0"/>
      </c:catAx>
      <c:valAx>
        <c:axId val="2085760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pt-BR"/>
          </a:p>
        </c:txPr>
        <c:crossAx val="2085755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[Acompanhamento Geral de Manutenção RAC _2021.xlsx]Trips por classe!Tabela dinâmica1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pt-BR"/>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pt-BR"/>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s>
    <c:plotArea>
      <c:layout/>
      <c:barChart>
        <c:barDir val="col"/>
        <c:grouping val="stacked"/>
        <c:varyColors val="0"/>
        <c:ser>
          <c:idx val="0"/>
          <c:order val="0"/>
          <c:tx>
            <c:strRef>
              <c:f>'Trips por classe'!$B$6:$B$7</c:f>
              <c:strCache>
                <c:ptCount val="1"/>
                <c:pt idx="0">
                  <c:v>6-Interferência na Produção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'Trips por classe'!$A$8:$A$12</c:f>
              <c:strCache>
                <c:ptCount val="4"/>
                <c:pt idx="0">
                  <c:v>TGs</c:v>
                </c:pt>
                <c:pt idx="1">
                  <c:v>Vendas</c:v>
                </c:pt>
                <c:pt idx="2">
                  <c:v>Propano</c:v>
                </c:pt>
                <c:pt idx="3">
                  <c:v>Reciclo</c:v>
                </c:pt>
              </c:strCache>
            </c:strRef>
          </c:cat>
          <c:val>
            <c:numRef>
              <c:f>'Trips por classe'!$B$8:$B$12</c:f>
              <c:numCache>
                <c:formatCode>General</c:formatCode>
                <c:ptCount val="4"/>
                <c:pt idx="0">
                  <c:v>1</c:v>
                </c:pt>
                <c:pt idx="1">
                  <c:v>1</c:v>
                </c:pt>
                <c:pt idx="2">
                  <c:v>1</c:v>
                </c:pt>
                <c:pt idx="3">
                  <c:v>1</c:v>
                </c:pt>
              </c:numCache>
            </c:numRef>
          </c:val>
          <c:extLst>
            <c:ext xmlns:c16="http://schemas.microsoft.com/office/drawing/2014/chart" uri="{C3380CC4-5D6E-409C-BE32-E72D297353CC}">
              <c16:uniqueId val="{00000000-5685-4231-A00F-3CAD7B4C85FB}"/>
            </c:ext>
          </c:extLst>
        </c:ser>
        <c:ser>
          <c:idx val="1"/>
          <c:order val="1"/>
          <c:tx>
            <c:strRef>
              <c:f>'Trips por classe'!$C$6:$C$7</c:f>
              <c:strCache>
                <c:ptCount val="1"/>
                <c:pt idx="0">
                  <c:v>9-Sob Demanda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'Trips por classe'!$A$8:$A$12</c:f>
              <c:strCache>
                <c:ptCount val="4"/>
                <c:pt idx="0">
                  <c:v>TGs</c:v>
                </c:pt>
                <c:pt idx="1">
                  <c:v>Vendas</c:v>
                </c:pt>
                <c:pt idx="2">
                  <c:v>Propano</c:v>
                </c:pt>
                <c:pt idx="3">
                  <c:v>Reciclo</c:v>
                </c:pt>
              </c:strCache>
            </c:strRef>
          </c:cat>
          <c:val>
            <c:numRef>
              <c:f>'Trips por classe'!$C$8:$C$12</c:f>
              <c:numCache>
                <c:formatCode>General</c:formatCode>
                <c:ptCount val="4"/>
                <c:pt idx="0">
                  <c:v>2</c:v>
                </c:pt>
              </c:numCache>
            </c:numRef>
          </c:val>
          <c:extLst>
            <c:ext xmlns:c16="http://schemas.microsoft.com/office/drawing/2014/chart" uri="{C3380CC4-5D6E-409C-BE32-E72D297353CC}">
              <c16:uniqueId val="{00000001-7B0D-42C4-B53D-E5D0A63D1389}"/>
            </c:ext>
          </c:extLst>
        </c:ser>
        <c:dLbls>
          <c:showLegendKey val="0"/>
          <c:showVal val="0"/>
          <c:showCatName val="0"/>
          <c:showSerName val="0"/>
          <c:showPercent val="0"/>
          <c:showBubbleSize val="0"/>
        </c:dLbls>
        <c:gapWidth val="219"/>
        <c:overlap val="100"/>
        <c:axId val="208578320"/>
        <c:axId val="208578880"/>
      </c:barChart>
      <c:catAx>
        <c:axId val="208578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pt-BR"/>
          </a:p>
        </c:txPr>
        <c:crossAx val="208578880"/>
        <c:crosses val="autoZero"/>
        <c:auto val="1"/>
        <c:lblAlgn val="ctr"/>
        <c:lblOffset val="100"/>
        <c:noMultiLvlLbl val="0"/>
      </c:catAx>
      <c:valAx>
        <c:axId val="208578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pt-BR"/>
          </a:p>
        </c:txPr>
        <c:crossAx val="208578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5"/>
    </mc:Choice>
    <mc:Fallback>
      <c:style val="5"/>
    </mc:Fallback>
  </mc:AlternateContent>
  <c:pivotSource>
    <c:name>[Acompanhamento Geral de Manutenção RAC _2021.xlsx]Trips por classe!Tabela dinâmica2</c:name>
    <c:fmtId val="0"/>
  </c:pivotSource>
  <c:chart>
    <c:autoTitleDeleted val="0"/>
    <c:pivotFmts>
      <c:pivotFmt>
        <c:idx val="0"/>
        <c:spPr>
          <a:solidFill>
            <a:schemeClr val="accent3"/>
          </a:solidFill>
          <a:ln>
            <a:noFill/>
          </a:ln>
          <a:effectLst/>
        </c:spPr>
        <c:marker>
          <c:symbol val="none"/>
        </c:marker>
      </c:pivotFmt>
      <c:pivotFmt>
        <c:idx val="1"/>
        <c:spPr>
          <a:solidFill>
            <a:schemeClr val="accent3"/>
          </a:solidFill>
          <a:ln>
            <a:noFill/>
          </a:ln>
          <a:effectLst/>
        </c:spPr>
        <c:marker>
          <c:symbol val="none"/>
        </c:marker>
      </c:pivotFmt>
      <c:pivotFmt>
        <c:idx val="2"/>
        <c:spPr>
          <a:solidFill>
            <a:schemeClr val="accent3"/>
          </a:solidFill>
          <a:ln>
            <a:noFill/>
          </a:ln>
          <a:effectLst/>
        </c:spPr>
        <c:marker>
          <c:symbol val="none"/>
        </c:marker>
      </c:pivotFmt>
      <c:pivotFmt>
        <c:idx val="3"/>
        <c:spPr>
          <a:solidFill>
            <a:schemeClr val="accent3"/>
          </a:solidFill>
          <a:ln>
            <a:noFill/>
          </a:ln>
          <a:effectLst/>
        </c:spPr>
        <c:marker>
          <c:symbol val="none"/>
        </c:marker>
      </c:pivotFmt>
      <c:pivotFmt>
        <c:idx val="4"/>
        <c:spPr>
          <a:solidFill>
            <a:schemeClr val="accent3"/>
          </a:solidFill>
          <a:ln>
            <a:noFill/>
          </a:ln>
          <a:effectLst/>
        </c:spPr>
        <c:marker>
          <c:symbol val="none"/>
        </c:marker>
      </c:pivotFmt>
      <c:pivotFmt>
        <c:idx val="5"/>
        <c:spPr>
          <a:solidFill>
            <a:schemeClr val="accent3"/>
          </a:solidFill>
          <a:ln>
            <a:noFill/>
          </a:ln>
          <a:effectLst/>
        </c:spPr>
        <c:marker>
          <c:symbol val="none"/>
        </c:marker>
      </c:pivotFmt>
      <c:pivotFmt>
        <c:idx val="6"/>
        <c:spPr>
          <a:solidFill>
            <a:schemeClr val="accent3"/>
          </a:solidFill>
          <a:ln>
            <a:noFill/>
          </a:ln>
          <a:effectLst/>
        </c:spPr>
        <c:marker>
          <c:symbol val="none"/>
        </c:marker>
      </c:pivotFmt>
      <c:pivotFmt>
        <c:idx val="7"/>
        <c:spPr>
          <a:solidFill>
            <a:schemeClr val="accent3"/>
          </a:solidFill>
          <a:ln>
            <a:noFill/>
          </a:ln>
          <a:effectLst/>
        </c:spPr>
        <c:marker>
          <c:symbol val="none"/>
        </c:marker>
      </c:pivotFmt>
      <c:pivotFmt>
        <c:idx val="8"/>
        <c:spPr>
          <a:solidFill>
            <a:schemeClr val="accent3"/>
          </a:solidFill>
          <a:ln>
            <a:noFill/>
          </a:ln>
          <a:effectLst/>
        </c:spPr>
        <c:marker>
          <c:symbol val="none"/>
        </c:marker>
      </c:pivotFmt>
      <c:pivotFmt>
        <c:idx val="9"/>
        <c:spPr>
          <a:solidFill>
            <a:schemeClr val="accent3"/>
          </a:solidFill>
          <a:ln>
            <a:noFill/>
          </a:ln>
          <a:effectLst/>
        </c:spPr>
        <c:marker>
          <c:symbol val="none"/>
        </c:marker>
      </c:pivotFmt>
      <c:pivotFmt>
        <c:idx val="10"/>
        <c:spPr>
          <a:solidFill>
            <a:schemeClr val="accent3"/>
          </a:solidFill>
          <a:ln>
            <a:noFill/>
          </a:ln>
          <a:effectLst/>
        </c:spPr>
        <c:marker>
          <c:symbol val="none"/>
        </c:marker>
      </c:pivotFmt>
      <c:pivotFmt>
        <c:idx val="11"/>
        <c:spPr>
          <a:solidFill>
            <a:schemeClr val="accent3"/>
          </a:solidFill>
          <a:ln>
            <a:noFill/>
          </a:ln>
          <a:effectLst/>
        </c:spPr>
        <c:marker>
          <c:symbol val="none"/>
        </c:marker>
      </c:pivotFmt>
      <c:pivotFmt>
        <c:idx val="1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3"/>
          </a:solidFill>
          <a:ln>
            <a:noFill/>
          </a:ln>
          <a:effectLst/>
        </c:spPr>
        <c:marker>
          <c:symbol val="none"/>
        </c:marker>
      </c:pivotFmt>
      <c:pivotFmt>
        <c:idx val="16"/>
        <c:spPr>
          <a:solidFill>
            <a:schemeClr val="accent3"/>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3"/>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3"/>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3"/>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3"/>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3">
              <a:tint val="65000"/>
            </a:schemeClr>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3"/>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3">
              <a:shade val="65000"/>
            </a:schemeClr>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30"/>
        <c:marker>
          <c:symbol val="none"/>
        </c:marker>
        <c:dLbl>
          <c:idx val="0"/>
          <c:spPr>
            <a:noFill/>
            <a:ln>
              <a:noFill/>
            </a:ln>
            <a:effectLst/>
          </c:spPr>
          <c:txPr>
            <a:bodyPr wrap="square" lIns="38100" tIns="19050" rIns="38100" bIns="19050" anchor="ctr">
              <a:spAutoFit/>
            </a:bodyPr>
            <a:lstStyle/>
            <a:p>
              <a:pPr>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31"/>
        <c:marker>
          <c:symbol val="none"/>
        </c:marker>
        <c:dLbl>
          <c:idx val="0"/>
          <c:spPr>
            <a:noFill/>
            <a:ln>
              <a:noFill/>
            </a:ln>
            <a:effectLst/>
          </c:spPr>
          <c:txPr>
            <a:bodyPr wrap="square" lIns="38100" tIns="19050" rIns="38100" bIns="19050" anchor="ctr">
              <a:spAutoFit/>
            </a:bodyPr>
            <a:lstStyle/>
            <a:p>
              <a:pPr>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32"/>
        <c:marker>
          <c:symbol val="none"/>
        </c:marker>
        <c:dLbl>
          <c:idx val="0"/>
          <c:spPr>
            <a:noFill/>
            <a:ln>
              <a:noFill/>
            </a:ln>
            <a:effectLst/>
          </c:spPr>
          <c:txPr>
            <a:bodyPr wrap="square" lIns="38100" tIns="19050" rIns="38100" bIns="19050" anchor="ctr">
              <a:spAutoFit/>
            </a:bodyPr>
            <a:lstStyle/>
            <a:p>
              <a:pPr>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33"/>
        <c:marker>
          <c:symbol val="none"/>
        </c:marker>
        <c:dLbl>
          <c:idx val="0"/>
          <c:spPr>
            <a:noFill/>
            <a:ln>
              <a:noFill/>
            </a:ln>
            <a:effectLst/>
          </c:spPr>
          <c:txPr>
            <a:bodyPr wrap="square" lIns="38100" tIns="19050" rIns="38100" bIns="19050" anchor="ctr">
              <a:spAutoFit/>
            </a:bodyPr>
            <a:lstStyle/>
            <a:p>
              <a:pPr>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34"/>
        <c:marker>
          <c:symbol val="none"/>
        </c:marker>
      </c:pivotFmt>
      <c:pivotFmt>
        <c:idx val="35"/>
        <c:marker>
          <c:symbol val="none"/>
        </c:marker>
        <c:dLbl>
          <c:idx val="0"/>
          <c:spPr>
            <a:noFill/>
            <a:ln>
              <a:noFill/>
            </a:ln>
            <a:effectLst/>
          </c:spPr>
          <c:txPr>
            <a:bodyPr wrap="square" lIns="38100" tIns="19050" rIns="38100" bIns="19050" anchor="ctr">
              <a:spAutoFit/>
            </a:bodyPr>
            <a:lstStyle/>
            <a:p>
              <a:pPr>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36"/>
        <c:marker>
          <c:symbol val="none"/>
        </c:marker>
        <c:dLbl>
          <c:idx val="0"/>
          <c:spPr>
            <a:noFill/>
            <a:ln>
              <a:noFill/>
            </a:ln>
            <a:effectLst/>
          </c:spPr>
          <c:txPr>
            <a:bodyPr wrap="square" lIns="38100" tIns="19050" rIns="38100" bIns="19050" anchor="ctr">
              <a:spAutoFit/>
            </a:bodyPr>
            <a:lstStyle/>
            <a:p>
              <a:pPr>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37"/>
        <c:marker>
          <c:symbol val="none"/>
        </c:marker>
        <c:dLbl>
          <c:idx val="0"/>
          <c:spPr>
            <a:noFill/>
            <a:ln>
              <a:noFill/>
            </a:ln>
            <a:effectLst/>
          </c:spPr>
          <c:txPr>
            <a:bodyPr wrap="square" lIns="38100" tIns="19050" rIns="38100" bIns="19050" anchor="ctr">
              <a:spAutoFit/>
            </a:bodyPr>
            <a:lstStyle/>
            <a:p>
              <a:pPr>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38"/>
        <c:marker>
          <c:symbol val="none"/>
        </c:marker>
        <c:dLbl>
          <c:idx val="0"/>
          <c:spPr>
            <a:noFill/>
            <a:ln>
              <a:noFill/>
            </a:ln>
            <a:effectLst/>
          </c:spPr>
          <c:txPr>
            <a:bodyPr wrap="square" lIns="38100" tIns="19050" rIns="38100" bIns="19050" anchor="ctr">
              <a:spAutoFit/>
            </a:bodyPr>
            <a:lstStyle/>
            <a:p>
              <a:pPr>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39"/>
        <c:marker>
          <c:symbol val="none"/>
        </c:marker>
        <c:dLbl>
          <c:idx val="0"/>
          <c:spPr>
            <a:noFill/>
            <a:ln>
              <a:noFill/>
            </a:ln>
            <a:effectLst/>
          </c:spPr>
          <c:txPr>
            <a:bodyPr wrap="square" lIns="38100" tIns="19050" rIns="38100" bIns="19050" anchor="ctr">
              <a:spAutoFit/>
            </a:bodyPr>
            <a:lstStyle/>
            <a:p>
              <a:pPr>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dLbl>
          <c:idx val="0"/>
          <c:spPr>
            <a:noFill/>
            <a:ln>
              <a:noFill/>
            </a:ln>
            <a:effectLst/>
          </c:spPr>
          <c:txPr>
            <a:bodyPr wrap="square" lIns="38100" tIns="19050" rIns="38100" bIns="19050" anchor="ctr">
              <a:spAutoFit/>
            </a:bodyPr>
            <a:lstStyle/>
            <a:p>
              <a:pPr>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50"/>
        <c:marker>
          <c:symbol val="none"/>
        </c:marker>
        <c:dLbl>
          <c:idx val="0"/>
          <c:spPr>
            <a:noFill/>
            <a:ln>
              <a:noFill/>
            </a:ln>
            <a:effectLst/>
          </c:spPr>
          <c:txPr>
            <a:bodyPr wrap="square" lIns="38100" tIns="19050" rIns="38100" bIns="19050" anchor="ctr">
              <a:spAutoFit/>
            </a:bodyPr>
            <a:lstStyle/>
            <a:p>
              <a:pPr>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51"/>
        <c:marker>
          <c:symbol val="none"/>
        </c:marker>
        <c:dLbl>
          <c:idx val="0"/>
          <c:spPr>
            <a:noFill/>
            <a:ln>
              <a:noFill/>
            </a:ln>
            <a:effectLst/>
          </c:spPr>
          <c:txPr>
            <a:bodyPr wrap="square" lIns="38100" tIns="19050" rIns="38100" bIns="19050" anchor="ctr">
              <a:spAutoFit/>
            </a:bodyPr>
            <a:lstStyle/>
            <a:p>
              <a:pPr>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52"/>
        <c:marker>
          <c:symbol val="none"/>
        </c:marker>
        <c:dLbl>
          <c:idx val="0"/>
          <c:spPr>
            <a:noFill/>
            <a:ln>
              <a:noFill/>
            </a:ln>
            <a:effectLst/>
          </c:spPr>
          <c:txPr>
            <a:bodyPr wrap="square" lIns="38100" tIns="19050" rIns="38100" bIns="19050" anchor="ctr">
              <a:spAutoFit/>
            </a:bodyPr>
            <a:lstStyle/>
            <a:p>
              <a:pPr>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53"/>
        <c:marker>
          <c:symbol val="none"/>
        </c:marker>
        <c:dLbl>
          <c:idx val="0"/>
          <c:spPr>
            <a:noFill/>
            <a:ln>
              <a:noFill/>
            </a:ln>
            <a:effectLst/>
          </c:spPr>
          <c:txPr>
            <a:bodyPr wrap="square" lIns="38100" tIns="19050" rIns="38100" bIns="19050" anchor="ctr">
              <a:spAutoFit/>
            </a:bodyPr>
            <a:lstStyle/>
            <a:p>
              <a:pPr>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54"/>
        <c:marker>
          <c:symbol val="none"/>
        </c:marker>
        <c:dLbl>
          <c:idx val="0"/>
          <c:spPr>
            <a:noFill/>
            <a:ln>
              <a:noFill/>
            </a:ln>
            <a:effectLst/>
          </c:spPr>
          <c:txPr>
            <a:bodyPr wrap="square" lIns="38100" tIns="19050" rIns="38100" bIns="19050" anchor="ctr">
              <a:spAutoFit/>
            </a:bodyPr>
            <a:lstStyle/>
            <a:p>
              <a:pPr>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938456811840309E-2"/>
          <c:y val="0.11686063609181795"/>
          <c:w val="0.94695960731093864"/>
          <c:h val="0.6871220688445262"/>
        </c:manualLayout>
      </c:layout>
      <c:barChart>
        <c:barDir val="col"/>
        <c:grouping val="clustered"/>
        <c:varyColors val="0"/>
        <c:ser>
          <c:idx val="0"/>
          <c:order val="0"/>
          <c:tx>
            <c:strRef>
              <c:f>'Trips por classe'!$C$55:$C$56</c:f>
              <c:strCache>
                <c:ptCount val="1"/>
                <c:pt idx="0">
                  <c:v>Janeiro</c:v>
                </c:pt>
              </c:strCache>
            </c:strRef>
          </c:tx>
          <c:invertIfNegative val="0"/>
          <c:dLbls>
            <c:spPr>
              <a:noFill/>
              <a:ln>
                <a:noFill/>
              </a:ln>
              <a:effectLst/>
            </c:spPr>
            <c:txPr>
              <a:bodyPr wrap="square" lIns="38100" tIns="19050" rIns="38100" bIns="19050" anchor="ctr">
                <a:spAutoFit/>
              </a:bodyPr>
              <a:lstStyle/>
              <a:p>
                <a:pPr>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'Trips por classe'!$B$57:$B$61</c:f>
              <c:strCache>
                <c:ptCount val="4"/>
                <c:pt idx="0">
                  <c:v>Propano</c:v>
                </c:pt>
                <c:pt idx="1">
                  <c:v>Reciclo</c:v>
                </c:pt>
                <c:pt idx="2">
                  <c:v>TGs</c:v>
                </c:pt>
                <c:pt idx="3">
                  <c:v>Vendas</c:v>
                </c:pt>
              </c:strCache>
            </c:strRef>
          </c:cat>
          <c:val>
            <c:numRef>
              <c:f>'Trips por classe'!$C$57:$C$61</c:f>
              <c:numCache>
                <c:formatCode>General</c:formatCode>
                <c:ptCount val="4"/>
                <c:pt idx="1">
                  <c:v>1</c:v>
                </c:pt>
                <c:pt idx="2">
                  <c:v>1</c:v>
                </c:pt>
              </c:numCache>
            </c:numRef>
          </c:val>
          <c:extLst>
            <c:ext xmlns:c16="http://schemas.microsoft.com/office/drawing/2014/chart" uri="{C3380CC4-5D6E-409C-BE32-E72D297353CC}">
              <c16:uniqueId val="{00000007-B3F7-46C9-B3A5-48625130AF73}"/>
            </c:ext>
          </c:extLst>
        </c:ser>
        <c:ser>
          <c:idx val="1"/>
          <c:order val="1"/>
          <c:tx>
            <c:strRef>
              <c:f>'Trips por classe'!$D$55:$D$56</c:f>
              <c:strCache>
                <c:ptCount val="1"/>
                <c:pt idx="0">
                  <c:v>Fevereiro</c:v>
                </c:pt>
              </c:strCache>
            </c:strRef>
          </c:tx>
          <c:invertIfNegative val="0"/>
          <c:dLbls>
            <c:spPr>
              <a:noFill/>
              <a:ln>
                <a:noFill/>
              </a:ln>
              <a:effectLst/>
            </c:spPr>
            <c:txPr>
              <a:bodyPr wrap="square" lIns="38100" tIns="19050" rIns="38100" bIns="19050" anchor="ctr">
                <a:spAutoFit/>
              </a:bodyPr>
              <a:lstStyle/>
              <a:p>
                <a:pPr>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'Trips por classe'!$B$57:$B$61</c:f>
              <c:strCache>
                <c:ptCount val="4"/>
                <c:pt idx="0">
                  <c:v>Propano</c:v>
                </c:pt>
                <c:pt idx="1">
                  <c:v>Reciclo</c:v>
                </c:pt>
                <c:pt idx="2">
                  <c:v>TGs</c:v>
                </c:pt>
                <c:pt idx="3">
                  <c:v>Vendas</c:v>
                </c:pt>
              </c:strCache>
            </c:strRef>
          </c:cat>
          <c:val>
            <c:numRef>
              <c:f>'Trips por classe'!$D$57:$D$61</c:f>
              <c:numCache>
                <c:formatCode>General</c:formatCode>
                <c:ptCount val="4"/>
                <c:pt idx="0">
                  <c:v>1</c:v>
                </c:pt>
                <c:pt idx="1">
                  <c:v>1</c:v>
                </c:pt>
                <c:pt idx="2">
                  <c:v>3</c:v>
                </c:pt>
                <c:pt idx="3">
                  <c:v>1</c:v>
                </c:pt>
              </c:numCache>
            </c:numRef>
          </c:val>
          <c:extLst>
            <c:ext xmlns:c16="http://schemas.microsoft.com/office/drawing/2014/chart" uri="{C3380CC4-5D6E-409C-BE32-E72D297353CC}">
              <c16:uniqueId val="{00000000-7B4C-4C00-826B-CDB8AE384D39}"/>
            </c:ext>
          </c:extLst>
        </c:ser>
        <c:dLbls>
          <c:showLegendKey val="0"/>
          <c:showVal val="1"/>
          <c:showCatName val="0"/>
          <c:showSerName val="0"/>
          <c:showPercent val="0"/>
          <c:showBubbleSize val="0"/>
        </c:dLbls>
        <c:gapWidth val="75"/>
        <c:axId val="208582240"/>
        <c:axId val="207853248"/>
      </c:barChart>
      <c:catAx>
        <c:axId val="208582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pt-BR"/>
          </a:p>
        </c:txPr>
        <c:crossAx val="207853248"/>
        <c:crosses val="autoZero"/>
        <c:auto val="1"/>
        <c:lblAlgn val="ctr"/>
        <c:lblOffset val="100"/>
        <c:noMultiLvlLbl val="0"/>
      </c:catAx>
      <c:valAx>
        <c:axId val="207853248"/>
        <c:scaling>
          <c:orientation val="minMax"/>
        </c:scaling>
        <c:delete val="0"/>
        <c:axPos val="l"/>
        <c:numFmt formatCode="General" sourceLinked="1"/>
        <c:majorTickMark val="none"/>
        <c:minorTickMark val="none"/>
        <c:tickLblPos val="nextTo"/>
        <c:spPr>
          <a:noFill/>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pt-BR"/>
          </a:p>
        </c:txPr>
        <c:crossAx val="208582240"/>
        <c:crosses val="autoZero"/>
        <c:crossBetween val="between"/>
      </c:valAx>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txPr>
    <a:bodyPr/>
    <a:lstStyle/>
    <a:p>
      <a:pPr>
        <a:defRPr sz="1600"/>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TRIPS</a:t>
            </a:r>
            <a:r>
              <a:rPr lang="en-US" b="1" baseline="0">
                <a:solidFill>
                  <a:sysClr val="windowText" lastClr="000000"/>
                </a:solidFill>
              </a:rPr>
              <a:t> - Falha em Operação</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pt-BR"/>
        </a:p>
      </c:txPr>
    </c:title>
    <c:autoTitleDeleted val="0"/>
    <c:plotArea>
      <c:layout/>
      <c:barChart>
        <c:barDir val="col"/>
        <c:grouping val="clustered"/>
        <c:varyColors val="0"/>
        <c:ser>
          <c:idx val="0"/>
          <c:order val="0"/>
          <c:tx>
            <c:strRef>
              <c:f>'Trips mês'!$B$1</c:f>
              <c:strCache>
                <c:ptCount val="1"/>
                <c:pt idx="0">
                  <c:v>Falha em Operação</c:v>
                </c:pt>
              </c:strCache>
            </c:strRef>
          </c:tx>
          <c:spPr>
            <a:solidFill>
              <a:schemeClr val="accent1"/>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5B4D-4545-B8A9-46E797F794BD}"/>
              </c:ext>
            </c:extLst>
          </c:dPt>
          <c:dPt>
            <c:idx val="1"/>
            <c:invertIfNegative val="0"/>
            <c:bubble3D val="0"/>
            <c:spPr>
              <a:solidFill>
                <a:schemeClr val="tx1"/>
              </a:solidFill>
              <a:ln>
                <a:noFill/>
              </a:ln>
              <a:effectLst/>
            </c:spPr>
            <c:extLst>
              <c:ext xmlns:c16="http://schemas.microsoft.com/office/drawing/2014/chart" uri="{C3380CC4-5D6E-409C-BE32-E72D297353CC}">
                <c16:uniqueId val="{00000003-5B4D-4545-B8A9-46E797F794BD}"/>
              </c:ext>
            </c:extLst>
          </c:dPt>
          <c:dPt>
            <c:idx val="2"/>
            <c:invertIfNegative val="0"/>
            <c:bubble3D val="0"/>
            <c:spPr>
              <a:solidFill>
                <a:schemeClr val="bg1">
                  <a:lumMod val="65000"/>
                </a:schemeClr>
              </a:solidFill>
              <a:ln>
                <a:noFill/>
              </a:ln>
              <a:effectLst/>
            </c:spPr>
            <c:extLst>
              <c:ext xmlns:c16="http://schemas.microsoft.com/office/drawing/2014/chart" uri="{C3380CC4-5D6E-409C-BE32-E72D297353CC}">
                <c16:uniqueId val="{00000006-EF84-44F7-8B4E-EF82D1E78D5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'Trips mês'!$A$2:$A$17</c:f>
              <c:strCache>
                <c:ptCount val="16"/>
                <c:pt idx="0">
                  <c:v>Média 2018</c:v>
                </c:pt>
                <c:pt idx="1">
                  <c:v>Média 2019</c:v>
                </c:pt>
                <c:pt idx="2">
                  <c:v>Média 2020</c:v>
                </c:pt>
                <c:pt idx="3">
                  <c:v>jan/20</c:v>
                </c:pt>
                <c:pt idx="4">
                  <c:v>fev/20</c:v>
                </c:pt>
                <c:pt idx="5">
                  <c:v>mar/20</c:v>
                </c:pt>
                <c:pt idx="6">
                  <c:v>abr/20</c:v>
                </c:pt>
                <c:pt idx="7">
                  <c:v>mai/20</c:v>
                </c:pt>
                <c:pt idx="8">
                  <c:v>jun/20</c:v>
                </c:pt>
                <c:pt idx="9">
                  <c:v>jul/20</c:v>
                </c:pt>
                <c:pt idx="10">
                  <c:v>ago/20</c:v>
                </c:pt>
                <c:pt idx="11">
                  <c:v>set/20</c:v>
                </c:pt>
                <c:pt idx="12">
                  <c:v>out/20</c:v>
                </c:pt>
                <c:pt idx="13">
                  <c:v>nov/20</c:v>
                </c:pt>
                <c:pt idx="14">
                  <c:v>dez/20</c:v>
                </c:pt>
                <c:pt idx="15">
                  <c:v>jan/21</c:v>
                </c:pt>
              </c:strCache>
            </c:strRef>
          </c:cat>
          <c:val>
            <c:numRef>
              <c:f>'Trips mês'!$B$2:$B$17</c:f>
              <c:numCache>
                <c:formatCode>0.0</c:formatCode>
                <c:ptCount val="16"/>
                <c:pt idx="0">
                  <c:v>6.66</c:v>
                </c:pt>
                <c:pt idx="1">
                  <c:v>4.75</c:v>
                </c:pt>
                <c:pt idx="2">
                  <c:v>2.4166666666666665</c:v>
                </c:pt>
                <c:pt idx="3" formatCode="General">
                  <c:v>9</c:v>
                </c:pt>
                <c:pt idx="4" formatCode="General">
                  <c:v>2</c:v>
                </c:pt>
                <c:pt idx="5" formatCode="General">
                  <c:v>4</c:v>
                </c:pt>
                <c:pt idx="6" formatCode="General">
                  <c:v>1</c:v>
                </c:pt>
                <c:pt idx="7" formatCode="General">
                  <c:v>1</c:v>
                </c:pt>
                <c:pt idx="8" formatCode="General">
                  <c:v>0</c:v>
                </c:pt>
                <c:pt idx="9" formatCode="General">
                  <c:v>1</c:v>
                </c:pt>
                <c:pt idx="10" formatCode="General">
                  <c:v>3</c:v>
                </c:pt>
                <c:pt idx="11" formatCode="General">
                  <c:v>2</c:v>
                </c:pt>
                <c:pt idx="12" formatCode="General">
                  <c:v>1</c:v>
                </c:pt>
                <c:pt idx="13" formatCode="General">
                  <c:v>0</c:v>
                </c:pt>
                <c:pt idx="14" formatCode="General">
                  <c:v>5</c:v>
                </c:pt>
                <c:pt idx="15" formatCode="General">
                  <c:v>2</c:v>
                </c:pt>
              </c:numCache>
            </c:numRef>
          </c:val>
          <c:extLst>
            <c:ext xmlns:c16="http://schemas.microsoft.com/office/drawing/2014/chart" uri="{C3380CC4-5D6E-409C-BE32-E72D297353CC}">
              <c16:uniqueId val="{00000004-5B4D-4545-B8A9-46E797F794BD}"/>
            </c:ext>
          </c:extLst>
        </c:ser>
        <c:dLbls>
          <c:showLegendKey val="0"/>
          <c:showVal val="0"/>
          <c:showCatName val="0"/>
          <c:showSerName val="0"/>
          <c:showPercent val="0"/>
          <c:showBubbleSize val="0"/>
        </c:dLbls>
        <c:gapWidth val="150"/>
        <c:axId val="207855488"/>
        <c:axId val="207856048"/>
      </c:barChart>
      <c:catAx>
        <c:axId val="207855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pt-BR"/>
          </a:p>
        </c:txPr>
        <c:crossAx val="207856048"/>
        <c:crosses val="autoZero"/>
        <c:auto val="1"/>
        <c:lblAlgn val="ctr"/>
        <c:lblOffset val="100"/>
        <c:noMultiLvlLbl val="0"/>
      </c:catAx>
      <c:valAx>
        <c:axId val="20785604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pt-BR"/>
          </a:p>
        </c:txPr>
        <c:crossAx val="207855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pt-BR" b="1">
                <a:solidFill>
                  <a:sysClr val="windowText" lastClr="000000"/>
                </a:solidFill>
              </a:rPr>
              <a:t>Falhas na Partida</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pt-BR"/>
        </a:p>
      </c:txPr>
    </c:title>
    <c:autoTitleDeleted val="0"/>
    <c:plotArea>
      <c:layout/>
      <c:barChart>
        <c:barDir val="col"/>
        <c:grouping val="clustered"/>
        <c:varyColors val="0"/>
        <c:ser>
          <c:idx val="0"/>
          <c:order val="0"/>
          <c:tx>
            <c:strRef>
              <c:f>'Trips mês'!$C$1</c:f>
              <c:strCache>
                <c:ptCount val="1"/>
                <c:pt idx="0">
                  <c:v>Falha na Partida</c:v>
                </c:pt>
              </c:strCache>
            </c:strRef>
          </c:tx>
          <c:spPr>
            <a:solidFill>
              <a:schemeClr val="accent1"/>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F197-4FB7-A8BB-484C1A320946}"/>
              </c:ext>
            </c:extLst>
          </c:dPt>
          <c:dPt>
            <c:idx val="1"/>
            <c:invertIfNegative val="0"/>
            <c:bubble3D val="0"/>
            <c:spPr>
              <a:solidFill>
                <a:schemeClr val="tx1"/>
              </a:solidFill>
              <a:ln>
                <a:noFill/>
              </a:ln>
              <a:effectLst/>
            </c:spPr>
            <c:extLst>
              <c:ext xmlns:c16="http://schemas.microsoft.com/office/drawing/2014/chart" uri="{C3380CC4-5D6E-409C-BE32-E72D297353CC}">
                <c16:uniqueId val="{00000003-F197-4FB7-A8BB-484C1A320946}"/>
              </c:ext>
            </c:extLst>
          </c:dPt>
          <c:dPt>
            <c:idx val="2"/>
            <c:invertIfNegative val="0"/>
            <c:bubble3D val="0"/>
            <c:spPr>
              <a:solidFill>
                <a:schemeClr val="bg1">
                  <a:lumMod val="65000"/>
                </a:schemeClr>
              </a:solidFill>
              <a:ln>
                <a:noFill/>
              </a:ln>
              <a:effectLst/>
            </c:spPr>
            <c:extLst>
              <c:ext xmlns:c16="http://schemas.microsoft.com/office/drawing/2014/chart" uri="{C3380CC4-5D6E-409C-BE32-E72D297353CC}">
                <c16:uniqueId val="{00000009-7AE7-44DF-BAE4-0E99A20E57A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'Trips mês'!$A$2:$A$17</c:f>
              <c:strCache>
                <c:ptCount val="16"/>
                <c:pt idx="0">
                  <c:v>Média 2018</c:v>
                </c:pt>
                <c:pt idx="1">
                  <c:v>Média 2019</c:v>
                </c:pt>
                <c:pt idx="2">
                  <c:v>Média 2020</c:v>
                </c:pt>
                <c:pt idx="3">
                  <c:v>jan/20</c:v>
                </c:pt>
                <c:pt idx="4">
                  <c:v>fev/20</c:v>
                </c:pt>
                <c:pt idx="5">
                  <c:v>mar/20</c:v>
                </c:pt>
                <c:pt idx="6">
                  <c:v>abr/20</c:v>
                </c:pt>
                <c:pt idx="7">
                  <c:v>mai/20</c:v>
                </c:pt>
                <c:pt idx="8">
                  <c:v>jun/20</c:v>
                </c:pt>
                <c:pt idx="9">
                  <c:v>jul/20</c:v>
                </c:pt>
                <c:pt idx="10">
                  <c:v>ago/20</c:v>
                </c:pt>
                <c:pt idx="11">
                  <c:v>set/20</c:v>
                </c:pt>
                <c:pt idx="12">
                  <c:v>out/20</c:v>
                </c:pt>
                <c:pt idx="13">
                  <c:v>nov/20</c:v>
                </c:pt>
                <c:pt idx="14">
                  <c:v>dez/20</c:v>
                </c:pt>
                <c:pt idx="15">
                  <c:v>jan/21</c:v>
                </c:pt>
              </c:strCache>
            </c:strRef>
          </c:cat>
          <c:val>
            <c:numRef>
              <c:f>'Trips mês'!$C$2:$C$17</c:f>
              <c:numCache>
                <c:formatCode>General</c:formatCode>
                <c:ptCount val="16"/>
                <c:pt idx="0">
                  <c:v>3</c:v>
                </c:pt>
                <c:pt idx="1">
                  <c:v>2</c:v>
                </c:pt>
                <c:pt idx="2" formatCode="0.0">
                  <c:v>1.8333333333333333</c:v>
                </c:pt>
                <c:pt idx="3">
                  <c:v>3</c:v>
                </c:pt>
                <c:pt idx="4">
                  <c:v>2</c:v>
                </c:pt>
                <c:pt idx="5">
                  <c:v>1</c:v>
                </c:pt>
                <c:pt idx="6">
                  <c:v>1</c:v>
                </c:pt>
                <c:pt idx="7">
                  <c:v>3</c:v>
                </c:pt>
                <c:pt idx="8">
                  <c:v>1</c:v>
                </c:pt>
                <c:pt idx="9">
                  <c:v>1</c:v>
                </c:pt>
                <c:pt idx="10">
                  <c:v>1</c:v>
                </c:pt>
                <c:pt idx="11">
                  <c:v>0</c:v>
                </c:pt>
                <c:pt idx="12">
                  <c:v>4</c:v>
                </c:pt>
                <c:pt idx="13">
                  <c:v>4</c:v>
                </c:pt>
                <c:pt idx="14">
                  <c:v>1</c:v>
                </c:pt>
                <c:pt idx="15">
                  <c:v>0</c:v>
                </c:pt>
              </c:numCache>
            </c:numRef>
          </c:val>
          <c:extLst>
            <c:ext xmlns:c16="http://schemas.microsoft.com/office/drawing/2014/chart" uri="{C3380CC4-5D6E-409C-BE32-E72D297353CC}">
              <c16:uniqueId val="{00000004-F197-4FB7-A8BB-484C1A320946}"/>
            </c:ext>
          </c:extLst>
        </c:ser>
        <c:dLbls>
          <c:showLegendKey val="0"/>
          <c:showVal val="0"/>
          <c:showCatName val="0"/>
          <c:showSerName val="0"/>
          <c:showPercent val="0"/>
          <c:showBubbleSize val="0"/>
        </c:dLbls>
        <c:gapWidth val="150"/>
        <c:axId val="207858288"/>
        <c:axId val="207858848"/>
      </c:barChart>
      <c:catAx>
        <c:axId val="20785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pt-BR"/>
          </a:p>
        </c:txPr>
        <c:crossAx val="207858848"/>
        <c:crosses val="autoZero"/>
        <c:auto val="1"/>
        <c:lblAlgn val="ctr"/>
        <c:lblOffset val="100"/>
        <c:noMultiLvlLbl val="0"/>
      </c:catAx>
      <c:valAx>
        <c:axId val="207858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pt-BR"/>
          </a:p>
        </c:txPr>
        <c:crossAx val="207858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[Acompanhamento Geral de Manutenção RAC _2021.xlsx]Trips por eq ano!Tabela dinâmica4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Acumulado 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'Trips por eq ano'!$B$6:$B$7</c:f>
              <c:strCache>
                <c:ptCount val="1"/>
                <c:pt idx="0">
                  <c:v>6-Interferência na Produção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'Trips por eq ano'!$A$8:$A$17</c:f>
              <c:multiLvlStrCache>
                <c:ptCount val="5"/>
                <c:lvl>
                  <c:pt idx="0">
                    <c:v>GE-513201D</c:v>
                  </c:pt>
                  <c:pt idx="1">
                    <c:v>GE-513201C</c:v>
                  </c:pt>
                  <c:pt idx="2">
                    <c:v>C-123701A</c:v>
                  </c:pt>
                  <c:pt idx="3">
                    <c:v>C-123102A</c:v>
                  </c:pt>
                  <c:pt idx="4">
                    <c:v>C-123101C</c:v>
                  </c:pt>
                </c:lvl>
                <c:lvl>
                  <c:pt idx="0">
                    <c:v>TGs</c:v>
                  </c:pt>
                  <c:pt idx="2">
                    <c:v>Reciclo</c:v>
                  </c:pt>
                  <c:pt idx="3">
                    <c:v>Propano</c:v>
                  </c:pt>
                  <c:pt idx="4">
                    <c:v>Vendas</c:v>
                  </c:pt>
                </c:lvl>
              </c:multiLvlStrCache>
            </c:multiLvlStrRef>
          </c:cat>
          <c:val>
            <c:numRef>
              <c:f>'Trips por eq ano'!$B$8:$B$17</c:f>
              <c:numCache>
                <c:formatCode>General</c:formatCode>
                <c:ptCount val="5"/>
                <c:pt idx="0">
                  <c:v>1</c:v>
                </c:pt>
                <c:pt idx="1">
                  <c:v>1</c:v>
                </c:pt>
                <c:pt idx="2">
                  <c:v>2</c:v>
                </c:pt>
                <c:pt idx="3">
                  <c:v>1</c:v>
                </c:pt>
                <c:pt idx="4">
                  <c:v>1</c:v>
                </c:pt>
              </c:numCache>
            </c:numRef>
          </c:val>
          <c:extLst>
            <c:ext xmlns:c16="http://schemas.microsoft.com/office/drawing/2014/chart" uri="{C3380CC4-5D6E-409C-BE32-E72D297353CC}">
              <c16:uniqueId val="{00000000-A74A-4AA5-B303-026D75CE9C0E}"/>
            </c:ext>
          </c:extLst>
        </c:ser>
        <c:ser>
          <c:idx val="1"/>
          <c:order val="1"/>
          <c:tx>
            <c:strRef>
              <c:f>'Trips por eq ano'!$C$6:$C$7</c:f>
              <c:strCache>
                <c:ptCount val="1"/>
                <c:pt idx="0">
                  <c:v>9-Sob Demanda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'Trips por eq ano'!$A$8:$A$17</c:f>
              <c:multiLvlStrCache>
                <c:ptCount val="5"/>
                <c:lvl>
                  <c:pt idx="0">
                    <c:v>GE-513201D</c:v>
                  </c:pt>
                  <c:pt idx="1">
                    <c:v>GE-513201C</c:v>
                  </c:pt>
                  <c:pt idx="2">
                    <c:v>C-123701A</c:v>
                  </c:pt>
                  <c:pt idx="3">
                    <c:v>C-123102A</c:v>
                  </c:pt>
                  <c:pt idx="4">
                    <c:v>C-123101C</c:v>
                  </c:pt>
                </c:lvl>
                <c:lvl>
                  <c:pt idx="0">
                    <c:v>TGs</c:v>
                  </c:pt>
                  <c:pt idx="2">
                    <c:v>Reciclo</c:v>
                  </c:pt>
                  <c:pt idx="3">
                    <c:v>Propano</c:v>
                  </c:pt>
                  <c:pt idx="4">
                    <c:v>Vendas</c:v>
                  </c:pt>
                </c:lvl>
              </c:multiLvlStrCache>
            </c:multiLvlStrRef>
          </c:cat>
          <c:val>
            <c:numRef>
              <c:f>'Trips por eq ano'!$C$8:$C$17</c:f>
              <c:numCache>
                <c:formatCode>General</c:formatCode>
                <c:ptCount val="5"/>
                <c:pt idx="0">
                  <c:v>2</c:v>
                </c:pt>
              </c:numCache>
            </c:numRef>
          </c:val>
          <c:extLst>
            <c:ext xmlns:c16="http://schemas.microsoft.com/office/drawing/2014/chart" uri="{C3380CC4-5D6E-409C-BE32-E72D297353CC}">
              <c16:uniqueId val="{00000001-0937-490B-9783-25715DBFE72E}"/>
            </c:ext>
          </c:extLst>
        </c:ser>
        <c:dLbls>
          <c:showLegendKey val="0"/>
          <c:showVal val="0"/>
          <c:showCatName val="0"/>
          <c:showSerName val="0"/>
          <c:showPercent val="0"/>
          <c:showBubbleSize val="0"/>
        </c:dLbls>
        <c:gapWidth val="219"/>
        <c:overlap val="100"/>
        <c:axId val="209426768"/>
        <c:axId val="209427328"/>
      </c:barChart>
      <c:catAx>
        <c:axId val="209426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427328"/>
        <c:crosses val="autoZero"/>
        <c:auto val="1"/>
        <c:lblAlgn val="ctr"/>
        <c:lblOffset val="100"/>
        <c:noMultiLvlLbl val="0"/>
      </c:catAx>
      <c:valAx>
        <c:axId val="2094273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pt-BR" sz="1200"/>
                  <a:t>Qtde Eventos</a:t>
                </a:r>
              </a:p>
            </c:rich>
          </c:tx>
          <c:layout>
            <c:manualLayout>
              <c:xMode val="edge"/>
              <c:yMode val="edge"/>
              <c:x val="1.430373470318729E-2"/>
              <c:y val="0.3701998113745531"/>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426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ICPM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1"/>
          <c:order val="1"/>
          <c:tx>
            <c:strRef>
              <c:f>'Tabela META'!$C$1:$C$2</c:f>
              <c:strCache>
                <c:ptCount val="2"/>
                <c:pt idx="0">
                  <c:v>ICPM</c:v>
                </c:pt>
                <c:pt idx="1">
                  <c:v>Realizado</c:v>
                </c:pt>
              </c:strCache>
            </c:strRef>
          </c:tx>
          <c:spPr>
            <a:solidFill>
              <a:srgbClr val="0070C0"/>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A5D3-43A1-851B-1C9AA7F3442A}"/>
              </c:ext>
            </c:extLst>
          </c:dPt>
          <c:dPt>
            <c:idx val="1"/>
            <c:invertIfNegative val="0"/>
            <c:bubble3D val="0"/>
            <c:spPr>
              <a:solidFill>
                <a:schemeClr val="bg1">
                  <a:lumMod val="50000"/>
                </a:schemeClr>
              </a:solidFill>
              <a:ln>
                <a:noFill/>
              </a:ln>
              <a:effectLst/>
            </c:spPr>
            <c:extLst>
              <c:ext xmlns:c16="http://schemas.microsoft.com/office/drawing/2014/chart" uri="{C3380CC4-5D6E-409C-BE32-E72D297353CC}">
                <c16:uniqueId val="{00000003-A5D3-43A1-851B-1C9AA7F3442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'Tabela META'!$A$3:$A$16</c:f>
              <c:strCache>
                <c:ptCount val="14"/>
                <c:pt idx="0">
                  <c:v>2018</c:v>
                </c:pt>
                <c:pt idx="1">
                  <c:v>Acumulado</c:v>
                </c:pt>
                <c:pt idx="2">
                  <c:v>JAN</c:v>
                </c:pt>
                <c:pt idx="3">
                  <c:v>FEV</c:v>
                </c:pt>
                <c:pt idx="4">
                  <c:v>MAR</c:v>
                </c:pt>
                <c:pt idx="5">
                  <c:v>ABR</c:v>
                </c:pt>
                <c:pt idx="6">
                  <c:v>MAI</c:v>
                </c:pt>
                <c:pt idx="7">
                  <c:v>JUN</c:v>
                </c:pt>
                <c:pt idx="8">
                  <c:v>JUL</c:v>
                </c:pt>
                <c:pt idx="9">
                  <c:v>AGO</c:v>
                </c:pt>
                <c:pt idx="10">
                  <c:v>SET</c:v>
                </c:pt>
                <c:pt idx="11">
                  <c:v>OUT</c:v>
                </c:pt>
                <c:pt idx="12">
                  <c:v>NOV</c:v>
                </c:pt>
                <c:pt idx="13">
                  <c:v>DEZ</c:v>
                </c:pt>
              </c:strCache>
            </c:strRef>
          </c:cat>
          <c:val>
            <c:numRef>
              <c:f>'Tabela META'!$C$3:$C$16</c:f>
              <c:numCache>
                <c:formatCode>0.0</c:formatCode>
                <c:ptCount val="14"/>
                <c:pt idx="0">
                  <c:v>96.89</c:v>
                </c:pt>
                <c:pt idx="1">
                  <c:v>98.479344948593237</c:v>
                </c:pt>
                <c:pt idx="2">
                  <c:v>98.479344948593237</c:v>
                </c:pt>
              </c:numCache>
            </c:numRef>
          </c:val>
          <c:extLst>
            <c:ext xmlns:c16="http://schemas.microsoft.com/office/drawing/2014/chart" uri="{C3380CC4-5D6E-409C-BE32-E72D297353CC}">
              <c16:uniqueId val="{00000004-A5D3-43A1-851B-1C9AA7F3442A}"/>
            </c:ext>
          </c:extLst>
        </c:ser>
        <c:dLbls>
          <c:showLegendKey val="0"/>
          <c:showVal val="0"/>
          <c:showCatName val="0"/>
          <c:showSerName val="0"/>
          <c:showPercent val="0"/>
          <c:showBubbleSize val="0"/>
        </c:dLbls>
        <c:gapWidth val="219"/>
        <c:overlap val="-27"/>
        <c:axId val="209431808"/>
        <c:axId val="209432368"/>
      </c:barChart>
      <c:lineChart>
        <c:grouping val="standard"/>
        <c:varyColors val="0"/>
        <c:ser>
          <c:idx val="0"/>
          <c:order val="0"/>
          <c:tx>
            <c:strRef>
              <c:f>'Tabela META'!$B$1:$B$2</c:f>
              <c:strCache>
                <c:ptCount val="2"/>
                <c:pt idx="0">
                  <c:v>ICPM</c:v>
                </c:pt>
                <c:pt idx="1">
                  <c:v>Meta</c:v>
                </c:pt>
              </c:strCache>
            </c:strRef>
          </c:tx>
          <c:spPr>
            <a:ln w="28575" cap="rnd">
              <a:solidFill>
                <a:srgbClr val="FF0000"/>
              </a:solidFill>
              <a:round/>
            </a:ln>
            <a:effectLst/>
          </c:spPr>
          <c:marker>
            <c:symbol val="none"/>
          </c:marker>
          <c:cat>
            <c:strRef>
              <c:f>'Tabela META'!$A$3:$A$16</c:f>
              <c:strCache>
                <c:ptCount val="14"/>
                <c:pt idx="0">
                  <c:v>2018</c:v>
                </c:pt>
                <c:pt idx="1">
                  <c:v>Acumulado</c:v>
                </c:pt>
                <c:pt idx="2">
                  <c:v>JAN</c:v>
                </c:pt>
                <c:pt idx="3">
                  <c:v>FEV</c:v>
                </c:pt>
                <c:pt idx="4">
                  <c:v>MAR</c:v>
                </c:pt>
                <c:pt idx="5">
                  <c:v>ABR</c:v>
                </c:pt>
                <c:pt idx="6">
                  <c:v>MAI</c:v>
                </c:pt>
                <c:pt idx="7">
                  <c:v>JUN</c:v>
                </c:pt>
                <c:pt idx="8">
                  <c:v>JUL</c:v>
                </c:pt>
                <c:pt idx="9">
                  <c:v>AGO</c:v>
                </c:pt>
                <c:pt idx="10">
                  <c:v>SET</c:v>
                </c:pt>
                <c:pt idx="11">
                  <c:v>OUT</c:v>
                </c:pt>
                <c:pt idx="12">
                  <c:v>NOV</c:v>
                </c:pt>
                <c:pt idx="13">
                  <c:v>DEZ</c:v>
                </c:pt>
              </c:strCache>
            </c:strRef>
          </c:cat>
          <c:val>
            <c:numRef>
              <c:f>'Tabela META'!$B$3:$B$16</c:f>
              <c:numCache>
                <c:formatCode>0.0</c:formatCode>
                <c:ptCount val="14"/>
                <c:pt idx="0">
                  <c:v>90</c:v>
                </c:pt>
                <c:pt idx="1">
                  <c:v>90</c:v>
                </c:pt>
                <c:pt idx="2">
                  <c:v>90</c:v>
                </c:pt>
                <c:pt idx="3">
                  <c:v>90</c:v>
                </c:pt>
                <c:pt idx="4">
                  <c:v>90</c:v>
                </c:pt>
                <c:pt idx="5">
                  <c:v>90</c:v>
                </c:pt>
                <c:pt idx="6">
                  <c:v>90</c:v>
                </c:pt>
                <c:pt idx="7">
                  <c:v>90</c:v>
                </c:pt>
                <c:pt idx="8">
                  <c:v>90</c:v>
                </c:pt>
                <c:pt idx="9">
                  <c:v>90</c:v>
                </c:pt>
                <c:pt idx="10">
                  <c:v>90</c:v>
                </c:pt>
                <c:pt idx="11">
                  <c:v>90</c:v>
                </c:pt>
                <c:pt idx="12">
                  <c:v>90</c:v>
                </c:pt>
                <c:pt idx="13">
                  <c:v>90</c:v>
                </c:pt>
              </c:numCache>
            </c:numRef>
          </c:val>
          <c:smooth val="0"/>
          <c:extLst>
            <c:ext xmlns:c16="http://schemas.microsoft.com/office/drawing/2014/chart" uri="{C3380CC4-5D6E-409C-BE32-E72D297353CC}">
              <c16:uniqueId val="{00000005-A5D3-43A1-851B-1C9AA7F3442A}"/>
            </c:ext>
          </c:extLst>
        </c:ser>
        <c:ser>
          <c:idx val="3"/>
          <c:order val="2"/>
          <c:tx>
            <c:strRef>
              <c:f>'Tabela META'!$D$1:$D$2</c:f>
              <c:strCache>
                <c:ptCount val="2"/>
                <c:pt idx="0">
                  <c:v>ICPM</c:v>
                </c:pt>
                <c:pt idx="1">
                  <c:v>Projeção</c:v>
                </c:pt>
              </c:strCache>
            </c:strRef>
          </c:tx>
          <c:spPr>
            <a:ln w="28575" cap="rnd">
              <a:solidFill>
                <a:schemeClr val="accent4"/>
              </a:solidFill>
              <a:prstDash val="dash"/>
              <a:round/>
            </a:ln>
            <a:effectLst/>
          </c:spPr>
          <c:marker>
            <c:symbol val="none"/>
          </c:marker>
          <c:cat>
            <c:strRef>
              <c:f>'Tabela META'!$A$3:$A$16</c:f>
              <c:strCache>
                <c:ptCount val="14"/>
                <c:pt idx="0">
                  <c:v>2018</c:v>
                </c:pt>
                <c:pt idx="1">
                  <c:v>Acumulado</c:v>
                </c:pt>
                <c:pt idx="2">
                  <c:v>JAN</c:v>
                </c:pt>
                <c:pt idx="3">
                  <c:v>FEV</c:v>
                </c:pt>
                <c:pt idx="4">
                  <c:v>MAR</c:v>
                </c:pt>
                <c:pt idx="5">
                  <c:v>ABR</c:v>
                </c:pt>
                <c:pt idx="6">
                  <c:v>MAI</c:v>
                </c:pt>
                <c:pt idx="7">
                  <c:v>JUN</c:v>
                </c:pt>
                <c:pt idx="8">
                  <c:v>JUL</c:v>
                </c:pt>
                <c:pt idx="9">
                  <c:v>AGO</c:v>
                </c:pt>
                <c:pt idx="10">
                  <c:v>SET</c:v>
                </c:pt>
                <c:pt idx="11">
                  <c:v>OUT</c:v>
                </c:pt>
                <c:pt idx="12">
                  <c:v>NOV</c:v>
                </c:pt>
                <c:pt idx="13">
                  <c:v>DEZ</c:v>
                </c:pt>
              </c:strCache>
            </c:strRef>
          </c:cat>
          <c:val>
            <c:numRef>
              <c:f>'Tabela META'!$D$3:$D$16</c:f>
              <c:numCache>
                <c:formatCode>0.0</c:formatCode>
                <c:ptCount val="14"/>
                <c:pt idx="3">
                  <c:v>94.239672474296611</c:v>
                </c:pt>
                <c:pt idx="4">
                  <c:v>92.826448316197741</c:v>
                </c:pt>
                <c:pt idx="5">
                  <c:v>92.119836237148306</c:v>
                </c:pt>
                <c:pt idx="6">
                  <c:v>91.695868989718647</c:v>
                </c:pt>
                <c:pt idx="7">
                  <c:v>91.413224158098885</c:v>
                </c:pt>
                <c:pt idx="8">
                  <c:v>91.211334992656177</c:v>
                </c:pt>
                <c:pt idx="9">
                  <c:v>91.05991811857416</c:v>
                </c:pt>
                <c:pt idx="10">
                  <c:v>90.942149438732585</c:v>
                </c:pt>
                <c:pt idx="11">
                  <c:v>90.847934494859331</c:v>
                </c:pt>
                <c:pt idx="12">
                  <c:v>90.770849540781214</c:v>
                </c:pt>
                <c:pt idx="13">
                  <c:v>90.706612079049435</c:v>
                </c:pt>
              </c:numCache>
            </c:numRef>
          </c:val>
          <c:smooth val="0"/>
          <c:extLst>
            <c:ext xmlns:c16="http://schemas.microsoft.com/office/drawing/2014/chart" uri="{C3380CC4-5D6E-409C-BE32-E72D297353CC}">
              <c16:uniqueId val="{00000006-A5D3-43A1-851B-1C9AA7F3442A}"/>
            </c:ext>
          </c:extLst>
        </c:ser>
        <c:dLbls>
          <c:showLegendKey val="0"/>
          <c:showVal val="0"/>
          <c:showCatName val="0"/>
          <c:showSerName val="0"/>
          <c:showPercent val="0"/>
          <c:showBubbleSize val="0"/>
        </c:dLbls>
        <c:marker val="1"/>
        <c:smooth val="0"/>
        <c:axId val="209431808"/>
        <c:axId val="209432368"/>
      </c:lineChart>
      <c:catAx>
        <c:axId val="209431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432368"/>
        <c:crosses val="autoZero"/>
        <c:auto val="1"/>
        <c:lblAlgn val="ctr"/>
        <c:lblOffset val="100"/>
        <c:noMultiLvlLbl val="0"/>
      </c:catAx>
      <c:valAx>
        <c:axId val="209432368"/>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ICPM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431808"/>
        <c:crosses val="autoZero"/>
        <c:crossBetween val="between"/>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ICPM</a:t>
            </a:r>
            <a:r>
              <a:rPr lang="en-US" baseline="0"/>
              <a:t>-SO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1"/>
          <c:order val="1"/>
          <c:tx>
            <c:strRef>
              <c:f>'Tabela META'!$F$2</c:f>
              <c:strCache>
                <c:ptCount val="1"/>
                <c:pt idx="0">
                  <c:v>Realizado</c:v>
                </c:pt>
              </c:strCache>
            </c:strRef>
          </c:tx>
          <c:spPr>
            <a:solidFill>
              <a:srgbClr val="0070C0"/>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7ED2-4800-8A8E-99B20CAF3845}"/>
              </c:ext>
            </c:extLst>
          </c:dPt>
          <c:dPt>
            <c:idx val="1"/>
            <c:invertIfNegative val="0"/>
            <c:bubble3D val="0"/>
            <c:spPr>
              <a:solidFill>
                <a:schemeClr val="bg1">
                  <a:lumMod val="50000"/>
                </a:schemeClr>
              </a:solidFill>
              <a:ln>
                <a:noFill/>
              </a:ln>
              <a:effectLst/>
            </c:spPr>
            <c:extLst>
              <c:ext xmlns:c16="http://schemas.microsoft.com/office/drawing/2014/chart" uri="{C3380CC4-5D6E-409C-BE32-E72D297353CC}">
                <c16:uniqueId val="{00000003-7ED2-4800-8A8E-99B20CAF384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'Tabela META'!$A$3:$A$16</c:f>
              <c:strCache>
                <c:ptCount val="14"/>
                <c:pt idx="0">
                  <c:v>2018</c:v>
                </c:pt>
                <c:pt idx="1">
                  <c:v>Acumulado</c:v>
                </c:pt>
                <c:pt idx="2">
                  <c:v>JAN</c:v>
                </c:pt>
                <c:pt idx="3">
                  <c:v>FEV</c:v>
                </c:pt>
                <c:pt idx="4">
                  <c:v>MAR</c:v>
                </c:pt>
                <c:pt idx="5">
                  <c:v>ABR</c:v>
                </c:pt>
                <c:pt idx="6">
                  <c:v>MAI</c:v>
                </c:pt>
                <c:pt idx="7">
                  <c:v>JUN</c:v>
                </c:pt>
                <c:pt idx="8">
                  <c:v>JUL</c:v>
                </c:pt>
                <c:pt idx="9">
                  <c:v>AGO</c:v>
                </c:pt>
                <c:pt idx="10">
                  <c:v>SET</c:v>
                </c:pt>
                <c:pt idx="11">
                  <c:v>OUT</c:v>
                </c:pt>
                <c:pt idx="12">
                  <c:v>NOV</c:v>
                </c:pt>
                <c:pt idx="13">
                  <c:v>DEZ</c:v>
                </c:pt>
              </c:strCache>
            </c:strRef>
          </c:cat>
          <c:val>
            <c:numRef>
              <c:f>'Tabela META'!$F$3:$F$16</c:f>
              <c:numCache>
                <c:formatCode>0.0</c:formatCode>
                <c:ptCount val="14"/>
                <c:pt idx="0">
                  <c:v>98.19</c:v>
                </c:pt>
                <c:pt idx="1">
                  <c:v>100</c:v>
                </c:pt>
                <c:pt idx="2">
                  <c:v>100</c:v>
                </c:pt>
              </c:numCache>
            </c:numRef>
          </c:val>
          <c:extLst>
            <c:ext xmlns:c16="http://schemas.microsoft.com/office/drawing/2014/chart" uri="{C3380CC4-5D6E-409C-BE32-E72D297353CC}">
              <c16:uniqueId val="{00000004-7ED2-4800-8A8E-99B20CAF3845}"/>
            </c:ext>
          </c:extLst>
        </c:ser>
        <c:dLbls>
          <c:showLegendKey val="0"/>
          <c:showVal val="0"/>
          <c:showCatName val="0"/>
          <c:showSerName val="0"/>
          <c:showPercent val="0"/>
          <c:showBubbleSize val="0"/>
        </c:dLbls>
        <c:gapWidth val="219"/>
        <c:overlap val="-27"/>
        <c:axId val="209499232"/>
        <c:axId val="209499792"/>
      </c:barChart>
      <c:lineChart>
        <c:grouping val="standard"/>
        <c:varyColors val="0"/>
        <c:ser>
          <c:idx val="0"/>
          <c:order val="0"/>
          <c:tx>
            <c:strRef>
              <c:f>'Tabela META'!$E$2</c:f>
              <c:strCache>
                <c:ptCount val="1"/>
                <c:pt idx="0">
                  <c:v>Meta</c:v>
                </c:pt>
              </c:strCache>
            </c:strRef>
          </c:tx>
          <c:spPr>
            <a:ln w="28575" cap="rnd">
              <a:solidFill>
                <a:srgbClr val="FF0000"/>
              </a:solidFill>
              <a:round/>
            </a:ln>
            <a:effectLst/>
          </c:spPr>
          <c:marker>
            <c:symbol val="none"/>
          </c:marker>
          <c:cat>
            <c:strRef>
              <c:f>'Tabela META'!$A$3:$A$16</c:f>
              <c:strCache>
                <c:ptCount val="14"/>
                <c:pt idx="0">
                  <c:v>2018</c:v>
                </c:pt>
                <c:pt idx="1">
                  <c:v>Acumulado</c:v>
                </c:pt>
                <c:pt idx="2">
                  <c:v>JAN</c:v>
                </c:pt>
                <c:pt idx="3">
                  <c:v>FEV</c:v>
                </c:pt>
                <c:pt idx="4">
                  <c:v>MAR</c:v>
                </c:pt>
                <c:pt idx="5">
                  <c:v>ABR</c:v>
                </c:pt>
                <c:pt idx="6">
                  <c:v>MAI</c:v>
                </c:pt>
                <c:pt idx="7">
                  <c:v>JUN</c:v>
                </c:pt>
                <c:pt idx="8">
                  <c:v>JUL</c:v>
                </c:pt>
                <c:pt idx="9">
                  <c:v>AGO</c:v>
                </c:pt>
                <c:pt idx="10">
                  <c:v>SET</c:v>
                </c:pt>
                <c:pt idx="11">
                  <c:v>OUT</c:v>
                </c:pt>
                <c:pt idx="12">
                  <c:v>NOV</c:v>
                </c:pt>
                <c:pt idx="13">
                  <c:v>DEZ</c:v>
                </c:pt>
              </c:strCache>
            </c:strRef>
          </c:cat>
          <c:val>
            <c:numRef>
              <c:f>'Tabela META'!$E$3:$E$16</c:f>
              <c:numCache>
                <c:formatCode>0.0</c:formatCode>
                <c:ptCount val="14"/>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numCache>
            </c:numRef>
          </c:val>
          <c:smooth val="0"/>
          <c:extLst>
            <c:ext xmlns:c16="http://schemas.microsoft.com/office/drawing/2014/chart" uri="{C3380CC4-5D6E-409C-BE32-E72D297353CC}">
              <c16:uniqueId val="{00000005-7ED2-4800-8A8E-99B20CAF3845}"/>
            </c:ext>
          </c:extLst>
        </c:ser>
        <c:ser>
          <c:idx val="3"/>
          <c:order val="2"/>
          <c:tx>
            <c:strRef>
              <c:f>'Tabela META'!$G$2</c:f>
              <c:strCache>
                <c:ptCount val="1"/>
                <c:pt idx="0">
                  <c:v>Projeção</c:v>
                </c:pt>
              </c:strCache>
            </c:strRef>
          </c:tx>
          <c:spPr>
            <a:ln w="28575" cap="rnd">
              <a:solidFill>
                <a:schemeClr val="accent4"/>
              </a:solidFill>
              <a:prstDash val="dash"/>
              <a:round/>
            </a:ln>
            <a:effectLst/>
          </c:spPr>
          <c:marker>
            <c:symbol val="none"/>
          </c:marker>
          <c:cat>
            <c:strRef>
              <c:f>'Tabela META'!$A$3:$A$16</c:f>
              <c:strCache>
                <c:ptCount val="14"/>
                <c:pt idx="0">
                  <c:v>2018</c:v>
                </c:pt>
                <c:pt idx="1">
                  <c:v>Acumulado</c:v>
                </c:pt>
                <c:pt idx="2">
                  <c:v>JAN</c:v>
                </c:pt>
                <c:pt idx="3">
                  <c:v>FEV</c:v>
                </c:pt>
                <c:pt idx="4">
                  <c:v>MAR</c:v>
                </c:pt>
                <c:pt idx="5">
                  <c:v>ABR</c:v>
                </c:pt>
                <c:pt idx="6">
                  <c:v>MAI</c:v>
                </c:pt>
                <c:pt idx="7">
                  <c:v>JUN</c:v>
                </c:pt>
                <c:pt idx="8">
                  <c:v>JUL</c:v>
                </c:pt>
                <c:pt idx="9">
                  <c:v>AGO</c:v>
                </c:pt>
                <c:pt idx="10">
                  <c:v>SET</c:v>
                </c:pt>
                <c:pt idx="11">
                  <c:v>OUT</c:v>
                </c:pt>
                <c:pt idx="12">
                  <c:v>NOV</c:v>
                </c:pt>
                <c:pt idx="13">
                  <c:v>DEZ</c:v>
                </c:pt>
              </c:strCache>
            </c:strRef>
          </c:cat>
          <c:val>
            <c:numRef>
              <c:f>'Tabela META'!$G$3:$G$16</c:f>
              <c:numCache>
                <c:formatCode>0.0</c:formatCode>
                <c:ptCount val="14"/>
                <c:pt idx="3">
                  <c:v>100</c:v>
                </c:pt>
                <c:pt idx="4">
                  <c:v>100</c:v>
                </c:pt>
                <c:pt idx="5">
                  <c:v>100</c:v>
                </c:pt>
                <c:pt idx="6">
                  <c:v>100</c:v>
                </c:pt>
                <c:pt idx="7">
                  <c:v>100</c:v>
                </c:pt>
                <c:pt idx="8">
                  <c:v>100</c:v>
                </c:pt>
                <c:pt idx="9">
                  <c:v>100</c:v>
                </c:pt>
                <c:pt idx="10">
                  <c:v>100</c:v>
                </c:pt>
                <c:pt idx="11">
                  <c:v>100</c:v>
                </c:pt>
                <c:pt idx="12">
                  <c:v>100</c:v>
                </c:pt>
                <c:pt idx="13">
                  <c:v>100</c:v>
                </c:pt>
              </c:numCache>
            </c:numRef>
          </c:val>
          <c:smooth val="0"/>
          <c:extLst>
            <c:ext xmlns:c16="http://schemas.microsoft.com/office/drawing/2014/chart" uri="{C3380CC4-5D6E-409C-BE32-E72D297353CC}">
              <c16:uniqueId val="{00000006-7ED2-4800-8A8E-99B20CAF3845}"/>
            </c:ext>
          </c:extLst>
        </c:ser>
        <c:dLbls>
          <c:showLegendKey val="0"/>
          <c:showVal val="0"/>
          <c:showCatName val="0"/>
          <c:showSerName val="0"/>
          <c:showPercent val="0"/>
          <c:showBubbleSize val="0"/>
        </c:dLbls>
        <c:marker val="1"/>
        <c:smooth val="0"/>
        <c:axId val="209499232"/>
        <c:axId val="209499792"/>
      </c:lineChart>
      <c:catAx>
        <c:axId val="209499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499792"/>
        <c:crosses val="autoZero"/>
        <c:auto val="1"/>
        <c:lblAlgn val="ctr"/>
        <c:lblOffset val="100"/>
        <c:noMultiLvlLbl val="0"/>
      </c:catAx>
      <c:valAx>
        <c:axId val="209499792"/>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ICPM-SO</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4992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DIGM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1"/>
          <c:order val="1"/>
          <c:tx>
            <c:strRef>
              <c:f>'Tabela META'!$I$2</c:f>
              <c:strCache>
                <c:ptCount val="1"/>
                <c:pt idx="0">
                  <c:v>Realizado</c:v>
                </c:pt>
              </c:strCache>
            </c:strRef>
          </c:tx>
          <c:spPr>
            <a:solidFill>
              <a:srgbClr val="0070C0"/>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E3FA-4520-8F43-3B086AA3C3BA}"/>
              </c:ext>
            </c:extLst>
          </c:dPt>
          <c:dPt>
            <c:idx val="1"/>
            <c:invertIfNegative val="0"/>
            <c:bubble3D val="0"/>
            <c:spPr>
              <a:solidFill>
                <a:schemeClr val="bg1">
                  <a:lumMod val="50000"/>
                </a:schemeClr>
              </a:solidFill>
              <a:ln>
                <a:noFill/>
              </a:ln>
              <a:effectLst/>
            </c:spPr>
            <c:extLst>
              <c:ext xmlns:c16="http://schemas.microsoft.com/office/drawing/2014/chart" uri="{C3380CC4-5D6E-409C-BE32-E72D297353CC}">
                <c16:uniqueId val="{00000003-E3FA-4520-8F43-3B086AA3C3B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'Tabela META'!$I$3:$I$16</c:f>
              <c:numCache>
                <c:formatCode>0.0</c:formatCode>
                <c:ptCount val="14"/>
                <c:pt idx="0">
                  <c:v>83.77</c:v>
                </c:pt>
                <c:pt idx="1">
                  <c:v>87.10526315789474</c:v>
                </c:pt>
                <c:pt idx="2">
                  <c:v>87.10526315789474</c:v>
                </c:pt>
              </c:numCache>
            </c:numRef>
          </c:val>
          <c:extLst>
            <c:ext xmlns:c16="http://schemas.microsoft.com/office/drawing/2014/chart" uri="{C3380CC4-5D6E-409C-BE32-E72D297353CC}">
              <c16:uniqueId val="{00000004-E3FA-4520-8F43-3B086AA3C3BA}"/>
            </c:ext>
          </c:extLst>
        </c:ser>
        <c:dLbls>
          <c:showLegendKey val="0"/>
          <c:showVal val="0"/>
          <c:showCatName val="0"/>
          <c:showSerName val="0"/>
          <c:showPercent val="0"/>
          <c:showBubbleSize val="0"/>
        </c:dLbls>
        <c:gapWidth val="219"/>
        <c:overlap val="-27"/>
        <c:axId val="209503712"/>
        <c:axId val="209504272"/>
      </c:barChart>
      <c:lineChart>
        <c:grouping val="standard"/>
        <c:varyColors val="0"/>
        <c:ser>
          <c:idx val="0"/>
          <c:order val="0"/>
          <c:tx>
            <c:strRef>
              <c:f>'Tabela META'!$H$2</c:f>
              <c:strCache>
                <c:ptCount val="1"/>
                <c:pt idx="0">
                  <c:v>Meta</c:v>
                </c:pt>
              </c:strCache>
            </c:strRef>
          </c:tx>
          <c:spPr>
            <a:ln w="28575" cap="rnd">
              <a:solidFill>
                <a:srgbClr val="FF0000"/>
              </a:solidFill>
              <a:round/>
            </a:ln>
            <a:effectLst/>
          </c:spPr>
          <c:marker>
            <c:symbol val="none"/>
          </c:marker>
          <c:cat>
            <c:strRef>
              <c:f>'Tabela META'!$A$3:$A$16</c:f>
              <c:strCache>
                <c:ptCount val="14"/>
                <c:pt idx="0">
                  <c:v>2018</c:v>
                </c:pt>
                <c:pt idx="1">
                  <c:v>Acumulado</c:v>
                </c:pt>
                <c:pt idx="2">
                  <c:v>JAN</c:v>
                </c:pt>
                <c:pt idx="3">
                  <c:v>FEV</c:v>
                </c:pt>
                <c:pt idx="4">
                  <c:v>MAR</c:v>
                </c:pt>
                <c:pt idx="5">
                  <c:v>ABR</c:v>
                </c:pt>
                <c:pt idx="6">
                  <c:v>MAI</c:v>
                </c:pt>
                <c:pt idx="7">
                  <c:v>JUN</c:v>
                </c:pt>
                <c:pt idx="8">
                  <c:v>JUL</c:v>
                </c:pt>
                <c:pt idx="9">
                  <c:v>AGO</c:v>
                </c:pt>
                <c:pt idx="10">
                  <c:v>SET</c:v>
                </c:pt>
                <c:pt idx="11">
                  <c:v>OUT</c:v>
                </c:pt>
                <c:pt idx="12">
                  <c:v>NOV</c:v>
                </c:pt>
                <c:pt idx="13">
                  <c:v>DEZ</c:v>
                </c:pt>
              </c:strCache>
            </c:strRef>
          </c:cat>
          <c:val>
            <c:numRef>
              <c:f>'Tabela META'!$H$3:$H$16</c:f>
              <c:numCache>
                <c:formatCode>0.0</c:formatCode>
                <c:ptCount val="14"/>
                <c:pt idx="0">
                  <c:v>85</c:v>
                </c:pt>
                <c:pt idx="1">
                  <c:v>85</c:v>
                </c:pt>
                <c:pt idx="2">
                  <c:v>85</c:v>
                </c:pt>
                <c:pt idx="3">
                  <c:v>85</c:v>
                </c:pt>
                <c:pt idx="4">
                  <c:v>85</c:v>
                </c:pt>
                <c:pt idx="5">
                  <c:v>85</c:v>
                </c:pt>
                <c:pt idx="6">
                  <c:v>85</c:v>
                </c:pt>
                <c:pt idx="7">
                  <c:v>85</c:v>
                </c:pt>
                <c:pt idx="8">
                  <c:v>85</c:v>
                </c:pt>
                <c:pt idx="9">
                  <c:v>85</c:v>
                </c:pt>
                <c:pt idx="10">
                  <c:v>85</c:v>
                </c:pt>
                <c:pt idx="11">
                  <c:v>85</c:v>
                </c:pt>
                <c:pt idx="12">
                  <c:v>85</c:v>
                </c:pt>
                <c:pt idx="13">
                  <c:v>85</c:v>
                </c:pt>
              </c:numCache>
            </c:numRef>
          </c:val>
          <c:smooth val="0"/>
          <c:extLst>
            <c:ext xmlns:c16="http://schemas.microsoft.com/office/drawing/2014/chart" uri="{C3380CC4-5D6E-409C-BE32-E72D297353CC}">
              <c16:uniqueId val="{00000005-E3FA-4520-8F43-3B086AA3C3BA}"/>
            </c:ext>
          </c:extLst>
        </c:ser>
        <c:ser>
          <c:idx val="3"/>
          <c:order val="2"/>
          <c:tx>
            <c:strRef>
              <c:f>'Tabela META'!$J$2</c:f>
              <c:strCache>
                <c:ptCount val="1"/>
                <c:pt idx="0">
                  <c:v>Projeção</c:v>
                </c:pt>
              </c:strCache>
            </c:strRef>
          </c:tx>
          <c:spPr>
            <a:ln w="28575" cap="rnd">
              <a:solidFill>
                <a:schemeClr val="accent4"/>
              </a:solidFill>
              <a:prstDash val="dash"/>
              <a:round/>
            </a:ln>
            <a:effectLst/>
          </c:spPr>
          <c:marker>
            <c:symbol val="none"/>
          </c:marker>
          <c:cat>
            <c:strRef>
              <c:f>'Tabela META'!$A$3:$A$16</c:f>
              <c:strCache>
                <c:ptCount val="14"/>
                <c:pt idx="0">
                  <c:v>2018</c:v>
                </c:pt>
                <c:pt idx="1">
                  <c:v>Acumulado</c:v>
                </c:pt>
                <c:pt idx="2">
                  <c:v>JAN</c:v>
                </c:pt>
                <c:pt idx="3">
                  <c:v>FEV</c:v>
                </c:pt>
                <c:pt idx="4">
                  <c:v>MAR</c:v>
                </c:pt>
                <c:pt idx="5">
                  <c:v>ABR</c:v>
                </c:pt>
                <c:pt idx="6">
                  <c:v>MAI</c:v>
                </c:pt>
                <c:pt idx="7">
                  <c:v>JUN</c:v>
                </c:pt>
                <c:pt idx="8">
                  <c:v>JUL</c:v>
                </c:pt>
                <c:pt idx="9">
                  <c:v>AGO</c:v>
                </c:pt>
                <c:pt idx="10">
                  <c:v>SET</c:v>
                </c:pt>
                <c:pt idx="11">
                  <c:v>OUT</c:v>
                </c:pt>
                <c:pt idx="12">
                  <c:v>NOV</c:v>
                </c:pt>
                <c:pt idx="13">
                  <c:v>DEZ</c:v>
                </c:pt>
              </c:strCache>
            </c:strRef>
          </c:cat>
          <c:val>
            <c:numRef>
              <c:f>'Tabela META'!$J$3:$J$16</c:f>
              <c:numCache>
                <c:formatCode>0.0</c:formatCode>
                <c:ptCount val="14"/>
                <c:pt idx="3">
                  <c:v>86.05263157894737</c:v>
                </c:pt>
                <c:pt idx="4">
                  <c:v>85.701754385964918</c:v>
                </c:pt>
                <c:pt idx="5">
                  <c:v>85.526315789473685</c:v>
                </c:pt>
                <c:pt idx="6">
                  <c:v>85.421052631578945</c:v>
                </c:pt>
                <c:pt idx="7">
                  <c:v>85.350877192982466</c:v>
                </c:pt>
                <c:pt idx="8">
                  <c:v>85.300751879699263</c:v>
                </c:pt>
                <c:pt idx="9">
                  <c:v>85.26315789473685</c:v>
                </c:pt>
                <c:pt idx="10">
                  <c:v>85.233918128654977</c:v>
                </c:pt>
                <c:pt idx="11">
                  <c:v>85.21052631578948</c:v>
                </c:pt>
                <c:pt idx="12">
                  <c:v>85.191387559808618</c:v>
                </c:pt>
                <c:pt idx="13">
                  <c:v>85.175438596491233</c:v>
                </c:pt>
              </c:numCache>
            </c:numRef>
          </c:val>
          <c:smooth val="0"/>
          <c:extLst>
            <c:ext xmlns:c16="http://schemas.microsoft.com/office/drawing/2014/chart" uri="{C3380CC4-5D6E-409C-BE32-E72D297353CC}">
              <c16:uniqueId val="{00000006-E3FA-4520-8F43-3B086AA3C3BA}"/>
            </c:ext>
          </c:extLst>
        </c:ser>
        <c:dLbls>
          <c:showLegendKey val="0"/>
          <c:showVal val="0"/>
          <c:showCatName val="0"/>
          <c:showSerName val="0"/>
          <c:showPercent val="0"/>
          <c:showBubbleSize val="0"/>
        </c:dLbls>
        <c:marker val="1"/>
        <c:smooth val="0"/>
        <c:axId val="209503712"/>
        <c:axId val="209504272"/>
      </c:lineChart>
      <c:catAx>
        <c:axId val="209503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504272"/>
        <c:crosses val="autoZero"/>
        <c:auto val="1"/>
        <c:lblAlgn val="ctr"/>
        <c:lblOffset val="100"/>
        <c:noMultiLvlLbl val="0"/>
      </c:catAx>
      <c:valAx>
        <c:axId val="209504272"/>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DIGM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503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BACKLOG</a:t>
            </a:r>
          </a:p>
        </c:rich>
      </c:tx>
      <c:layout>
        <c:manualLayout>
          <c:xMode val="edge"/>
          <c:yMode val="edge"/>
          <c:x val="0.44036111111111109"/>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1"/>
          <c:order val="1"/>
          <c:tx>
            <c:strRef>
              <c:f>'Tabela META'!$L$2</c:f>
              <c:strCache>
                <c:ptCount val="1"/>
                <c:pt idx="0">
                  <c:v>Realizado</c:v>
                </c:pt>
              </c:strCache>
            </c:strRef>
          </c:tx>
          <c:spPr>
            <a:solidFill>
              <a:srgbClr val="0070C0"/>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84DB-41BB-AFE0-293821E5EAE7}"/>
              </c:ext>
            </c:extLst>
          </c:dPt>
          <c:dPt>
            <c:idx val="1"/>
            <c:invertIfNegative val="0"/>
            <c:bubble3D val="0"/>
            <c:spPr>
              <a:solidFill>
                <a:schemeClr val="bg1">
                  <a:lumMod val="50000"/>
                </a:schemeClr>
              </a:solidFill>
              <a:ln>
                <a:noFill/>
              </a:ln>
              <a:effectLst/>
            </c:spPr>
            <c:extLst>
              <c:ext xmlns:c16="http://schemas.microsoft.com/office/drawing/2014/chart" uri="{C3380CC4-5D6E-409C-BE32-E72D297353CC}">
                <c16:uniqueId val="{00000003-84DB-41BB-AFE0-293821E5EAE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'Tabela META'!$A$3:$A$16</c:f>
              <c:strCache>
                <c:ptCount val="14"/>
                <c:pt idx="0">
                  <c:v>2018</c:v>
                </c:pt>
                <c:pt idx="1">
                  <c:v>Acumulado</c:v>
                </c:pt>
                <c:pt idx="2">
                  <c:v>JAN</c:v>
                </c:pt>
                <c:pt idx="3">
                  <c:v>FEV</c:v>
                </c:pt>
                <c:pt idx="4">
                  <c:v>MAR</c:v>
                </c:pt>
                <c:pt idx="5">
                  <c:v>ABR</c:v>
                </c:pt>
                <c:pt idx="6">
                  <c:v>MAI</c:v>
                </c:pt>
                <c:pt idx="7">
                  <c:v>JUN</c:v>
                </c:pt>
                <c:pt idx="8">
                  <c:v>JUL</c:v>
                </c:pt>
                <c:pt idx="9">
                  <c:v>AGO</c:v>
                </c:pt>
                <c:pt idx="10">
                  <c:v>SET</c:v>
                </c:pt>
                <c:pt idx="11">
                  <c:v>OUT</c:v>
                </c:pt>
                <c:pt idx="12">
                  <c:v>NOV</c:v>
                </c:pt>
                <c:pt idx="13">
                  <c:v>DEZ</c:v>
                </c:pt>
              </c:strCache>
            </c:strRef>
          </c:cat>
          <c:val>
            <c:numRef>
              <c:f>'Tabela META'!$L$3:$L$16</c:f>
              <c:numCache>
                <c:formatCode>0</c:formatCode>
                <c:ptCount val="14"/>
                <c:pt idx="0">
                  <c:v>832.83333333333337</c:v>
                </c:pt>
                <c:pt idx="1">
                  <c:v>766</c:v>
                </c:pt>
                <c:pt idx="2">
                  <c:v>766</c:v>
                </c:pt>
              </c:numCache>
            </c:numRef>
          </c:val>
          <c:extLst>
            <c:ext xmlns:c16="http://schemas.microsoft.com/office/drawing/2014/chart" uri="{C3380CC4-5D6E-409C-BE32-E72D297353CC}">
              <c16:uniqueId val="{00000004-84DB-41BB-AFE0-293821E5EAE7}"/>
            </c:ext>
          </c:extLst>
        </c:ser>
        <c:dLbls>
          <c:showLegendKey val="0"/>
          <c:showVal val="0"/>
          <c:showCatName val="0"/>
          <c:showSerName val="0"/>
          <c:showPercent val="0"/>
          <c:showBubbleSize val="0"/>
        </c:dLbls>
        <c:gapWidth val="219"/>
        <c:overlap val="-27"/>
        <c:axId val="208855776"/>
        <c:axId val="208856336"/>
      </c:barChart>
      <c:lineChart>
        <c:grouping val="standard"/>
        <c:varyColors val="0"/>
        <c:ser>
          <c:idx val="0"/>
          <c:order val="0"/>
          <c:tx>
            <c:strRef>
              <c:f>'Tabela META'!$K$2</c:f>
              <c:strCache>
                <c:ptCount val="1"/>
                <c:pt idx="0">
                  <c:v>Meta</c:v>
                </c:pt>
              </c:strCache>
            </c:strRef>
          </c:tx>
          <c:spPr>
            <a:ln w="28575" cap="rnd">
              <a:solidFill>
                <a:srgbClr val="FF0000"/>
              </a:solidFill>
              <a:round/>
            </a:ln>
            <a:effectLst/>
          </c:spPr>
          <c:marker>
            <c:symbol val="none"/>
          </c:marker>
          <c:cat>
            <c:strRef>
              <c:f>'Tabela META'!$A$3:$A$16</c:f>
              <c:strCache>
                <c:ptCount val="14"/>
                <c:pt idx="0">
                  <c:v>2018</c:v>
                </c:pt>
                <c:pt idx="1">
                  <c:v>Acumulado</c:v>
                </c:pt>
                <c:pt idx="2">
                  <c:v>JAN</c:v>
                </c:pt>
                <c:pt idx="3">
                  <c:v>FEV</c:v>
                </c:pt>
                <c:pt idx="4">
                  <c:v>MAR</c:v>
                </c:pt>
                <c:pt idx="5">
                  <c:v>ABR</c:v>
                </c:pt>
                <c:pt idx="6">
                  <c:v>MAI</c:v>
                </c:pt>
                <c:pt idx="7">
                  <c:v>JUN</c:v>
                </c:pt>
                <c:pt idx="8">
                  <c:v>JUL</c:v>
                </c:pt>
                <c:pt idx="9">
                  <c:v>AGO</c:v>
                </c:pt>
                <c:pt idx="10">
                  <c:v>SET</c:v>
                </c:pt>
                <c:pt idx="11">
                  <c:v>OUT</c:v>
                </c:pt>
                <c:pt idx="12">
                  <c:v>NOV</c:v>
                </c:pt>
                <c:pt idx="13">
                  <c:v>DEZ</c:v>
                </c:pt>
              </c:strCache>
            </c:strRef>
          </c:cat>
          <c:val>
            <c:numRef>
              <c:f>'Tabela META'!$K$3:$K$16</c:f>
              <c:numCache>
                <c:formatCode>0</c:formatCode>
                <c:ptCount val="14"/>
                <c:pt idx="0">
                  <c:v>750</c:v>
                </c:pt>
                <c:pt idx="1">
                  <c:v>750</c:v>
                </c:pt>
                <c:pt idx="2">
                  <c:v>750</c:v>
                </c:pt>
                <c:pt idx="3">
                  <c:v>750</c:v>
                </c:pt>
                <c:pt idx="4">
                  <c:v>750</c:v>
                </c:pt>
                <c:pt idx="5">
                  <c:v>750</c:v>
                </c:pt>
                <c:pt idx="6">
                  <c:v>750</c:v>
                </c:pt>
                <c:pt idx="7">
                  <c:v>750</c:v>
                </c:pt>
                <c:pt idx="8">
                  <c:v>750</c:v>
                </c:pt>
                <c:pt idx="9">
                  <c:v>750</c:v>
                </c:pt>
                <c:pt idx="10">
                  <c:v>750</c:v>
                </c:pt>
                <c:pt idx="11">
                  <c:v>750</c:v>
                </c:pt>
                <c:pt idx="12">
                  <c:v>750</c:v>
                </c:pt>
                <c:pt idx="13">
                  <c:v>750</c:v>
                </c:pt>
              </c:numCache>
            </c:numRef>
          </c:val>
          <c:smooth val="0"/>
          <c:extLst>
            <c:ext xmlns:c16="http://schemas.microsoft.com/office/drawing/2014/chart" uri="{C3380CC4-5D6E-409C-BE32-E72D297353CC}">
              <c16:uniqueId val="{00000005-84DB-41BB-AFE0-293821E5EAE7}"/>
            </c:ext>
          </c:extLst>
        </c:ser>
        <c:ser>
          <c:idx val="3"/>
          <c:order val="2"/>
          <c:tx>
            <c:strRef>
              <c:f>'Tabela META'!$M$2</c:f>
              <c:strCache>
                <c:ptCount val="1"/>
                <c:pt idx="0">
                  <c:v>Projeção</c:v>
                </c:pt>
              </c:strCache>
            </c:strRef>
          </c:tx>
          <c:spPr>
            <a:ln w="28575" cap="rnd">
              <a:solidFill>
                <a:schemeClr val="accent4"/>
              </a:solidFill>
              <a:prstDash val="dash"/>
              <a:round/>
            </a:ln>
            <a:effectLst/>
          </c:spPr>
          <c:marker>
            <c:symbol val="none"/>
          </c:marker>
          <c:cat>
            <c:strRef>
              <c:f>'Tabela META'!$A$3:$A$16</c:f>
              <c:strCache>
                <c:ptCount val="14"/>
                <c:pt idx="0">
                  <c:v>2018</c:v>
                </c:pt>
                <c:pt idx="1">
                  <c:v>Acumulado</c:v>
                </c:pt>
                <c:pt idx="2">
                  <c:v>JAN</c:v>
                </c:pt>
                <c:pt idx="3">
                  <c:v>FEV</c:v>
                </c:pt>
                <c:pt idx="4">
                  <c:v>MAR</c:v>
                </c:pt>
                <c:pt idx="5">
                  <c:v>ABR</c:v>
                </c:pt>
                <c:pt idx="6">
                  <c:v>MAI</c:v>
                </c:pt>
                <c:pt idx="7">
                  <c:v>JUN</c:v>
                </c:pt>
                <c:pt idx="8">
                  <c:v>JUL</c:v>
                </c:pt>
                <c:pt idx="9">
                  <c:v>AGO</c:v>
                </c:pt>
                <c:pt idx="10">
                  <c:v>SET</c:v>
                </c:pt>
                <c:pt idx="11">
                  <c:v>OUT</c:v>
                </c:pt>
                <c:pt idx="12">
                  <c:v>NOV</c:v>
                </c:pt>
                <c:pt idx="13">
                  <c:v>DEZ</c:v>
                </c:pt>
              </c:strCache>
            </c:strRef>
          </c:cat>
          <c:val>
            <c:numRef>
              <c:f>'Tabela META'!$M$3:$M$16</c:f>
              <c:numCache>
                <c:formatCode>0</c:formatCode>
                <c:ptCount val="14"/>
                <c:pt idx="3">
                  <c:v>758</c:v>
                </c:pt>
                <c:pt idx="4">
                  <c:v>755.33333333333337</c:v>
                </c:pt>
                <c:pt idx="5">
                  <c:v>754</c:v>
                </c:pt>
                <c:pt idx="6">
                  <c:v>753.2</c:v>
                </c:pt>
                <c:pt idx="7">
                  <c:v>752.66666666666663</c:v>
                </c:pt>
                <c:pt idx="8">
                  <c:v>752.28571428571433</c:v>
                </c:pt>
                <c:pt idx="9">
                  <c:v>752</c:v>
                </c:pt>
                <c:pt idx="10">
                  <c:v>751.77777777777783</c:v>
                </c:pt>
                <c:pt idx="11">
                  <c:v>751.6</c:v>
                </c:pt>
                <c:pt idx="12">
                  <c:v>751.4545454545455</c:v>
                </c:pt>
                <c:pt idx="13">
                  <c:v>751.33333333333337</c:v>
                </c:pt>
              </c:numCache>
            </c:numRef>
          </c:val>
          <c:smooth val="0"/>
          <c:extLst>
            <c:ext xmlns:c16="http://schemas.microsoft.com/office/drawing/2014/chart" uri="{C3380CC4-5D6E-409C-BE32-E72D297353CC}">
              <c16:uniqueId val="{00000006-84DB-41BB-AFE0-293821E5EAE7}"/>
            </c:ext>
          </c:extLst>
        </c:ser>
        <c:dLbls>
          <c:showLegendKey val="0"/>
          <c:showVal val="0"/>
          <c:showCatName val="0"/>
          <c:showSerName val="0"/>
          <c:showPercent val="0"/>
          <c:showBubbleSize val="0"/>
        </c:dLbls>
        <c:marker val="1"/>
        <c:smooth val="0"/>
        <c:axId val="208855776"/>
        <c:axId val="208856336"/>
      </c:lineChart>
      <c:catAx>
        <c:axId val="208855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8856336"/>
        <c:crosses val="autoZero"/>
        <c:auto val="1"/>
        <c:lblAlgn val="ctr"/>
        <c:lblOffset val="100"/>
        <c:noMultiLvlLbl val="0"/>
      </c:catAx>
      <c:valAx>
        <c:axId val="208856336"/>
        <c:scaling>
          <c:orientation val="minMax"/>
          <c:max val="10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BACKLOG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88557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ICPC</a:t>
            </a:r>
          </a:p>
        </c:rich>
      </c:tx>
      <c:layout>
        <c:manualLayout>
          <c:xMode val="edge"/>
          <c:yMode val="edge"/>
          <c:x val="0.44036111111111109"/>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1"/>
          <c:order val="1"/>
          <c:tx>
            <c:strRef>
              <c:f>'Tabela META'!$O$2</c:f>
              <c:strCache>
                <c:ptCount val="1"/>
                <c:pt idx="0">
                  <c:v>Realizado</c:v>
                </c:pt>
              </c:strCache>
            </c:strRef>
          </c:tx>
          <c:spPr>
            <a:solidFill>
              <a:srgbClr val="0070C0"/>
            </a:solidFill>
            <a:ln>
              <a:noFill/>
            </a:ln>
            <a:effectLst/>
          </c:spPr>
          <c:invertIfNegative val="0"/>
          <c:dPt>
            <c:idx val="0"/>
            <c:invertIfNegative val="0"/>
            <c:bubble3D val="0"/>
            <c:spPr>
              <a:solidFill>
                <a:schemeClr val="tx1"/>
              </a:solidFill>
              <a:ln>
                <a:solidFill>
                  <a:schemeClr val="tx1"/>
                </a:solidFill>
              </a:ln>
              <a:effectLst/>
            </c:spPr>
            <c:extLst>
              <c:ext xmlns:c16="http://schemas.microsoft.com/office/drawing/2014/chart" uri="{C3380CC4-5D6E-409C-BE32-E72D297353CC}">
                <c16:uniqueId val="{00000001-7482-4DD3-B387-1535C94CF776}"/>
              </c:ext>
            </c:extLst>
          </c:dPt>
          <c:dPt>
            <c:idx val="1"/>
            <c:invertIfNegative val="0"/>
            <c:bubble3D val="0"/>
            <c:spPr>
              <a:solidFill>
                <a:schemeClr val="bg1">
                  <a:lumMod val="50000"/>
                </a:schemeClr>
              </a:solidFill>
              <a:ln>
                <a:noFill/>
              </a:ln>
              <a:effectLst/>
            </c:spPr>
            <c:extLst>
              <c:ext xmlns:c16="http://schemas.microsoft.com/office/drawing/2014/chart" uri="{C3380CC4-5D6E-409C-BE32-E72D297353CC}">
                <c16:uniqueId val="{00000003-7482-4DD3-B387-1535C94CF77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'Tabela META'!$A$3:$A$16</c:f>
              <c:strCache>
                <c:ptCount val="14"/>
                <c:pt idx="0">
                  <c:v>2018</c:v>
                </c:pt>
                <c:pt idx="1">
                  <c:v>Acumulado</c:v>
                </c:pt>
                <c:pt idx="2">
                  <c:v>JAN</c:v>
                </c:pt>
                <c:pt idx="3">
                  <c:v>FEV</c:v>
                </c:pt>
                <c:pt idx="4">
                  <c:v>MAR</c:v>
                </c:pt>
                <c:pt idx="5">
                  <c:v>ABR</c:v>
                </c:pt>
                <c:pt idx="6">
                  <c:v>MAI</c:v>
                </c:pt>
                <c:pt idx="7">
                  <c:v>JUN</c:v>
                </c:pt>
                <c:pt idx="8">
                  <c:v>JUL</c:v>
                </c:pt>
                <c:pt idx="9">
                  <c:v>AGO</c:v>
                </c:pt>
                <c:pt idx="10">
                  <c:v>SET</c:v>
                </c:pt>
                <c:pt idx="11">
                  <c:v>OUT</c:v>
                </c:pt>
                <c:pt idx="12">
                  <c:v>NOV</c:v>
                </c:pt>
                <c:pt idx="13">
                  <c:v>DEZ</c:v>
                </c:pt>
              </c:strCache>
            </c:strRef>
          </c:cat>
          <c:val>
            <c:numRef>
              <c:f>'Tabela META'!$O$3:$O$16</c:f>
              <c:numCache>
                <c:formatCode>0.0</c:formatCode>
                <c:ptCount val="14"/>
                <c:pt idx="0">
                  <c:v>100</c:v>
                </c:pt>
                <c:pt idx="1">
                  <c:v>100</c:v>
                </c:pt>
                <c:pt idx="2">
                  <c:v>100</c:v>
                </c:pt>
              </c:numCache>
            </c:numRef>
          </c:val>
          <c:extLst>
            <c:ext xmlns:c16="http://schemas.microsoft.com/office/drawing/2014/chart" uri="{C3380CC4-5D6E-409C-BE32-E72D297353CC}">
              <c16:uniqueId val="{00000004-7482-4DD3-B387-1535C94CF776}"/>
            </c:ext>
          </c:extLst>
        </c:ser>
        <c:dLbls>
          <c:showLegendKey val="0"/>
          <c:showVal val="0"/>
          <c:showCatName val="0"/>
          <c:showSerName val="0"/>
          <c:showPercent val="0"/>
          <c:showBubbleSize val="0"/>
        </c:dLbls>
        <c:gapWidth val="219"/>
        <c:overlap val="-27"/>
        <c:axId val="210526192"/>
        <c:axId val="210526752"/>
      </c:barChart>
      <c:lineChart>
        <c:grouping val="standard"/>
        <c:varyColors val="0"/>
        <c:ser>
          <c:idx val="0"/>
          <c:order val="0"/>
          <c:tx>
            <c:strRef>
              <c:f>'Tabela META'!$N$2</c:f>
              <c:strCache>
                <c:ptCount val="1"/>
                <c:pt idx="0">
                  <c:v>Meta</c:v>
                </c:pt>
              </c:strCache>
            </c:strRef>
          </c:tx>
          <c:spPr>
            <a:ln w="28575" cap="rnd">
              <a:solidFill>
                <a:srgbClr val="FF0000"/>
              </a:solidFill>
              <a:round/>
            </a:ln>
            <a:effectLst/>
          </c:spPr>
          <c:marker>
            <c:symbol val="none"/>
          </c:marker>
          <c:cat>
            <c:strRef>
              <c:f>'Tabela META'!$A$3:$A$16</c:f>
              <c:strCache>
                <c:ptCount val="14"/>
                <c:pt idx="0">
                  <c:v>2018</c:v>
                </c:pt>
                <c:pt idx="1">
                  <c:v>Acumulado</c:v>
                </c:pt>
                <c:pt idx="2">
                  <c:v>JAN</c:v>
                </c:pt>
                <c:pt idx="3">
                  <c:v>FEV</c:v>
                </c:pt>
                <c:pt idx="4">
                  <c:v>MAR</c:v>
                </c:pt>
                <c:pt idx="5">
                  <c:v>ABR</c:v>
                </c:pt>
                <c:pt idx="6">
                  <c:v>MAI</c:v>
                </c:pt>
                <c:pt idx="7">
                  <c:v>JUN</c:v>
                </c:pt>
                <c:pt idx="8">
                  <c:v>JUL</c:v>
                </c:pt>
                <c:pt idx="9">
                  <c:v>AGO</c:v>
                </c:pt>
                <c:pt idx="10">
                  <c:v>SET</c:v>
                </c:pt>
                <c:pt idx="11">
                  <c:v>OUT</c:v>
                </c:pt>
                <c:pt idx="12">
                  <c:v>NOV</c:v>
                </c:pt>
                <c:pt idx="13">
                  <c:v>DEZ</c:v>
                </c:pt>
              </c:strCache>
            </c:strRef>
          </c:cat>
          <c:val>
            <c:numRef>
              <c:f>'Tabela META'!$N$3:$N$16</c:f>
              <c:numCache>
                <c:formatCode>0.0</c:formatCode>
                <c:ptCount val="14"/>
                <c:pt idx="0">
                  <c:v>95</c:v>
                </c:pt>
                <c:pt idx="1">
                  <c:v>95</c:v>
                </c:pt>
                <c:pt idx="2">
                  <c:v>95</c:v>
                </c:pt>
                <c:pt idx="3">
                  <c:v>95</c:v>
                </c:pt>
                <c:pt idx="4">
                  <c:v>95</c:v>
                </c:pt>
                <c:pt idx="5">
                  <c:v>95</c:v>
                </c:pt>
                <c:pt idx="6">
                  <c:v>95</c:v>
                </c:pt>
                <c:pt idx="7">
                  <c:v>95</c:v>
                </c:pt>
                <c:pt idx="8">
                  <c:v>95</c:v>
                </c:pt>
                <c:pt idx="9">
                  <c:v>95</c:v>
                </c:pt>
                <c:pt idx="10">
                  <c:v>95</c:v>
                </c:pt>
                <c:pt idx="11">
                  <c:v>95</c:v>
                </c:pt>
                <c:pt idx="12">
                  <c:v>95</c:v>
                </c:pt>
                <c:pt idx="13">
                  <c:v>95</c:v>
                </c:pt>
              </c:numCache>
            </c:numRef>
          </c:val>
          <c:smooth val="0"/>
          <c:extLst>
            <c:ext xmlns:c16="http://schemas.microsoft.com/office/drawing/2014/chart" uri="{C3380CC4-5D6E-409C-BE32-E72D297353CC}">
              <c16:uniqueId val="{00000005-7482-4DD3-B387-1535C94CF776}"/>
            </c:ext>
          </c:extLst>
        </c:ser>
        <c:ser>
          <c:idx val="3"/>
          <c:order val="2"/>
          <c:tx>
            <c:strRef>
              <c:f>'Tabela META'!$P$2</c:f>
              <c:strCache>
                <c:ptCount val="1"/>
                <c:pt idx="0">
                  <c:v>Projeção</c:v>
                </c:pt>
              </c:strCache>
            </c:strRef>
          </c:tx>
          <c:spPr>
            <a:ln w="28575" cap="rnd">
              <a:solidFill>
                <a:schemeClr val="accent4"/>
              </a:solidFill>
              <a:prstDash val="dash"/>
              <a:round/>
            </a:ln>
            <a:effectLst/>
          </c:spPr>
          <c:marker>
            <c:symbol val="none"/>
          </c:marker>
          <c:cat>
            <c:strRef>
              <c:f>'Tabela META'!$A$3:$A$16</c:f>
              <c:strCache>
                <c:ptCount val="14"/>
                <c:pt idx="0">
                  <c:v>2018</c:v>
                </c:pt>
                <c:pt idx="1">
                  <c:v>Acumulado</c:v>
                </c:pt>
                <c:pt idx="2">
                  <c:v>JAN</c:v>
                </c:pt>
                <c:pt idx="3">
                  <c:v>FEV</c:v>
                </c:pt>
                <c:pt idx="4">
                  <c:v>MAR</c:v>
                </c:pt>
                <c:pt idx="5">
                  <c:v>ABR</c:v>
                </c:pt>
                <c:pt idx="6">
                  <c:v>MAI</c:v>
                </c:pt>
                <c:pt idx="7">
                  <c:v>JUN</c:v>
                </c:pt>
                <c:pt idx="8">
                  <c:v>JUL</c:v>
                </c:pt>
                <c:pt idx="9">
                  <c:v>AGO</c:v>
                </c:pt>
                <c:pt idx="10">
                  <c:v>SET</c:v>
                </c:pt>
                <c:pt idx="11">
                  <c:v>OUT</c:v>
                </c:pt>
                <c:pt idx="12">
                  <c:v>NOV</c:v>
                </c:pt>
                <c:pt idx="13">
                  <c:v>DEZ</c:v>
                </c:pt>
              </c:strCache>
            </c:strRef>
          </c:cat>
          <c:val>
            <c:numRef>
              <c:f>'Tabela META'!$P$3:$P$16</c:f>
              <c:numCache>
                <c:formatCode>0.0</c:formatCode>
                <c:ptCount val="14"/>
                <c:pt idx="3">
                  <c:v>97.5</c:v>
                </c:pt>
                <c:pt idx="4">
                  <c:v>96.666666666666671</c:v>
                </c:pt>
                <c:pt idx="5">
                  <c:v>96.25</c:v>
                </c:pt>
                <c:pt idx="6">
                  <c:v>96</c:v>
                </c:pt>
                <c:pt idx="7">
                  <c:v>95.833333333333329</c:v>
                </c:pt>
                <c:pt idx="8">
                  <c:v>95.714285714285708</c:v>
                </c:pt>
                <c:pt idx="9">
                  <c:v>95.625</c:v>
                </c:pt>
                <c:pt idx="10">
                  <c:v>95.555555555555557</c:v>
                </c:pt>
                <c:pt idx="11">
                  <c:v>95.5</c:v>
                </c:pt>
                <c:pt idx="12">
                  <c:v>95.454545454545453</c:v>
                </c:pt>
                <c:pt idx="13">
                  <c:v>95.416666666666671</c:v>
                </c:pt>
              </c:numCache>
            </c:numRef>
          </c:val>
          <c:smooth val="0"/>
          <c:extLst>
            <c:ext xmlns:c16="http://schemas.microsoft.com/office/drawing/2014/chart" uri="{C3380CC4-5D6E-409C-BE32-E72D297353CC}">
              <c16:uniqueId val="{00000006-7482-4DD3-B387-1535C94CF776}"/>
            </c:ext>
          </c:extLst>
        </c:ser>
        <c:dLbls>
          <c:showLegendKey val="0"/>
          <c:showVal val="0"/>
          <c:showCatName val="0"/>
          <c:showSerName val="0"/>
          <c:showPercent val="0"/>
          <c:showBubbleSize val="0"/>
        </c:dLbls>
        <c:marker val="1"/>
        <c:smooth val="0"/>
        <c:axId val="210526192"/>
        <c:axId val="210526752"/>
      </c:lineChart>
      <c:catAx>
        <c:axId val="210526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10526752"/>
        <c:crosses val="autoZero"/>
        <c:auto val="1"/>
        <c:lblAlgn val="ctr"/>
        <c:lblOffset val="100"/>
        <c:noMultiLvlLbl val="0"/>
      </c:catAx>
      <c:valAx>
        <c:axId val="210526752"/>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ICPC</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105261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a:t>
            </a:r>
            <a:r>
              <a:rPr lang="en-US" baseline="0"/>
              <a:t> INDISP</a:t>
            </a:r>
            <a:endParaRPr lang="en-US"/>
          </a:p>
        </c:rich>
      </c:tx>
      <c:layout>
        <c:manualLayout>
          <c:xMode val="edge"/>
          <c:yMode val="edge"/>
          <c:x val="0.44036111111111109"/>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1"/>
          <c:order val="1"/>
          <c:tx>
            <c:strRef>
              <c:f>'Tabela META'!$R$2</c:f>
              <c:strCache>
                <c:ptCount val="1"/>
                <c:pt idx="0">
                  <c:v>Realizado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'Tabela META'!$A$3:$A$16</c:f>
              <c:strCache>
                <c:ptCount val="14"/>
                <c:pt idx="0">
                  <c:v>2018</c:v>
                </c:pt>
                <c:pt idx="1">
                  <c:v>Acumulado</c:v>
                </c:pt>
                <c:pt idx="2">
                  <c:v>JAN</c:v>
                </c:pt>
                <c:pt idx="3">
                  <c:v>FEV</c:v>
                </c:pt>
                <c:pt idx="4">
                  <c:v>MAR</c:v>
                </c:pt>
                <c:pt idx="5">
                  <c:v>ABR</c:v>
                </c:pt>
                <c:pt idx="6">
                  <c:v>MAI</c:v>
                </c:pt>
                <c:pt idx="7">
                  <c:v>JUN</c:v>
                </c:pt>
                <c:pt idx="8">
                  <c:v>JUL</c:v>
                </c:pt>
                <c:pt idx="9">
                  <c:v>AGO</c:v>
                </c:pt>
                <c:pt idx="10">
                  <c:v>SET</c:v>
                </c:pt>
                <c:pt idx="11">
                  <c:v>OUT</c:v>
                </c:pt>
                <c:pt idx="12">
                  <c:v>NOV</c:v>
                </c:pt>
                <c:pt idx="13">
                  <c:v>DEZ</c:v>
                </c:pt>
              </c:strCache>
            </c:strRef>
          </c:cat>
          <c:val>
            <c:numRef>
              <c:f>'Tabela META'!$R$3:$R$16</c:f>
              <c:numCache>
                <c:formatCode>0</c:formatCode>
                <c:ptCount val="14"/>
                <c:pt idx="1">
                  <c:v>29</c:v>
                </c:pt>
                <c:pt idx="2">
                  <c:v>29</c:v>
                </c:pt>
              </c:numCache>
            </c:numRef>
          </c:val>
          <c:extLst>
            <c:ext xmlns:c16="http://schemas.microsoft.com/office/drawing/2014/chart" uri="{C3380CC4-5D6E-409C-BE32-E72D297353CC}">
              <c16:uniqueId val="{00000000-E46A-4AD2-8E74-DFE775CC2DCE}"/>
            </c:ext>
          </c:extLst>
        </c:ser>
        <c:dLbls>
          <c:showLegendKey val="0"/>
          <c:showVal val="0"/>
          <c:showCatName val="0"/>
          <c:showSerName val="0"/>
          <c:showPercent val="0"/>
          <c:showBubbleSize val="0"/>
        </c:dLbls>
        <c:gapWidth val="219"/>
        <c:overlap val="-27"/>
        <c:axId val="208763920"/>
        <c:axId val="208764480"/>
      </c:barChart>
      <c:lineChart>
        <c:grouping val="standard"/>
        <c:varyColors val="0"/>
        <c:ser>
          <c:idx val="0"/>
          <c:order val="0"/>
          <c:tx>
            <c:strRef>
              <c:f>'Tabela META'!$Q$2</c:f>
              <c:strCache>
                <c:ptCount val="1"/>
                <c:pt idx="0">
                  <c:v>Meta</c:v>
                </c:pt>
              </c:strCache>
            </c:strRef>
          </c:tx>
          <c:spPr>
            <a:ln w="28575" cap="rnd">
              <a:solidFill>
                <a:schemeClr val="accent1"/>
              </a:solidFill>
              <a:round/>
            </a:ln>
            <a:effectLst/>
          </c:spPr>
          <c:marker>
            <c:symbol val="none"/>
          </c:marker>
          <c:cat>
            <c:strRef>
              <c:f>'Tabela META'!$A$3:$A$16</c:f>
              <c:strCache>
                <c:ptCount val="14"/>
                <c:pt idx="0">
                  <c:v>2018</c:v>
                </c:pt>
                <c:pt idx="1">
                  <c:v>Acumulado</c:v>
                </c:pt>
                <c:pt idx="2">
                  <c:v>JAN</c:v>
                </c:pt>
                <c:pt idx="3">
                  <c:v>FEV</c:v>
                </c:pt>
                <c:pt idx="4">
                  <c:v>MAR</c:v>
                </c:pt>
                <c:pt idx="5">
                  <c:v>ABR</c:v>
                </c:pt>
                <c:pt idx="6">
                  <c:v>MAI</c:v>
                </c:pt>
                <c:pt idx="7">
                  <c:v>JUN</c:v>
                </c:pt>
                <c:pt idx="8">
                  <c:v>JUL</c:v>
                </c:pt>
                <c:pt idx="9">
                  <c:v>AGO</c:v>
                </c:pt>
                <c:pt idx="10">
                  <c:v>SET</c:v>
                </c:pt>
                <c:pt idx="11">
                  <c:v>OUT</c:v>
                </c:pt>
                <c:pt idx="12">
                  <c:v>NOV</c:v>
                </c:pt>
                <c:pt idx="13">
                  <c:v>DEZ</c:v>
                </c:pt>
              </c:strCache>
            </c:strRef>
          </c:cat>
          <c:val>
            <c:numRef>
              <c:f>'Tabela META'!$Q$3:$Q$16</c:f>
              <c:numCache>
                <c:formatCode>0</c:formatCode>
                <c:ptCount val="14"/>
              </c:numCache>
            </c:numRef>
          </c:val>
          <c:smooth val="0"/>
          <c:extLst>
            <c:ext xmlns:c16="http://schemas.microsoft.com/office/drawing/2014/chart" uri="{C3380CC4-5D6E-409C-BE32-E72D297353CC}">
              <c16:uniqueId val="{00000001-E46A-4AD2-8E74-DFE775CC2DCE}"/>
            </c:ext>
          </c:extLst>
        </c:ser>
        <c:ser>
          <c:idx val="3"/>
          <c:order val="2"/>
          <c:tx>
            <c:strRef>
              <c:f>'Tabela META'!$S$2</c:f>
              <c:strCache>
                <c:ptCount val="1"/>
                <c:pt idx="0">
                  <c:v>Projeção</c:v>
                </c:pt>
              </c:strCache>
            </c:strRef>
          </c:tx>
          <c:spPr>
            <a:ln w="28575" cap="rnd">
              <a:solidFill>
                <a:schemeClr val="accent4"/>
              </a:solidFill>
              <a:round/>
            </a:ln>
            <a:effectLst/>
          </c:spPr>
          <c:marker>
            <c:symbol val="none"/>
          </c:marker>
          <c:cat>
            <c:strRef>
              <c:f>'Tabela META'!$A$3:$A$16</c:f>
              <c:strCache>
                <c:ptCount val="14"/>
                <c:pt idx="0">
                  <c:v>2018</c:v>
                </c:pt>
                <c:pt idx="1">
                  <c:v>Acumulado</c:v>
                </c:pt>
                <c:pt idx="2">
                  <c:v>JAN</c:v>
                </c:pt>
                <c:pt idx="3">
                  <c:v>FEV</c:v>
                </c:pt>
                <c:pt idx="4">
                  <c:v>MAR</c:v>
                </c:pt>
                <c:pt idx="5">
                  <c:v>ABR</c:v>
                </c:pt>
                <c:pt idx="6">
                  <c:v>MAI</c:v>
                </c:pt>
                <c:pt idx="7">
                  <c:v>JUN</c:v>
                </c:pt>
                <c:pt idx="8">
                  <c:v>JUL</c:v>
                </c:pt>
                <c:pt idx="9">
                  <c:v>AGO</c:v>
                </c:pt>
                <c:pt idx="10">
                  <c:v>SET</c:v>
                </c:pt>
                <c:pt idx="11">
                  <c:v>OUT</c:v>
                </c:pt>
                <c:pt idx="12">
                  <c:v>NOV</c:v>
                </c:pt>
                <c:pt idx="13">
                  <c:v>DEZ</c:v>
                </c:pt>
              </c:strCache>
            </c:strRef>
          </c:cat>
          <c:val>
            <c:numRef>
              <c:f>'Tabela META'!$S$3:$S$16</c:f>
              <c:numCache>
                <c:formatCode>0</c:formatCode>
                <c:ptCount val="14"/>
                <c:pt idx="3">
                  <c:v>29</c:v>
                </c:pt>
                <c:pt idx="4">
                  <c:v>29</c:v>
                </c:pt>
                <c:pt idx="5">
                  <c:v>29</c:v>
                </c:pt>
                <c:pt idx="6">
                  <c:v>29</c:v>
                </c:pt>
                <c:pt idx="7">
                  <c:v>29</c:v>
                </c:pt>
                <c:pt idx="8">
                  <c:v>29</c:v>
                </c:pt>
                <c:pt idx="9">
                  <c:v>29</c:v>
                </c:pt>
                <c:pt idx="10">
                  <c:v>29</c:v>
                </c:pt>
                <c:pt idx="11">
                  <c:v>29</c:v>
                </c:pt>
                <c:pt idx="12">
                  <c:v>29</c:v>
                </c:pt>
                <c:pt idx="13">
                  <c:v>29</c:v>
                </c:pt>
              </c:numCache>
            </c:numRef>
          </c:val>
          <c:smooth val="0"/>
          <c:extLst>
            <c:ext xmlns:c16="http://schemas.microsoft.com/office/drawing/2014/chart" uri="{C3380CC4-5D6E-409C-BE32-E72D297353CC}">
              <c16:uniqueId val="{00000002-E46A-4AD2-8E74-DFE775CC2DCE}"/>
            </c:ext>
          </c:extLst>
        </c:ser>
        <c:dLbls>
          <c:showLegendKey val="0"/>
          <c:showVal val="0"/>
          <c:showCatName val="0"/>
          <c:showSerName val="0"/>
          <c:showPercent val="0"/>
          <c:showBubbleSize val="0"/>
        </c:dLbls>
        <c:marker val="1"/>
        <c:smooth val="0"/>
        <c:axId val="208763920"/>
        <c:axId val="208764480"/>
      </c:lineChart>
      <c:catAx>
        <c:axId val="208763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8764480"/>
        <c:crosses val="autoZero"/>
        <c:auto val="1"/>
        <c:lblAlgn val="ctr"/>
        <c:lblOffset val="100"/>
        <c:noMultiLvlLbl val="0"/>
      </c:catAx>
      <c:valAx>
        <c:axId val="208764480"/>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ICPC</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8763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TRIP CO</a:t>
            </a:r>
            <a:r>
              <a:rPr lang="pt-BR" baseline="0"/>
              <a:t>M INTERFERÊNCIA NA PRODUÇÃO</a:t>
            </a:r>
            <a:endParaRPr lang="pt-B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1"/>
          <c:order val="0"/>
          <c:tx>
            <c:strRef>
              <c:f>'Tabela META'!$AC$2</c:f>
              <c:strCache>
                <c:ptCount val="1"/>
                <c:pt idx="0">
                  <c:v>2018</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c:ext xmlns:c15="http://schemas.microsoft.com/office/drawing/2012/chart" uri="{02D57815-91ED-43cb-92C2-25804820EDAC}">
                  <c15:fullRef>
                    <c15:sqref>'Tabela META'!$Z$2:$AA$6</c15:sqref>
                  </c15:fullRef>
                </c:ext>
              </c:extLst>
              <c:f>'Tabela META'!$Z$3:$AA$6</c:f>
              <c:multiLvlStrCache>
                <c:ptCount val="4"/>
                <c:lvl>
                  <c:pt idx="0">
                    <c:v>TGs</c:v>
                  </c:pt>
                  <c:pt idx="1">
                    <c:v>Vendas</c:v>
                  </c:pt>
                  <c:pt idx="2">
                    <c:v>Propanos</c:v>
                  </c:pt>
                  <c:pt idx="3">
                    <c:v>Reciclos</c:v>
                  </c:pt>
                </c:lvl>
                <c:lvl>
                  <c:pt idx="0">
                    <c:v>●</c:v>
                  </c:pt>
                  <c:pt idx="1">
                    <c:v>●</c:v>
                  </c:pt>
                  <c:pt idx="2">
                    <c:v>●</c:v>
                  </c:pt>
                  <c:pt idx="3">
                    <c:v>●</c:v>
                  </c:pt>
                </c:lvl>
              </c:multiLvlStrCache>
            </c:multiLvlStrRef>
          </c:cat>
          <c:val>
            <c:numRef>
              <c:extLst>
                <c:ext xmlns:c15="http://schemas.microsoft.com/office/drawing/2012/chart" uri="{02D57815-91ED-43cb-92C2-25804820EDAC}">
                  <c15:fullRef>
                    <c15:sqref>'Tabela META'!$AC$2:$AC$6</c15:sqref>
                  </c15:fullRef>
                </c:ext>
              </c:extLst>
              <c:f>'Tabela META'!$AC$3:$AC$6</c:f>
              <c:numCache>
                <c:formatCode>0.0</c:formatCode>
                <c:ptCount val="4"/>
                <c:pt idx="0">
                  <c:v>2.4166666666666665</c:v>
                </c:pt>
                <c:pt idx="1">
                  <c:v>1.6666666666666667</c:v>
                </c:pt>
                <c:pt idx="2">
                  <c:v>1.3333333333333333</c:v>
                </c:pt>
                <c:pt idx="3">
                  <c:v>2.1666666666666665</c:v>
                </c:pt>
              </c:numCache>
            </c:numRef>
          </c:val>
          <c:extLst>
            <c:ext xmlns:c16="http://schemas.microsoft.com/office/drawing/2014/chart" uri="{C3380CC4-5D6E-409C-BE32-E72D297353CC}">
              <c16:uniqueId val="{00000001-139E-4DDD-AE24-294EC1284B44}"/>
            </c:ext>
          </c:extLst>
        </c:ser>
        <c:ser>
          <c:idx val="2"/>
          <c:order val="1"/>
          <c:tx>
            <c:strRef>
              <c:f>'Tabela META'!$AD$2</c:f>
              <c:strCache>
                <c:ptCount val="1"/>
                <c:pt idx="0">
                  <c:v>2019</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c:ext xmlns:c15="http://schemas.microsoft.com/office/drawing/2012/chart" uri="{02D57815-91ED-43cb-92C2-25804820EDAC}">
                  <c15:fullRef>
                    <c15:sqref>'Tabela META'!$Z$2:$AA$6</c15:sqref>
                  </c15:fullRef>
                </c:ext>
              </c:extLst>
              <c:f>'Tabela META'!$Z$3:$AA$6</c:f>
              <c:multiLvlStrCache>
                <c:ptCount val="4"/>
                <c:lvl>
                  <c:pt idx="0">
                    <c:v>TGs</c:v>
                  </c:pt>
                  <c:pt idx="1">
                    <c:v>Vendas</c:v>
                  </c:pt>
                  <c:pt idx="2">
                    <c:v>Propanos</c:v>
                  </c:pt>
                  <c:pt idx="3">
                    <c:v>Reciclos</c:v>
                  </c:pt>
                </c:lvl>
                <c:lvl>
                  <c:pt idx="0">
                    <c:v>●</c:v>
                  </c:pt>
                  <c:pt idx="1">
                    <c:v>●</c:v>
                  </c:pt>
                  <c:pt idx="2">
                    <c:v>●</c:v>
                  </c:pt>
                  <c:pt idx="3">
                    <c:v>●</c:v>
                  </c:pt>
                </c:lvl>
              </c:multiLvlStrCache>
            </c:multiLvlStrRef>
          </c:cat>
          <c:val>
            <c:numRef>
              <c:extLst>
                <c:ext xmlns:c15="http://schemas.microsoft.com/office/drawing/2012/chart" uri="{02D57815-91ED-43cb-92C2-25804820EDAC}">
                  <c15:fullRef>
                    <c15:sqref>'Tabela META'!$AD$2:$AD$6</c15:sqref>
                  </c15:fullRef>
                </c:ext>
              </c:extLst>
              <c:f>'Tabela META'!$AD$3:$AD$6</c:f>
              <c:numCache>
                <c:formatCode>0.0</c:formatCode>
                <c:ptCount val="4"/>
                <c:pt idx="0">
                  <c:v>1.3333333333333333</c:v>
                </c:pt>
                <c:pt idx="1">
                  <c:v>1.5</c:v>
                </c:pt>
                <c:pt idx="2">
                  <c:v>1.25</c:v>
                </c:pt>
                <c:pt idx="3">
                  <c:v>0.66666666666666663</c:v>
                </c:pt>
              </c:numCache>
            </c:numRef>
          </c:val>
          <c:extLst>
            <c:ext xmlns:c16="http://schemas.microsoft.com/office/drawing/2014/chart" uri="{C3380CC4-5D6E-409C-BE32-E72D297353CC}">
              <c16:uniqueId val="{00000002-139E-4DDD-AE24-294EC1284B44}"/>
            </c:ext>
          </c:extLst>
        </c:ser>
        <c:ser>
          <c:idx val="3"/>
          <c:order val="2"/>
          <c:tx>
            <c:strRef>
              <c:f>'Tabela META'!$AE$2</c:f>
              <c:strCache>
                <c:ptCount val="1"/>
                <c:pt idx="0">
                  <c:v>2020</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c:ext xmlns:c15="http://schemas.microsoft.com/office/drawing/2012/chart" uri="{02D57815-91ED-43cb-92C2-25804820EDAC}">
                  <c15:fullRef>
                    <c15:sqref>'Tabela META'!$Z$2:$AA$6</c15:sqref>
                  </c15:fullRef>
                </c:ext>
              </c:extLst>
              <c:f>'Tabela META'!$Z$3:$AA$6</c:f>
              <c:multiLvlStrCache>
                <c:ptCount val="4"/>
                <c:lvl>
                  <c:pt idx="0">
                    <c:v>TGs</c:v>
                  </c:pt>
                  <c:pt idx="1">
                    <c:v>Vendas</c:v>
                  </c:pt>
                  <c:pt idx="2">
                    <c:v>Propanos</c:v>
                  </c:pt>
                  <c:pt idx="3">
                    <c:v>Reciclos</c:v>
                  </c:pt>
                </c:lvl>
                <c:lvl>
                  <c:pt idx="0">
                    <c:v>●</c:v>
                  </c:pt>
                  <c:pt idx="1">
                    <c:v>●</c:v>
                  </c:pt>
                  <c:pt idx="2">
                    <c:v>●</c:v>
                  </c:pt>
                  <c:pt idx="3">
                    <c:v>●</c:v>
                  </c:pt>
                </c:lvl>
              </c:multiLvlStrCache>
            </c:multiLvlStrRef>
          </c:cat>
          <c:val>
            <c:numRef>
              <c:extLst>
                <c:ext xmlns:c15="http://schemas.microsoft.com/office/drawing/2012/chart" uri="{02D57815-91ED-43cb-92C2-25804820EDAC}">
                  <c15:fullRef>
                    <c15:sqref>'Tabela META'!$AE$2:$AE$6</c15:sqref>
                  </c15:fullRef>
                </c:ext>
              </c:extLst>
              <c:f>'Tabela META'!$AE$3:$AE$6</c:f>
              <c:numCache>
                <c:formatCode>0.0</c:formatCode>
                <c:ptCount val="4"/>
                <c:pt idx="0">
                  <c:v>1.1666666666666667</c:v>
                </c:pt>
                <c:pt idx="1">
                  <c:v>0.33333333333333331</c:v>
                </c:pt>
                <c:pt idx="2">
                  <c:v>0.5</c:v>
                </c:pt>
                <c:pt idx="3">
                  <c:v>0.41666666666666669</c:v>
                </c:pt>
              </c:numCache>
            </c:numRef>
          </c:val>
          <c:extLst>
            <c:ext xmlns:c16="http://schemas.microsoft.com/office/drawing/2014/chart" uri="{C3380CC4-5D6E-409C-BE32-E72D297353CC}">
              <c16:uniqueId val="{00000003-139E-4DDD-AE24-294EC1284B44}"/>
            </c:ext>
          </c:extLst>
        </c:ser>
        <c:dLbls>
          <c:dLblPos val="outEnd"/>
          <c:showLegendKey val="0"/>
          <c:showVal val="1"/>
          <c:showCatName val="0"/>
          <c:showSerName val="0"/>
          <c:showPercent val="0"/>
          <c:showBubbleSize val="0"/>
        </c:dLbls>
        <c:gapWidth val="219"/>
        <c:overlap val="-27"/>
        <c:axId val="544523216"/>
        <c:axId val="544530288"/>
      </c:barChart>
      <c:catAx>
        <c:axId val="544523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44530288"/>
        <c:crosses val="autoZero"/>
        <c:auto val="1"/>
        <c:lblAlgn val="ctr"/>
        <c:lblOffset val="100"/>
        <c:noMultiLvlLbl val="0"/>
      </c:catAx>
      <c:valAx>
        <c:axId val="544530288"/>
        <c:scaling>
          <c:orientation val="minMax"/>
        </c:scaling>
        <c:delete val="1"/>
        <c:axPos val="l"/>
        <c:numFmt formatCode="General" sourceLinked="1"/>
        <c:majorTickMark val="none"/>
        <c:minorTickMark val="none"/>
        <c:tickLblPos val="nextTo"/>
        <c:crossAx val="544523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FALHA SOB DEMANDA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1"/>
          <c:order val="0"/>
          <c:tx>
            <c:strRef>
              <c:f>'Tabela META'!$AC$9</c:f>
              <c:strCache>
                <c:ptCount val="1"/>
                <c:pt idx="0">
                  <c:v>2018</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c:ext xmlns:c15="http://schemas.microsoft.com/office/drawing/2012/chart" uri="{02D57815-91ED-43cb-92C2-25804820EDAC}">
                  <c15:fullRef>
                    <c15:sqref>'Tabela META'!$Z$9:$AA$13</c15:sqref>
                  </c15:fullRef>
                </c:ext>
              </c:extLst>
              <c:f>'Tabela META'!$Z$10:$AA$13</c:f>
              <c:multiLvlStrCache>
                <c:ptCount val="4"/>
                <c:lvl>
                  <c:pt idx="0">
                    <c:v>TGs</c:v>
                  </c:pt>
                  <c:pt idx="1">
                    <c:v>Vendas</c:v>
                  </c:pt>
                  <c:pt idx="2">
                    <c:v>Propanos</c:v>
                  </c:pt>
                  <c:pt idx="3">
                    <c:v>Reciclos</c:v>
                  </c:pt>
                </c:lvl>
                <c:lvl>
                  <c:pt idx="0">
                    <c:v>●</c:v>
                  </c:pt>
                  <c:pt idx="1">
                    <c:v>●</c:v>
                  </c:pt>
                  <c:pt idx="2">
                    <c:v>●</c:v>
                  </c:pt>
                  <c:pt idx="3">
                    <c:v>●</c:v>
                  </c:pt>
                </c:lvl>
              </c:multiLvlStrCache>
            </c:multiLvlStrRef>
          </c:cat>
          <c:val>
            <c:numRef>
              <c:extLst>
                <c:ext xmlns:c15="http://schemas.microsoft.com/office/drawing/2012/chart" uri="{02D57815-91ED-43cb-92C2-25804820EDAC}">
                  <c15:fullRef>
                    <c15:sqref>'Tabela META'!$AC$9:$AC$13</c15:sqref>
                  </c15:fullRef>
                </c:ext>
              </c:extLst>
              <c:f>'Tabela META'!$AC$10:$AC$13</c:f>
              <c:numCache>
                <c:formatCode>0.0</c:formatCode>
                <c:ptCount val="4"/>
                <c:pt idx="0">
                  <c:v>1.75</c:v>
                </c:pt>
                <c:pt idx="1">
                  <c:v>0.58333333333333337</c:v>
                </c:pt>
                <c:pt idx="2">
                  <c:v>8.3333333333333329E-2</c:v>
                </c:pt>
                <c:pt idx="3">
                  <c:v>0.25</c:v>
                </c:pt>
              </c:numCache>
            </c:numRef>
          </c:val>
          <c:extLst>
            <c:ext xmlns:c16="http://schemas.microsoft.com/office/drawing/2014/chart" uri="{C3380CC4-5D6E-409C-BE32-E72D297353CC}">
              <c16:uniqueId val="{00000000-92D4-4331-B6D1-ED811AC19B17}"/>
            </c:ext>
          </c:extLst>
        </c:ser>
        <c:ser>
          <c:idx val="2"/>
          <c:order val="1"/>
          <c:tx>
            <c:strRef>
              <c:f>'Tabela META'!$AD$9</c:f>
              <c:strCache>
                <c:ptCount val="1"/>
                <c:pt idx="0">
                  <c:v>2019</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c:ext xmlns:c15="http://schemas.microsoft.com/office/drawing/2012/chart" uri="{02D57815-91ED-43cb-92C2-25804820EDAC}">
                  <c15:fullRef>
                    <c15:sqref>'Tabela META'!$Z$9:$AA$13</c15:sqref>
                  </c15:fullRef>
                </c:ext>
              </c:extLst>
              <c:f>'Tabela META'!$Z$10:$AA$13</c:f>
              <c:multiLvlStrCache>
                <c:ptCount val="4"/>
                <c:lvl>
                  <c:pt idx="0">
                    <c:v>TGs</c:v>
                  </c:pt>
                  <c:pt idx="1">
                    <c:v>Vendas</c:v>
                  </c:pt>
                  <c:pt idx="2">
                    <c:v>Propanos</c:v>
                  </c:pt>
                  <c:pt idx="3">
                    <c:v>Reciclos</c:v>
                  </c:pt>
                </c:lvl>
                <c:lvl>
                  <c:pt idx="0">
                    <c:v>●</c:v>
                  </c:pt>
                  <c:pt idx="1">
                    <c:v>●</c:v>
                  </c:pt>
                  <c:pt idx="2">
                    <c:v>●</c:v>
                  </c:pt>
                  <c:pt idx="3">
                    <c:v>●</c:v>
                  </c:pt>
                </c:lvl>
              </c:multiLvlStrCache>
            </c:multiLvlStrRef>
          </c:cat>
          <c:val>
            <c:numRef>
              <c:extLst>
                <c:ext xmlns:c15="http://schemas.microsoft.com/office/drawing/2012/chart" uri="{02D57815-91ED-43cb-92C2-25804820EDAC}">
                  <c15:fullRef>
                    <c15:sqref>'Tabela META'!$AD$9:$AD$13</c15:sqref>
                  </c15:fullRef>
                </c:ext>
              </c:extLst>
              <c:f>'Tabela META'!$AD$10:$AD$13</c:f>
              <c:numCache>
                <c:formatCode>0.0</c:formatCode>
                <c:ptCount val="4"/>
                <c:pt idx="0">
                  <c:v>0.83333333333333337</c:v>
                </c:pt>
                <c:pt idx="1">
                  <c:v>0.5</c:v>
                </c:pt>
                <c:pt idx="2">
                  <c:v>0.25</c:v>
                </c:pt>
                <c:pt idx="3">
                  <c:v>0.41666666666666669</c:v>
                </c:pt>
              </c:numCache>
            </c:numRef>
          </c:val>
          <c:extLst>
            <c:ext xmlns:c16="http://schemas.microsoft.com/office/drawing/2014/chart" uri="{C3380CC4-5D6E-409C-BE32-E72D297353CC}">
              <c16:uniqueId val="{00000001-92D4-4331-B6D1-ED811AC19B17}"/>
            </c:ext>
          </c:extLst>
        </c:ser>
        <c:ser>
          <c:idx val="3"/>
          <c:order val="2"/>
          <c:tx>
            <c:strRef>
              <c:f>'Tabela META'!$AE$9</c:f>
              <c:strCache>
                <c:ptCount val="1"/>
                <c:pt idx="0">
                  <c:v>2020</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c:ext xmlns:c15="http://schemas.microsoft.com/office/drawing/2012/chart" uri="{02D57815-91ED-43cb-92C2-25804820EDAC}">
                  <c15:fullRef>
                    <c15:sqref>'Tabela META'!$Z$9:$AA$13</c15:sqref>
                  </c15:fullRef>
                </c:ext>
              </c:extLst>
              <c:f>'Tabela META'!$Z$10:$AA$13</c:f>
              <c:multiLvlStrCache>
                <c:ptCount val="4"/>
                <c:lvl>
                  <c:pt idx="0">
                    <c:v>TGs</c:v>
                  </c:pt>
                  <c:pt idx="1">
                    <c:v>Vendas</c:v>
                  </c:pt>
                  <c:pt idx="2">
                    <c:v>Propanos</c:v>
                  </c:pt>
                  <c:pt idx="3">
                    <c:v>Reciclos</c:v>
                  </c:pt>
                </c:lvl>
                <c:lvl>
                  <c:pt idx="0">
                    <c:v>●</c:v>
                  </c:pt>
                  <c:pt idx="1">
                    <c:v>●</c:v>
                  </c:pt>
                  <c:pt idx="2">
                    <c:v>●</c:v>
                  </c:pt>
                  <c:pt idx="3">
                    <c:v>●</c:v>
                  </c:pt>
                </c:lvl>
              </c:multiLvlStrCache>
            </c:multiLvlStrRef>
          </c:cat>
          <c:val>
            <c:numRef>
              <c:extLst>
                <c:ext xmlns:c15="http://schemas.microsoft.com/office/drawing/2012/chart" uri="{02D57815-91ED-43cb-92C2-25804820EDAC}">
                  <c15:fullRef>
                    <c15:sqref>'Tabela META'!$AE$9:$AE$13</c15:sqref>
                  </c15:fullRef>
                </c:ext>
              </c:extLst>
              <c:f>'Tabela META'!$AE$10:$AE$13</c:f>
              <c:numCache>
                <c:formatCode>0.0</c:formatCode>
                <c:ptCount val="4"/>
                <c:pt idx="0">
                  <c:v>0.91666666666666663</c:v>
                </c:pt>
                <c:pt idx="1">
                  <c:v>0.66666666666666663</c:v>
                </c:pt>
                <c:pt idx="2">
                  <c:v>0.25</c:v>
                </c:pt>
                <c:pt idx="3">
                  <c:v>0</c:v>
                </c:pt>
              </c:numCache>
            </c:numRef>
          </c:val>
          <c:extLst>
            <c:ext xmlns:c16="http://schemas.microsoft.com/office/drawing/2014/chart" uri="{C3380CC4-5D6E-409C-BE32-E72D297353CC}">
              <c16:uniqueId val="{00000002-92D4-4331-B6D1-ED811AC19B17}"/>
            </c:ext>
          </c:extLst>
        </c:ser>
        <c:dLbls>
          <c:dLblPos val="outEnd"/>
          <c:showLegendKey val="0"/>
          <c:showVal val="1"/>
          <c:showCatName val="0"/>
          <c:showSerName val="0"/>
          <c:showPercent val="0"/>
          <c:showBubbleSize val="0"/>
        </c:dLbls>
        <c:gapWidth val="219"/>
        <c:overlap val="-27"/>
        <c:axId val="544523216"/>
        <c:axId val="544530288"/>
      </c:barChart>
      <c:catAx>
        <c:axId val="544523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44530288"/>
        <c:crosses val="autoZero"/>
        <c:auto val="1"/>
        <c:lblAlgn val="ctr"/>
        <c:lblOffset val="100"/>
        <c:noMultiLvlLbl val="0"/>
      </c:catAx>
      <c:valAx>
        <c:axId val="544530288"/>
        <c:scaling>
          <c:orientation val="minMax"/>
        </c:scaling>
        <c:delete val="1"/>
        <c:axPos val="l"/>
        <c:numFmt formatCode="General" sourceLinked="1"/>
        <c:majorTickMark val="none"/>
        <c:minorTickMark val="none"/>
        <c:tickLblPos val="nextTo"/>
        <c:crossAx val="544523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[Acompanhamento Geral de Manutenção RAC _2021.xlsx]Definição de meta 2021!Tabela dinâmica20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'Definição de meta 2021'!$I$1:$I$2</c:f>
              <c:strCache>
                <c:ptCount val="1"/>
                <c:pt idx="0">
                  <c:v>Sob Demanda</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'Definição de meta 2021'!$G$3:$H$7</c:f>
              <c:multiLvlStrCache>
                <c:ptCount val="3"/>
                <c:lvl>
                  <c:pt idx="0">
                    <c:v>2018</c:v>
                  </c:pt>
                  <c:pt idx="1">
                    <c:v>2019</c:v>
                  </c:pt>
                  <c:pt idx="2">
                    <c:v>2020</c:v>
                  </c:pt>
                </c:lvl>
                <c:lvl>
                  <c:pt idx="0">
                    <c:v>TGs</c:v>
                  </c:pt>
                </c:lvl>
              </c:multiLvlStrCache>
            </c:multiLvlStrRef>
          </c:cat>
          <c:val>
            <c:numRef>
              <c:f>'Definição de meta 2021'!$I$3:$I$7</c:f>
              <c:numCache>
                <c:formatCode>General</c:formatCode>
                <c:ptCount val="3"/>
                <c:pt idx="0">
                  <c:v>21</c:v>
                </c:pt>
                <c:pt idx="1">
                  <c:v>10</c:v>
                </c:pt>
                <c:pt idx="2">
                  <c:v>11</c:v>
                </c:pt>
              </c:numCache>
            </c:numRef>
          </c:val>
          <c:smooth val="0"/>
          <c:extLst>
            <c:ext xmlns:c16="http://schemas.microsoft.com/office/drawing/2014/chart" uri="{C3380CC4-5D6E-409C-BE32-E72D297353CC}">
              <c16:uniqueId val="{00000001-78EB-42C5-BD14-C3F8ACC8E348}"/>
            </c:ext>
          </c:extLst>
        </c:ser>
        <c:ser>
          <c:idx val="1"/>
          <c:order val="1"/>
          <c:tx>
            <c:strRef>
              <c:f>'Definição de meta 2021'!$J$1:$J$2</c:f>
              <c:strCache>
                <c:ptCount val="1"/>
                <c:pt idx="0">
                  <c:v>Trip</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'Definição de meta 2021'!$G$3:$H$7</c:f>
              <c:multiLvlStrCache>
                <c:ptCount val="3"/>
                <c:lvl>
                  <c:pt idx="0">
                    <c:v>2018</c:v>
                  </c:pt>
                  <c:pt idx="1">
                    <c:v>2019</c:v>
                  </c:pt>
                  <c:pt idx="2">
                    <c:v>2020</c:v>
                  </c:pt>
                </c:lvl>
                <c:lvl>
                  <c:pt idx="0">
                    <c:v>TGs</c:v>
                  </c:pt>
                </c:lvl>
              </c:multiLvlStrCache>
            </c:multiLvlStrRef>
          </c:cat>
          <c:val>
            <c:numRef>
              <c:f>'Definição de meta 2021'!$J$3:$J$7</c:f>
              <c:numCache>
                <c:formatCode>General</c:formatCode>
                <c:ptCount val="3"/>
                <c:pt idx="0">
                  <c:v>29</c:v>
                </c:pt>
                <c:pt idx="1">
                  <c:v>16</c:v>
                </c:pt>
                <c:pt idx="2">
                  <c:v>14</c:v>
                </c:pt>
              </c:numCache>
            </c:numRef>
          </c:val>
          <c:smooth val="0"/>
          <c:extLst>
            <c:ext xmlns:c16="http://schemas.microsoft.com/office/drawing/2014/chart" uri="{C3380CC4-5D6E-409C-BE32-E72D297353CC}">
              <c16:uniqueId val="{00000002-78EB-42C5-BD14-C3F8ACC8E348}"/>
            </c:ext>
          </c:extLst>
        </c:ser>
        <c:dLbls>
          <c:dLblPos val="t"/>
          <c:showLegendKey val="0"/>
          <c:showVal val="1"/>
          <c:showCatName val="0"/>
          <c:showSerName val="0"/>
          <c:showPercent val="0"/>
          <c:showBubbleSize val="0"/>
        </c:dLbls>
        <c:smooth val="0"/>
        <c:axId val="55267055"/>
        <c:axId val="55269967"/>
      </c:lineChart>
      <c:catAx>
        <c:axId val="55267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5269967"/>
        <c:crosses val="autoZero"/>
        <c:auto val="1"/>
        <c:lblAlgn val="ctr"/>
        <c:lblOffset val="100"/>
        <c:noMultiLvlLbl val="0"/>
      </c:catAx>
      <c:valAx>
        <c:axId val="55269967"/>
        <c:scaling>
          <c:orientation val="minMax"/>
        </c:scaling>
        <c:delete val="1"/>
        <c:axPos val="l"/>
        <c:numFmt formatCode="General" sourceLinked="1"/>
        <c:majorTickMark val="none"/>
        <c:minorTickMark val="none"/>
        <c:tickLblPos val="nextTo"/>
        <c:crossAx val="552670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2</xdr:col>
      <xdr:colOff>476250</xdr:colOff>
      <xdr:row>5</xdr:row>
      <xdr:rowOff>9524</xdr:rowOff>
    </xdr:from>
    <xdr:to>
      <xdr:col>12</xdr:col>
      <xdr:colOff>504825</xdr:colOff>
      <xdr:row>29</xdr:row>
      <xdr:rowOff>190499</xdr:rowOff>
    </xdr:to>
    <xdr:graphicFrame macro="">
      <xdr:nvGraphicFramePr>
        <xdr:cNvPr id="2" name="Gráfico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23134</xdr:colOff>
      <xdr:row>15</xdr:row>
      <xdr:rowOff>70507</xdr:rowOff>
    </xdr:from>
    <xdr:to>
      <xdr:col>26</xdr:col>
      <xdr:colOff>169472</xdr:colOff>
      <xdr:row>93</xdr:row>
      <xdr:rowOff>35872</xdr:rowOff>
    </xdr:to>
    <xdr:graphicFrame macro="">
      <xdr:nvGraphicFramePr>
        <xdr:cNvPr id="2" name="Gráfico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606136</xdr:colOff>
      <xdr:row>99</xdr:row>
      <xdr:rowOff>0</xdr:rowOff>
    </xdr:from>
    <xdr:to>
      <xdr:col>19</xdr:col>
      <xdr:colOff>190500</xdr:colOff>
      <xdr:row>132</xdr:row>
      <xdr:rowOff>121227</xdr:rowOff>
    </xdr:to>
    <xdr:graphicFrame macro="">
      <xdr:nvGraphicFramePr>
        <xdr:cNvPr id="3" name="Gráfico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900544</xdr:colOff>
      <xdr:row>136</xdr:row>
      <xdr:rowOff>178594</xdr:rowOff>
    </xdr:from>
    <xdr:to>
      <xdr:col>9</xdr:col>
      <xdr:colOff>702468</xdr:colOff>
      <xdr:row>157</xdr:row>
      <xdr:rowOff>11207</xdr:rowOff>
    </xdr:to>
    <xdr:graphicFrame macro="">
      <xdr:nvGraphicFramePr>
        <xdr:cNvPr id="4" name="Gráfico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1117022</xdr:colOff>
      <xdr:row>12</xdr:row>
      <xdr:rowOff>174418</xdr:rowOff>
    </xdr:from>
    <xdr:to>
      <xdr:col>6</xdr:col>
      <xdr:colOff>484908</xdr:colOff>
      <xdr:row>41</xdr:row>
      <xdr:rowOff>17318</xdr:rowOff>
    </xdr:to>
    <xdr:graphicFrame macro="">
      <xdr:nvGraphicFramePr>
        <xdr:cNvPr id="2" name="Gráfico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76198</xdr:colOff>
      <xdr:row>4</xdr:row>
      <xdr:rowOff>121227</xdr:rowOff>
    </xdr:from>
    <xdr:to>
      <xdr:col>29</xdr:col>
      <xdr:colOff>155862</xdr:colOff>
      <xdr:row>37</xdr:row>
      <xdr:rowOff>173183</xdr:rowOff>
    </xdr:to>
    <xdr:graphicFrame macro="">
      <xdr:nvGraphicFramePr>
        <xdr:cNvPr id="3" name="Gráfico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76200</xdr:colOff>
      <xdr:row>0</xdr:row>
      <xdr:rowOff>0</xdr:rowOff>
    </xdr:from>
    <xdr:to>
      <xdr:col>18</xdr:col>
      <xdr:colOff>19050</xdr:colOff>
      <xdr:row>16</xdr:row>
      <xdr:rowOff>42863</xdr:rowOff>
    </xdr:to>
    <xdr:graphicFrame macro="">
      <xdr:nvGraphicFramePr>
        <xdr:cNvPr id="2" name="Gráfico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76200</xdr:colOff>
      <xdr:row>16</xdr:row>
      <xdr:rowOff>47625</xdr:rowOff>
    </xdr:from>
    <xdr:to>
      <xdr:col>18</xdr:col>
      <xdr:colOff>19050</xdr:colOff>
      <xdr:row>31</xdr:row>
      <xdr:rowOff>90488</xdr:rowOff>
    </xdr:to>
    <xdr:graphicFrame macro="">
      <xdr:nvGraphicFramePr>
        <xdr:cNvPr id="3" name="Gráfico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1019175</xdr:colOff>
      <xdr:row>7</xdr:row>
      <xdr:rowOff>91605</xdr:rowOff>
    </xdr:from>
    <xdr:to>
      <xdr:col>13</xdr:col>
      <xdr:colOff>802821</xdr:colOff>
      <xdr:row>30</xdr:row>
      <xdr:rowOff>13607</xdr:rowOff>
    </xdr:to>
    <xdr:graphicFrame macro="">
      <xdr:nvGraphicFramePr>
        <xdr:cNvPr id="2" name="Gráfico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16</xdr:row>
      <xdr:rowOff>61912</xdr:rowOff>
    </xdr:from>
    <xdr:to>
      <xdr:col>7</xdr:col>
      <xdr:colOff>180975</xdr:colOff>
      <xdr:row>30</xdr:row>
      <xdr:rowOff>138112</xdr:rowOff>
    </xdr:to>
    <xdr:graphicFrame macro="">
      <xdr:nvGraphicFramePr>
        <xdr:cNvPr id="2" name="Gráfico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228600</xdr:colOff>
      <xdr:row>16</xdr:row>
      <xdr:rowOff>66675</xdr:rowOff>
    </xdr:from>
    <xdr:to>
      <xdr:col>14</xdr:col>
      <xdr:colOff>533400</xdr:colOff>
      <xdr:row>30</xdr:row>
      <xdr:rowOff>142875</xdr:rowOff>
    </xdr:to>
    <xdr:graphicFrame macro="">
      <xdr:nvGraphicFramePr>
        <xdr:cNvPr id="3" name="Gráfico 2">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600075</xdr:colOff>
      <xdr:row>16</xdr:row>
      <xdr:rowOff>47625</xdr:rowOff>
    </xdr:from>
    <xdr:to>
      <xdr:col>22</xdr:col>
      <xdr:colOff>295275</xdr:colOff>
      <xdr:row>30</xdr:row>
      <xdr:rowOff>123825</xdr:rowOff>
    </xdr:to>
    <xdr:graphicFrame macro="">
      <xdr:nvGraphicFramePr>
        <xdr:cNvPr id="4" name="Gráfico 3">
          <a:extLst>
            <a:ext uri="{FF2B5EF4-FFF2-40B4-BE49-F238E27FC236}">
              <a16:creationId xmlns:a16="http://schemas.microsoft.com/office/drawing/2014/main" id="{00000000-0008-0000-0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32</xdr:row>
      <xdr:rowOff>0</xdr:rowOff>
    </xdr:from>
    <xdr:to>
      <xdr:col>7</xdr:col>
      <xdr:colOff>180975</xdr:colOff>
      <xdr:row>46</xdr:row>
      <xdr:rowOff>76200</xdr:rowOff>
    </xdr:to>
    <xdr:graphicFrame macro="">
      <xdr:nvGraphicFramePr>
        <xdr:cNvPr id="5" name="Gráfico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228600</xdr:colOff>
      <xdr:row>32</xdr:row>
      <xdr:rowOff>0</xdr:rowOff>
    </xdr:from>
    <xdr:to>
      <xdr:col>14</xdr:col>
      <xdr:colOff>533400</xdr:colOff>
      <xdr:row>46</xdr:row>
      <xdr:rowOff>76200</xdr:rowOff>
    </xdr:to>
    <xdr:graphicFrame macro="">
      <xdr:nvGraphicFramePr>
        <xdr:cNvPr id="6" name="Gráfico 5">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0</xdr:colOff>
      <xdr:row>32</xdr:row>
      <xdr:rowOff>0</xdr:rowOff>
    </xdr:from>
    <xdr:to>
      <xdr:col>22</xdr:col>
      <xdr:colOff>304800</xdr:colOff>
      <xdr:row>46</xdr:row>
      <xdr:rowOff>76200</xdr:rowOff>
    </xdr:to>
    <xdr:graphicFrame macro="">
      <xdr:nvGraphicFramePr>
        <xdr:cNvPr id="7" name="Gráfico 6">
          <a:extLst>
            <a:ext uri="{FF2B5EF4-FFF2-40B4-BE49-F238E27FC236}">
              <a16:creationId xmlns:a16="http://schemas.microsoft.com/office/drawing/2014/main" id="{00000000-0008-0000-08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577102</xdr:colOff>
      <xdr:row>13</xdr:row>
      <xdr:rowOff>45944</xdr:rowOff>
    </xdr:from>
    <xdr:to>
      <xdr:col>33</xdr:col>
      <xdr:colOff>50425</xdr:colOff>
      <xdr:row>27</xdr:row>
      <xdr:rowOff>122144</xdr:rowOff>
    </xdr:to>
    <xdr:graphicFrame macro="">
      <xdr:nvGraphicFramePr>
        <xdr:cNvPr id="8" name="Gráfico 7">
          <a:extLst>
            <a:ext uri="{FF2B5EF4-FFF2-40B4-BE49-F238E27FC236}">
              <a16:creationId xmlns:a16="http://schemas.microsoft.com/office/drawing/2014/main" id="{C6771BD3-4F93-4F6B-A585-3E3611DFFC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34</xdr:col>
      <xdr:colOff>11205</xdr:colOff>
      <xdr:row>13</xdr:row>
      <xdr:rowOff>56030</xdr:rowOff>
    </xdr:from>
    <xdr:to>
      <xdr:col>41</xdr:col>
      <xdr:colOff>347381</xdr:colOff>
      <xdr:row>27</xdr:row>
      <xdr:rowOff>132230</xdr:rowOff>
    </xdr:to>
    <xdr:graphicFrame macro="">
      <xdr:nvGraphicFramePr>
        <xdr:cNvPr id="9" name="Gráfico 8">
          <a:extLst>
            <a:ext uri="{FF2B5EF4-FFF2-40B4-BE49-F238E27FC236}">
              <a16:creationId xmlns:a16="http://schemas.microsoft.com/office/drawing/2014/main" id="{75CE35D8-C8FA-4853-8C10-2A88940208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114299</xdr:colOff>
      <xdr:row>0</xdr:row>
      <xdr:rowOff>0</xdr:rowOff>
    </xdr:from>
    <xdr:to>
      <xdr:col>17</xdr:col>
      <xdr:colOff>361950</xdr:colOff>
      <xdr:row>23</xdr:row>
      <xdr:rowOff>19050</xdr:rowOff>
    </xdr:to>
    <xdr:graphicFrame macro="">
      <xdr:nvGraphicFramePr>
        <xdr:cNvPr id="3" name="Gráfico 2">
          <a:extLst>
            <a:ext uri="{FF2B5EF4-FFF2-40B4-BE49-F238E27FC236}">
              <a16:creationId xmlns:a16="http://schemas.microsoft.com/office/drawing/2014/main" id="{22BD76A3-6E5F-4DAE-B0F8-3BA169D8E4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GMT-2019.11.20-03.10.00/NP-2/20-%20Coord%20Equip%20Criticos/09.%20Confiabilidade/01.%20DIGM/Acompanhamento%20falhas%20equipamentos%20UTGCA%20-%202018_re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V:\G&amp;E_UO-AGN_APSP_MI\NP-2\20-%20Coord%20Equip%20Criticos\09.%20Confiabilidade\01.%20DIGM\2019\05.%20Maio\01.%20Acompanhamento%20de%20falhas%20-%20compressores%20reciclo.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V:\G&amp;E_UO-AGN_APSP_MI\NP-2\20-%20Coord%20Equip%20Criticos\09.%20Confiabilidade\01.%20DIGM\2019\05.%20Maio\01.%20Acompanhamento%20de%20falhas%20-%20Maio_19%20_%20Lucas%20-%20TG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Z:\NP-2\20-%20Coord%20Equip%20Criticos\09.%20Confiabilidade\01.%20DIGM\2019\07.%20Julho\01.%20Acompanhamento%20de%20falhas%20-%20Julho_19%20Compressor%20de%20G&#225;s%20de%20Venda%2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Z:\NP-2\20-%20Coord%20Equip%20Criticos\09.%20Confiabilidade\01.%20DIGM\2019\07.%20Julho\01.%20Acompanhamento%20de%20falhas%20-%20Julho_19%20-%20compressores%20propano.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V:\G&amp;E_UO-AGN_APSP_MI\NP-2\20-%20Coord%20Equip%20Criticos\09.%20Confiabilidade\01.%20DIGM\2019\05.%20Maio\01.%20Acompanhamento%20de%20falhas%20-%20Compressor%20de%20G&#225;s%20de%20Venda%20.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V:\G&amp;E_UO-AGN_APSP_MI\NP-2\20-%20Coord%20Equip%20Criticos\09.%20Confiabilidade\01.%20DIGM\2019\05.%20Maio\01.%20Acompanhamento%20de%20falhas%20-%20Maio_19%20_%20Daniel%20-%20Propano.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Y:\NP-2\20-%20Coord%20Equip%20Criticos\09.%20Confiabilidade\01.%20DIGM\2019\12.%20Dezembro\01.%20Acompanhamento%20de%20falhas%20-%20bombas%20e%20ventiladores%20-%20Boito%200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T:\09.%20Confiabilidade\01.%20DIGM\2020\02.%20Fevereiro\01.%20Acompanhamento%20de%20falhas%20-%20Ar%20comprimido%20-%20Boito.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T:\09.%20Confiabilidade\01.%20DIGM\2020\05.%20Maio\01.%20Acompanhamento%20de%20falhas%20-%20Vendas%20-%20Fernando%2005.20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Y:\09.%20Confiabilidade\01.%20DIGM\2020\06.%20Junho\01.%20Acompanhamento%20de%20falhas%20-%20Ar%20comprimido%20-%20Boito.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T:\09.%20Confiabilidade\01.%20DIGM\2020\09.%20Setembro\01.%20Acompanhamento%20de%20falhas%20-%20Vendas%20-%20Fernando%2009.2020.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T:\09.%20Confiabilidade\01.%20DIGM\2020\09.%20Setembro\01.%20Acompanhamento%20de%20falhas%20-%20Reciclo%20-%20Suzuki.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T:\09.%20Confiabilidade\01.%20DIGM\2020\09.%20Setembro\01.%20Acompanhamento%20de%20falhas%20-%20bombas%20e%20ventiladores%20-%20Suzuki.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T:\09.%20Confiabilidade\01.%20DIGM\2020\09.%20Setembro\01.%20Acompanhamento%20de%20falhas%20-%20Sistema%20El&#233;trico%20-%20Fernando%2009.2020.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T:\09.%20Confiabilidade\01.%20DIGM\2020\09.%20Setembro\01.%20Acompanhamento%20de%20falhas%20-%20bombas%20e%20ventiladores%20-%20Boito.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T:\09.%20Confiabilidade\01.%20DIGM\2020\09.%20Setembro\01.%20Acompanhamento%20de%20falhas%20-%20OCVAP%202%20-%20Boito.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T:\09.%20Confiabilidade\01.%20DIGM\2020\09.%20Setembro\01.%20Acompanhamento%20de%20falhas%20-%20Propano%20-%20Boito.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T:\09.%20Confiabilidade\01.%20DIGM\2020\10.%20Outubro\01.%20Acompanhamento%20de%20falhas%20-%20TGs%20-%20Lucas%2010.2020.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T:\09.%20Confiabilidade\01.%20DIGM\2020\10.%20Outubro\01.%20Acompanhamento%20de%20falhas%20-%20Vendas%20-%20Fernando%2010.2020.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T:\09.%20Confiabilidade\01.%20DIGM\2020\10.%20Outubro\01.%20Acompanhamento%20de%20falhas%20-%20Propano%20-%20Boito.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T:\09.%20Confiabilidade\01.%20DIGM\2020\10.%20Outubro\01.%20Acompanhamento%20de%20falhas%20-%20Reciclo%20-%20Suzuki.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T:\09.%20Confiabilidade\01.%20DIGM\2020\10.%20Outubro\01.%20Acompanhamento%20de%20falhas%20-%20Ar%20comprimido%20-%20Boito.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T:\09.%20Confiabilidade\01.%20DIGM\2020\10.%20Outubro\01.%20Acompanhamento%20de%20falhas%20-%20bombas%20e%20ventiladores%20-%20Boito.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T:\09.%20Confiabilidade\01.%20DIGM\2020\10.%20Outubro\01.%20Acompanhamento%20de%20falhas%20-%20bombas%20e%20ventiladores%20-%20Suzuki.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T:\09.%20Confiabilidade\01.%20DIGM\2020\10.%20Outubro\01.%20Acompanhamento%20de%20falhas%20-%20Sistema%20El&#233;trico%20-%20Fernando%2010.2020.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T:\09.%20Confiabilidade\01.%20DIGM\2020\10.%20Outubro\01.%20Acompanhamento%20de%20falhas%20-%20V&#225;lvulas%2010.2020-%20Mure.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T:\09.%20Confiabilidade\01.%20DIGM\2020\11.%20Novembro\01.%20Acompanhamento%20de%20falhas%20-%20Ar%20comprimido%20-%20Boito.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T:\09.%20Confiabilidade\01.%20DIGM\2020\11.%20Novembro\01.%20Acompanhamento%20de%20falhas%20-%20bombas%20e%20ventiladores%20-Suzuki.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T:\09.%20Confiabilidade\01.%20DIGM\2020\11.%20Novembro\01.%20Acompanhamento%20de%20falhas%20-%20Propano%20-%20Boito.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T:\09.%20Confiabilidade\01.%20DIGM\2020\11.%20Novembro\01.%20Acompanhamento%20de%20falhas%20-%20Reciclo%20-%20Suzuki.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T:\09.%20Confiabilidade\01.%20DIGM\2020\11.%20Novembro\01.%20Acompanhamento%20de%20falhas%20-%20Sistema%20El&#233;trico%20-%20Fernando%2011.2020.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V:\G&amp;E_UN-AGN_APSP_MI\NP-2\20-%20Coord%20Equip%20Criticos\09.%20Confiabilidade\01.%20DIGM\2019\11.%20Novembro\01.%20Acompanhamento%20de%20falhas%20-%20Novembro.2019%20-%20El&#233;trica%20-%20Fernando.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V:\G&amp;E_UN-AGN_APSP_MI\NP-2\20-%20Coord%20Equip%20Criticos\09.%20Confiabilidade\01.%20DIGM\2020\05.%20Maio\01.%20Acompanhamento%20de%20falhas%20-%20Vendas%20-%20Fernando%2005.2020.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C:\Users\U5B2\Desktop\DIGM\2019.08\01.%20Acompanhamento%20de%20falhas%20-%20V&#193;LVULAS%20E%20COMPRESSORES%20DE%20AR%20-%20Mure%2008.2019.xlsx" TargetMode="External"/></Relationships>
</file>

<file path=xl/externalLinks/_rels/externalLink36.xml.rels><?xml version="1.0" encoding="UTF-8" standalone="yes"?>
<Relationships xmlns="http://schemas.openxmlformats.org/package/2006/relationships"><Relationship Id="rId1" Type="http://schemas.microsoft.com/office/2006/relationships/xlExternalLinkPath/xlPathMissing" Target="01.%20Acompanhamento%20de%20falhas%20-%20Maio_19%20_%20PF%20Takahashi%20-%20Sistema%20Automacao.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T:\09.%20Confiabilidade\01.%20DIGM\2020\11.%20Novembro\01.%20Acompanhamento%20de%20falhas%20-%20TGs%20-%20Lucas%2011.2020.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T:\09.%20Confiabilidade\01.%20DIGM\2020\11.%20Novembro\01.%20Acompanhamento%20de%20falhas%20-%20Vendas%20-%20Fernando%2011.2020.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T:\09.%20Confiabilidade\01.%20DIGM\2020\11.%20Novembro\01.%20Acompanhamento%20de%20falhas%20-%20Automacao%20-%20Takahashi.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O 14224"/>
      <sheetName val="SUBSISTEMA"/>
      <sheetName val="SÍNTESE DE DADOS"/>
      <sheetName val="TAG - GRANDES MAQUINAS"/>
      <sheetName val="GERAL"/>
      <sheetName val="TABELA DINÂMICA"/>
      <sheetName val="GRÁFICO DINÂMICO"/>
      <sheetName val="VALIDAÇÃO"/>
    </sheetNames>
    <sheetDataSet>
      <sheetData sheetId="0">
        <row r="4">
          <cell r="G4" t="str">
            <v>1-Manutenção Periódica</v>
          </cell>
        </row>
        <row r="5">
          <cell r="G5" t="str">
            <v>2-Teste Funcional</v>
          </cell>
        </row>
        <row r="6">
          <cell r="G6" t="str">
            <v>3-Inspeção</v>
          </cell>
        </row>
        <row r="7">
          <cell r="G7" t="str">
            <v>4-Monitoramento Periódico da Condição</v>
          </cell>
        </row>
        <row r="8">
          <cell r="G8" t="str">
            <v>5-Monitoramento Contínuo da Condição</v>
          </cell>
        </row>
        <row r="9">
          <cell r="G9" t="str">
            <v>6-Interferência na Produção</v>
          </cell>
        </row>
        <row r="10">
          <cell r="G10" t="str">
            <v>7-Observação Casual</v>
          </cell>
        </row>
        <row r="11">
          <cell r="G11" t="str">
            <v>8-Manutenção Corretiva</v>
          </cell>
        </row>
        <row r="12">
          <cell r="G12" t="str">
            <v>9-Sob Demanda</v>
          </cell>
        </row>
        <row r="13">
          <cell r="G13" t="str">
            <v>10-Outras</v>
          </cell>
        </row>
      </sheetData>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ILIDAÇÃO DE DADOS"/>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ILIDAÇÃO DE DADOS"/>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ILIDAÇÃO DE DADOS"/>
      <sheetName val="EQUIPAMENTOS MONITORADOS"/>
      <sheetName val="ACOMPANHAMENTO DE FALHAS"/>
    </sheetNames>
    <sheetDataSet>
      <sheetData sheetId="0"/>
      <sheetData sheetId="1"/>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ILIDAÇÃO DE DADOS"/>
      <sheetName val="EQUIPAMENTOS MONITORADOS"/>
      <sheetName val="ACOMPANHAMENTO DE FALHAS"/>
    </sheetNames>
    <sheetDataSet>
      <sheetData sheetId="0"/>
      <sheetData sheetId="1"/>
      <sheetData sheetId="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ILIDAÇÃO DE DADOS"/>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ILIDAÇÃO DE DADOS"/>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ILIDAÇÃO DE DADOS"/>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ILIDAÇÃO DE DADOS"/>
    </sheet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ILIDAÇÃO DE DADOS"/>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ILIDAÇÃO DE DADOS"/>
      <sheetName val="EQUIPAMENTOS MONITORADOS"/>
      <sheetName val="ACOMPANHAMENTO DE FALHAS"/>
    </sheetNames>
    <sheetDataSet>
      <sheetData sheetId="0"/>
      <sheetData sheetId="1"/>
      <sheetData sheetId="2"/>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ILIDAÇÃO DE DADOS"/>
    </sheet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ILIDAÇÃO DE DADOS"/>
    </sheetNames>
    <sheetDataSet>
      <sheetData sheetId="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ILIDAÇÃO DE DADOS"/>
    </sheetNames>
    <sheetDataSet>
      <sheetData sheetId="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ILIDAÇÃO DE DADOS"/>
    </sheet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ILIDAÇÃO DE DADOS"/>
    </sheetNames>
    <sheetDataSet>
      <sheetData sheetId="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ILIDAÇÃO DE DADOS"/>
    </sheetNames>
    <sheetDataSet>
      <sheetData sheetId="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ILIDAÇÃO DE DADOS"/>
    </sheet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ILIDAÇÃO DE DADOS"/>
    </sheet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ILIDAÇÃO DE DADOS"/>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ILIDAÇÃO DE DADOS"/>
    </sheet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ILIDAÇÃO DE DADOS"/>
    </sheet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ILIDAÇÃO DE DADOS"/>
    </sheet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ILIDAÇÃO DE DADOS"/>
    </sheetNames>
    <sheetDataSet>
      <sheetData sheetId="0"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ILIDAÇÃO DE DADOS"/>
    </sheetNames>
    <sheetDataSet>
      <sheetData sheetId="0"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ILIDAÇÃO DE DADOS"/>
    </sheetNames>
    <sheetDataSet>
      <sheetData sheetId="0"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ILIDAÇÃO DE DADOS"/>
    </sheetNames>
    <sheetDataSet>
      <sheetData sheetId="0"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ILIDAÇÃO DE DADOS"/>
    </sheetNames>
    <sheetDataSet>
      <sheetData sheetId="0"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ILIDAÇÃO DE DADOS"/>
    </sheetNames>
    <sheetDataSet>
      <sheetData sheetId="0"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ILIDAÇÃO DE DADOS"/>
    </sheetNames>
    <sheetDataSet>
      <sheetData sheetId="0"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ILIDAÇÃO DE DADOS"/>
    </sheetNames>
    <sheetDataSet>
      <sheetData sheetId="0"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ILIDAÇÃO DE DADOS"/>
    </sheetNames>
    <sheetDataSet>
      <sheetData sheetId="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ILIDAÇÃO DE DADOS"/>
      <sheetName val="EQUIPAMENTOS MONITORADOS"/>
      <sheetName val="ACOMPANHAMENTO DE FALHAS"/>
    </sheetNames>
    <sheetDataSet>
      <sheetData sheetId="0" refreshError="1"/>
      <sheetData sheetId="1"/>
      <sheetData sheetId="2"/>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ILIDAÇÃO DE DADOS"/>
      <sheetName val="EQUIPAMENTOS MONITORADOS"/>
      <sheetName val="ACOMPANHAMENTO DE FALHAS"/>
    </sheetNames>
    <sheetDataSet>
      <sheetData sheetId="0" refreshError="1"/>
      <sheetData sheetId="1"/>
      <sheetData sheetId="2"/>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ILIDAÇÃO DE DADOS"/>
      <sheetName val="EQUIPAMENTOS MONITORADOS"/>
      <sheetName val="ACOMPANHAMENTO DE FALHAS"/>
    </sheetNames>
    <sheetDataSet>
      <sheetData sheetId="0"/>
      <sheetData sheetId="1"/>
      <sheetData sheetId="2"/>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ILIDAÇÃO DE DADOS"/>
    </sheetNames>
    <sheetDataSet>
      <sheetData sheetId="0"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ILIDAÇÃO DE DADOS"/>
    </sheetNames>
    <sheetDataSet>
      <sheetData sheetId="0"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ILIDAÇÃO DE DADOS"/>
    </sheetNames>
    <sheetDataSet>
      <sheetData sheetId="0"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ILIDAÇÃO DE DADOS"/>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Acompanhamento%20de%20manuten&#231;&#227;o%20Anual%20-%202018.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or" refreshedDate="43430.534146990743" createdVersion="5" refreshedVersion="5" minRefreshableVersion="3" recordCount="281" xr:uid="{00000000-000A-0000-FFFF-FFFF00000000}">
  <cacheSource type="worksheet">
    <worksheetSource ref="A1:Y282" sheet="ACOMPANHAMENTO" r:id="rId2"/>
  </cacheSource>
  <cacheFields count="27">
    <cacheField name="Ano" numFmtId="0">
      <sharedItems containsSemiMixedTypes="0" containsString="0" containsNumber="1" containsInteger="1" minValue="2018" maxValue="2018"/>
    </cacheField>
    <cacheField name="Mês" numFmtId="0">
      <sharedItems containsSemiMixedTypes="0" containsString="0" containsNumber="1" containsInteger="1" minValue="1" maxValue="10" count="10">
        <n v="5"/>
        <n v="1"/>
        <n v="3"/>
        <n v="6"/>
        <n v="9"/>
        <n v="8"/>
        <n v="10"/>
        <n v="4"/>
        <n v="7"/>
        <n v="2"/>
      </sharedItems>
    </cacheField>
    <cacheField name="Observações LIDER / BDI/ OUTROS" numFmtId="0">
      <sharedItems containsBlank="1" longText="1"/>
    </cacheField>
    <cacheField name="Ordem" numFmtId="0">
      <sharedItems containsBlank="1" containsMixedTypes="1" containsNumber="1" containsInteger="1" minValue="2014868101" maxValue="2018379963"/>
    </cacheField>
    <cacheField name="Tipo de manutenção" numFmtId="0">
      <sharedItems count="3">
        <s v="Corretiva"/>
        <s v="Preventiva"/>
        <s v="Intervenção por condição"/>
      </sharedItems>
    </cacheField>
    <cacheField name="Equipamento/ Instrumento que causou a Falha" numFmtId="0">
      <sharedItems containsBlank="1"/>
    </cacheField>
    <cacheField name="Componente defeituoso" numFmtId="0">
      <sharedItems containsBlank="1"/>
    </cacheField>
    <cacheField name="Equipamento afetado" numFmtId="0">
      <sharedItems count="65">
        <s v="B-1621301A"/>
        <s v="B-3123101B"/>
        <s v="C-123101D"/>
        <s v="C-123102A"/>
        <s v="C-123701B"/>
        <s v="C-3123102A"/>
        <s v="GE-513201D"/>
        <s v="S-513402"/>
        <s v="C-123102C"/>
        <s v="C-123701A"/>
        <s v="C-123101A"/>
        <s v="C-3123701C"/>
        <s v="GE-513201C"/>
        <s v="GE-513201B"/>
        <s v="C-123101E"/>
        <s v="B-2621301B"/>
        <s v="C-3123701A"/>
        <s v="GE-513201A"/>
        <s v="C-3123701B"/>
        <s v="B-540002B"/>
        <s v="B-631503"/>
        <s v="B-123101B"/>
        <s v="B-2123101B"/>
        <s v="C-123101C"/>
        <s v="M-VE-P-2123113A"/>
        <s v="B-6313101B"/>
        <s v="C-123101B"/>
        <s v="GE-513202"/>
        <s v="C-123102B"/>
        <s v="B-2123101A"/>
        <s v="M-VE-P-3123713-1"/>
        <s v="M-VE-P-3123113-5"/>
        <s v="M-VE-P-3123113-6"/>
        <s v="C-513401F"/>
        <s v="C-3123102B"/>
        <s v="B-123702A"/>
        <s v="B-1621301B"/>
        <s v="B-540001C"/>
        <s v="C-513401E"/>
        <s v="PN-123001"/>
        <s v="B-123101A"/>
        <s v="M-VE-P-123113D"/>
        <s v="M-VE-P-123113A"/>
        <s v="B-542401"/>
        <s v="B-2621301A"/>
        <s v="B-540001B"/>
        <s v="B-631502"/>
        <s v="B-540001A"/>
        <s v="C-513401B"/>
        <s v="M-VE-P-123113E"/>
        <s v="B-123701A"/>
        <s v="B-600001A"/>
        <s v="B-600001B"/>
        <s v="B-513203"/>
        <s v="B-513201B"/>
        <s v="M-VT-C-123102B"/>
        <s v="C-513401C"/>
        <s v="M-VE-P-2123713-7"/>
        <s v="C-513401D"/>
        <s v="B-636101B"/>
        <s v="B-636101A"/>
        <s v="B-123702B"/>
        <s v="B-541201A"/>
        <s v="B-541201B"/>
        <s v="B-513201A"/>
      </sharedItems>
    </cacheField>
    <cacheField name="Subdivisão" numFmtId="0">
      <sharedItems containsBlank="1"/>
    </cacheField>
    <cacheField name="Ação" numFmtId="0">
      <sharedItems containsBlank="1" longText="1"/>
    </cacheField>
    <cacheField name="Início da avaria" numFmtId="22">
      <sharedItems containsSemiMixedTypes="0" containsNonDate="0" containsDate="1" containsString="0" minDate="2018-01-01T00:00:00" maxDate="2018-10-31T13:00:00"/>
    </cacheField>
    <cacheField name="Fim da avaria" numFmtId="22">
      <sharedItems containsSemiMixedTypes="0" containsNonDate="0" containsDate="1" containsString="0" minDate="2018-01-02T16:30:00" maxDate="2018-10-31T23:59:00"/>
    </cacheField>
    <cacheField name=" Fim última Avaria" numFmtId="22">
      <sharedItems containsSemiMixedTypes="0" containsNonDate="0" containsDate="1" containsString="0" minDate="2018-01-01T00:00:00" maxDate="2018-10-17T13:05:00"/>
    </cacheField>
    <cacheField name="TTR (Tempo de reparo)" numFmtId="0">
      <sharedItems containsSemiMixedTypes="0" containsString="0" containsNumber="1" minValue="0.24999999994179234" maxValue="7295.983333333279"/>
    </cacheField>
    <cacheField name="TTF (Tempo sem falhar)" numFmtId="0">
      <sharedItems containsSemiMixedTypes="0" containsString="0" containsNumber="1" minValue="0" maxValue="7136.4999999999418"/>
    </cacheField>
    <cacheField name="Parada" numFmtId="0">
      <sharedItems containsBlank="1"/>
    </cacheField>
    <cacheField name="Shutdown equip" numFmtId="0">
      <sharedItems containsBlank="1"/>
    </cacheField>
    <cacheField name="Shutdown planta" numFmtId="0">
      <sharedItems containsBlank="1"/>
    </cacheField>
    <cacheField name="Mecanismo de Falha" numFmtId="0">
      <sharedItems containsBlank="1"/>
    </cacheField>
    <cacheField name="Descrição do Mec de Falha" numFmtId="0">
      <sharedItems containsBlank="1"/>
    </cacheField>
    <cacheField name="Causa da Falha" numFmtId="0">
      <sharedItems containsBlank="1"/>
    </cacheField>
    <cacheField name="Descrição Causa de Falha" numFmtId="0">
      <sharedItems containsBlank="1"/>
    </cacheField>
    <cacheField name="Metodo de Detecção" numFmtId="0">
      <sharedItems containsBlank="1"/>
    </cacheField>
    <cacheField name="Atividade de manutenção" numFmtId="0">
      <sharedItems containsNonDate="0" containsString="0" containsBlank="1"/>
    </cacheField>
    <cacheField name="TBF" numFmtId="164">
      <sharedItems containsSemiMixedTypes="0" containsString="0" containsNumber="1" minValue="1.5" maxValue="7295.983333333279"/>
    </cacheField>
    <cacheField name="Disponibilidade Operacional" numFmtId="0">
      <sharedItems containsString="0" containsBlank="1" containsNumber="1" minValue="0.44543650793639245" maxValue="1542.4047619047619"/>
    </cacheField>
    <cacheField name="Disponibilidade de Íntrinseca" numFmtId="0">
      <sharedItems containsString="0" containsBlank="1" containsNumber="1" minValue="0.44543650793639245" maxValue="1542.4047619047619"/>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or" refreshedDate="44273.524167708332" createdVersion="6" refreshedVersion="6" minRefreshableVersion="3" recordCount="1571" xr:uid="{00000000-000A-0000-FFFF-FFFF6B000000}">
  <cacheSource type="worksheet">
    <worksheetSource ref="A1:Z1048576" sheet="ACOMPANHAMENTO"/>
  </cacheSource>
  <cacheFields count="26">
    <cacheField name="Ano" numFmtId="0">
      <sharedItems containsString="0" containsBlank="1" containsNumber="1" containsInteger="1" minValue="2018" maxValue="2021" count="5">
        <n v="2020"/>
        <n v="2018"/>
        <n v="2019"/>
        <n v="2021"/>
        <m/>
      </sharedItems>
    </cacheField>
    <cacheField name="Mês" numFmtId="0">
      <sharedItems containsBlank="1" count="13">
        <s v="Setembro"/>
        <s v="Maio"/>
        <s v="Janeiro"/>
        <s v="Março"/>
        <s v="Outubro"/>
        <s v="Agosto"/>
        <s v="Junho"/>
        <s v="Abril"/>
        <s v="Fevereiro"/>
        <s v="Julho"/>
        <s v="Novembro"/>
        <s v="Dezembro"/>
        <m/>
      </sharedItems>
    </cacheField>
    <cacheField name="Observações LIDER / BDI/ OUTROS" numFmtId="0">
      <sharedItems containsBlank="1" longText="1"/>
    </cacheField>
    <cacheField name="Considerar como Evento Confiabilidade RAC N2" numFmtId="0">
      <sharedItems containsBlank="1"/>
    </cacheField>
    <cacheField name="Tipo de manutenção" numFmtId="0">
      <sharedItems containsBlank="1"/>
    </cacheField>
    <cacheField name="Equipamento/ Instrumento que causou a Falha" numFmtId="0">
      <sharedItems containsBlank="1"/>
    </cacheField>
    <cacheField name="Componente defeituoso" numFmtId="0">
      <sharedItems containsBlank="1"/>
    </cacheField>
    <cacheField name="Classe Equipamento" numFmtId="0">
      <sharedItems containsBlank="1" count="13">
        <s v="Reciclo"/>
        <s v="Propano"/>
        <s v="Bombas"/>
        <s v="Vendas"/>
        <s v="TGs"/>
        <m/>
        <s v="Gerador Emergencia"/>
        <s v="Ventiladores"/>
        <s v="Ar comprimido"/>
        <s v="Válvulas"/>
        <s v="Sistema Elétrico"/>
        <s v="Automação"/>
        <s v="Compressor"/>
      </sharedItems>
    </cacheField>
    <cacheField name="Equipamento afetado" numFmtId="0">
      <sharedItems containsBlank="1" count="123">
        <s v="C-3123701A"/>
        <s v="C-123701A"/>
        <s v="C-3123102B"/>
        <s v="B-1621301A"/>
        <s v="B-3123101B"/>
        <s v="C-123101D"/>
        <s v="C-123102A"/>
        <s v="C-123701B"/>
        <s v="C-3123102A"/>
        <s v="C-123102C"/>
        <s v="C-123101A"/>
        <s v="C-3123701C"/>
        <s v="GE-513201C"/>
        <s v="GE-513201B"/>
        <s v="C-123101E"/>
        <s v="GE-513201D"/>
        <s v="B-2621301B"/>
        <s v="GE-513201A"/>
        <s v="C-3123701B"/>
        <s v="B-540002B"/>
        <s v="B-631503"/>
        <s v="B-123101B"/>
        <s v="B-2123101B"/>
        <s v="C-123101C"/>
        <s v="M-VE-P-2123113A"/>
        <s v="B-6313101B"/>
        <s v="C-123101B"/>
        <s v="B-513201A"/>
        <s v="B-513201B"/>
        <s v="GE-513202"/>
        <s v="C-123102B"/>
        <s v="B-540001B"/>
        <s v="B-2123101A"/>
        <s v="M-VE-P-3123713-1"/>
        <s v="M-VE-P-3123113-5"/>
        <s v="M-VE-P-3123113-6"/>
        <s v="C-513401F"/>
        <s v="B-123702A"/>
        <s v="B-1621301B"/>
        <s v="B-540001C"/>
        <s v="C-513401E"/>
        <s v="PN-123001"/>
        <s v="B-123101A"/>
        <s v="M-VE-P-123113D"/>
        <s v="M-VE-P-123113A"/>
        <s v="B-2621301A"/>
        <s v="B-631502"/>
        <s v="B-540001A"/>
        <s v="C-513401B"/>
        <s v="M-VE-P-123113E"/>
        <s v="B-123701A"/>
        <s v="B-600001A"/>
        <s v="B-600001B"/>
        <s v="B-513203"/>
        <s v="C-513401C"/>
        <s v="M-VE-P-2123713-7"/>
        <s v="C-513401D"/>
        <s v="B-123702B"/>
        <s v="B-541201A"/>
        <s v="B-541201B"/>
        <s v="S-513402"/>
        <s v="FV-21231001"/>
        <s v="PN-513208"/>
        <s v="VE-P-3123113-11"/>
        <s v="B-6315101A"/>
        <s v="B-6315101B"/>
        <s v="PN-552305B"/>
        <s v="M-VT-P-3123113-6"/>
        <s v="M-VT-P-3123113-7"/>
        <s v="M-VT-P-123113B"/>
        <s v="M-VT-P-123113G"/>
        <s v="M-VT-P-123113C"/>
        <s v="M-VT-P-123113H"/>
        <s v="M-VT-P-123113F"/>
        <s v="M-VT-P-123113E"/>
        <s v="M-VT-P-2123113A"/>
        <s v="M-VT-P-123713A"/>
        <s v="M-VT-P-2123113F"/>
        <s v="M-VT-P-123714A"/>
        <s v="M-VT-P-3123713-5"/>
        <s v="M-VT-P-3123714-1"/>
        <m/>
        <s v="M-VT-P-2123113C"/>
        <s v="C-513401G"/>
        <s v="PN-513207"/>
        <s v="B-3123101A"/>
        <s v="B-2123701A"/>
        <s v="C-513401A"/>
        <s v="B-232104A"/>
        <s v="B-123701B"/>
        <s v="B-6313101A"/>
        <s v="M-VT-P-2123713-6"/>
        <s v="B-513201B "/>
        <s v="M-VT-P-2123113E"/>
        <s v="B-123703A"/>
        <s v="M-VT-P-123713B"/>
        <s v="B-2123701B"/>
        <s v="VE-P-123112E-D "/>
        <s v="M-VT-P-3123713-1"/>
        <s v="S-513401"/>
        <s v="PN-M-M-C-123101"/>
        <s v="B-530003B"/>
        <s v="PN-123002"/>
        <s v="XV-5135001"/>
        <s v="B-232102B"/>
        <s v="PN-UPS-514401"/>
        <s v="PN-513202"/>
        <s v="PN-UPS-123001"/>
        <s v="PN-552002 (PES-K-13)"/>
        <s v="B-123703B"/>
        <s v="M-VT-P-3123113-4"/>
        <s v="PN-123004"/>
        <s v="SRV-02A"/>
        <s v="SRV-01A"/>
        <s v="PN-552302"/>
        <s v="PCV-540028/29/30"/>
        <s v="B-3123103"/>
        <s v="C-3123701C "/>
        <s v="B-3123701A"/>
        <s v="B-3123701B"/>
        <s v="B-540002A"/>
        <s v="B-232104B"/>
        <s v="M-VT-C-123102B" u="1"/>
      </sharedItems>
    </cacheField>
    <cacheField name="Subdivisão" numFmtId="0">
      <sharedItems containsBlank="1"/>
    </cacheField>
    <cacheField name="Ação" numFmtId="0">
      <sharedItems containsBlank="1" longText="1"/>
    </cacheField>
    <cacheField name="Início da avaria" numFmtId="0">
      <sharedItems containsNonDate="0" containsDate="1" containsString="0" containsBlank="1" minDate="2018-01-01T00:00:00" maxDate="2021-03-02T08:00:00"/>
    </cacheField>
    <cacheField name="Fim da avaria" numFmtId="0">
      <sharedItems containsNonDate="0" containsDate="1" containsString="0" containsBlank="1" minDate="2018-01-02T16:30:00" maxDate="2021-03-02T17:00:00"/>
    </cacheField>
    <cacheField name=" Fim última Avaria" numFmtId="0">
      <sharedItems containsNonDate="0" containsDate="1" containsString="0" containsBlank="1" minDate="2016-04-04T15:00:00" maxDate="2021-02-27T18:30:00"/>
    </cacheField>
    <cacheField name="TTR (Tempo de reparo)" numFmtId="0">
      <sharedItems containsString="0" containsBlank="1" containsNumber="1" minValue="-1042440" maxValue="1042992"/>
    </cacheField>
    <cacheField name="TTF (Tempo sem falhar)" numFmtId="0">
      <sharedItems containsString="0" containsBlank="1" containsNumber="1" minValue="-561" maxValue="1061438"/>
    </cacheField>
    <cacheField name="Parada" numFmtId="0">
      <sharedItems containsBlank="1"/>
    </cacheField>
    <cacheField name="Shutdown equip" numFmtId="0">
      <sharedItems containsBlank="1" count="4">
        <s v="NÃO"/>
        <s v="SIM"/>
        <m/>
        <s v="X"/>
      </sharedItems>
    </cacheField>
    <cacheField name="Shutdown planta" numFmtId="0">
      <sharedItems containsBlank="1"/>
    </cacheField>
    <cacheField name="Mecanismo de Falha" numFmtId="0">
      <sharedItems containsBlank="1"/>
    </cacheField>
    <cacheField name="Descrição do Mec de Falha" numFmtId="0">
      <sharedItems containsBlank="1"/>
    </cacheField>
    <cacheField name="Causa da Falha" numFmtId="0">
      <sharedItems containsBlank="1"/>
    </cacheField>
    <cacheField name="Descrição Causa de Falha" numFmtId="0">
      <sharedItems containsBlank="1"/>
    </cacheField>
    <cacheField name="Metodo de Detecção" numFmtId="0">
      <sharedItems containsBlank="1" count="14">
        <s v="4-Monitoramento Periódico da Condição"/>
        <s v="5-Monitoramento Contínuo da Condição"/>
        <s v="6-Interferência na Produção"/>
        <s v="9-Sob Demanda"/>
        <s v="7-Observação Casual"/>
        <s v="1-Manutenção Periódica"/>
        <s v="8-Manutenção Corretiva"/>
        <m/>
        <s v="2-Teste Funcional"/>
        <s v="3-Inspeção"/>
        <s v="Sem falha"/>
        <s v="7-Manutenção Preventiva"/>
        <s v="10-Outros"/>
        <s v="Manutenção preventiva"/>
      </sharedItems>
    </cacheField>
    <cacheField name="Atividade de manutenção" numFmtId="0">
      <sharedItems containsBlank="1"/>
    </cacheField>
    <cacheField name="TBF" numFmtId="0">
      <sharedItems containsString="0" containsBlank="1" containsNumber="1" minValue="-551.00000000005821" maxValue="106144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or" refreshedDate="44273.524168518517" createdVersion="6" refreshedVersion="6" minRefreshableVersion="3" recordCount="1063" xr:uid="{00000000-000A-0000-FFFF-FFFF71000000}">
  <cacheSource type="worksheet">
    <worksheetSource ref="A1:Z1064" sheet="ACOMPANHAMENTO"/>
  </cacheSource>
  <cacheFields count="26">
    <cacheField name="Ano" numFmtId="0">
      <sharedItems containsSemiMixedTypes="0" containsString="0" containsNumber="1" containsInteger="1" minValue="2018" maxValue="2020"/>
    </cacheField>
    <cacheField name="Mês" numFmtId="0">
      <sharedItems/>
    </cacheField>
    <cacheField name="Observações LIDER / BDI/ OUTROS" numFmtId="0">
      <sharedItems containsBlank="1" longText="1"/>
    </cacheField>
    <cacheField name="Considerar como Evento Confiabilidade RAC N2" numFmtId="0">
      <sharedItems containsBlank="1"/>
    </cacheField>
    <cacheField name="Tipo de manutenção" numFmtId="0">
      <sharedItems containsBlank="1"/>
    </cacheField>
    <cacheField name="Equipamento/ Instrumento que causou a Falha" numFmtId="0">
      <sharedItems containsBlank="1"/>
    </cacheField>
    <cacheField name="Componente defeituoso" numFmtId="0">
      <sharedItems containsBlank="1"/>
    </cacheField>
    <cacheField name="Classe Equipamento" numFmtId="0">
      <sharedItems containsBlank="1"/>
    </cacheField>
    <cacheField name="Equipamento afetado" numFmtId="0">
      <sharedItems containsBlank="1" count="107">
        <s v="C-3123701A"/>
        <s v="C-123701A"/>
        <s v="C-3123102B"/>
        <s v="B-1621301A"/>
        <s v="B-3123101B"/>
        <s v="C-123101D"/>
        <s v="C-123102A"/>
        <s v="C-123701B"/>
        <s v="C-3123102A"/>
        <s v="C-123102C"/>
        <s v="C-123101A"/>
        <s v="C-3123701C"/>
        <s v="GE-513201C"/>
        <s v="GE-513201B"/>
        <s v="C-123101E"/>
        <s v="GE-513201D"/>
        <s v="B-2621301B"/>
        <s v="GE-513201A"/>
        <s v="C-3123701B"/>
        <s v="B-540002B"/>
        <s v="B-631503"/>
        <s v="B-123101B"/>
        <s v="B-2123101B"/>
        <s v="C-123101C"/>
        <s v="M-VE-P-2123113A"/>
        <s v="B-6313101B"/>
        <s v="C-123101B"/>
        <s v="B-513201A"/>
        <s v="B-513201B"/>
        <s v="GE-513202"/>
        <s v="C-123102B"/>
        <s v="B-540001B"/>
        <s v="B-2123101A"/>
        <s v="M-VE-P-3123713-1"/>
        <s v="M-VE-P-3123113-5"/>
        <s v="M-VE-P-3123113-6"/>
        <s v="C-513401F"/>
        <s v="B-123702A"/>
        <s v="B-1621301B"/>
        <s v="B-540001C"/>
        <s v="C-513401E"/>
        <s v="PN-123001"/>
        <s v="B-123101A"/>
        <s v="M-VE-P-123113D"/>
        <s v="M-VE-P-123113A"/>
        <s v="B-2621301A"/>
        <s v="B-631502"/>
        <s v="B-540001A"/>
        <s v="C-513401B"/>
        <s v="M-VE-P-123113E"/>
        <s v="B-123701A"/>
        <s v="B-600001A"/>
        <s v="B-600001B"/>
        <s v="B-513203"/>
        <s v="C-513401C"/>
        <s v="M-VE-P-2123713-7"/>
        <s v="C-513401D"/>
        <s v="B-123702B"/>
        <s v="B-541201A"/>
        <s v="B-541201B"/>
        <s v="S-513402"/>
        <s v="FV-21231001"/>
        <s v="PN-513208"/>
        <s v="VE-P-3123113-11"/>
        <s v="B-6315101A"/>
        <s v="B-6315101B"/>
        <s v="PN-552305B"/>
        <s v="M-VT-P-3123113-6"/>
        <s v="M-VT-P-3123113-7"/>
        <s v="M-VT-P-123113B"/>
        <s v="M-VT-P-123113G"/>
        <s v="M-VT-P-123113C"/>
        <s v="M-VT-P-123113H"/>
        <s v="M-VT-P-123113F"/>
        <s v="M-VT-P-123113E"/>
        <s v="M-VT-P-2123113A"/>
        <s v="M-VT-P-123713A"/>
        <s v="M-VT-P-2123113F"/>
        <s v="M-VT-P-123714A"/>
        <s v="M-VT-P-3123713-5"/>
        <s v="M-VT-P-3123714-1"/>
        <m/>
        <s v="M-VT-P-2123113C"/>
        <s v="C-513401G"/>
        <s v="PN-513207"/>
        <s v="B-3123101A"/>
        <s v="B-2123701A"/>
        <s v="C-513401A"/>
        <s v="B-232104A"/>
        <s v="B-123701B"/>
        <s v="B-6313101A"/>
        <s v="M-VT-P-2123713-6"/>
        <s v="B-513201B "/>
        <s v="M-VT-P-2123113E"/>
        <s v="B-123703A"/>
        <s v="M-VT-P-123713B"/>
        <s v="B-2123701B"/>
        <s v="VE-P-123112E-D "/>
        <s v="M-VT-P-3123713-1"/>
        <s v="S-513401"/>
        <s v="PN-M-M-C-123101"/>
        <s v="B-540002A" u="1"/>
        <s v="B-232104B" u="1"/>
        <s v="B-3123701A" u="1"/>
        <s v="B-3123701B" u="1"/>
        <s v="B-123703B" u="1"/>
        <s v="M-VT-C-123102B" u="1"/>
      </sharedItems>
    </cacheField>
    <cacheField name="Subdivisão" numFmtId="0">
      <sharedItems containsBlank="1"/>
    </cacheField>
    <cacheField name="Ação" numFmtId="0">
      <sharedItems containsBlank="1" longText="1"/>
    </cacheField>
    <cacheField name="Início da avaria" numFmtId="22">
      <sharedItems containsNonDate="0" containsDate="1" containsString="0" containsBlank="1" minDate="2018-01-01T00:00:00" maxDate="2020-09-15T00:00:00"/>
    </cacheField>
    <cacheField name="Fim da avaria" numFmtId="22">
      <sharedItems containsNonDate="0" containsDate="1" containsString="0" containsBlank="1" minDate="2018-01-02T16:30:00" maxDate="2020-10-01T00:00:00"/>
    </cacheField>
    <cacheField name=" Fim última Avaria" numFmtId="22">
      <sharedItems containsNonDate="0" containsDate="1" containsString="0" containsBlank="1" minDate="2016-04-04T15:00:00" maxDate="2020-08-27T12:00:00"/>
    </cacheField>
    <cacheField name="TTR (Tempo de reparo)" numFmtId="0">
      <sharedItems containsString="0" containsBlank="1" containsNumber="1" minValue="-1042440" maxValue="1042992"/>
    </cacheField>
    <cacheField name="TTF (Tempo sem falhar)" numFmtId="0">
      <sharedItems containsString="0" containsBlank="1" containsNumber="1" minValue="-561" maxValue="1056312"/>
    </cacheField>
    <cacheField name="Parada" numFmtId="0">
      <sharedItems containsBlank="1"/>
    </cacheField>
    <cacheField name="Shutdown equip" numFmtId="0">
      <sharedItems containsBlank="1" count="4">
        <s v="NÃO"/>
        <s v="SIM"/>
        <m/>
        <s v="X" u="1"/>
      </sharedItems>
    </cacheField>
    <cacheField name="Shutdown planta" numFmtId="0">
      <sharedItems containsBlank="1"/>
    </cacheField>
    <cacheField name="Mecanismo de Falha" numFmtId="0">
      <sharedItems containsBlank="1"/>
    </cacheField>
    <cacheField name="Descrição do Mec de Falha" numFmtId="0">
      <sharedItems containsBlank="1"/>
    </cacheField>
    <cacheField name="Causa da Falha" numFmtId="0">
      <sharedItems containsBlank="1" count="16">
        <s v="Manutenção preventiva"/>
        <s v="Em análise"/>
        <s v="3-Operação/Manutenção"/>
        <m/>
        <s v="7-Manutenção Preventiva"/>
        <s v="6-Preventiva"/>
        <s v="5-Miscelâneas/Demais causas"/>
        <s v="8-Em análise"/>
        <s v="2-Fabricação/Instalação"/>
        <s v="1-Projeto"/>
        <s v="4-Gerenciamento"/>
        <s v="7-Em análise"/>
        <s v="5-Miscelâneas"/>
        <s v="Sem falha"/>
        <s v="4-Gestão"/>
        <s v="5.5 Desconhecida"/>
      </sharedItems>
    </cacheField>
    <cacheField name="Descrição Causa de Falha" numFmtId="0">
      <sharedItems containsBlank="1" count="33">
        <s v="3.3-Erro de manutenção"/>
        <s v="3.4-Desgaste e deterioção esperados."/>
        <s v="5.5 Desconhecida"/>
        <s v="3.1-Serviço fora das condições de projeto"/>
        <m/>
        <s v="7-Manutenção Preventiva"/>
        <s v="6.0-Preventiva"/>
        <s v="3.0-Geral"/>
        <s v="5-Demais Causas/Miscelâneas"/>
        <s v="3-Operação/Manutenção"/>
        <s v="8-Em análise"/>
        <s v="5.2-Causas comum"/>
        <s v="2.2-Erro na Instalação"/>
        <s v="2-Fabricação/Instalação"/>
        <s v="4.1-Geral"/>
        <s v="1.2-Materiais Inadequado"/>
        <s v="5.0-Miscelâneas Geral"/>
        <s v="7.0-Em análise"/>
        <s v="5.3-Causas combinadas"/>
        <s v="2.1-Erro de Fabricação"/>
        <s v="5.1-Nenhuma causa encontrada"/>
        <s v="1.0-Geral"/>
        <s v="1-Projeto"/>
        <s v="Em análise"/>
        <s v="Manutenção preventiva"/>
        <s v="3.2-Erro de operação"/>
        <s v="2.0-Geral"/>
        <s v="1.1-Capacidade Inadequada"/>
        <s v="Sem falha"/>
        <s v="5.4-Outras"/>
        <s v="4.0-Geral"/>
        <s v="5.0-Miscelâneas - geral"/>
        <s v="4.2-Erro de gestão"/>
      </sharedItems>
    </cacheField>
    <cacheField name="Metodo de Detecção" numFmtId="0">
      <sharedItems containsBlank="1"/>
    </cacheField>
    <cacheField name="Atividade de manutenção" numFmtId="0">
      <sharedItems containsBlank="1"/>
    </cacheField>
    <cacheField name="TBF" numFmtId="0">
      <sharedItems containsString="0" containsBlank="1" containsNumber="1" minValue="-551.00000000005821" maxValue="1057055.9833333334"/>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or" refreshedDate="44273.554709606484" createdVersion="6" refreshedVersion="6" minRefreshableVersion="3" recordCount="24" xr:uid="{2889FCC7-73D4-467E-AE8E-DC8F11C5A7B8}">
  <cacheSource type="worksheet">
    <worksheetSource ref="A1:D25" sheet="Definição de meta 2021"/>
  </cacheSource>
  <cacheFields count="4">
    <cacheField name="Equipamento" numFmtId="0">
      <sharedItems count="4">
        <s v="TGs"/>
        <s v="Vendas"/>
        <s v="Propanos"/>
        <s v="Reciclos"/>
      </sharedItems>
    </cacheField>
    <cacheField name="Tipo" numFmtId="0">
      <sharedItems count="2">
        <s v="Trip"/>
        <s v="Sob Demanda"/>
      </sharedItems>
    </cacheField>
    <cacheField name="Quantidade" numFmtId="0">
      <sharedItems containsSemiMixedTypes="0" containsString="0" containsNumber="1" containsInteger="1" minValue="0" maxValue="29"/>
    </cacheField>
    <cacheField name="Ano" numFmtId="0">
      <sharedItems containsSemiMixedTypes="0" containsString="0" containsNumber="1" containsInteger="1" minValue="2018" maxValue="2020" count="3">
        <n v="2018"/>
        <n v="2019"/>
        <n v="202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81">
  <r>
    <n v="2018"/>
    <x v="0"/>
    <s v="09.05.2018 Andaime+Elétrica:_x000a_OM 2017542446 XV-1621301A Especificação Diâmetro Haste+Chaveta_x000a_Hoje conforme programado foi realizado a montagem de andaime, instalação de pau de carga e desconexão dos cabos elétricos e de rede para remoção do atuador a ser realizado amanhã pela equipe de mecânica. Essa atividade visa levantamento de dados para elaboração de nota de centro para NM criado somente para aquisição do corpo dessa válvula. _x000a_Status: Em andamento - indisponível                                                                                                         10.05.2018 Andaime+Elétrica+Mecânica:_x000a_OM 2017542446 - XV-1621301A Especificação Diâmetro Haste+Chaveta_x000a_Finalizada  a coleta do dimensional da chaveta e da haste e realizada instalação do atuador da válvula, ficando pendente somente teste da válvula que será realizada após finalização da verificação/correção do vazamento de óleo pelo mancal LOA da bomba B-1621301A._x000a_Status: Concluído - Pendente teste                                                                                                            14.05.2018 Mecânica:_x000a_OM 2016886069 - B-1621301A Vazamento de óleo pela caixa mancal_x000a_Concluída a montagem do mancal LOA e será redelineado a atividade para a substituição do selo LOA._x000a_Status: Concluído - Disponível"/>
    <n v="2016886069"/>
    <x v="0"/>
    <s v="B-1621301A"/>
    <s v="MANCAL"/>
    <x v="0"/>
    <s v="Bomba"/>
    <s v="Substituição de vedações mancal LOA"/>
    <d v="2018-05-10T14:00:00"/>
    <d v="2018-05-14T16:30:00"/>
    <d v="2018-05-10T14:00:00"/>
    <n v="98.499999999941792"/>
    <n v="0"/>
    <s v="NÃO"/>
    <m/>
    <s v="NÃO"/>
    <s v="1-Falha Mecânica"/>
    <s v="1.1-Vazamento"/>
    <s v="3-Operação/Manutenção"/>
    <s v="3.1-Serviço fora das condições de projeto"/>
    <s v="4-Monitoramento Periódico da Condição"/>
    <m/>
    <n v="98.499999999941792"/>
    <m/>
    <m/>
  </r>
  <r>
    <n v="2018"/>
    <x v="1"/>
    <s v="2017017991 - B-3123101B Vazamento pelo amortecedor de pulsação_x000a_Equipe de mecânica atuou em seguida na identificação do vazamento do amortecedor de pulsação da bomba B de meg da UAPO III. Amortecedor foi removido pelos TMs para oficina e identificado que o vazamento é proveniente do assentamento da sede da válvula de fundo do amortecedor. A bexiga está íntegra. Realizada consulta ao estoque mas não foi encontrado o kit de reparo. Amanhã será feita nova tentativa de consulta, também em outros locais da Petrobras, para tentarmos abreviar o prazo de retorno desta bomba._x000a_Status: Em andamento - Indisponível"/>
    <n v="2017017991"/>
    <x v="0"/>
    <s v="B-3123101B"/>
    <s v="Amortecedor de Pulsação"/>
    <x v="1"/>
    <s v="PERMUTADOR"/>
    <s v="Substituir o kit de reparo"/>
    <d v="2018-01-01T00:00:00"/>
    <d v="2018-01-04T14:00:00"/>
    <d v="2018-01-01T00:00:00"/>
    <n v="86.000000000058208"/>
    <n v="0"/>
    <s v="SIM"/>
    <s v="SIM"/>
    <s v="NÃO"/>
    <s v="1-Falha Mecânica"/>
    <s v="1.1-Vazamento"/>
    <s v="3-Operação/Manutenção"/>
    <s v="3.1-Serviço fora das condições de projeto"/>
    <s v="4-Monitoramento Periódico da Condição"/>
    <m/>
    <n v="86.000000000058208"/>
    <n v="0.88440860215045936"/>
    <n v="0.88440860215045936"/>
  </r>
  <r>
    <n v="2018"/>
    <x v="2"/>
    <s v="Instrumentação/Automação/Andaime_x000a_OM 2017376423 - C-123101D Falha partida_x000a_Hoje MI foi acionada pela manhã com o relato de queda do compressor de venda D no turno da noite ocasionada pela atuação do PALL-1231327 (sistema de nitrogênio) que não estava aceitando reset. TMs foram ao local mas não identificaram nenhuma anormalidade. Foram realizados testes na geradora, sem nenhum problema. O que se viu foi uma falha na XV de descarga do compressor que estava fechada e não aceitava abertura para permitir a máquina partir. Foi mobilizada equipe de andaime que confeccionou patamar para acesso à válvula. TMs identificaram então uma falha no retorno de posição da mesma. Realizada a substituição do switch e confirmada funcionalidade OK da válvula. Compressor ficou permissivo porém não foi partido em teste por opção da OP._x000a_Status: Concluído - Disponível_x000a_"/>
    <n v="2017376423"/>
    <x v="0"/>
    <s v="XV-1231212"/>
    <s v="Micro Swith"/>
    <x v="2"/>
    <s v="POSICIONADOR"/>
    <s v="Substituir micro swith"/>
    <d v="2018-03-16T15:00:00"/>
    <d v="2018-03-17T17:00:00"/>
    <d v="2018-03-16T15:00:00"/>
    <n v="26.000000000058208"/>
    <n v="0"/>
    <s v="SIM"/>
    <s v="NÃO"/>
    <s v="NÃO"/>
    <s v="3-Falha na Instrumentação"/>
    <s v="3.2 - Sem sinal/indicação/alarme"/>
    <s v="3-Operação/Manutenção"/>
    <s v="3.1-Serviço fora das condições de projeto"/>
    <s v="6-Interferência na Produção"/>
    <m/>
    <n v="26.000000000058208"/>
    <m/>
    <m/>
  </r>
  <r>
    <n v="2018"/>
    <x v="2"/>
    <s v="Elétrica/Automação/Instrumentação_x000a_OI 2017380996 - C-123101D Falha na partida_x000a_Hoje foi dado prosseguimento na avaliação da falha que, por 3 vezes consecutivas neste final de semana, ocasionou o trip do compressor de venda D logo após a partida (XS-323-Disjuntor Desenergizado). Foi envolvido na análise, além dos TMs Flaviano, Wladimir e Danyell, também o TM André, após a suspeita levantada ontem pela equipe de uma possível falha no booster estar causando este shutdown, retornando o sinal de disjuntor desenergizado. TMs verificaram que, na lógica, existe um sinal de shutdown por &quot;pressão diferencial baixa do filtro do booster&quot; que sempre é enviado após o booster terminar sua operação normal durante a sequência de partida. Este sinal, em uma condição normal, não causa o trip do compressor pois é seguido de um comando &quot;always off&quot; que o inibe. Com a suspeita de que, por algum motivo, algum erro possa ter acontecido na leitura da lógica durante os procedimentos de partida do compressor, talvez ocasionado pelo ESD3 de sábado, foi decidido por realizar um reset no PLC e uma nova tentativa de partida monitorada. Nesta tentativa, o compressor entrou com sucesso na primeira tentativa, e segue em operação. Esta atividade foi muito importante para desenvolvimento da equipe na lógica dos compressores de venda e para confirmar que, frequentemente, problemas na leitura da lógica destes compressores acontecem quando demandada sua partida. Evento similar ocorreu no sábado no compressor de venda E, quando um passo da sequência de partida foi pulado, sem motivo aparente e só foi possível &quot;destravar&quot; a permissão para partida do compressor com um reset no PLC"/>
    <n v="2017380996"/>
    <x v="0"/>
    <s v="PN-C-123101D"/>
    <s v="PLC em LOOP"/>
    <x v="2"/>
    <s v="Painel de Controle"/>
    <s v="RESET NO PLC"/>
    <d v="2018-03-17T17:00:00"/>
    <d v="2018-03-19T14:30:00"/>
    <d v="2018-03-17T17:00:00"/>
    <n v="45.499999999883585"/>
    <n v="0"/>
    <s v="SIM"/>
    <s v="SIM"/>
    <s v="SIM"/>
    <s v="3-Falha na Instrumentação"/>
    <s v="3.1-Falha de Controle"/>
    <s v="3-Operação/Manutenção"/>
    <s v="3.1-Serviço fora das condições de projeto"/>
    <s v="6-Interferência na Produção"/>
    <m/>
    <n v="45.499999999883585"/>
    <m/>
    <m/>
  </r>
  <r>
    <n v="2018"/>
    <x v="2"/>
    <s v="2017279332 - TIT-1231509A INDICAÇÃO FALSA_x000a_Após a conclusão da atividade no painel de purga do compressor de propano A, por volta das 09h30, nos foi passada a informação de outra falha no compressor, agora no TIT-509 (temperatura de óleo do primeiro estágio), sendo que este instrumento apresentava indicação travada em 159°C (fim de escala) desde o início de fevereiro. Esta condição não impede o compressor de operar e nem é impeditivo de partir a máquina, porém impede o aquecedor de óleo de ligar para chegar na temperatura correta de partida. Optamos por mobilizar a equipe de instrumentação para tentativa de correção definitiva da falha ao invés de forçar o aquecedor a ligar. Verificado que já existia OM pronta para execução e que ainda não havia sido programada intervenção devido a indisponibilidade do compressor de propano C (preventiva, NR-13). Utilizamos esta OM e os TMs foram ao local e identificaram um cabo solto na conexão do instrumento. Cabo foi reconectado e o instrumento testado sem apresentar nenhuma outra anormalidade. Atividade finalizada por volta das 11h00._x000a_Status: Concluído - Disponível"/>
    <n v="2017279332"/>
    <x v="0"/>
    <s v="TIT-1231509A"/>
    <s v="TIT-1231509A"/>
    <x v="3"/>
    <s v="ÓLEO PRIMEIRO ESTÁGIO"/>
    <s v="Reaperto nos bornes"/>
    <d v="2018-03-04T09:30:00"/>
    <d v="2018-03-04T11:00:00"/>
    <d v="2018-03-04T09:30:00"/>
    <n v="1.5"/>
    <n v="0"/>
    <s v="NÃO"/>
    <s v="NÃO"/>
    <s v="NÃO"/>
    <s v="3-Falha na Instrumentação"/>
    <s v="3.2 - Sem sinal/indicação/alarme"/>
    <s v="3-Operação/Manutenção"/>
    <s v="3.1-Serviço fora das condições de projeto"/>
    <s v="6-Interferência na Produção"/>
    <m/>
    <n v="1.5"/>
    <n v="0.98790322580645162"/>
    <n v="0.98790322580645162"/>
  </r>
  <r>
    <n v="2018"/>
    <x v="0"/>
    <s v="Mecânica_x000a_OE 2017368917 - C-123701B Lapidação_x000a_Definição a respeito da lapidação em campo das vedações da válvula/cabeçote. O Supervisor AOKI está verificando junto ao TEBAR a possibilidade la lapidação da tampa da válvula para que possamos concluir esta máquina e liberar para operar._x000a_Status: Em andamento - indisponível._x000a_"/>
    <n v="2017368917"/>
    <x v="1"/>
    <s v="VE-1237402"/>
    <s v="PREVENTIVA"/>
    <x v="4"/>
    <s v="Compressor"/>
    <s v="PREVENTIVA"/>
    <d v="2018-05-20T14:00:00"/>
    <d v="2018-06-03T14:30:00"/>
    <d v="2018-05-20T14:00:00"/>
    <n v="336.49999999988358"/>
    <n v="0"/>
    <s v="SIM"/>
    <s v="NÃO"/>
    <s v="NÃO"/>
    <s v="1-Falha Mecânica"/>
    <s v="1.1-Vazamento"/>
    <s v="3-Operação/Manutenção"/>
    <s v="3.1-Serviço fora das condições de projeto"/>
    <s v="6-Interferência na Produção"/>
    <m/>
    <n v="336.49999999988358"/>
    <m/>
    <m/>
  </r>
  <r>
    <n v="2018"/>
    <x v="3"/>
    <s v="_x000a_Instrumentação+Elétrica:_x000a_OI 2017703320 C-3123102A - Baixa eficiência Sist. Aquecimento de óleo_x000a_Hoje tivemos atuação pelas equipes da MI para restabelecimento do compressor de propano A da adequação que estava indisponível devido à baixa eficiência no sistema de aquecimento de óleo. Em campo o TM Martins identificou que a válvula de controle de temperatura TV-31231906A estava indisponível devido a caixa infiltração de água no interior da caixa de interligação da solenoide de alimentação de ar. Foi realizado limpeza geral, troca das conexões e substituição do fusível que queimado. Após a intervenção a válvula de controle retornou à operação com seu alinhamento original. A falha possivelmente era causada devido ao travamento dessa válvula que é de três vias, seu alinhamento estava direcionando todo o fluxo de óleo para os coolers de refrigeração, quando do momento da reenergização da válvula TV-906A houve retornou do fluxo de óleo para vaso do 1º estágio, onde fica localizado a medição de controle através do TIT-905A. Sendo assim, o óleo retornou a temperatura de controle correta variando entre 37ºC a 33ºC liberando dessa forma a máquina para partida. Tivemos também atuação da equipe de elétrica verificando as condições do aquecedor, foram medidos tanto as resistências de aquecimento quanto o balanceamento de fases (em torno de 11A) estava tudo OK. Dessa forma, o equipamento foi liberado para operação por volta das 15:00h._x000a_Status: Concluído - disponível"/>
    <n v="2017703320"/>
    <x v="0"/>
    <s v="TCV-31231985A"/>
    <s v="VÁLVULA DE CONTROLE DE TEMPERATURA"/>
    <x v="5"/>
    <s v="Lubrificação  Compressor"/>
    <s v="SUBSTITUIÇÃO DE CONEXÕES E FUSÍVEL"/>
    <d v="2018-06-06T16:00:00"/>
    <d v="2018-06-07T14:00:00"/>
    <d v="2018-06-06T16:00:00"/>
    <n v="22.000000000116415"/>
    <n v="0"/>
    <s v="SIM"/>
    <s v="SIM"/>
    <s v="NÃO"/>
    <s v="3-Falha na Instrumentação"/>
    <s v="3.2 - Sem sinal/indicação/alarme"/>
    <s v="3-Operação/Manutenção"/>
    <s v="3.1-Serviço fora das condições de projeto"/>
    <s v="6-Interferência na Produção"/>
    <m/>
    <n v="22.000000000116415"/>
    <m/>
    <m/>
  </r>
  <r>
    <n v="2018"/>
    <x v="4"/>
    <s v="04/09 - Mecânica:_x000a_OI 2017942001 - GE-513201D – Limpeza das tochas_x000a_Emitida PT imediata para limpeza das tochas das câmaras 6 e 7, foram removidas as tochas para limpeza em oficina, lá constatamos a presença de resquícios de fuligem/zinafre no interior das peças. Ambas foram limpas e reinstaladas no campo, atividade foi concluída com sucesso por volta das 18h40. Devido ao tardar do horário foi acordado junto a coordenação a partida da máquina pela equipe do turno da noite somente para testar a ignição. Sendo qualquer anormalidade reportada a equipe da MI amanhã no primeiro horário. _x000a_Status: Concluído - disponível"/>
    <n v="2017942001"/>
    <x v="0"/>
    <s v="Câmeras de combustão"/>
    <s v="Câmeras de combustão"/>
    <x v="6"/>
    <s v="GG-Combustão"/>
    <s v="Limpeza das tochas das câmaras 6 e 7"/>
    <d v="2018-09-04T16:00:00"/>
    <d v="2018-09-07T12:00:00"/>
    <d v="2018-09-04T16:00:00"/>
    <n v="68.000000000058208"/>
    <n v="0"/>
    <s v="SIM"/>
    <s v="NÃO"/>
    <s v="NÃO"/>
    <s v="1-Falha Mecânica"/>
    <s v="1.6Interferência/Travamento/Emperramento"/>
    <s v="5-Miscelâneas/Demais causas"/>
    <s v="5.2-Causas comum"/>
    <s v="3-Inspeção"/>
    <m/>
    <n v="68.000000000058208"/>
    <m/>
    <m/>
  </r>
  <r>
    <n v="2018"/>
    <x v="1"/>
    <s v="05/05/2017 -  16.01.2017 (aorx) Conforme  informado pelo Interino do Edgard aoki,_x000a_douglas o mesmo informou que o lider de manutenção Renato solicitou a_x000a_inclusão da  operação 250 (Retirar soprador para reparo em oficina )_x000a_"/>
    <n v="2015156229"/>
    <x v="0"/>
    <s v="Soprador"/>
    <s v="Soprador"/>
    <x v="7"/>
    <s v="Secadora"/>
    <s v="Soprador"/>
    <d v="2018-01-01T00:00:00"/>
    <d v="2018-10-31T23:59:00"/>
    <d v="2018-01-01T00:00:00"/>
    <n v="7295.983333333279"/>
    <n v="0"/>
    <s v="SIM"/>
    <s v="NÃO"/>
    <s v="NÃO"/>
    <s v="2-Falha de Material"/>
    <s v="2.5-Fratura/Quebra"/>
    <s v="3-Operação/Manutenção"/>
    <s v="3.1-Serviço fora das condições de projeto"/>
    <s v="5-Monitoramento Contínuo da Condição"/>
    <m/>
    <n v="7295.983333333279"/>
    <n v="1391.3548387096773"/>
    <n v="1391.3548387096773"/>
  </r>
  <r>
    <n v="2018"/>
    <x v="2"/>
    <s v="Vazamento do seo mecânico do 1º estágio do compressor. Está em avaliação pela Mayekawa."/>
    <m/>
    <x v="0"/>
    <s v="SELO MECÂNICO"/>
    <s v="Selo mecânico"/>
    <x v="8"/>
    <s v="Compressor"/>
    <s v="Substituir selo"/>
    <d v="2018-03-18T12:30:00"/>
    <d v="2018-09-04T16:00:00"/>
    <d v="2018-03-18T12:29:00"/>
    <n v="4083.4999999998836"/>
    <n v="1.6666666720993817E-2"/>
    <s v="SIM"/>
    <s v="NÃO"/>
    <s v="NÃO"/>
    <s v="1-Falha Mecânica"/>
    <s v="1.1-Vazamento"/>
    <s v="3-Operação/Manutenção"/>
    <s v="3.1-Serviço fora das condições de projeto"/>
    <s v="6-Interferência na Produção"/>
    <m/>
    <n v="4083.5166666666046"/>
    <m/>
    <m/>
  </r>
  <r>
    <n v="2018"/>
    <x v="5"/>
    <s v="13/08 -  Andaime:_x000a_OM 2017918098 - MANUT PREV ANDAIME C-123701A_x000a_Foi realizada a montagem do andaime para o raqueteamento do compressor e iniciada a montagem do andaime para preventiva do compressor._x000a_Status: Em andamento - Continua - 13/08_x000a_"/>
    <n v="2017918098"/>
    <x v="1"/>
    <s v="C-123701A"/>
    <s v="C-123701A"/>
    <x v="9"/>
    <s v="Compressor"/>
    <s v="Realizar manutenção preventiva C-123701A"/>
    <d v="2018-08-13T09:30:00"/>
    <d v="2018-09-21T17:00:00"/>
    <d v="2018-08-13T09:29:00"/>
    <n v="943.5"/>
    <n v="1.6666666720993817E-2"/>
    <s v="SIM"/>
    <s v="NÃO"/>
    <s v="NÃO"/>
    <s v="7-Manutenção Preventiva"/>
    <s v="7.0-Preventiva"/>
    <s v="6-Preventiva"/>
    <s v="6.0-Preventiva"/>
    <s v="1-Manutenção Periódica"/>
    <m/>
    <n v="943.51666666672099"/>
    <m/>
    <m/>
  </r>
  <r>
    <n v="2018"/>
    <x v="5"/>
    <s v="01/08 -  Andaime/Mycom_x000a_OM 2017872745 - C-123102C - ANDAIME COMP PROPANO_x000a_OM 2017872747 - C-123102C - Preventiva do compressor_x000a_Iniciada a montagem dos andaimes para a preventiva do compressor de propano C. Também foram iniciadas algumas atividades da preventiva pela MYCOM, como limpeza de filtros Y das bombas e verificação da slide do 2º estágio._x000a_Status: Em andamento"/>
    <n v="2017872747"/>
    <x v="1"/>
    <s v="C-123102C"/>
    <s v="C-123102C"/>
    <x v="8"/>
    <s v="Compressor"/>
    <s v="Realizar manutenção preventiva"/>
    <d v="2018-09-04T16:01:00"/>
    <d v="2018-09-30T18:00:00"/>
    <d v="2018-09-04T16:00:00"/>
    <n v="625.98333333333721"/>
    <n v="1.6666666720993817E-2"/>
    <s v="SIM"/>
    <s v="NÃO"/>
    <s v="NÃO"/>
    <s v="7-Manutenção Preventiva"/>
    <s v="7-Manutenção Preventiva"/>
    <s v="7-Manutenção Preventiva"/>
    <s v="7-Manutenção Preventiva"/>
    <s v="1-Manutenção Periódica"/>
    <m/>
    <n v="626.00000000005821"/>
    <m/>
    <m/>
  </r>
  <r>
    <n v="2018"/>
    <x v="2"/>
    <s v="02.03.18 - Danilo (U4UE)_x000a_Ordem imediata aberta após OP identificar pequeno vazamento pelo dreno_x000a_da válvula manual de bloqueio da sucção do compressor de venda A._x000a_Aproveitando a oportunidade de parada total da planta prevista para_x000a_amanhã, iremos realizar esta tarefa com a caldeiraria que demanda_x000a_despressurização total do header de sucção para sua liberação."/>
    <n v="2017317866"/>
    <x v="1"/>
    <s v="XV-12310643"/>
    <s v="BUJÃO"/>
    <x v="10"/>
    <m/>
    <s v="VEDAR E REAPERTAR"/>
    <d v="2018-03-05T11:30:00"/>
    <d v="2018-03-05T12:30:00"/>
    <d v="2018-03-05T11:00:00"/>
    <n v="1.0000000001164153"/>
    <n v="0.49999999988358468"/>
    <s v="NÃO"/>
    <s v="NÃO"/>
    <s v="NÃO"/>
    <s v="1-Falha Mecânica"/>
    <s v="1.1-Vazamento"/>
    <s v="3-Operação/Manutenção"/>
    <s v="3.1-Serviço fora das condições de projeto"/>
    <s v="7-Observação Casual"/>
    <m/>
    <n v="1.5"/>
    <m/>
    <m/>
  </r>
  <r>
    <n v="2018"/>
    <x v="6"/>
    <s v="Mecânica:_x000a_OI 2018305348 - C-123102C - Vazamento de óleo pelo filtro Y_x000a_Após a partida do compressor apresentou vazamento de óleo e propano pela tampa do filtro Y localizado debaixo do V-123102C-02 a montante do FG-1231507C. Solicitado pela operação atuação imediata para sanar o vazamento de óleo e propano para assim partir compressor. Com o segundo compressor de propano parada na fase não ocorria perca/restrição na exportação de gás porém gerando perca na produção de líquidos. Realizada a substituição do filtro e liberado para a operação. Com a queda do compressor por alta temperatura de óleo no segundo estágio, acompanhamos a 1º partida por volta das 20:30h após ter sanado o vazamento onde ocorreu nova queda por temperatura alta no segundo estágio onde acompanhamos de perto a operação da FV-1231513C e a mesma durante a partida e parada operou sem apresentar falhas físicas na sua operação, nesta queda foi inspecionado o compressor e identificado que as válvulas de bloqueio da TV-1231503C de injeção de propano líquido no compressor estavam fechadas. Forma abertas a válvulas e realizado nova partida sem sucesso por falha na SDV-1231503C abrindo a contagem de 1h sendo que esta válvula não havia apresentado falha em nenhuma partida anterior e logo após aceitou o reset eliminando a falha. Alinhado com a operação que se fossem tentar mais uma partida ainda a noite, a manutenção não estaria acompanhando devido a próxima partida que iria abrir a contagem muito longa e sendo que nas quedas começaram apresentar falhas diferentes e que estaríamos acompanhando a partida logo pela manhã. Equipe mecânica liberada às 21:30h _x000a_Status: Concluído - Disponível para operar"/>
    <n v="2018305348"/>
    <x v="0"/>
    <s v="Filtro Y "/>
    <s v="Filtro Y do sistema de óleo"/>
    <x v="8"/>
    <s v="Lubrificação 2 estágio Compressor"/>
    <s v="Substituição de filtro Y"/>
    <d v="2018-10-11T18:00:00"/>
    <d v="2018-10-11T21:30:00"/>
    <d v="2018-10-11T13:10:00"/>
    <n v="3.5000000000582077"/>
    <n v="4.8333333333721384"/>
    <s v="SIM"/>
    <s v="NÃO"/>
    <s v="NÃO"/>
    <m/>
    <m/>
    <m/>
    <m/>
    <s v="9-Sob Demanda"/>
    <m/>
    <n v="8.3333333334303461"/>
    <m/>
    <m/>
  </r>
  <r>
    <n v="2018"/>
    <x v="3"/>
    <s v="22/06 Caldeiraria:_x000a_OE 2017503327 C-3123701C - Limpeza de Filtros Chapéu de bruxa_x000a_Após esses eventos de queda do compressor A, houve abertura de contagem de 3 horas para nova partida. Sendo assim, foi tentado partida no compressor &quot;C&quot; que sido limpo pela equipe de sobreaviso, no entanto, a máquina logo na primeira partida caiu por baixa pressão na sucção sendo necessária nova limpeza. A equipe caldeiraria foi mobilizada, efetuou a limpeza nos dois filtros que realmente estavam sujos novamente. Por volta das 15:00h terminamos essa atividade. A máquina por volta das 16;00h com sucesso e segue operando. A equipe de operação deve realizar a troca do compressor &quot;C&quot; pelo &quot;A&quot; durante o final de semana para possibilitar a coleta de vibração neste compressor na segunda-feira pela contratada do ISUP._x000a_Status: Concluído - operando."/>
    <n v="2017503327"/>
    <x v="0"/>
    <s v="Filtros Chapéu de bruxa"/>
    <s v="Filtros Chapéu de bruxa"/>
    <x v="11"/>
    <s v="Acessórios Pacote"/>
    <s v="LIMPEZA FILTRO CHAPÉU BRUXA"/>
    <d v="2018-06-22T08:20:00"/>
    <d v="2018-06-22T16:00:00"/>
    <d v="2018-06-22T03:15:00"/>
    <n v="7.6666666666860692"/>
    <n v="5.0833333333139308"/>
    <s v="SIM"/>
    <s v="SIM"/>
    <s v="NÃO"/>
    <s v="5-Falha Externa"/>
    <s v="5.1-Obstrução/Bloqueio/Entupimento"/>
    <s v="3-Operação/Manutenção"/>
    <s v="3.3-Erro de manutenção"/>
    <s v="6-Interferência na Produção"/>
    <m/>
    <n v="12.75"/>
    <m/>
    <m/>
  </r>
  <r>
    <n v="2018"/>
    <x v="7"/>
    <s v="14/04 - Realizado a substituição dos dois oring's da mangueira de descarga da bomba hidráulica pelo oring adquirido pelo Antonino, conforme especificação do Eng. Suzuki. Realizamos uma inspeção mais abrangente e identificamos uma abraçadeira de fixação da tubulação de descarga da bomba dentro do hood debaixo da inlet plenum totalmente solta e uma segunda abaraçadeira com um parafuso caído e o outro quase caído também, normalizado a fixação da tubulação. Acreditamos que pode ser a causa do rompimento dos anéis de vedação."/>
    <n v="2017484069"/>
    <x v="0"/>
    <s v="Oring mangueira sistema de partida"/>
    <s v="Oring"/>
    <x v="12"/>
    <s v="Sistema de partida"/>
    <s v="Substituição do oring e reaperto de fixação de tubulação"/>
    <d v="2018-04-11T00:45:00"/>
    <d v="2018-04-20T20:40:00"/>
    <d v="2018-04-10T18:00:00"/>
    <n v="235.91666666662786"/>
    <n v="6.75"/>
    <s v="SIM"/>
    <s v="NÃO"/>
    <s v="NÃO"/>
    <s v="2-Falha de Material"/>
    <m/>
    <m/>
    <m/>
    <m/>
    <m/>
    <n v="242.66666666662786"/>
    <m/>
    <m/>
  </r>
  <r>
    <n v="2018"/>
    <x v="1"/>
    <s v="2017173784 - GE-513201C Falha na partida (Spread termopar 15/16)_x000a_Hoje MI foi acionada no período da manhã pela OP após 3 tentativas mal sucedidas de partida do TG-C no turno da noite. Nestas 3 oportunidades a máquina caia por spread no termopar 01, no início da ignição, segundo a OP, sendo esta uma falha diferente da verificada ontem, quando a equipe de instrumentação atuou e conseguiu uma partida com sucesso do TG. Foi então criada OM para atuação imediata da equipe de mecânica, que verificou em campo que, na verdade, as quedas se deviam ao spread nos termopares 15 e 16, indicando uma provável falha na tocha da câmara 01. TM Luciano removeu a tocha e não encontrou sujeira visível, mas fez a limpeza com WD e trocou pela tocha da câmara 5 para controle. Foi então iniciadas tentativas de partida do TG, todas sem sucesso e sem relação com o problema de spread verificado anteriormente. Equipes de automação e instrumentação foram envolvidas também para tentar identificar o motivo destas quedas, sem sucesso. Houveram falhas pelo sistema de combustível (SD common gas fail), starter crash reengagement, outras falhas de automação resetadas no PLC até o momento que o TG passou pelo Warm Up, confirmando que não havia mais problemas na tocha da câmara 1 e caiu cerca de 10 minutos depois novamente por SD common gas fail. Assim, interrompemos a atividade e continuaremos amanhã._x000a_OBS: TMs Luciano, Squinca, Martins e Menezes atuaram até aproximadamente 20h45._x000a_Status: Em andamento - Indisponível"/>
    <n v="2017173784"/>
    <x v="0"/>
    <s v="CÂMARA DE COMBUSTÃO"/>
    <s v="Câmara de combustão"/>
    <x v="12"/>
    <s v="GG-Combustão"/>
    <s v="Substituição câmara de combustão"/>
    <d v="2018-01-31T03:00:00"/>
    <d v="2018-02-05T17:45:00"/>
    <d v="2018-01-30T20:00:00"/>
    <n v="134.75000000005821"/>
    <n v="6.9999999999417923"/>
    <s v="NÃO"/>
    <s v="NÃO"/>
    <s v="NÃO"/>
    <s v="1-Falha Mecânica"/>
    <s v="5.1-Obstrução/Bloqueio/Entupimento"/>
    <s v="3-Operação/Manutenção"/>
    <s v="3.1-Serviço fora das condições de projeto"/>
    <s v="6-Interferência na Produção"/>
    <m/>
    <n v="141.75"/>
    <n v="0.78326612903202331"/>
    <n v="0.78326612903202331"/>
  </r>
  <r>
    <n v="2018"/>
    <x v="7"/>
    <s v="05/04 - Hoje por volta das 07:00h tivemos a informação da equipe da operação da queda do C-123701A na data de ontem devido a temperatura alta no &quot;Mancal D&quot;, por atuação do TIT-1237436A, eles informaram que foi observado logo após a queda, constataram uma fumaça proveniente das tampas localizadas na parte superior do compressor. Esse evento aconteceu por volta das 22h30 do dia 05/04 informado também que ocorreu um aumento súbito na temperatura do Mancal D, variando de 66ºC para 89 ºC em espaço de tempo de aprox. 13 minutos, logo na sequência a máquina veio a cair. Com isso, o compressor C-123701B foi colocado novamente em operação. Essa demanda foi encaminhada para avaliação do Coord. Gustavo que prontamente respondeu com as recomendações para avaliação de falha. Para essa atividade foi gerado ordem extraprogramada para início da avaliação amanhã em campo.   _x000a_"/>
    <n v="2017466260"/>
    <x v="0"/>
    <s v="Acoplamento"/>
    <s v="Acoplamento"/>
    <x v="9"/>
    <s v="Compressor"/>
    <s v="Substituição de acoplamento e mancal D do compressor"/>
    <d v="2018-04-05T23:45:00"/>
    <d v="2018-06-19T19:00:00"/>
    <d v="2018-04-05T16:00:00"/>
    <n v="1795.2499999998836"/>
    <n v="7.7500000001164153"/>
    <s v="SIM"/>
    <s v="SIM"/>
    <s v="NÃO"/>
    <s v="2-Falha de Material"/>
    <s v="1.2-Vibração"/>
    <s v="3-Operação/Manutenção"/>
    <s v="3.1-Serviço fora das condições de projeto"/>
    <s v="6-Interferência na Produção"/>
    <m/>
    <n v="1803"/>
    <m/>
    <m/>
  </r>
  <r>
    <n v="2018"/>
    <x v="3"/>
    <s v="27/06 - Mecânica:_x000a_OM 2017503327 - C-3123701C - Limpeza chapéu de bruxa_x000a_Acionado manutenção por volta das 22:500h devido à queda do compressor por diferencial alto de pressão gerando queima elevada de gás, foi mobilizada equipe da mecânica para atuar na limpeza do filtro do primeiro e segundo estágio de forma imediata. Equipamento liberado para atuar pela operação as 02:30h realizado a limpeza dos filtros e liberado para operação as 04:30h para pressurização. Foi encontrada bastante sujeira no filtro do segundo estágio. Equipe dispensada as 05:00h._x000a_Status: Concluído - Disponível"/>
    <n v="2017503327"/>
    <x v="0"/>
    <s v="Filtros Chapéu de bruxa"/>
    <s v="Filtros Chapéu de bruxa"/>
    <x v="11"/>
    <s v="Acessórios Pacote"/>
    <s v="LIMPEZA FILTRO CHAPÉU BRUXA"/>
    <d v="2018-06-27T22:50:00"/>
    <d v="2018-06-28T04:30:00"/>
    <d v="2018-06-27T15:00:00"/>
    <n v="5.6666666666278616"/>
    <n v="7.8333333333721384"/>
    <s v="SIM"/>
    <s v="SIM"/>
    <s v="NÃO"/>
    <s v="5-Falha Externa"/>
    <s v="5.1-Obstrução/Bloqueio/Entupimento"/>
    <s v="3-Operação/Manutenção"/>
    <s v="3.3-Erro de manutenção"/>
    <s v="6-Interferência na Produção"/>
    <m/>
    <n v="13.5"/>
    <m/>
    <m/>
  </r>
  <r>
    <n v="2018"/>
    <x v="2"/>
    <s v="Mecânica:_x000a_OM 2017191050 - GE-513201C - Preventiva 1.000 (Lavagem e Boroscopia)_x000a_Finalizada a lavagem da GG com sucesso, na primeira tentativa de partida da máquina ocorreu SD na partida pela falha SECUNDARY DOWNSTREAM PRESSURE FAULT SHUTDOWN, foi tentado a segunda partida que foi realizada com sucesso. Em conversa com a Coordenação de operação optamos em deixar o TG-C disponível, mesmo com a necessidade de reparo no suporte da tubulação do vent do gas combustível na chaminé, que estamos prevendo realizar de forma extra programada na segunda 02/04._x000a_Status: Em andamento - Disponível"/>
    <n v="2017191050"/>
    <x v="1"/>
    <s v="B-UH-TS-GE-513201C-02 "/>
    <m/>
    <x v="12"/>
    <m/>
    <m/>
    <d v="2018-03-30T08:00:00"/>
    <d v="2018-03-31T19:00:00"/>
    <d v="2018-03-30T00:00:00"/>
    <n v="34.999999999883585"/>
    <n v="8.0000000000582077"/>
    <s v="NÃO"/>
    <s v="NÃO"/>
    <s v="NÃO"/>
    <m/>
    <m/>
    <m/>
    <m/>
    <m/>
    <m/>
    <n v="42.999999999941792"/>
    <m/>
    <m/>
  </r>
  <r>
    <n v="2018"/>
    <x v="6"/>
    <s v="Instrumentação+Automação:_x000a_OI 2018305403 - C-123102C - Falha na partida_x000a_Devido algumas tentativas de partida do compressor sem sucesso  apresentando falha na XV-1231503C, a equipe foi até ao local realizou testes na válvula que operou normalmente. Acompanhado a partida do compressor junto com a operação que ocorreu com sucesso sem apresentar falhas._x000a_Status: Concluído - Operando "/>
    <n v="2018305403"/>
    <x v="0"/>
    <s v="SDV-1231503C"/>
    <s v="SDV-1231503C"/>
    <x v="8"/>
    <s v="Acessórios Pacote"/>
    <s v="Modulação da válvula e verificação em campo não identificado defeitos"/>
    <d v="2018-10-12T07:30:00"/>
    <d v="2018-10-12T09:00:00"/>
    <d v="2018-10-11T21:30:00"/>
    <n v="1.5"/>
    <n v="9.9999999999417923"/>
    <s v="SIM"/>
    <s v="SIM"/>
    <s v="NÃO"/>
    <m/>
    <m/>
    <m/>
    <m/>
    <s v="9-Sob Demanda"/>
    <m/>
    <n v="11.499999999941792"/>
    <m/>
    <m/>
  </r>
  <r>
    <n v="2018"/>
    <x v="7"/>
    <s v="Hoje conforme acordado foi realizado partida do TGC por volta 05:20h da manhã, porém às 08:45h quando da passagem para PREMIX houve queda por SPREAD nas câmaras. O TM Brazil realizou avaliação pelo gráfico de tendência junto operação e identificou ocorrência de SPREAD nos TE´s 14, 15 e 16(Câmaras 1 e 9). Neste momento, houve descarte de carga pelo GSP de dois vendas e um propano. O TGD se manteve estável em Premix e retornamos com TGB logo em seguida. Por volta das 12:00h já havia sido restabelecido a vazão da unidade. Foi inserido nova operação nesta ordem para sopragem nas câmaras 1, 2 e 9, essa atividade só teve inicio na parte da tarde em função do repartida das máquinas pela operação e aplicação do libra. Os TM´s Brazil  e Anderson da G&amp;E realizaram sopragem das três câmaras com N2, a atividade finalizada por volta das 17:00h. Após intervenção a máquina com sucesso por volta das 17:45h, fez todo ciclo de &quot;Warm up&quot; e foi parada logo em seguida ficando disponível como backup. Foi acordado a partida por volta das 05:00h para a passagem para premix logo no início do próximo turno. "/>
    <n v="2017484069"/>
    <x v="0"/>
    <s v="CÂMARA DE COMBUSTÃO"/>
    <s v="CÂMERA DE COMBUSTÃO"/>
    <x v="12"/>
    <s v="GG-Combustão"/>
    <s v="LIMPAR AS CÂMERAS"/>
    <d v="2018-04-21T08:45:00"/>
    <d v="2018-04-21T17:45:00"/>
    <d v="2018-04-20T20:40:00"/>
    <n v="9"/>
    <n v="12.083333333430346"/>
    <s v="SIM"/>
    <s v="SIM"/>
    <s v="NÃO"/>
    <s v="1-Falha Mecânica"/>
    <s v="5.1-Obstrução/Bloqueio/Entupimento"/>
    <s v="3-Operação/Manutenção"/>
    <s v="3.1-Serviço fora das condições de projeto"/>
    <s v="6-Interferência na Produção"/>
    <m/>
    <n v="21.083333333430346"/>
    <m/>
    <m/>
  </r>
  <r>
    <n v="2018"/>
    <x v="0"/>
    <s v="Mecânica G&amp;E:_x000a_OM 2017484092 B-UH-TS-GE-513201B-02 Subst. de Oring do B. Partida_x000a_Hoje conforme programado foi tivemos atuação da equipe de mecânica nas mangueiras da bomba do motor de partida do TGB.  Foram substituídos todos os anéis O' rings com desgaste por sobressalentes novos, sendo um total de quatro anéis de viton com dureza Shore A de 90 a 100. Após a intervenção foi realizado teste de estanqueidade partindo a bomba, e, não houve indícios de vazamento. Dessa forma, equipamento foi testado e liberado para operação por volta das 15:00h_x000a_Status: Concluído disponível"/>
    <n v="2017484092"/>
    <x v="0"/>
    <s v="B-UH-TS-GE-513201B-02 "/>
    <m/>
    <x v="13"/>
    <s v="Sistema de partida"/>
    <m/>
    <d v="2018-05-09T08:30:00"/>
    <d v="2018-05-09T16:30:00"/>
    <d v="2018-05-08T20:00:00"/>
    <n v="8.0000000000582077"/>
    <n v="12.499999999883585"/>
    <s v="NÃO"/>
    <s v="NÃO"/>
    <s v="NÃO"/>
    <m/>
    <m/>
    <m/>
    <m/>
    <m/>
    <m/>
    <n v="20.499999999941792"/>
    <m/>
    <m/>
  </r>
  <r>
    <n v="2018"/>
    <x v="8"/>
    <s v="21/07 - _x000a_Automação:_x000a_OI 2017878827 GE-513201C- 39GBLA1- Inserir force(#)_x000a_Mobilizado TM Danilo para realizar o force no sensor de deslocamento axial 39GBLA1(VE-5132620C). Em campo foi inibido o sensor no módulo da bently permitindo a sequência de partida. Após a bypass a máquina partiu de primeira. Para essa atividade foi gerado e ativada a  ARO 339. Foram criadas operações nessa ordem para inserção e remoção do force. Os mesmo deverá ser removido após a parada da máquina, pois requer download no módulo da bently. Após a partida da máquina o valor do deslocamento axial normalizou. O equipamento retornou em operação às 02:20h. Dessa forma, acordamos com coordenação de manter a máquina em central em paralelo com TG-D em Premix até restabelecimento total da exportação pela manhã seria realizada uma partida assistida no TG-B para avaliar o motivo da falha de ignição que impediu o retorno da máquina. _x000a_Planejamento - Automação: Valdeli, por gentileza programar a operação 20 dessa ordem na programação semanal ou por oportunidade assim que a máquina parar, deverá ser removido o force e dado baixa na ARO 339. Item registrado no controle líder para acompanhamento. _x000a_Obs.: TM Danilo atuou até as 02:30h_x000a_Status: Concluído - operando"/>
    <n v="2017878827"/>
    <x v="0"/>
    <s v="VE-5132620C"/>
    <s v="VE-5132620C"/>
    <x v="12"/>
    <s v="Ventilador"/>
    <s v="REALIZAR FORCE; BYPASS "/>
    <d v="2018-07-21T00:30:00"/>
    <d v="2018-07-21T02:20:00"/>
    <d v="2018-07-20T11:40:00"/>
    <n v="1.8333333331975155"/>
    <n v="12.833333333430346"/>
    <s v="SIM"/>
    <s v="SIM"/>
    <s v="NÃO"/>
    <s v="1-Falha Mecânica"/>
    <s v="1.6Interferência/Travamento/Emperramento"/>
    <s v="3-Operação/Manutenção"/>
    <s v="3.1-Serviço fora das condições de projeto"/>
    <s v="9-Sob Demanda"/>
    <m/>
    <n v="14.666666666627862"/>
    <m/>
    <m/>
  </r>
  <r>
    <n v="2018"/>
    <x v="2"/>
    <s v="Instrumentação+Automação+Mecnãnica:_x000a_OI  2017420526 GE-513201C- Falha na partida_x000a_Na tentativa de partida do TG-C para queima após a preventiva para garantir a queima para a lavagem. Equipe de instrumentação identificou logo pela manhã que a não havia pressão de óleo no sistema acionando a mecânica para apoio na avaliação, em avaliação conjunta chegaram a conclusão que válvula MV-UH-TS-GE-513201C (75QGCV) não estava recebendo o comando de abertura se mantendo com 4MA. Dando andamento na análise em conjunto com a automação, foi identificado que o cartão apresentava o alarme (LAA65UC148_13) dos termopares 1 a 8 (câmaras 2 a 6) estava em falha, onde foi substituído por sobressalente e normalizado. A equipe identificou mais 5 alarmes que não conseguiam realizar reset, onde foram realizados reset via PLC e normalizando 3 alarmes. Amanhã daremos continuidade na avaliação dos outros 2 alarmes existentes, teste na válvula MV-UH-TS-GE-513201C (75QGCV) e tentativa de partida do TG-C. TM's Marcio, Silvio e Danilo liberados as 20:00h._x000a_Status: Em andamento  - Indisponível"/>
    <n v="2017420526"/>
    <x v="0"/>
    <s v="PN-513201-C"/>
    <s v="FALHA NO CARTÃO "/>
    <x v="12"/>
    <s v="Controle e Monitoramento"/>
    <s v="SUBSTITUIR O CALRTÃO DE COMANDO DA VÁLVULA"/>
    <d v="2018-03-26T08:00:00"/>
    <d v="2018-03-30T00:00:00"/>
    <d v="2018-03-25T19:00:00"/>
    <n v="87.999999999941792"/>
    <n v="13.000000000116415"/>
    <s v="SIM"/>
    <s v="NÃO"/>
    <s v="NÃO"/>
    <s v="3-Falha na Instrumentação"/>
    <s v="3.1-Falha de Controle"/>
    <s v="3-Operação/Manutenção"/>
    <s v="3.1-Serviço fora das condições de projeto"/>
    <s v="6-Interferência na Produção"/>
    <m/>
    <n v="101.00000000005821"/>
    <m/>
    <m/>
  </r>
  <r>
    <n v="2018"/>
    <x v="0"/>
    <s v="GE+Automação:_x000a_OI 2017596160 C-123101E - Verificar condição anormal (#)_x000a_OM 2017310606 C-123101E - Teste funcional do compressor_x000a_Anderson da GE iniciou avaliação do compressor C-123101E da condição anormal do compressor durante a parada do compressor para instalação da check valv, o Anderson da GE verificou que os os valores de vibração e temperatura do compressor estavam OK e a princípio não foi identificou anormalidade. Outro ponto avaliado foi a questão do compressor não ter parado quando solicitado via a sequência normal de parada do compressor onde foi paralisado através da botoeira de emergência, foi realizado os testes de comando de desliga via PLC e no físico e funcionaram perfeitamente. Amanhã o Anderson ficou de avaliar a versão da lógica instalada no compressor E para analisar uma possível desatualização ou erro na lógica. Também foi realizada a pressurização do compressor e apresentou vazamento pelo flange da check valv, a AZT atuará amanhã no retorqueamento dos estojos._x000a_Status: Em andamento - Indisponível"/>
    <n v="2017310606"/>
    <x v="0"/>
    <s v="C-123101E"/>
    <m/>
    <x v="14"/>
    <m/>
    <m/>
    <d v="2018-05-10T08:00:00"/>
    <d v="2018-05-11T16:00:00"/>
    <d v="2018-05-09T18:00:00"/>
    <n v="31.999999999883585"/>
    <n v="14.000000000058208"/>
    <s v="SIM"/>
    <s v="NÃO"/>
    <s v="NÃO"/>
    <m/>
    <m/>
    <m/>
    <m/>
    <m/>
    <m/>
    <n v="45.999999999941792"/>
    <m/>
    <m/>
  </r>
  <r>
    <n v="2018"/>
    <x v="1"/>
    <s v="I 2017169240 - GE-513201C Falha na partida_x000a_Hoje no turno da noite foi relatado pela OP que o TG-C estava apresentando falha na ignição durante tentativas de partida. Foi realizada avaliação pela manhã e constatado que o problema não tinha relação com a questão do termopar 7 solucionada ontem. Sendo assim, foi criada nova ordem imediata para verificação pela instrumentação. Equipe realizou um teste de partida com monitoramento das variáveis envolvidas e não encontrou anormalidades na sequência de partida que possam estar levando as tochas a não acender. Foram então realizados testes no RIC, também sem anomalias. Em seguida, também foram verificadas as 2 XVs do sistema, funcionalidade de PCV, inspeção do RO e abertura das linhas de dreno para verificar presença de umidade. Nenhuma situação aparentemente anormal foi encontrada. Assim, equipe decidiu por uma nova tentativa de partida ao final do dia junto com a OP. Nesta tentativa, o TG queimou de primeira, sem problemas. O mesmo foi acelerado por um curto período pela OP e em seguida parado._x000a_Status: Concluído - Disponível"/>
    <n v="2017169240"/>
    <x v="0"/>
    <s v="JE-5132600CC"/>
    <s v="NÃO CONCLUSIVO"/>
    <x v="12"/>
    <s v="LUBRIFICAÇÃO"/>
    <m/>
    <d v="2018-01-30T08:00:00"/>
    <d v="2018-01-30T20:00:00"/>
    <d v="2018-01-29T17:00:00"/>
    <n v="12"/>
    <n v="15"/>
    <s v="NÃO"/>
    <s v="NÃO"/>
    <s v="NÃO"/>
    <s v="3-Falha na Instrumentação"/>
    <s v="3.2 - Sem sinal/indicação/alarme"/>
    <s v="3-Operação/Manutenção"/>
    <s v="3.1-Serviço fora das condições de projeto"/>
    <s v="6-Interferência na Produção"/>
    <m/>
    <n v="27"/>
    <n v="0.78326612903202331"/>
    <n v="0.78326612903202331"/>
  </r>
  <r>
    <n v="2018"/>
    <x v="2"/>
    <s v="NÃO HOUVE A NECESSIDADE DE ATUAR DE FORMA CORRETIVA NO SISTEMA DE ACIONAMNETO DA SOLENÓIDE DO SISTEMA DE CO2.O MESMO FOI REALIZADO NA ORDEM DE 8000 HORAS,COM SEU FUNCIONAMENTO NORMAL.E ATUAÇÃO CORRETA._x000a_STATUS OPERACIONAL_x000a__x000a_EXEC.RODRIGO DO PRADO_x000a_         46261788_x000a_           B1GK"/>
    <n v="2017400369"/>
    <x v="0"/>
    <s v="CILINDROS CO2"/>
    <s v="VÁLVULAS CO2"/>
    <x v="6"/>
    <s v="Fogo e Gás"/>
    <s v="AJUSTE"/>
    <d v="2018-03-26T09:00:00"/>
    <d v="2018-03-26T10:00:00"/>
    <d v="2018-03-25T18:00:00"/>
    <n v="0.99999999994179234"/>
    <n v="15"/>
    <s v="NÃO"/>
    <s v="NÃO"/>
    <s v="NÃO"/>
    <s v="3-Falha na Instrumentação"/>
    <s v="3.1-Falha de Controle"/>
    <s v="3-Operação/Manutenção"/>
    <s v="3.1-Serviço fora das condições de projeto"/>
    <s v="8-Manutenção Corretiva"/>
    <m/>
    <n v="15.999999999941792"/>
    <m/>
    <m/>
  </r>
  <r>
    <n v="2018"/>
    <x v="6"/>
    <s v="Mecânica+Elétrica+Instrumentação:_x000a_OI 2018247323 - M-C-123102C Vazamento de ar pela caixa de ligação: (#)_x000a_Equipe realizou novamente a instalação da tampa com a vedação antiga aplicando selante no conjunto. Ficou acordado que iremos aguardar o tempo de cura do selante e iremos realizar a pressurização da caixa da caixa de ligação amanhã no primeiro horário. Em paralelo recebemos o retorno da WEG hoje no meio da tarde a cotação e disponibilidade do Perfil de borracha H na unidade de São Bernardo do Campo, com isso fechamos o pedido de 4 metros do perfil de borracha para retirarmos amanhã na parte da manhã."/>
    <n v="2018247323"/>
    <x v="0"/>
    <s v="Motor elétrico"/>
    <s v="Tampa de caixa de motor elétrico"/>
    <x v="8"/>
    <s v="Motor Elétrico"/>
    <s v="Substituição do componente danificado e ajuste de painel de purga"/>
    <d v="2018-10-01T09:00:00"/>
    <d v="2018-10-11T13:10:00"/>
    <d v="2018-09-30T18:00:00"/>
    <n v="244.16666666662786"/>
    <n v="15"/>
    <s v="NÃO"/>
    <s v="NÃO"/>
    <s v="NÃO"/>
    <m/>
    <m/>
    <m/>
    <m/>
    <m/>
    <m/>
    <n v="259.16666666662786"/>
    <m/>
    <m/>
  </r>
  <r>
    <n v="2018"/>
    <x v="1"/>
    <s v="2017041449 - B-2621301B Falha Bently Nevada_x000a_Ontem, após a liberação da bomba pela equipe de automação e instrumentação, no período da noite, novamente o mesmo sensor alarmou no Bently (com a bomba parada) e deixou a bomba indisponível. A OP conseguiu fazer um reset, porém a falha voltava em seguida. Sendo assim, hoje novamente a equipe foi direcionada ao local. Equipe de instrumentação retirou o sensor e aplicou sinal de PT-100 no cartão do Bently, confirmando que a falha não era no sensor. Com apoio do Sup. Fazzini, equipe de automação realizou reset no cartão e limpeza com limpa contato. Supôs-se por uma falha no contato. No período da tarde a bomba foi entregue à OP que realizou sua partida com sucesso. Desde então a bomba segue operando._x000a_Status: Concluído - Disponível"/>
    <n v="2017041449"/>
    <x v="0"/>
    <s v="BENTLY NEVADA "/>
    <s v="BENTLY NEVADA"/>
    <x v="15"/>
    <s v="ANTI SURGE"/>
    <s v="RESET"/>
    <d v="2018-01-03T08:30:00"/>
    <d v="2018-01-03T16:30:00"/>
    <d v="2018-01-02T17:00:00"/>
    <n v="8.0000000000582077"/>
    <n v="15.499999999883585"/>
    <s v="SIM"/>
    <s v="SIM"/>
    <s v="NÃO"/>
    <s v="3-Falha na Instrumentação"/>
    <s v="3.3- Sinal/Indicação/Alarme falso"/>
    <s v="3-Operação/Manutenção"/>
    <s v="3.1-Serviço fora das condições de projeto"/>
    <s v="6-Interferência na Produção"/>
    <m/>
    <n v="23.499999999941792"/>
    <n v="0.96780913978469585"/>
    <n v="0.96780913978469585"/>
  </r>
  <r>
    <n v="2018"/>
    <x v="5"/>
    <s v="15,16,17,18,23,24,31/08 -Mecânica/ Caldeiraria _x000a_2017154701- GE-513201D Reparos na Excitatriz_x000a_Durante a pressurização do sistema foi identificado vazamento por  uma trinca na solda._x000a_Status: Em andamento - 31/09_x000a_24/08 - Mecânica:_x000a_OM 2017154701 - GE-513201D Reparos na Excitatriz_x000a_Finalizado a aplicação do selante pela mecânica, equipe de pintura aguardando a cura do selante para concluir a pintura da peça._x000a_Status: Concluído_x000a__x000a_"/>
    <n v="2017154701"/>
    <x v="0"/>
    <s v="EXCITATRIZ DO TGD"/>
    <s v="EXCITATRIZ TGD"/>
    <x v="6"/>
    <s v="Gerador"/>
    <s v="Realizados reapertos das abraçadeiras e das conexões do sistema de óleo sintético"/>
    <d v="2018-08-15T09:00:00"/>
    <d v="2018-08-24T12:00:00"/>
    <d v="2018-08-14T17:00:00"/>
    <n v="219"/>
    <n v="15.999999999941792"/>
    <s v="SIM"/>
    <s v="NÃO"/>
    <s v="NÃO"/>
    <s v="1-Falha Mecânica"/>
    <s v="1.3-Folga/Alinhamento"/>
    <s v="3-Operação/Manutenção"/>
    <s v="3.1-Serviço fora das condições de projeto"/>
    <s v="6-Interferência na Produção"/>
    <m/>
    <n v="234.99999999994179"/>
    <m/>
    <m/>
  </r>
  <r>
    <n v="2018"/>
    <x v="6"/>
    <s v="02/10 - Mecânica/Andaime:_x000a_OE 2018233764 - GE-513201B Subst. câmaras 3 e 8 e Soprar câmaras 1, 2 e 9._x000a_Hoje conforme combinado foi realizado a montagem do pau de carga pela equipe de andaime realizado a sopragem das três câmaras superiores 1,2 e 9, removido as câmaras 3 e 8 para oficina. Na parte da tarde foram montadas duas câmaras sobressalentes limpas e removido o pau de carga. Atividades concluída com sucesso por volta das 17h00. Não tivemos sucesso nas duas primeiras partidas devido a falha WHRU e motor de partida, na terceira tentativa a máquina entrou em operação com sucesso por volta das 19h30, operou em torno de 01h00 em IDLE e foi parada. Acordado com coordenação para assim que planta tiver carga para operar com essa máquina em PREMIX a mesma deve ser colocada em operação e parado o TG-C. Pela avaliação da OP em função do rampap de MXL, essa condição deve ser atendida no final do turno.  _x000a_Status: Concluído - Disponível"/>
    <n v="2018233764"/>
    <x v="0"/>
    <s v="Câmeras de combustão"/>
    <s v="Câmeras de combustão 1,2,3,8 e 9"/>
    <x v="13"/>
    <s v="Sistema de combustão"/>
    <s v="_x000a__x000a_ Realizado a sopragem das três câmaras superiores 1,2 e 9, removido as câmaras 3 e 8 para oficina; montadas duas câmaras sobressalentes limpas e removido o pau de carga. "/>
    <d v="2018-10-10T08:00:00"/>
    <d v="2018-10-10T19:30:00"/>
    <d v="2018-10-09T16:00:00"/>
    <n v="11.499999999941792"/>
    <n v="16.000000000116415"/>
    <s v="SIM"/>
    <s v="NÃO"/>
    <s v="NÃO"/>
    <s v="1-Falha Mecânica"/>
    <s v="1.6Interferência/Travamento/Emperramento"/>
    <s v="3-Operação/Manutenção"/>
    <s v="3-Operação/Manutenção"/>
    <s v="9-Sob Demanda"/>
    <m/>
    <n v="27.500000000058208"/>
    <m/>
    <m/>
  </r>
  <r>
    <n v="2018"/>
    <x v="4"/>
    <s v="29/09 - Elétrica_x000a_OI 2018247288 - DJ-527 (PN-123001) Bobina de abertura queimada_x000a_Hoje por volta das 05h15, a MI foi acionada com a informação de trip de todo o PN-123001 ocasionado após a parada normal B-1621301A quando concluído bombeio da EF-631503. Segundo informação da OP, a bomba foi parada normalmente pelo CNCL por volta das 04h40 mas desarmou todo o PN-123001, causando a queda do C-3123701C que estava em operação no momento. Devido ao trip do painel, todos os compressores de reciclo da fase 2 ficaram sem condição de partida, ocasionando perda de gás. Foi observado pelos TOs a indicação de &quot;bobina queimada&quot; acesa no disjuntor do motor da bomba. Com isso, TMs Rodney e Valdemar foram mobilizados de imediato para verificação, foi passada a prioridade de tentarmos liberar a partida dos compressores de reciclos e posteriormente atuação na correção da falha do disjuntor do motor da bomba. TMs foram ao local e conseguiram extrair o DJ-527 identificando que realmente a bobina estava queimada por, possivelmente, ter comandado a abertura do disjuntor após o término do bombeio e o disjuntor não ter abrido, necessitando a abertura do TF de alta. Após a extração do disjuntor, foram retirados todos os sinais de trip dos outros disjuntores da barra. Foi observado que o disjuntor do motor do C-3123701C apresentou novamente problemas no carregamento de mola e precisará de correção (inserida operação nesta OM para correção). Assim, antes das 07h já estava liberada partida do C-3123701B para a OP, que ocorreu com sucesso no primeiro horário do turno do dia. Equipe de elétrica foi então deslocada para finalizar as preventivas SO de setembro. Finalizadas as preventivas, foi inserida nova operação nesta OM para tratamento da falha no carregamento de mola do disjuntor do M-C-3123701C e os TMs Rodney e Valdemar partiram para a correção desta falha por volta das 14h. Foi realizada remoção e inserção correta do disjuntor, que desta vez carregou a mola normalmente, deixando também o C-3123701C disponível. Em seguida, TMs iniciaram a corretiva no DJ da B-1621301A, subtituindo a bobina por uma que tinham na sala da elétrica mas a falha não sumiu no relé 86. Possivelmente a bobina está avariada. Iríamos dar prosseguimento nas verificações de uma bobina compatível, porém a OP relatou impossibilidade de partir o OCVAP II após a queda do TG-D por falha no motor da B-2621301A. Assim, equipe foi destinada para esta nova tarefa e retornaremos ao DJ-527 amanhã._x000a_Status: Em andamento - DJ-527 Indisponível (B-1621301A)_x000a_30/09 - Elétrica_x000a_OI 2018247288 - DJ-527 (PN-123001) Bobina de abertura queimada_x000a_Retornando à atividade hoje, TMs realizaram mais uma troca de bobina no disjuntor e desta vez o disjuntor a funcionar corretamente. No entanto, estava apresentando um sinal de SD. Verificando a documentação técnica, TMs identificaram que se tratava de botoeira de emergência apertada no campo. Comunicado a OP que soltou a botoeira, deixando o disjuntor OK. O mesmo não foi testado por falta de produto, mas consideramos OK devido a todas as falhas terem sumido._x000a_Status: Concluído - Disponível"/>
    <n v="2018247288"/>
    <x v="0"/>
    <s v="PN-123001"/>
    <s v="Disjuntor"/>
    <x v="11"/>
    <s v="Compressor"/>
    <s v="Subistituição de bobina no disjuntor; Verificação de documentação técnica; destravamento de botoeira de emergência"/>
    <d v="2018-09-28T14:54:00"/>
    <d v="2018-09-28T20:40:00"/>
    <d v="2018-09-27T22:29:00"/>
    <n v="5.7666666666045785"/>
    <n v="16.416666666744277"/>
    <s v="SIM"/>
    <s v="SIM"/>
    <s v="NÃO"/>
    <s v="4-Falha Elétrica"/>
    <s v="4.0-Geral"/>
    <s v="5-Miscelâneas/Demais causas"/>
    <s v="5-Demais Causas/Miscelâneas"/>
    <s v="6-Interferência na Produção"/>
    <m/>
    <n v="22.183333333348855"/>
    <m/>
    <m/>
  </r>
  <r>
    <n v="2018"/>
    <x v="3"/>
    <s v="Automação:_x000a_OI 2017714135 C-3123701C- Análise de falha Queda compressor_x000a_Acionado a manutenção por volta das 12:00h com a informação da OP indicando a queda do compressor sem motivo aparente. Sobe alarme de pressão alta no primeiro estágio, porém as variáveis de processo estão todas estáveis. Não ficou evidente se o compressor primeiro cai e depois resulta em pressão alta ou se primeiro atinge pressão alta no 1º est. e então o compressor cai. Solicitado a manutenção para identificar o que está derrubando o compressor, pois este é o segundo evento do dia ele cai pelo mesmo motivo na período da manhã. TM Tiago identificou que a queda do compressor ocorreu pela atuação da chave de vazão baixo FAL-31237906C, chave de vazão da bomba de lubrificação das camisas. A qual foi ajustada pela mecânica normalizando a falha._x000a_Status: Concluído - Operando"/>
    <n v="2017714135"/>
    <x v="0"/>
    <s v="PCV-31237921C"/>
    <s v="VÁLVULA DE CONTROLE DE PRESSÃO"/>
    <x v="11"/>
    <s v="LUBRIFICAÇÃO"/>
    <s v="AJUSTAR PRESSÃO"/>
    <d v="2018-06-09T11:39:00"/>
    <d v="2018-06-09T16:47:00"/>
    <d v="2018-06-08T19:00:00"/>
    <n v="5.1333333333022892"/>
    <n v="16.650000000139698"/>
    <s v="SIM"/>
    <s v="SIM"/>
    <s v="NÃO"/>
    <s v="3-Falha na Instrumentação"/>
    <s v="3.4-Fora de ajuste"/>
    <s v="3-Operação/Manutenção"/>
    <s v="3.1-Serviço fora das condições de projeto"/>
    <s v="6-Interferência na Produção"/>
    <m/>
    <n v="21.783333333441988"/>
    <m/>
    <m/>
  </r>
  <r>
    <n v="2018"/>
    <x v="3"/>
    <s v="25/06 - Mecânica:_x000a_OE 2015914562 - VE-P-123112A-B - Alinhamento de polia e substituição de correia_x000a_Foi solicitado no redia pelo Gerente e Coord. de Op, prioridade na atuação do reestabelecimento dos ventiladores dos P-123112 do compressor de venda A que estava somente com um ventilador disponível e que não seria possível manter o compressor operando somente com um permutador devido a alta temperatura ambiente. Com isso foi parado o compressor A e emitida PT imediata para a recomposição do ventilador VE-P-123112A-B que estava planejada para a semana 26 dia 27/06. Foi realizado o alinhamento das polias  e substituída a correia, testado e liberado para operação. Será solicitado análise de vibração do ventilador devido no momento dos testes o mecânico ter observado uma possível vibração excessiva no motor do ventilador._x000a_Status: Concluído - Disponível"/>
    <n v="2015914562"/>
    <x v="0"/>
    <s v="VE-P-123112A-B"/>
    <s v="VE-P-123112A-B"/>
    <x v="10"/>
    <s v="Motor"/>
    <s v=" Alinhamento das polias  e substituída a correia"/>
    <d v="2018-06-25T10:30:00"/>
    <d v="2018-06-25T17:00:00"/>
    <d v="2018-06-24T17:00:00"/>
    <n v="6.5000000000582077"/>
    <n v="17.499999999941792"/>
    <s v="SIM"/>
    <s v="NÃO"/>
    <s v="NÃO"/>
    <s v="2-Falha de Material"/>
    <s v="2.4-Desgaste"/>
    <s v="3-Operação/Manutenção"/>
    <s v="3.1-Serviço fora das condições de projeto"/>
    <s v="4-Monitoramento Periódico da Condição"/>
    <m/>
    <n v="24"/>
    <m/>
    <m/>
  </r>
  <r>
    <n v="2018"/>
    <x v="3"/>
    <s v="Instrumentação+Automação+Preditiva:_x000a_OI 2017704252 - C-123701B-Falha de indicação TIT-1237402B(#):_x000a_Por voltas 08:30h foi acionado a manutenção devido o TIT-1237402B estar com a tampa e conexões do instrumento folgada, foi solicitado ao TM Helvio para avaliar o que estava ocorrendo, em primeira avaliação o TM Helvio indicou que a falha seria por alta vibração na tubulação e que estaria ocorrendo a falha no instrumento, então solicitamos apoio da equipe de preditiva que realizou uma coleta de vibração global antes e após o instrumento e na carcaça do compressor não identificando vibração excessiva. Em analise da conexão do instrumento suspeita que devido a a diferença no comprimento dos niples e no comprimento do instrumento é que pode estar causando estas falhas. Supevisor Fazzini encontrou no estoque um PIT com um comprimento da haste menor eliminando todas as conexões excessivas para a instalação do instrumento, assim conectando o instrumento direto no poço. Realizado a substituição do instrumento com a inserção de force para não ocorresse a parada do compressor, concluída a instalação do PIT, removido force e liberado o compressor por volta das 15h._x000a_Status: Concluído - Operando"/>
    <n v="2017704252"/>
    <x v="0"/>
    <s v="TIT-1237402B"/>
    <s v="TRANSMISSOR DE TEMPERATURA"/>
    <x v="4"/>
    <s v="Descarga 1º Estágio"/>
    <s v="SUBSTITUIR TIT"/>
    <d v="2018-06-14T08:00:00"/>
    <d v="2018-06-14T15:00:00"/>
    <d v="2018-06-13T13:45:00"/>
    <n v="6.9999999999417923"/>
    <n v="18.250000000116415"/>
    <s v="SIM"/>
    <s v="SIM"/>
    <s v="NÃO"/>
    <m/>
    <s v="3.3- Sinal/Indicação/Alarme falso"/>
    <s v="3-Operação/Manutenção"/>
    <s v="3.1-Serviço fora das condições de projeto"/>
    <s v="6-Interferência na Produção"/>
    <m/>
    <n v="25.250000000058208"/>
    <m/>
    <m/>
  </r>
  <r>
    <n v="2018"/>
    <x v="3"/>
    <s v="Mecânica_x000a_OI 2017744282 - C-3123701A Regular bomba de lubrificação das camisas_x000a_Hoje foi identificado pela OP e confirmado pela equipe da SEMAPI que o gotejador do C-3123701A estava com ajuste inadequado, ocasionando em lubrificação insuficiente. Como este compressor deve ser mantido em operação, foi aberta esta ordem imediata para equipe de mecânica realizar o ajuste. Consultado manual e efetuado o ajuste com sucesso. Compressor segue operando desde ontem por volta das 17h sem nenhuma anormalidade, inclusive sem entupimento dos filtros chapéu de bruxa, alinhado para o skid da UPCGN III._x000a_Status: Concluído - Disponível"/>
    <n v="2017744282"/>
    <x v="0"/>
    <s v="C-3123701A"/>
    <s v="GOTEJADOR DE ÓLEO"/>
    <x v="16"/>
    <s v="Lubrificação  Compressor"/>
    <s v="AJUSTAR O GOTEJADOR"/>
    <d v="2018-06-16T11:00:00"/>
    <d v="2018-06-16T17:00:00"/>
    <d v="2018-06-15T16:00:00"/>
    <n v="6"/>
    <n v="19.000000000116415"/>
    <s v="NÃO"/>
    <s v="NÃO"/>
    <s v="NÃO"/>
    <s v="1-Falha Mecânica"/>
    <s v="1.0-Geral"/>
    <s v="3-Operação/Manutenção"/>
    <s v="3.1-Serviço fora das condições de projeto"/>
    <s v="4-Monitoramento Periódico da Condição"/>
    <m/>
    <n v="25.000000000116415"/>
    <m/>
    <m/>
  </r>
  <r>
    <n v="2018"/>
    <x v="4"/>
    <s v="24/09 - Caldeiraria/Instrumentação/Automação_x000a_OI - 2018225045 - GE-513201C - Shutdwon do TG_x000a_No dia 24/09/18 ocorreu o shutdown na unidade com a ocorrência do TG-C assumir carga do TG-B e D chegando a 24MW levando os TG's B e D praticamente a 0 de carga, ocorrendo a queda do TG-C por Overspeead e consequentemente o os TG's B e D tentaram assumir a carga caindo na sequência. Em avaliação foi observado que a válvula metering primaria apresentou passagem ocasionando o aumento de aceleração da máquina assumindo a carga dos outros TG's e caindo na sequência. Após testes de acionamento da válvula e controlador para identificar a causa da falha, nos testes apresentou que a válvula não estava respondendo o comando enviado, realizando a abertura desconforme. Com isso foi mobilizado recurso de caldeiraria para atuar na substituição da válvula em conjunto com a equipe de instrumentação de entrou no turno da noite para acompanhar a operação da unidade._x000a_Após dificuldades na liberação, foi iniciado os serviços as 21:15hs, sendo concluída somente as 06hs._x000a_Erick,  Leandro e a dupla saíram as 06hs da manha e não estarão presentes hoje, devemos avaliar as demandas de hoje face a ausência destes, favor comunicar o Serafim_x000a_Status: Em andamento. "/>
    <n v="2018225045"/>
    <x v="0"/>
    <s v="GE-513201C"/>
    <s v="GE-513201C"/>
    <x v="12"/>
    <s v="Gerador"/>
    <s v="Substituição da válvula"/>
    <d v="2018-09-24T12:59:00"/>
    <d v="2018-09-25T08:10:00"/>
    <d v="2018-09-23T17:16:00"/>
    <n v="19.183333333348855"/>
    <n v="19.716666666674428"/>
    <s v="SIM"/>
    <s v="SIM"/>
    <s v="SIM"/>
    <s v="1-Falha Mecânica"/>
    <s v="1.6Interferência/Travamento/Emperramento"/>
    <s v="3-Operação/Manutenção"/>
    <s v="3.0-Geral"/>
    <s v="6-Interferência na Produção"/>
    <m/>
    <n v="38.900000000023283"/>
    <m/>
    <m/>
  </r>
  <r>
    <n v="2018"/>
    <x v="7"/>
    <s v="Instrumentação:_x000a_OI 2017535697 C-1213101E Falha TE-401_x000a_Por volta das 13:00h foi acionado a manutenção devido a parada do compressor por falha no TE-1234401, o qual havia apresentado falha no dia 24/04. Reemitida PT para a equipe de instrumentação para identificar o porque voltou a falhar o instrumento. Realizado a substituição da barreira intrínseca e reapertado todos os bornes do instrumento até o cartão de entrada não apresentando mais falha._x000a_Status: Concluído - Disponível_x000a__x000a_"/>
    <n v="2017535697"/>
    <x v="0"/>
    <s v="PN-C-123101E "/>
    <s v="Barreira Intrínseca"/>
    <x v="14"/>
    <s v="Controle e Monitoramento"/>
    <s v="Substituição da barreira"/>
    <d v="2018-04-25T13:00:00"/>
    <d v="2018-04-25T14:00:00"/>
    <d v="2018-04-24T16:00:00"/>
    <n v="1.0000000001164153"/>
    <n v="21"/>
    <s v="SIM"/>
    <s v="NÃO"/>
    <s v="NÃO"/>
    <s v="3-Falha na Instrumentação"/>
    <s v="3.3- Sinal/Indicação/Alarme falso"/>
    <s v="5-Miscelâneas/Demais causas"/>
    <s v="5.5 Desconhecida"/>
    <s v="6-Interferência na Produção"/>
    <m/>
    <n v="22.000000000116415"/>
    <m/>
    <m/>
  </r>
  <r>
    <n v="2018"/>
    <x v="4"/>
    <s v="29/09 - Automação_x000a_OM 2018246857 - GE-513201D Force do sensor Bently Nevada I39UCHH_x000a_Hoje, por volta das 14h15, a OP solicitou apoio da automação para realizar o force de inibição do BDN COMMON VIBRATION HIGH SDL para partida dos compressores de propano da fase 2, conforme nossa orientação. Foi necessário partir estes compressores pois a UTGCA precisou fazer uma breve redução de produção devido a um SD ocorrido em PMXL-1 pela manhã, que foi resolvido rapidamente. Foi realizado o force e tentada a partida do C-3123101B, sem sucesso. Em seguida foi tentada partida no C-3123102A, no momento que ocorreu nova queda do TG-D. Confirmamos com TM Danilo que o intertravamento estava realmente forçado e houve atuação manual do TO na botoeira do TG-D, ao perceber que o nível de vibração subiu quando o C-3123102A entrou em operação. Isto ocasionou a queda do TG e novo descarte de todas as cargas, que foram colocadas novamente para operar pela OP ao longo da tarde. No retorno, o force foi novamente inserido e removido pelo TM Danilo para partida do C-3123102B que segue operando desde então._x000a_Status: Concluído - TG-D Operando (manter OM aberta)_x000a_OBS: Foi resetado o cartão do Bently que apresentava diversas falhas nesta oportunidade pelo TM Danilo, antes da repartida do TG-D."/>
    <n v="2018246857"/>
    <x v="0"/>
    <s v="C-3123102A"/>
    <s v="C-3123102A"/>
    <x v="6"/>
    <s v="Compressor"/>
    <s v="Realizar partida do C-3123102B"/>
    <d v="2018-09-29T14:42:00"/>
    <d v="2018-09-29T15:14:00"/>
    <d v="2018-09-28T16:40:00"/>
    <n v="0.53333333332557231"/>
    <n v="22.03333333338378"/>
    <s v="SIM"/>
    <s v="NÃO"/>
    <s v="NÃO"/>
    <s v="1-Falha Mecânica"/>
    <s v="1.2-Vibração"/>
    <s v="3-Operação/Manutenção"/>
    <s v="3-Operação/Manutenção"/>
    <s v="5-Monitoramento Contínuo da Condição"/>
    <m/>
    <n v="22.566666666709352"/>
    <m/>
    <m/>
  </r>
  <r>
    <n v="2018"/>
    <x v="3"/>
    <s v="Mecânica:_x000a_OI 2017368917 - C-123701B - Sanar vazamento_x000a_Hoje no período da manhã fomos acionados pela OP com a informação de pequeno vazamento gás no compressor de reciclo B que estava em operação identificado pela equipe do SMS durante o turno da noite. A equipe da operação não soube precisar no primeiro momento o local adequado. Com isso, foi mobilizada equipe de mecânica para nova em campo junto ao SMS, nessa inspeção foram constatados dois pontos de vazamento sendo um deles pelas porcas castelo e outro próximo em linha de tubbing no vaso de descarga. Tendo essa avaliação do cenário foi solicitado a parada da máquina para intervenção imediata pela MI. Máquina foi parada por volta das 13:00h onde foram realizados reapertos tanto nessas porcas castelo quanto nas tampas do 1ºP 1ºE/2ºE e 2ºP1ºE. Também foi necessário trocar a anilha do tubbing do manômetro de indicação local de pressão do vaso de descarga que cisalhou, local este por onde estava a quantidade do vazamento. Sanado essas falhas a máquina foi liberada pela MI para operação por volta das 15:00h. _x000a_Obs.: Logo após o retorno houve uma nova inspeção pela equipe do SMS, não sendo mais identificado nenhum tipo vazamento. Equipamento segue operando sem anormalidades. _x000a_Status: concluído operando"/>
    <n v="2017368917"/>
    <x v="0"/>
    <s v="C-123701B"/>
    <s v="TAMPAS DAS VÁLVULAS"/>
    <x v="4"/>
    <s v="Compressor"/>
    <s v="REAPERTO NAS TAMPAS DAS VÁLVULAS"/>
    <d v="2018-06-04T13:00:00"/>
    <d v="2018-06-04T15:00:00"/>
    <d v="2018-06-03T14:30:00"/>
    <n v="2.0000000000582077"/>
    <n v="22.5"/>
    <s v="NÃO"/>
    <s v="NÃO"/>
    <s v="NÃO"/>
    <s v="1-Falha Mecânica"/>
    <s v="1.1-Vazamento"/>
    <s v="2-Fabricação/Instalação"/>
    <s v="2.2-Erro na Instalação"/>
    <s v="4-Monitoramento Periódico da Condição"/>
    <m/>
    <n v="24.500000000058208"/>
    <m/>
    <m/>
  </r>
  <r>
    <n v="2018"/>
    <x v="2"/>
    <s v="Automação_x000a_OI 2017354462 - GE-513201A Falha de comunicação do Bently_x000a_Mais uma vez hoje pela manhã a MI foi acionada pela OP com a informação de nova falha no Bently do TG-A. Ontem havia sido substituído o cartão do Slot 1 do rack do Bently, o que havia momentaneamente solucionado o problema. Em avaliação do TM Dannyel hoje, foi verificada uma falha no cartão do slot 10. Verificado em estoque a disponibilidade de 1 UND do NM 10.655.486 (realizada reserva 77481007/2 na OM) referente a este cartão, porém o mesmo não foi localizado por nós no K-08. Optamos por não acionar o sobreaviso do almoxarifado neste momento para localizar o cartão e realizar a troca dos cartões do slot 10 do TG-C para o do TG-A, monitorando ao longo do final de semana se a falha volta a aparecer em algum dos TGs (quando os cartões foram trocados, nenhum apresentou falha). Iremos tratar na segunda-feira com o almoxarifado o atendimento da reserva para recomposição do TG-C se for o caso. Durante todo o dia de hoje, a falha não voltou a aparecer em nenhum TG. Seguiremos monitorando amanhã e a OP durante o fim do turno da noite._x000a_Status: Concluído - Disponível"/>
    <n v="2017354462"/>
    <x v="0"/>
    <s v="PN-513201-A"/>
    <s v="BENTLY NEVADA"/>
    <x v="17"/>
    <s v="Controle e Monitoramento"/>
    <s v="Substituir cartão"/>
    <d v="2018-03-17T09:00:00"/>
    <d v="2018-03-17T20:00:00"/>
    <d v="2018-03-16T10:30:00"/>
    <n v="11.000000000058208"/>
    <n v="22.5"/>
    <s v="SIM"/>
    <s v="NÃO"/>
    <s v="NÃO"/>
    <s v="3-Falha na Instrumentação"/>
    <s v="3.1-Falha de Controle"/>
    <s v="3-Operação/Manutenção"/>
    <s v="3.1-Serviço fora das condições de projeto"/>
    <s v="6-Interferência na Produção"/>
    <m/>
    <n v="33.500000000058208"/>
    <m/>
    <m/>
  </r>
  <r>
    <n v="2018"/>
    <x v="6"/>
    <s v="01/10 - Mecânica_x000a_OI 2018235650 - GE-513201C Drenagem e limpeza das tochas (Op. 0110)_x000a_Hoje por volta das 13h, OP foi colocar novamente o TG-C para operar após realizarmos mais alguns ajustes no celular Ex para gravar, mas houve duas falhas seguidas na partida por spread nos termopares da câmara 5. Mobilizada equipe de mecânica, e inserida operação de drenagem e limpeza da tocha nesta OM pelo Sup. Aoki. TM João Vitor realizou a atividade e o TG foi liberado para nova partida. Partida ocorreu com sucesso na segunda tentativa, por volta das 17h00. _x000a_Status: Concluído - Disponível_x000a_"/>
    <n v="2018235650"/>
    <x v="0"/>
    <s v="Câmeras de combustão"/>
    <s v="Câmera 05"/>
    <x v="12"/>
    <s v="Sistema de combustão"/>
    <s v="Limepeza na câmera de combustão"/>
    <d v="2018-10-01T13:00:00"/>
    <d v="2018-10-01T17:00:00"/>
    <d v="2018-09-30T14:22:00"/>
    <n v="4.0000000001164153"/>
    <n v="22.633333333244082"/>
    <s v="SIM"/>
    <s v="NÃO"/>
    <s v="NÃO"/>
    <s v="1-Falha Mecânica"/>
    <s v="1.6Interferência/Travamento/Emperramento"/>
    <s v="3-Operação/Manutenção"/>
    <s v="3-Operação/Manutenção"/>
    <s v="9-Sob Demanda"/>
    <m/>
    <n v="26.633333333360497"/>
    <m/>
    <m/>
  </r>
  <r>
    <n v="2018"/>
    <x v="0"/>
    <s v="OM 2017503407 - C-3123701B Limpeza filtros chapéu de bruxa_x000a_Iniciadas tentativas de partida do compressor B hoje pela manhã. Compressor partiu e veio a cair poucos segundos depois, novamente por pressão baixa na sucção. Isto ocorreu por duas vezes consecutivas, quando o motor abriu contagem de 3 horas para permitir uma nova partida. Aproveitando este intervalo, equipe de caldeiraria foi destinada para verificação dos filtros chapéu de bruxa de 4&quot; e 6&quot;. Foi encontrada muita sujeira nos filtros, sendo principalmente resíduos metálicos. Também identificado que a tela do filtro de sucção do segundo estágio foi rompida. O principal objetivo da instalação destes filtros era realmente impedir este tipo de resíduo de entrar no compressor. Após a limpeza e reinstalação do filtro do primeiro estágio e substituição do filtro do segundo, ao final da tarde foi tentada uma nova tentativa e, desta vez, o compressor operou com sucesso por cerca de 12 minutos, vindo a cair novamente por pressão baixa. Assim, equipe da CCT realizou uma nova abertura dos filtros identificando desta vez praticamente nenhuma sujeira em nenhum, mas novamente a tela do filtro do segundo estágio rompida. Foi decidido pela equipe da MI e NEAC por não trocarmos novamente este filtro (só temos mais um filtro novo, com tela). Será feito contato com a gerência da NEAC através do Técnico Antônio Jorge para saber a posição da NEAC de se liberar a instalação do filtro pela NEA. Também vamos envolver a fiscalização / Equipe de grandes máquinas amanhã na avaliação. Assim, compressor foi deixado indisponível esta noite, com a pendência de instalar este filtro para tentar novas partidas._x000a_OBS: Foi observado, durante o período que a máquina operou, que a vibração nas tubulações ficou imperceptível, dando indícios também de um bom trabalho nas suportações. _x000a_Status: Em andamento - Indisponível"/>
    <n v="2017503407"/>
    <x v="0"/>
    <s v="FT-C-3123701B-02"/>
    <s v="FILTRO "/>
    <x v="18"/>
    <m/>
    <s v="SUBTITUIR FILTRO"/>
    <d v="2018-05-18T16:00:00"/>
    <d v="2018-05-18T17:30:00"/>
    <d v="2018-05-17T17:00:00"/>
    <n v="1.5"/>
    <n v="22.999999999883585"/>
    <s v="NÃO"/>
    <s v="NÃO"/>
    <s v="NÃO"/>
    <s v="5-Falha Externa"/>
    <s v="5.1-Obstrução/Bloqueio/Entupimento"/>
    <s v="3-Operação/Manutenção"/>
    <s v="3.1-Serviço fora das condições de projeto"/>
    <s v="6-Interferência na Produção"/>
    <m/>
    <n v="24.499999999883585"/>
    <m/>
    <m/>
  </r>
  <r>
    <n v="2018"/>
    <x v="2"/>
    <s v="Automação+Engenharia:_x000a_OI 2017412960 GE-513201A - Falha na partida GG NH Pullaway_x000a_Hoje, após a queda do TGD por volta das 14:30h foi tentado diversas partidas no TGA sem sucesso devido devido a falha NH Pullaway Speed Achieved Failure SD. Devido a recorrência de falhas foi mobilizado o apoio do Eng. Lucas para avaliação e apoio no restabelecimento da máquina. Em campo foi verificado que esse SD é devido a um watchdog timer para identificar, após a detecção da ignição, que a rotação NH da GG chegou em 3500 rpm. Conforme já havia sido identificado anteriormente, este timer está configurado para 15s em todos os TGs, porém o diagrama lógico dos TGs apresenta que este timer deveria ser de 30s. Verificado também que nas tentativas de partida que falharam, a rotação NH chegava próximo a 3400, indicando que se o tempo estivesse conforme projeto, provavelmente seria possível a rotação chegar a 3500 e seguir com a sequência de partida. O preset desse timer, em 15s, está em uma rotina da lógica do ECS a qual não temos acesso. Foi identificado na lógica algumas rotinas abertas, uma delas é a &quot;T3gc&quot;, que é responsável para leitura dos dados de cromatografia do gás. Optamos então por incluir ao final dessa rotina uma instrução que altera o preset desse timer para 30s, conforme projeto. Com isso, o timer foi deixado conforme projeto. Após essa alteração, foi realizada a partida do TG com sucesso, onde foi identificado que o TG está demorando 16s para atingir a velocidade de 3500 rpm. Acordamos por deixar o TG com essa temporização até Segunda-feira, onde reavaliaremos qual a estratégia será adotada para regularização do problema, é possível com uma lavagem a máquina possivelmente melhore este tempo de partida. O TGA segue operando em central com carga em torno de 10MW._x000a_Status: Concluído-operando"/>
    <n v="2017412960"/>
    <x v="0"/>
    <s v="PN-513201-A"/>
    <s v="Lógica do ECS"/>
    <x v="17"/>
    <s v="GG-Compressor"/>
    <s v="Ajuste set point"/>
    <d v="2018-03-24T14:30:00"/>
    <d v="2018-03-24T19:30:00"/>
    <d v="2018-03-23T15:00:00"/>
    <n v="5.0000000000582077"/>
    <n v="23.499999999941792"/>
    <s v="SIM"/>
    <s v="NÃO"/>
    <s v="NÃO"/>
    <s v="3-Falha na Instrumentação"/>
    <s v="3.1-Falha de Controle"/>
    <s v="3-Operação/Manutenção"/>
    <s v="3.1-Serviço fora das condições de projeto"/>
    <s v="6-Interferência na Produção"/>
    <m/>
    <n v="28.5"/>
    <m/>
    <m/>
  </r>
  <r>
    <n v="2018"/>
    <x v="2"/>
    <s v="2017333312 - C-123101A - Falha Pressurização_x000a_Acionado a manutenção devido a queda do compressor de venda A por volta das 12:30h como informação da operação de falha no sistema de pressurização. Foi ordem imediata para verificação no sistema pressurização, foram verificados o cabeamento e pressostato, mas não foram encontrados nenhuma anormalidade. Inclusive constatamos que sistema de pressurização já estava inibido pela chaveta do relé levantada. Esse sistema havia ficado nessa condição force da pressurização devido a painel do CCC poder causar queda nas demais máquinas em operação durante testes funcionais, porém, por algum motivo desconhecido foi dado baixa na ARO e se perdeu o registro dessa condição. Enfim, foi inclusa nessa ordem o registro do retorno da ARO 271 ativando o force e outro registro de remoção que se dará quando da realização do teste funcional. A equipe automação também atuou resetando o cartão modbus que havia travado congelando várias indicações para sala de controle e IHM. Ambas atividades foram por volta das 18:00h. Equipamento liberação com sucesso. _x000a_Status: Concluído - disponível"/>
    <n v="2017333312"/>
    <x v="0"/>
    <s v="PN-C-123101A"/>
    <s v="FORCE RETIRADO SEM COMUNICAÇÃO"/>
    <x v="10"/>
    <s v="Painel de Controle"/>
    <s v="FORCE LÓGICO NO PAINEL"/>
    <d v="2018-03-06T12:30:00"/>
    <d v="2018-03-06T18:00:00"/>
    <d v="2018-03-05T12:30:00"/>
    <n v="5.4999999999417923"/>
    <n v="24"/>
    <s v="SIM"/>
    <s v="SIM"/>
    <s v="NÃO"/>
    <s v="3-Falha na Instrumentação"/>
    <s v="3.4-Fora de ajuste"/>
    <s v="3-Operação/Manutenção"/>
    <s v="3.1-Serviço fora das condições de projeto"/>
    <s v="6-Interferência na Produção"/>
    <m/>
    <n v="29.499999999941792"/>
    <m/>
    <m/>
  </r>
  <r>
    <n v="2018"/>
    <x v="3"/>
    <s v="aldeiraria_x000a_OM 2017503180 - C-3123701A Limpeza filtros chapéu de bruxa_x000a_Erick, hoje por volta das 17h00 o compressor de reciclo A da fase 2 caiu por possível saturação dos filtros chapéu de bruxa. O C foi colocado para operar e o A já está librado para execução da limpeza dos filtros amanhã cedo. Favor priorizar com a equipe. Obrigado"/>
    <n v="2017503180"/>
    <x v="0"/>
    <s v="C-3123701A"/>
    <s v="FILTRO"/>
    <x v="16"/>
    <s v="Sucção 1º Estágio"/>
    <s v="LIMPEZA DO FILTRO"/>
    <d v="2018-06-17T17:00:00"/>
    <d v="2018-06-18T11:40:00"/>
    <d v="2018-06-16T17:00:00"/>
    <n v="18.666666666569654"/>
    <n v="24"/>
    <s v="SIM"/>
    <s v="SIM"/>
    <s v="NÃO"/>
    <s v="1-Falha Mecânica"/>
    <s v="5.1-Obstrução/Bloqueio/Entupimento"/>
    <s v="3-Operação/Manutenção"/>
    <s v="3.1-Serviço fora das condições de projeto"/>
    <s v="6-Interferência na Produção"/>
    <m/>
    <n v="42.666666666569654"/>
    <m/>
    <m/>
  </r>
  <r>
    <n v="2018"/>
    <x v="1"/>
    <s v="2017041449 - B-2621301B Falha Bently Nevada_x000a_Hoje durante o turno da noite houve ocorrência de queda da B-2621301B por suposta falha na XV-102B. Ao tentar voltar com o bombeio, a bomba apresentou no TE-2621301B sendo que a OP não conseguiu resetar o Bently para tentar a partida. Ao tentar partir a bomba redundante, a mesma operou por algum tempo mas foi observada perda acentuada de fluido de selagem da B-2621301A, levando à parada da bomba. Assim, no primeiro horário optamos por tratar de forma imediata a ocorrência no Bently da bomba B-2621301B. Equipe de automação foi destinada e identificou uma possível falha no instrumento. Assim, a instrumentação foi envolvida e verificou que o TE-301B (temperatura do motor da bomba) estava com seu bloco cerâmico interno rachado, porém segundo Sup. Fazzini, isto não causa nenhuma anormalidade na medição. Sendo assim, foi realizado reset no Bently pela automação e liberada a bomba._x000a_Status: Concluído - Disponível"/>
    <n v="2017041449"/>
    <x v="0"/>
    <s v="BENTLY NEVADA "/>
    <s v="BENTLY NEVADA"/>
    <x v="15"/>
    <s v="Óleo Sintético"/>
    <s v="RESET"/>
    <d v="2018-01-02T01:03:00"/>
    <d v="2018-01-02T17:00:00"/>
    <d v="2018-01-01T00:00:00"/>
    <n v="15.950000000128057"/>
    <n v="25.049999999930151"/>
    <s v="SIM"/>
    <s v="SIM"/>
    <s v="NÃO"/>
    <s v="3-Falha na Instrumentação"/>
    <s v="3.3- Sinal/Indicação/Alarme falso"/>
    <s v="3-Operação/Manutenção"/>
    <s v="3.1-Serviço fora das condições de projeto"/>
    <s v="6-Interferência na Produção"/>
    <m/>
    <n v="41.000000000058208"/>
    <n v="0.96780913978469585"/>
    <n v="0.96780913978469585"/>
  </r>
  <r>
    <n v="2018"/>
    <x v="4"/>
    <s v="26/09 - Mecânica/Analítica_x000a_OI 2018235650 - TG-C - Atuação sistema de fogo &amp; Gas_x000a_Hoje por volta das 11:10h ocorreu o SD do TG-C com acionamento do sistema de fogo e gás do TG-C. Foi realziado a primeira análise e identificado que também ocorreu o disparo de 3 cilindros de CO2 da primeira bateira. Equipe de análitica realizou uma avaliação inicial informando que foi uma detecção real onde ouve atuação dos sensores 28FVE1 e 3, acionamento idêntica a das duas ocerrências anteriaores. Com isso foi emitida ordem e PT imediata para avaliação e correção da falha, sendo realizado em campo verificando e testando os sensores que corresponderam perfeitamente aos testes. Já realizado a substituição dos 3 cilindros de CO2 e iniciado pela mecânica nova investigação para tentar identificar o local que possa estar ocorrendo o ponto de ignição._x000a_Status: Em andamento - Disponível porém sem encontrar a causa real da falha_x000a_28/09 - Mecânica/Analítica_x000a_OI 2018235650 - TG-C Atuação sistema de fogo &amp; Gas_x000a_Hoje foi dado prosseguimento no reaperto geral das conexões do TG-C pela mecânica. Analítica atuou tentando instalar alguns aplicativos no celular Ex que possibilitem que os vídeos gravados na câmera do celular sobrescrevam-se automaticamente, para assim podermos instalar o celular dentro do hood. Amanhã a atividade das duas disciplinas prossegue. Mecânica irá continuar o reaperto e realizar a drenagem inferior da PT, através do acesso à porta lateral traseira do hood. Analítica seguirá trabalhando na instalação de um aplicativo que atenda nossa necessidade. Nosso objetivo será concluir toda a intervenção no TG-C até domingo e realizar uma partida da máquina neste dia, conforme orientação gerencial._x000a_Status: Em andamento - Indisponível"/>
    <n v="2018235650"/>
    <x v="0"/>
    <s v="Em análise"/>
    <s v="Em análise"/>
    <x v="12"/>
    <s v="Fogo e Gás"/>
    <s v="Realizar análise de falha"/>
    <d v="2018-09-26T11:10:00"/>
    <d v="2018-09-30T14:22:00"/>
    <d v="2018-09-25T08:10:00"/>
    <n v="99.199999999953434"/>
    <n v="27"/>
    <s v="SIM"/>
    <s v="SIM"/>
    <s v="NÃO"/>
    <s v="3-Falha na Instrumentação"/>
    <s v="3.3- Sinal/Indicação/Alarme falso"/>
    <m/>
    <m/>
    <s v="6-Interferência na Produção"/>
    <m/>
    <n v="126.19999999995343"/>
    <m/>
    <m/>
  </r>
  <r>
    <n v="2018"/>
    <x v="8"/>
    <s v="22/07 - Analítica+Mecânica+Instrumentação:_x000a_OI 2017880210 GE-513201C - Análise evento SD - 22/07(#)_x000a_Hoje por volta das 07h40 tivemos a informação da equipe da operação do shutdown do TG-C devido atuação do sistema de fogo e gás. O cenário era TG-D operando em Premix junto com TG-B e TG-C operando em central, no momento da queda do TG-C, o TG-B passou de central para Premix assumindo a carga da planta junto com TG-D sem maiores anomalias. _x000a_A princípio houve dúvida quanto ao acionamento das baterias de CO2 uma vez que não houve acionamento da sinalização sonora e visual da máquina. Dessa forma, foi mobilizado equipe de manutenção para avaliar se evento era real ou se tratava de falha espúria. Os TM´s Márcio e Martins confirmaram a atuação de dois sensores de fogo dentro do hood AIS-5132620(Lado norte localizado acima) e AIS-5132622(Lado sul próximo as bombas óleo sintético) foram reais. Sendo assim, foi mobilizado TM´s Brazil e Rodrigo para avaliação detalhada dentro do hood, nesta verificação foi encontrado uma conexão de gás da tomada secundaria de baixa da câmara 08 bem frouxa na direção do AIS-5132622 que foi o que atuou primeiro. Acreditamos que possivelmente este foi ponto que gerou o incidente, a mesma foi reapertada. Foi realizado também uma verificação completa no interior no hood, mas não foi encontrado nenhum vestígio junta, óleo queimado e ou princípio de incêndio. Foi realizado verificação geral em todas as conexões e mangueiras, porém não foram encontradas anomalias. Testamos todo o sistema de fogo e gás; detectores, sinalizadores, botoeiras, caixas de junção, todos funcionando adequadamente. Houve intervenção pela mecânica em um dos dampers de ventilação do hood que não fechou adequadamente devido a travamento mecânico, foi feito lubrificação e sanado a falha. Acordado com a coordenação que máquina ficará indisponível até a reposição dos cilindros de C02 prevista para amanhã pela MI. Foi emitido ordem imediata para detalhamento da análise do evento juntamente com as ações realizadas em campo, foi gerado um relatório técnico que ficou muito bom. Essa é uma boa prática devemos adotar para registro de todos os eventos deste tipo. Supervisores, segue anexo para divulgação nos DDS. _x000a_Status: Em andamento- indisponível - 23/07 - Mecânica+Movimentação Carga+Analítica:_x000a_OI 2017880210 GE-513201C- Substituição Cilindros CO2  _x000a_Hoje foi dado prosseguimento na intervenção extraprogramada do TG-C. Foram substituídos os três cilindros de CO2 descarregados por sobressalentes disponíveis no estoque. Foram realizados também novos testes funcionais no sistema de fogo e gás pela equipe de analítica. Na intervenção de ontem havíamos encontrado um sinalizador luminoso com a presença de umidade no seu circuito eletrônico, o mesmo foi limpo e hoje e reforçado as vedações do seu invólucro com silicone. Aproveitamos também fazer abrir a porta lateral da região da PT para inspeção de como estava o local, os TM´s Brazil e João Katsu informaram que foi encontrado presença de óleo. Dessa forma, o equipamento foi liberado para operação às 17:00h._x000a_Status: Concluído - disponível_x000a_"/>
    <n v="2017880210"/>
    <x v="0"/>
    <s v="AIS-5132622"/>
    <s v="AIS-5132622"/>
    <x v="12"/>
    <s v="Fogo e Gás"/>
    <s v="REAPERTO"/>
    <d v="2018-07-22T07:40:00"/>
    <d v="2018-07-23T17:00:00"/>
    <d v="2018-07-21T02:20:00"/>
    <n v="33.333333333372138"/>
    <n v="29.333333333430346"/>
    <s v="SIM"/>
    <s v="SIM"/>
    <s v="NÃO"/>
    <s v="3-Falha na Instrumentação"/>
    <s v="3.4-Fora de ajuste"/>
    <s v="3-Operação/Manutenção"/>
    <s v="3.1-Serviço fora das condições de projeto"/>
    <s v="5-Monitoramento Contínuo da Condição"/>
    <m/>
    <n v="62.666666666802485"/>
    <m/>
    <m/>
  </r>
  <r>
    <n v="2018"/>
    <x v="1"/>
    <s v="2017043627 - FT-5132603C Falha secundária (SD do TG-C)_x000a_Hoje por volta das 09h00 a MI foi acionada devido a queda do TG-C por suposta falha na meetering do secundário. Foi criada ordem imediata para atuação da equipe de instrumentação que verificou que a falha provia do FT-5132603C, controlador da meetering. TM Sílvio identificou que um dos cabos do instrumento estava solto de seu terminal (o terminal estava fixado corretamente no borne). Foi realizado o reparo do cabeamento e entregue à OP por volta das 16h30, que realizou sua partida em seguida sem anormalidades._x000a_Status: Concluído - Disponível"/>
    <n v="2017043627"/>
    <x v="0"/>
    <s v="FT-5132603 (80FGS)"/>
    <s v="METERING"/>
    <x v="12"/>
    <s v="Proteção vibração Bently Nevada"/>
    <s v="REAPERTAR OS CABOS"/>
    <d v="2018-01-02T09:00:00"/>
    <d v="2018-01-02T16:30:00"/>
    <d v="2018-01-01T00:00:00"/>
    <n v="7.5"/>
    <n v="33"/>
    <s v="SIM"/>
    <s v="SIM"/>
    <s v="NÃO"/>
    <s v="3-Falha na Instrumentação"/>
    <s v="3.2 - Sem sinal/indicação/alarme"/>
    <s v="3-Operação/Manutenção"/>
    <s v="3.1-Serviço fora das condições de projeto"/>
    <s v="6-Interferência na Produção"/>
    <m/>
    <n v="40.5"/>
    <n v="0.78326612903202331"/>
    <n v="0.78326612903202331"/>
  </r>
  <r>
    <n v="2018"/>
    <x v="0"/>
    <s v="Instrumentação_x000a_OI 2017636026 - GE-513201C - ZSL-5132603C Alarme_x000a_Hoje pela manhã fomos acionados com a informação de falha do sensor ZSL-5132603C (331FDC2) que está indicando porta dos filtros do TG-C aberta, porém a mesma está fechada. Verificado que esta falha acarreta ocasiona indisponibilidade do TG-C e conseqüente perda da redundância da geração principal. Assim, aberta ordem imediata para atuação da instrumentação. TM Sílvio identificou que o sensor estava danificado, necessitando substituição. Realizada reserva 78746910 e retirada uma unidade do NM 11.296.637 do estoque. Feita a troca do sensor e o equipamento voltou a ficar funcional, disponibilizando novamente o TG-C._x000a_Status: Concluído - Disponível"/>
    <n v="2017636026"/>
    <x v="0"/>
    <s v="ZSL-5132603C"/>
    <s v="SENSOR DE PORTA"/>
    <x v="12"/>
    <s v="Ar de Ventilação"/>
    <s v="SUBSTITUIR SENSOR"/>
    <d v="2018-05-20T08:00:00"/>
    <d v="2018-05-20T14:00:00"/>
    <d v="2018-05-18T21:00:00"/>
    <n v="6"/>
    <n v="35.000000000058208"/>
    <s v="SIM"/>
    <s v="NÃO"/>
    <s v="NÃO"/>
    <s v="3-Falha na Instrumentação"/>
    <s v="3.2 - Sem sinal/indicação/alarme"/>
    <s v="3-Operação/Manutenção"/>
    <s v="3.4-Desgaste e deterioção esperados."/>
    <s v="6-Interferência na Produção"/>
    <m/>
    <n v="41.000000000058208"/>
    <m/>
    <m/>
  </r>
  <r>
    <n v="2018"/>
    <x v="0"/>
    <s v="Mecânica:_x000a_OI 2017586804 GE-513201C - Falha na Partida_x000a_Sinalizado pela equipe da operação por volta das 06:30h da realização de três tentativas de partida do TGC durante a madrugada de hoje sem sucesso devido a falha na ignição das câmaras 1,8,9(TE´s 13,14,15,16). Sendo necessário a intervenção para limpeza das tochas. Em função da indisponibilidade do TGA essa demanda foi tratada como imediata. Foi realizada a retirada as tochas 1, 8 e 9 para limpeza em oficina na sequência os mesmos foram reinstalados em campo. Atividade foi concluída com sucesso por volta das 12:00h. A máquina entrou em operação 12:30h mas caiu durante a fase de warmup devido a falha no sistema de fogo e gás. Verificamos que existiam algumas falhas ativas no EAGLE pertinente a abertura de porta, desbloqueio de CO2 dentre outras que não haviam sido resetadas antes da partida da máquina. Após o reset, a máquina partiu com sucesso, foi colocada em carga e passou para PREMIX com 14,3MW por volta das 15:00h. Obs.: Essa questão da passagem tardia para premix está em avaliação pela equipe de engenharia. Foi montado logger pelo Eng. Mure para acompanhamento de variáveis que influenciam nessa fase, caso venha a ocorrer outro evento de passagem indevida de PREMIX para Central teremos condições analisar melhor a falha. _x000a_Após o retorno do TGC o TGB foi parado para realização de sopragem nas câmaras que estavam apresentando spread elevado. Segue operando TGD e TGC em PREMIX._x000a_Status: Concluído - Operando"/>
    <n v="2017586804"/>
    <x v="0"/>
    <s v="CÂMARA DE COMBUSTÃO"/>
    <s v="CÂMARA DE COMBUSTÃO"/>
    <x v="12"/>
    <s v="GG-Combustão"/>
    <s v="LIMPAR CÂMARAS"/>
    <d v="2018-05-08T06:30:00"/>
    <d v="2018-05-08T12:00:00"/>
    <d v="2018-05-06T18:00:00"/>
    <n v="5.4999999999417923"/>
    <n v="36.500000000058208"/>
    <s v="SIM"/>
    <s v="NÃO"/>
    <s v="NÃO"/>
    <s v="1-Falha Mecânica"/>
    <s v="5.1-Obstrução/Bloqueio/Entupimento"/>
    <s v="3-Operação/Manutenção"/>
    <s v="3.1-Serviço fora das condições de projeto"/>
    <s v="6-Interferência na Produção"/>
    <m/>
    <n v="42"/>
    <m/>
    <m/>
  </r>
  <r>
    <n v="2018"/>
    <x v="0"/>
    <s v="Automação/Instrumentação/Engenharia_x000a_OI 2017571718 - GE-513201C PT-5132647 Subst. Instrumento_x000a_Hoje pela manhã, o TG-C foi parado pela OP conforme havíamos combinado. Equipes de instrumentação e automação iniciaram atuação e contaram com apoio dos Eng. Lucas e Mure, além do envolvimento dos Sup. Edinilson e Fazzini. Foram realizadas as verificações propostas pela engenharia e mais algumas ao longo do dia: substituído cartão, foi passado um novo cabeamento externo para teste, invertidos canais do cartão para ver se o problema se invertia indicando um possível problema interno no PLC. A cada tentativa, eram realizados crancks no TG para verificar o ruído e não foi observada melhora em nenhuma delas. Equipe então partiu para tentativa de ajuste no damping dos transmissores e desta vez foi observado que o ruído diminuiu. Partimos então para um ajuste fino no damping pois, a depender do valor colocado, o TG nem conseguia partir para teste. Ao final do dia, chegou-se a um valor de damping de 0,8s que permitiu a partida correta do TG e um comportamento menos ruidoso do instrumentos. Assim, o TG foi parado e será mantido disponível ao longo do final de semana. Estamos planejando para segunda-feira uma tentativa de partida do TG-C com passagem a pré-mix para vermos se a atuação de hoje foi efetiva para correção da falha._x000a_OBS: TMs Menezes, Bruno Forship, Norte Forship e Eng. Lucas atuaram até próximo das 21h._x000a_OBS: TM Danyell atuou até aproximadamente 20h._x000a_Status: Pendente teste de passagem a pré-mix - Disponível"/>
    <n v="2017571718"/>
    <x v="0"/>
    <s v="PT-5132647C"/>
    <s v="PT-5132647C"/>
    <x v="12"/>
    <s v="GG-Combustão"/>
    <s v="SUBSTITUIR INSTRUMENTO"/>
    <d v="2018-05-18T08:00:00"/>
    <d v="2018-05-18T21:00:00"/>
    <d v="2018-05-16T18:00:00"/>
    <n v="12.999999999941792"/>
    <n v="38.000000000058208"/>
    <s v="NÃO"/>
    <s v="NÃO"/>
    <s v="NÃO"/>
    <s v="3-Falha na Instrumentação"/>
    <s v="3.3- Sinal/Indicação/Alarme falso"/>
    <s v="3-Operação/Manutenção"/>
    <s v="3.1-Serviço fora das condições de projeto"/>
    <s v="5-Monitoramento Contínuo da Condição"/>
    <m/>
    <n v="51"/>
    <m/>
    <m/>
  </r>
  <r>
    <n v="2018"/>
    <x v="1"/>
    <s v="2017045578 - GE-513201B Spread na Partida_x000a_Após a queda do TG-A por nível baixo de óleo, como o TG-C ainda não estava disponível, OP tentou realizar a partida do TG-B, sem sucesso. Em 3 tentativas de partida houve spread por atuação dos termopares 01 e 17.  Assim, foi aberta ordem imediata para equipe de mecânica realizar a limpeza das tochas. TMs Sérgio e João Vitor realizaram a tarefa, reinstalaram as tochas e acompanharam a partida do TG, que queimou na primeira tentativa. OBS: TMs João e Sérgio atuaram até aproximadamente 21h30. _x000a_Status: Concluído - Disponível"/>
    <n v="2017045578"/>
    <x v="0"/>
    <s v="CÂMARA DE COMBUSTÃO"/>
    <s v="Câmara de combustão 9"/>
    <x v="13"/>
    <s v="GG-Combustão"/>
    <s v="Limpeza da tocha"/>
    <d v="2018-01-02T14:21:00"/>
    <d v="2018-01-02T19:55:00"/>
    <d v="2018-01-01T00:00:00"/>
    <n v="5.5666666666511446"/>
    <n v="38.349999999976717"/>
    <s v="NÃO"/>
    <s v="NÃO"/>
    <s v="NÃO"/>
    <s v="1-Falha Mecânica"/>
    <s v="5.1-Obstrução/Bloqueio/Entupimento"/>
    <s v="3-Operação/Manutenção"/>
    <s v="3.0-Geral"/>
    <s v="6-Interferência na Produção"/>
    <m/>
    <n v="43.916666666627862"/>
    <n v="0.8762544802868375"/>
    <n v="0.8762544802868375"/>
  </r>
  <r>
    <n v="2018"/>
    <x v="4"/>
    <s v="28/09 - Elétrica_x000a_OI 2018244539 - M-B-1621301A Em Falha_x000a_Hoje de manhã fomos informados pela OP sobre a indisponibilidade do sistema OCVAP I, devido a uma falha no carregamento de mola do DJ-527A (bomba A) e falha na XV-301B (sucção da bomba B), ocorridas durante tentativa de partida do bombeio no turno da noite. Optamos por atuar de imediato com a elétrica no disjunto do motor da bomba A, devido ao histórico recente de intervenção nele. Em 24/09 a OP solicitou prioridade na correção de falha similar neste disjuntor, pois necessitava bombear, a MI atuou mas na hora do teste, por opção da OP, o mesmo não foi liberado. Hoje no redia questionamos a OP se o turno da noite verificou a situação da gaveta na K-24, o que nos foi confirmado. Sendo assim, hoje pela manhã a equipe retornou ao local mas constatou que o disjuntor estava extraído. Feita inserção para a OP e liberado. Foi acompanhada tentativas de partida do sistema, porém sem sucesso. Ambas as bombas retornavam condição anormal de não escorvadas. Esta situação foi tratada pela OM 2018244572, abaixo._x000a_Status: Concluído"/>
    <n v="2018244539"/>
    <x v="0"/>
    <s v="Disjuntor M-B-1621301A"/>
    <s v="Disjuntor M-B-1621301A"/>
    <x v="0"/>
    <s v="Motor"/>
    <s v="Realização da inserção do disjuntor"/>
    <d v="2018-09-28T09:00:00"/>
    <d v="2018-09-28T22:00:00"/>
    <d v="2018-09-26T18:10:00"/>
    <n v="12.999999999941792"/>
    <n v="38.833333333313931"/>
    <s v="SIM"/>
    <s v="NÃO"/>
    <s v="NÃO"/>
    <s v="4-Falha Elétrica"/>
    <s v="4.3-Sem energia"/>
    <s v="3-Operação/Manutenção"/>
    <s v="3-Operação/Manutenção"/>
    <s v="9-Sob Demanda"/>
    <m/>
    <n v="51.833333333255723"/>
    <m/>
    <m/>
  </r>
  <r>
    <n v="2018"/>
    <x v="3"/>
    <s v="27/06 - Andaime:_x000a_OM 2017776408 - VE-P-123112A-A Montar andaime e substituir correia_x000a_Concluída a montagem do andaime para a substituição da correia amanhã pela mecânica. Compressor A somente com dois permutadores disponíveis._x000a_Status: Em andamento – Indisponível_x000a__x000a_28/06 - Mecânica_x000a_OM 2017776408 - VE-P-123112A-A Montar andaime e substituir correia_x000a_Realizado a substituição da correia, testado e liberado o ventilador para operação, desta forma deixamos o compressor A com 3 dos 4 ventiladores disponíveis. _x000a_Status: Concluído –disponível_x000a_"/>
    <n v="2017776408"/>
    <x v="0"/>
    <s v="VE-P-123112A-A"/>
    <s v="VE-P-123112A-A"/>
    <x v="10"/>
    <s v="Ventilador"/>
    <s v="SUBSTITUIR CORREIA"/>
    <d v="2018-06-27T09:00:00"/>
    <d v="2018-06-28T09:00:00"/>
    <d v="2018-06-25T17:00:00"/>
    <n v="24"/>
    <n v="39.999999999941792"/>
    <s v="SIM"/>
    <s v="NÃO"/>
    <s v="NÃO"/>
    <s v="2-Falha de Material"/>
    <s v="2.4-Desgaste"/>
    <s v="3-Operação/Manutenção"/>
    <s v="3.3-Erro de manutenção"/>
    <s v="4-Monitoramento Periódico da Condição"/>
    <m/>
    <n v="63.999999999941792"/>
    <m/>
    <m/>
  </r>
  <r>
    <n v="2018"/>
    <x v="1"/>
    <s v="GE-513201A Vazamento de Óleo Sintético (SD do TG-A)_x000a_Após a queda do TG-C, OP colocou em operação o TG-A, que partiu sem maiores problemas porém veio a cair por volta das 16h00 por baixo nível de óleo sintético. Equipe da Semapi foi acionada para realizar a completação e investigação da falha. Conforme informado pela equipe, cerca de 80 litros de óleo foram perdidos no vazamento. Foi completado 120 litros e deixada a máquina com aproximadamente 300mm de nível (acima do que estava antes do vazamento). Ao abrir o hood, foi encontrada bastante sujeira de óleo e não foi possível identificar o ponto exato do vazamento, mas Sup. Helimar suspeita de ser algum mangote. Nos próximos dias será dada continuidade nesta avaliação, com a limpeza do hood e avaliação da possibilidade de partir o TG com as portas do hood abertas para abreviar o tempo de identificação do ponto que falhou. _x000a_Status: Indisponível 07.01.2018 GE-513201A - Sanar vazamento conexão bomba motor de partida_x000a_Ontem durante a partida TGA por volta das 11:00h para realização dos testes de estanqueidade das linhas de óleo sintético do hood houve pequeno vazamento na conexão do mangote da bomba do motor de partida (externo), o resíduo de óleo ficou contido no dick de contenção localizado abaixo na bomba. Hoje a equipe de mecânica substituiu os o'rings das duas extremidades do mangote de 1.1/2&quot; do motor de partida. Constatado que o'ring estava realmente rompido no ponto onde ocorreu o vazamento. Atividade foi concluída por volta das 10:00h, logo em seguida o TGA foi colocado em operação, o mesmo ficou operando até as 15:00h com carga de 2MW. Por volta das 18:00h realizamos inspeção interna no hood para verificar a existência de algum vazamento, nada foi encontrado. Dessa forma, o equipamento foi liberado para operação. Acordamos junto a coordenação fazer da TGD pelo TGA durante o dia._x000a_INFORMATIVO: O TGD permaneceu durante todo o final de semana com mesma contagem de partículas no debris counter(14) está estável._x000a_Status: Concluído - disponível"/>
    <n v="2017047142"/>
    <x v="0"/>
    <s v="TANQUE DE ÓLEO"/>
    <s v="O'RING"/>
    <x v="17"/>
    <s v="GG-Combustão"/>
    <m/>
    <d v="2018-01-02T16:00:00"/>
    <d v="2018-01-07T10:00:00"/>
    <d v="2018-01-01T00:00:00"/>
    <n v="114"/>
    <n v="39.999999999941792"/>
    <s v="SIM"/>
    <s v="SIM"/>
    <s v="NÃO"/>
    <s v="1-Falha Mecânica"/>
    <s v="1.1-Vazamento"/>
    <s v="3-Operação/Manutenção"/>
    <s v="3.1-Serviço fora das condições de projeto"/>
    <s v="6-Interferência na Produção"/>
    <m/>
    <n v="153.99999999994179"/>
    <n v="0.84677419354838712"/>
    <n v="0.84677419354838712"/>
  </r>
  <r>
    <n v="2018"/>
    <x v="7"/>
    <s v="Instrumentação+Automação:_x000a_OM 2016220721 - B-540002B - Substituir TSH-5420301_x000a_TM Silvio e Danilo atuaram no TSH e idenficaram que o alarme existente na IHM não era referente uma falha do termostato, mas um erro na lógica onde havia a entrada do sinal do instrumento porem no PLC não havia lógica habilitada paro recebimento do sinal do campo. Removida a IHM do campo e também foi constatado que não havia backup da lógica, com isso foi realizado o backup da lógica e estudado como poderia ser habilitada o recebimento do sinal do termostato. Realizado tentativa de habilitação sem sucesso, equipe de automação precisará de mis tempo apara estudar a lógica da bomba para corrigir esta falha de alta temperatura do sistema de arrefecimento. Atividade deverá ser reprogramada para a equipe de automação._x000a_Status: Concluído substituição do Termostato - Disponíve"/>
    <n v="2016220721"/>
    <x v="0"/>
    <s v="B-540002B"/>
    <s v="TSH-5420301/ LOGICA"/>
    <x v="19"/>
    <m/>
    <s v="SUBSTITUIR TSH/ AJUSTAR LÓGICA PLC"/>
    <d v="2018-04-28T08:00:00"/>
    <d v="2018-04-29T18:00:00"/>
    <d v="2018-04-26T14:30:00"/>
    <n v="33.999999999941792"/>
    <n v="41.500000000116415"/>
    <s v="NÃO"/>
    <s v="NÃO"/>
    <s v="NÃO"/>
    <s v="3-Falha na Instrumentação"/>
    <s v="3-Falha na Instrumentação"/>
    <s v="3-Operação/Manutenção"/>
    <s v="3.1-Serviço fora das condições de projeto"/>
    <s v="2-Teste Funcional"/>
    <m/>
    <n v="75.500000000058208"/>
    <m/>
    <m/>
  </r>
  <r>
    <n v="2018"/>
    <x v="9"/>
    <s v="2017188825 - GE-513201B Sopragem Câmara 9_x000a_Após a conclusão da atividade de ontem na falha de partida do TG-B, hoje de manhã o mesmo foi colocado para operar com sucesso. Ao passar para o pré-mix, também com sucesso, foi notado comportamento anormal na câmara 9, sendo que o termopar 14 estava indicando temperatura muito superior aos demais, em torno de 100°C. Pelo histórico que temos de, em condições parecidas, acontecer SD por spread caso a medição ultrapasse 150°C, optamos por novamente para a máquina, partindo o TG-A, e intervir na câmara 9 para sopragem. Foi aberta OM Imediata e os TMs Luciano e João Vitor realizaram a tarefa. TG foi testado ao final do dia e partiu sem problemas e sem apresentar spread._x000a_Status: Concluído - Disponível"/>
    <n v="2017188825"/>
    <x v="0"/>
    <s v="CÂMARA DE COMBUSTÃO"/>
    <s v="Câmara de combustão"/>
    <x v="13"/>
    <s v="GG-Combustão"/>
    <s v="Soprar as câmeras com N2"/>
    <d v="2018-02-02T08:21:00"/>
    <d v="2018-02-09T18:00:00"/>
    <d v="2018-01-31T14:00:00"/>
    <n v="177.65000000002328"/>
    <n v="42.349999999918509"/>
    <s v="SIM"/>
    <s v="NÃO"/>
    <s v="NÃO"/>
    <s v="1-Falha Mecânica"/>
    <s v="5.1-Obstrução/Bloqueio/Entupimento"/>
    <s v="3-Operação/Manutenção"/>
    <s v="3.1-Serviço fora das condições de projeto"/>
    <s v="5-Monitoramento Contínuo da Condição"/>
    <m/>
    <n v="219.99999999994179"/>
    <n v="0.6984374999997921"/>
    <n v="0.86361607142836361"/>
  </r>
  <r>
    <n v="2018"/>
    <x v="9"/>
    <m/>
    <n v="2017238914"/>
    <x v="0"/>
    <s v="GE-513201A"/>
    <m/>
    <x v="17"/>
    <s v="Gás Combustível"/>
    <m/>
    <d v="2018-02-15T12:50:00"/>
    <d v="2018-02-19T12:00:00"/>
    <d v="2018-02-13T17:30:00"/>
    <n v="95.166666666744277"/>
    <n v="43.333333333313931"/>
    <s v="SIM"/>
    <s v="NÃO"/>
    <s v="NÃO"/>
    <m/>
    <m/>
    <m/>
    <m/>
    <m/>
    <m/>
    <n v="138.50000000005821"/>
    <n v="0.84164186507924965"/>
    <n v="0.84164186507924965"/>
  </r>
  <r>
    <n v="2018"/>
    <x v="3"/>
    <s v="Instrumentação:_x000a_OI 2017704252 C-123701B-Falha de indicação TIT-1237402B(#)_x000a_Acionado a manutenção por volta das 08:30h com informação da OP da queda do compressor de reciclo B da fase I devido a falha no TIT-402B que passou de 70ºc para 150ºC de forma repentina derrubando a máquina. Havíamos troca o sensor termoelemento danificado no dia 07/06 pelo seu par reserva. Foi verificado em campo que identificado que o termoelemento teria aberto, sendo necessitando a substituição do PT-100, identificado sobressalente NM 11.218.583 gerado reserva 79086006-1 de uma unidade  e realizado a substituição do instrumento em campo. Após a substituição do instrumento e colocado o compressor em operação com sucesso._x000a_Status: Concluído - Operando"/>
    <n v="2017704252"/>
    <x v="0"/>
    <s v="TIT-1237402B"/>
    <s v="TRANSMISSOR DE TEMPERATURA"/>
    <x v="4"/>
    <s v="Descarga 1º Estágio"/>
    <s v="SUBSTITUIR TIT"/>
    <d v="2018-06-09T08:16:00"/>
    <d v="2018-06-09T15:00:00"/>
    <d v="2018-06-07T12:00:00"/>
    <n v="6.7333333332790062"/>
    <n v="44.266666666720994"/>
    <s v="SIM"/>
    <s v="SIM"/>
    <s v="NÃO"/>
    <s v="3-Falha na Instrumentação"/>
    <s v="3.3- Sinal/Indicação/Alarme falso"/>
    <s v="3-Operação/Manutenção"/>
    <s v="3.1-Serviço fora das condições de projeto"/>
    <s v="6-Interferência na Produção"/>
    <m/>
    <n v="51"/>
    <m/>
    <m/>
  </r>
  <r>
    <n v="2018"/>
    <x v="4"/>
    <s v="28/09 - OM 2018246857 - GE-513201D Shutdown TG-D (atuação do sensor Bently Nevada I39UCHH)_x000a_Hoje, por volta das 16h10, houve queda do TG-D por nova atuação do sensor do Bently Nevada I39UCHH, como ocorreu também já havia ocorrido alguns dias atrás. Houve o descarte de todas as cargas, ficando somente o TG-B operando. Porém, não houve grande transtorno operacional para voltar com todas as máquinas e por volta das 18h30 a UTGCA já estava exportando normalmente. A queda ocorreu no momento da partida do C-3123102A, mesma situação verificada em outras oportunidades. Equipe de engenharia está avaliando estas ocorrências e suspeita que há algum efeito que o fechamento do disjuntor do motor deste compressor causa no disjuntor do TG-D, que está localizado fisicamente no painel do lado do painel do motor do compressor. Como isto ainda está sob análise, definimos em conjunto com a gerência que toda próxima partida de qualquer compressor de propano da fase 2 só deve ocorrer com a inibição deste sensor, através da ativação do ARO 2018/045. E assim foi feito no retorno da planta pelo TM Danilo, com a partida do C-3123102B. Este force deve ser feito durante antes da partida e retirado logo após a partida com sucesso destes compressores. Manteremos esta OM aberta para atuar desta forma sempre que necessário enquanto ainda não temos um parecer para solução definitiva do problema._x000a_Status: Concluído - TG-D Operando (manter OM aberta)"/>
    <n v="2018246857"/>
    <x v="0"/>
    <s v="Em análise"/>
    <s v="Em análise"/>
    <x v="6"/>
    <s v="Gerador"/>
    <s v="Realizar análise de falha"/>
    <d v="2018-09-28T16:14:00"/>
    <d v="2018-09-28T16:40:00"/>
    <d v="2018-09-26T16:25:00"/>
    <n v="0.43333333334885538"/>
    <n v="47.816666666592937"/>
    <s v="SIM"/>
    <s v="SIM"/>
    <s v="NÃO"/>
    <s v="8-Em análise"/>
    <s v="8-Em análise"/>
    <s v="8-Em análise"/>
    <s v="8-Em análise"/>
    <s v="6-Interferência na Produção"/>
    <m/>
    <n v="48.249999999941792"/>
    <m/>
    <m/>
  </r>
  <r>
    <n v="2018"/>
    <x v="4"/>
    <s v="26/09 - Eng. Gustavo, Eng Lucas, Eng Fernando, Sup Aoki e Sup Thomaz _x000a_GE-513201D - Shutdown_x000a_Hoje por voltas das 16:20h ocorreu o SD do TG-D por uma falha do bently BDN COMMON VIBRATION HIGH SDL e na sequência subindo o alarme PT NDE X VIBRATION HIGH ALM já na parada do TG-D com isso derrubando 2 compressor de propano fase 1 e 3 compressores de venda. Este TG vinha operando em PREMIX sem apresentar anormalidades, quando no momento da partida do compressor C-3123102A ao mesmo tempo ocorreu o SD do TG-D. Em avaliação iniciada pela equipe não foi identificada a causa do SD do TG-D, segue em análise._x000a_Status: Em andamento - Operando em PREMIX"/>
    <s v="SEM ORDEM"/>
    <x v="0"/>
    <s v="Em análise"/>
    <s v="Em análise"/>
    <x v="6"/>
    <s v="Gerador"/>
    <s v="Realizar análise de falha"/>
    <d v="2018-09-26T15:57:00"/>
    <d v="2018-09-26T16:25:00"/>
    <d v="2018-09-24T16:00:00"/>
    <n v="0.46666666679084301"/>
    <n v="47.950000000011642"/>
    <s v="SIM"/>
    <s v="SIM"/>
    <s v="SIM"/>
    <s v="3-Falha na Instrumentação"/>
    <s v="3.3- Sinal/Indicação/Alarme falso"/>
    <m/>
    <m/>
    <s v="6-Interferência na Produção"/>
    <m/>
    <n v="48.416666666802485"/>
    <m/>
    <m/>
  </r>
  <r>
    <n v="2018"/>
    <x v="4"/>
    <s v="08,09/09 - Automação:_x000a_OE 2017334883 - B-631503 Falha na Partida_x000a_Acionado a manutenção as 23:40h do dia 07/09 devido a operação estar tentando operar a bomba para realizar o descarregamento de propano, devido a bomba estar recebendo um sinal de shutdown impedindo a partida. TM Tiago avaliou e identificou que o sinal partia da XV-6315046 por estar em falha, realizado force na XV-6315046 e colocado a bomba em operação em seguida. Atividade concluída as 00:30h do dia 08/09. Elaborado ARO 21 para o force da XV-6315046._x000a_Status: Concluído - Operando_x000a_"/>
    <n v="2017334883"/>
    <x v="0"/>
    <s v="XV-6315046"/>
    <s v="XV-6315046"/>
    <x v="20"/>
    <s v="Bomba"/>
    <s v="_x000a_Realização do force na XV-6315046 _x000a_"/>
    <d v="2018-09-08T00:00:00"/>
    <d v="2018-09-08T01:00:00"/>
    <d v="2018-09-05T19:00:00"/>
    <n v="0.99999999994179234"/>
    <n v="53.000000000058208"/>
    <s v="SIM"/>
    <s v="NÃO"/>
    <s v="NÃO"/>
    <s v="1-Falha Mecânica"/>
    <s v="1.6Interferência/Travamento/Emperramento"/>
    <s v="3-Operação/Manutenção"/>
    <s v="3.1-Serviço fora das condições de projeto"/>
    <s v="6-Interferência na Produção"/>
    <m/>
    <n v="54"/>
    <m/>
    <m/>
  </r>
  <r>
    <n v="2018"/>
    <x v="4"/>
    <s v="09/09 - Automação:_x000a_OE 2017334883 - B-631503 Falha na Partida - Remover force XV-6315046_x000a_Após o reparo realizado pela instrumentação na data de ontem na XV-6315046, hoje foi removido o force pela automação e dado baixa na ARO 21_x000a_Status: Concluído-operando"/>
    <n v="2017334883"/>
    <x v="0"/>
    <s v="XV-6315046"/>
    <s v="XV-6315046"/>
    <x v="20"/>
    <s v="Bomba"/>
    <s v="_x000a_Remoção do force na XV-6315046 _x000a_"/>
    <d v="2018-09-10T08:00:00"/>
    <d v="2018-09-10T09:00:00"/>
    <d v="2018-09-08T01:00:00"/>
    <n v="0.99999999994179234"/>
    <n v="55.000000000116415"/>
    <s v="SIM"/>
    <s v="NÃO"/>
    <s v="NÃO"/>
    <s v="1-Falha Mecânica"/>
    <s v="1.6Interferência/Travamento/Emperramento"/>
    <s v="3-Operação/Manutenção"/>
    <s v="3.1-Serviço fora das condições de projeto"/>
    <s v="6-Interferência na Produção"/>
    <m/>
    <n v="56.000000000058208"/>
    <m/>
    <m/>
  </r>
  <r>
    <n v="2018"/>
    <x v="2"/>
    <s v="Automação:_x000a_OI 2017375700 - C-123101A - Falha impedindo partida_x000a_Acionado manutenção por volta das 20:20h devido a queda do compressor de venda D e na tentativa de partida a operação identificou que a válvula anti surge do Venda D XV1231214 estava travada a princípio. Diante disso forma partir o compressor A porém apresenta falha e não conseguia resetar, acionado TM Danyell para avalia um possível travamento do Bentlly, na primeira avaliação suspeitou da falha de um cartão da Bently, retirado sobressalente do estoque e substituído sem sucesso. Ao aprofundar um pouco mais na identificação, foi observado que o TE-34 do mancal do motor principal estava em falha e chegando a conclusão da barreira intrínseca queimada. Acionado o TM Helvio as 22;30h e realizada a substituição da barreira por outra recuperada eliminando a falha. Iniciada nova partida sendo abortada por falha no booster. Ao avaliar o funcionamento do booster foi identificado que um dos cilindros pneumáticos estava solto com os 4 parafusos caídos e que o tube de acionamento do cilindro havia cisalhado na anilha, normalizado a fixação do cilindro e refeito a fixação do Tube. Após isto foi realizada nova partida do compressor com sucesso as 23:45h. TM Danyell e TM Helvio liberados as 00:00h. OBS: Compressor D ficou indisponível para melhor avaliação no dia seguinte._x000a_Status: Concluído - Operando"/>
    <n v="2017375700"/>
    <x v="0"/>
    <s v="BARREIRAS INTRÍNSECAS"/>
    <s v="Barreira Intrínseca"/>
    <x v="10"/>
    <s v="PAINEL DE PROTEÇÃO"/>
    <s v="Substituir barreira intrínseca"/>
    <d v="2018-03-15T20:00:00"/>
    <d v="2018-03-15T23:45:00"/>
    <d v="2018-03-13T11:00:00"/>
    <n v="3.75"/>
    <n v="57"/>
    <s v="SIM"/>
    <s v="NÃO"/>
    <s v="NÃO"/>
    <s v="3-Falha na Instrumentação"/>
    <s v="3.2 - Sem sinal/indicação/alarme"/>
    <s v="3-Operação/Manutenção"/>
    <s v="3.1-Serviço fora das condições de projeto"/>
    <s v="6-Interferência na Produção"/>
    <m/>
    <n v="60.75"/>
    <m/>
    <m/>
  </r>
  <r>
    <n v="2018"/>
    <x v="1"/>
    <s v="2016999925 - B-123101B Ruído Anormal e Temperatura Elevada_x000a_Iniciada atividade na bomba B de MEG da UAPO-I. Realizada medição dimensional da folga do primeiro pinhão do redutor, após desacoplamento motor x redutor. Atividade segue amanhã._x000a_Status: Em andamento - Indisponível_x000a_"/>
    <n v="2016999925"/>
    <x v="0"/>
    <s v="B-123101B"/>
    <s v="B-123101B"/>
    <x v="21"/>
    <m/>
    <m/>
    <d v="2018-01-03T09:30:00"/>
    <d v="2018-01-16T15:30:00"/>
    <d v="2018-01-01T00:00:00"/>
    <n v="318"/>
    <n v="57.500000000058208"/>
    <s v="SIM"/>
    <s v="SIM"/>
    <s v="NÃO"/>
    <s v="1-Falha Mecânica"/>
    <s v="1.3-Folga/Alinhamento"/>
    <s v="3-Operação/Manutenção"/>
    <s v="3.1-Serviço fora das condições de projeto"/>
    <s v="1-Manutenção Periódica"/>
    <m/>
    <n v="375.50000000005821"/>
    <n v="0.57258064516129026"/>
    <n v="0.57258064516129026"/>
  </r>
  <r>
    <n v="2018"/>
    <x v="8"/>
    <s v="26/07 - Mecânica+Analítica+Eng. Lucas_x000a_OI 2017880210 GE-513201C - SD por detecção de fogo (#)_x000a_As 08:30h de hoje ocorreu o SD do TG-C por atuação do sistema de fogo e gás com disparo da bateria 1 dos cilindros de CO2. Em breve análise a equipe da mecânica TM Luciano e Sergio não identificou nenhum indício de fogo, porém foi verificado no log de eventos que o Sensor 28FPEV13 atuou por 3 segundos e depois de 35 segundos ocorreu a atuação do Sensor 28FPEV1 por 4 segundos. Como foi o segundo evento com a mesma falha dentro de 5 dias e prestes a parada dos TG's devido a parada da unidade, foi alinhado com a coordenação de operação que iremos programar para a semana 32 a análise e correção da falha ocorrida. Foi agendada uma reunião para 31/07 as 10h para definição de uma estratégia de atuação nos TG's durante a parada._x000a_Status: Indisponível"/>
    <n v="2017880210"/>
    <x v="0"/>
    <s v="Em análise"/>
    <s v="GE-513201C"/>
    <x v="12"/>
    <s v="Fogo e Gás"/>
    <s v="Falha sendo estuda"/>
    <d v="2018-07-26T08:30:00"/>
    <d v="2018-09-17T17:00:00"/>
    <d v="2018-07-23T17:00:00"/>
    <n v="1280.5000000001164"/>
    <n v="63.499999999883585"/>
    <s v="SIM"/>
    <s v="SIM"/>
    <s v="NÃO"/>
    <s v="8-Em análise"/>
    <s v="8-Em análise"/>
    <s v="8-Em análise"/>
    <s v="8-Em análise"/>
    <s v="6-Interferência na Produção"/>
    <m/>
    <n v="1344"/>
    <m/>
    <m/>
  </r>
  <r>
    <n v="2018"/>
    <x v="4"/>
    <s v="03,04/09 - Caldeiraria:_x000a_OM 2017613206 B-2123101B - Ajuste Defasagem_x000a_Hoje foi dado prosseguimento na intervenção da bomba de MEG B da UAPO II pela caldeiraria. Foi realizado o desraqueteamento das linhas de sucção e descarga, reinstalado o acumulador de pressão calibrado e iniciado a montagem da suportação das linhas. Atividade continua amanhã, devemos concluir a suportação junto com paralelismo._x000a_Status: Em andamento - continua 04/09"/>
    <n v="2017613206"/>
    <x v="0"/>
    <s v="B-2123101B"/>
    <s v="B-2123101B"/>
    <x v="22"/>
    <s v="Bomba"/>
    <s v="Realizar o desraqueteamento da Bomba"/>
    <d v="2018-09-03T09:30:00"/>
    <d v="2018-09-04T16:30:00"/>
    <d v="2018-08-31T17:00:00"/>
    <n v="30.999999999941792"/>
    <n v="64.5"/>
    <s v="SIM"/>
    <s v="NÃO"/>
    <s v="NÃO"/>
    <s v="1-Falha Mecânica"/>
    <s v="1.6Interferência/Travamento/Emperramento"/>
    <s v="3-Operação/Manutenção"/>
    <s v="3.1-Serviço fora das condições de projeto"/>
    <s v="3-Inspeção"/>
    <m/>
    <n v="95.499999999941792"/>
    <m/>
    <m/>
  </r>
  <r>
    <n v="2018"/>
    <x v="3"/>
    <s v="Instrumentação:_x000a_OI 2017704252 C-123701B-Falha de indicação TIT-1237402B(#)_x000a_Hoje fomos acionados pela operação por volta das 08:30 com a informação da queda do compressor de reciclo B da fase I devido a falha na indicação de temperatura TIT-402B. Em função da indisponibilidade de compressor A atividade foi tratada como imediata. Em campo equipe de instrumentação identificou que sensor de temperatura PT-100 estava com termoelemento aberto, foi necessária sua substituição. Neste caso, o termoelemento instalado era redundante. Com isso, foi feito a troca o cabeamento interno restabelecendo a medição. Após isso, foram realizados verificação no transmissor e feito loop teste da malha de temperatura com PLC, simulando todo o range da faixa com sucesso. Equipamento foi testado e liberado pela manutenção às 12:00h e logo na sequência retornou em operação._x000a_Status: Concluído - operando"/>
    <n v="2017704252"/>
    <x v="0"/>
    <s v="TIT-1237404B"/>
    <s v="SENSOR DE TEMPERATURA"/>
    <x v="4"/>
    <s v="Descarga 1º Estágio"/>
    <s v="Substituir Sensor"/>
    <d v="2018-06-07T08:00:00"/>
    <d v="2018-06-07T12:00:00"/>
    <d v="2018-06-04T15:00:00"/>
    <n v="3.9999999999417923"/>
    <n v="65.000000000058208"/>
    <s v="SIM"/>
    <s v="SIM"/>
    <s v="NÃO"/>
    <s v="3-Falha na Instrumentação"/>
    <s v="3.3- Sinal/Indicação/Alarme falso"/>
    <s v="3-Operação/Manutenção"/>
    <s v="3.1-Serviço fora das condições de projeto"/>
    <s v="6-Interferência na Produção"/>
    <m/>
    <n v="69"/>
    <m/>
    <m/>
  </r>
  <r>
    <n v="2018"/>
    <x v="2"/>
    <s v="AT-1231201C -Em falha_x000a_------------------------------------------------------------------------_x000a_Ver relato ..._x000a__x000a_Data: 05/03/2018; OM: 2017324795; PT: 10968386 das 12:00h até 17:00h._x000a_Ocorrência: C-123101C - Geradora de N2 / AT-201._x000a_Causa: Corretiva._x000a_Atuação: Realizado primeiramente a verificação do alinhamento de ar-_x000a_comprimido para geradora de nitrogênio e posteriormente solicitado ao_x000a_operador que desce o comando de inicialização da mesma, logo após,_x000a_verificamos as indicações dos transmissores de pressão de entrada &quot;PIT-_x000a_442&quot; e de saída &quot;PIT-426&quot;da geradora, e notamos que somente o_x000a_transmissor de pressão de entrada é que estava com a pressão requerida_x000a_em aproximadamente 660kPa e observamos que o transmissor de saída &quot;PIT-_x000a_426&quot; estava com a indicação de pressão zerada. Desta forma, efetuamos o_x000a_alinhamento do by-pass da &quot;PCV-243&quot; e notamos que o &quot;PIT-426&quot; permanecia_x000a_com a indicação zerada, então chegamos à conclusão que a válvula &quot;ROV-_x000a_235&quot; não estava aberta. Solicitamos apoio da equipe de automação para_x000a_verificação do comando da &quot;SOV-235&quot; que é responsável pela atuação da_x000a_respectiva válvula &quot;ROV-235&quot;, enquanto realizamos as devidas medições de_x000a_tensão de alimentação &quot;24Vcc&quot; da &quot;SOV-235&quot; (sem tensão) e de saída de_x000a_ar-comprimido da &quot;SOV-235&quot; (sem ar de saída). Em paralelo, realizamos a_x000a_verificação do analisador de oxigênio &quot;AT-201&quot;, passando o gás padrão de_x000a_O2 à 10% e o mesmo indicou o valor coerente de 99,8% na IHM, em seguida_x000a_passamos o gás padrão de nitrogênio à 99,99% e o mesmo indicou também o_x000a_valor coerente de -0,1% na IHM, o que descartou qualquer possível_x000a_problema com o analisador de O2. Por fim, a equipe de automação,_x000a_realizou vários forces para teste da &quot;SOV-235&quot;, até que foi observado_x000a_que o CLP do compressor de venda &quot;C&quot; estava &quot;PARADO&quot; em &quot;STOP&quot;. Foi_x000a_normalizado o CLP passando para modo &quot;RUN&quot; e em seguida, testado_x000a_novamente a &quot;SOV-235&quot; com sucesso, onde foi observado que a &quot;ROV-235&quot;_x000a_foi perfeitamente aberta, permitindo que o transmissor de pressão de_x000a_saída &quot;PIT-426&quot; indicasse a devida pressão requerida em aproximadamente_x000a_660kPa e toda a malha de controle da geradora passou a funcionar_x000a_perfeitamente._x000a_Situação deixada: Disponível a geradora de nitrogênio e analisador de_x000a_O2, porém a equipe de automação ainda realizará a atualização do Backup_x000a_do programa desta máquina._x000a_Responsáveis: Márcio Jaime, Hélvio, Martins, Prado G&amp;E, Eber Automação e_x000a_Anderson GE."/>
    <n v="2017324795"/>
    <x v="0"/>
    <s v="PN-C-123101C"/>
    <s v="ANALIZADOR DE O2"/>
    <x v="23"/>
    <s v="SELAGEM"/>
    <s v="AJUSTAR O ANALISADOR"/>
    <d v="2018-03-05T12:00:00"/>
    <d v="2018-03-05T17:00:00"/>
    <d v="2018-03-02T16:00:00"/>
    <n v="5.0000000000582077"/>
    <n v="68.000000000058208"/>
    <s v="SIM"/>
    <s v="NÃO"/>
    <s v="NÃO"/>
    <s v="3-Falha na Instrumentação"/>
    <s v="3.4-Fora de ajuste"/>
    <s v="3-Operação/Manutenção"/>
    <s v="3.1-Serviço fora das condições de projeto"/>
    <s v="6-Interferência na Produção"/>
    <m/>
    <n v="73.000000000116415"/>
    <m/>
    <m/>
  </r>
  <r>
    <n v="2018"/>
    <x v="0"/>
    <s v="OM 2017503407 - C-3123701B Limpeza filtros chapéu de bruxa_x000a_Iniciadas tentativas de partida do compressor B hoje pela manhã. Compressor partiu e veio a cair poucos segundos depois, novamente por pressão baixa na sucção. Isto ocorreu por duas vezes consecutivas, quando o motor abriu contagem de 3 horas para permitir uma nova partida. Aproveitando este intervalo, equipe de caldeiraria foi destinada para verificação dos filtros chapéu de bruxa de 4&quot; e 6&quot;. Foi encontrada muita sujeira nos filtros, sendo principalmente resíduos metálicos. Também identificado que a tela do filtro de sucção do segundo estágio foi rompida. O principal objetivo da instalação destes filtros era realmente impedir este tipo de resíduo de entrar no compressor. Após a limpeza e reinstalação do filtro do primeiro estágio e substituição do filtro do segundo, ao final da tarde foi tentada uma nova tentativa e, desta vez, o compressor operou com sucesso por cerca de 12 minutos, vindo a cair novamente por pressão baixa. Assim, equipe da CCT realizou uma nova abertura dos filtros identificando desta vez praticamente nenhuma sujeira em nenhum, mas novamente a tela do filtro do segundo estágio rompida. Foi decidido pela equipe da MI e NEAC por não trocarmos novamente este filtro (só temos mais um filtro novo, com tela). Será feito contato com a gerência da NEAC através do Técnico Antônio Jorge para saber a posição da NEAC de se liberar a instalação do filtro pela NEA. Também vamos envolver a fiscalização / Equipe de grandes máquinas amanhã na avaliação. Assim, compressor foi deixado indisponível esta noite, com a pendência de instalar este filtro para tentar novas partidas._x000a_OBS: Foi observado, durante o período que a máquina operou, que a vibração nas tubulações ficou imperceptível, dando indícios também de um bom trabalho nas suportações. _x000a_Status: Em andamento - Indisponível"/>
    <n v="2017503407"/>
    <x v="0"/>
    <s v="FT-C-3123701B-02"/>
    <s v="FILTRO "/>
    <x v="18"/>
    <m/>
    <s v="SUBTITUIR FILTRO"/>
    <d v="2018-05-21T14:00:00"/>
    <d v="2018-05-21T16:00:00"/>
    <d v="2018-05-18T17:30:00"/>
    <n v="1.9999999998835847"/>
    <n v="68.500000000116415"/>
    <s v="NÃO"/>
    <s v="NÃO"/>
    <s v="NÃO"/>
    <s v="5-Falha Externa"/>
    <s v="5.1-Obstrução/Bloqueio/Entupimento"/>
    <s v="3-Operação/Manutenção"/>
    <s v="3.1-Serviço fora das condições de projeto"/>
    <s v="6-Interferência na Produção"/>
    <m/>
    <n v="70.5"/>
    <m/>
    <m/>
  </r>
  <r>
    <n v="2018"/>
    <x v="4"/>
    <s v="14/09 -Automação/Instrumentação:_x000a_OM 2017907218 -  - Apoio ao retorno da Unidade_x000a_C-123101A: Com a queda do TG-D devido ao problema de óleo térmico, houve o descarte do venda A. Ao tentar partir novamente, não foi possível pois havia sinal de SD despressurizado da máquina que não aceitava reset. TM Danilo foi envolvido na atividade e, com auxílio do notebook, identificou que a falha provinha de uma falha no inversor de frequência. Esta falha foi resetada pelo TO com sucesso e a máquina partiu na primeira tentativa. Segue operando._x000a_Status: Concluído - Operando_x000a_14/09 -Automação/Instrumentação:_x000a_OM 2017907218 -  - Apoio ao retorno da Unidade_x000a_C-123101A: No inicio do turno da noite foi acionado a manutenção devido o compressor C-123102A estar indisponível por um sinal de shutdown que a operação não conseguia resetar. TM Thiago avaliou os sinais do painel onde não foi encontrado anormalidade, retornando a análise da lógica identificou o sinal travado no PES, realizado reset normalizando deixando o compressor disponível_x000a_Status: Concluído - Disponível"/>
    <n v="2017907218"/>
    <x v="0"/>
    <s v="PES"/>
    <s v="PES"/>
    <x v="10"/>
    <s v="Sistema de partida"/>
    <s v="Realização de reset no  inversor de frequência"/>
    <d v="2018-09-14T10:30:00"/>
    <d v="2018-09-14T23:00:00"/>
    <d v="2018-09-11T09:00:00"/>
    <n v="12.500000000058208"/>
    <n v="73.5"/>
    <s v="SIM"/>
    <s v="NÃO"/>
    <s v="NÃO"/>
    <s v="3-Falha na Instrumentação"/>
    <s v="3.5-Falha no Software"/>
    <s v="5-Miscelâneas/Demais causas"/>
    <s v="5.2-Causas comum"/>
    <s v="9-Sob Demanda"/>
    <m/>
    <n v="86.000000000058208"/>
    <m/>
    <m/>
  </r>
  <r>
    <n v="2018"/>
    <x v="1"/>
    <s v="2017010249 - M-VE-P-2123113A Substituir Correia_x000a_Realizada com sucesso pela equipe da G&amp;E a substituição da correia do M-VE-P-2123113A. Ventilador disponível. - Item do PFCEO quitado._x000a_Status: Concluído - Disponível"/>
    <n v="2017010249"/>
    <x v="2"/>
    <s v="CORREIA"/>
    <s v="Correia"/>
    <x v="24"/>
    <s v="Proteção vibração Bently Nevada"/>
    <s v="Substituir correia"/>
    <d v="2018-01-04T09:00:00"/>
    <d v="2018-01-04T12:00:00"/>
    <d v="2018-01-01T00:00:00"/>
    <n v="3"/>
    <n v="81"/>
    <s v="NÃO"/>
    <s v="NÃO"/>
    <s v="NÃO"/>
    <s v="1-Falha Mecânica"/>
    <s v="1.4-Deformação"/>
    <s v="3-Operação/Manutenção"/>
    <s v="3.1-Serviço fora das condições de projeto"/>
    <s v="4-Monitoramento Periódico da Condição"/>
    <m/>
    <n v="84"/>
    <n v="0.99596774193548387"/>
    <n v="1"/>
  </r>
  <r>
    <n v="2018"/>
    <x v="3"/>
    <s v="1) Atividades de Emergência/Imediatas:_x000a_21/06 Mecânica:_x000a_OI 2017503327 C-3123701C - Limpeza de Filtro Chapéu de Bruxa _x000a_Acionado a manutenção por volta das 21:00h devido a tentativas de partida nos compressores de reciclo A e C da fase II sem sucesso em função de baixa pressão na sucção dos compressores, sendo necessário a limpeza nos filtros chapéu de bruxa. A operação optou pela limpeza do compressor &quot;C&quot; devido ao mesmo estar com maior confiabilidade. Dessa forma, foi mobilizado os TM de sobreaviso da mecânica para realização da limpeza nos filtros do compressor C. Foi constatado a presença de sujeira seca no interior dos dois filtros, feito limpeza e reinstalado ambos no campo. Atividade concluída por das volta das 03:15h. Após a intervenção o compressor foi tentado nova partida sem sucesso, a máquina veio a cair por baixa pressão agora na sucção do 2º estágio. Durante o acompanhamento de partida não foi constatado nenhum tipo de vazamento pelos flanges, sendo assim, o equipamento foi considerando entregue pela manutenção. A operação operação verificou ruído sonoro elevado vindo da região dos skids na área e optou reavaliar as condições operacionais no campo antes de mobilizar apoio da manutenção. Logo pela manhã vamos realizar a limpeza nos filtros do compressor C-3123701A. Obs.: TM´s Sérgio e João katsu desmobilizados as 04:00h.._x000a_Status: Concluído - disponível."/>
    <n v="2017503327"/>
    <x v="0"/>
    <s v="C-3123701C"/>
    <s v="Filtro Chapéu de Bruxa "/>
    <x v="11"/>
    <s v="Acessórios Pacote"/>
    <s v="LIMPEZA FILTRO CHAPÉU BRUXA"/>
    <d v="2018-06-21T21:00:00"/>
    <d v="2018-06-22T03:15:00"/>
    <d v="2018-06-18T11:40:00"/>
    <n v="6.2499999999417923"/>
    <n v="81.333333333372138"/>
    <s v="SIM"/>
    <s v="SIM"/>
    <s v="NÃO"/>
    <s v="5-Falha Externa"/>
    <s v="5.1-Obstrução/Bloqueio/Entupimento"/>
    <s v="3-Operação/Manutenção"/>
    <s v="3.3-Erro de manutenção"/>
    <s v="6-Interferência na Produção"/>
    <m/>
    <n v="87.583333333313931"/>
    <m/>
    <m/>
  </r>
  <r>
    <n v="2018"/>
    <x v="2"/>
    <s v="Automação:_x000a_OI 2017354462 - GE-513201A - Falha de comunicação do Bently_x000a_Fomos acionados hoje devido o TG-A estar indisponível e não aceitando reset, TM Danyell da automação foi avaliar a falha e identificou que o Bently estava travado, emitida Pt imediata para reset do Bently, após realização do reset foi normalizado e deixado o TG-A disponível para operação._x000a_Status: Concluído - Disponível"/>
    <n v="2017354462"/>
    <x v="0"/>
    <s v="BENTLY NEVADA "/>
    <s v="BENTLY NEVADA"/>
    <x v="17"/>
    <s v="Controle e Monitoramento"/>
    <s v="RESET DO BENTLY NEVADA"/>
    <d v="2018-03-16T08:00:00"/>
    <d v="2018-03-16T10:30:00"/>
    <d v="2018-03-12T17:30:00"/>
    <n v="2.4999999999417923"/>
    <n v="86.500000000116415"/>
    <s v="SIM"/>
    <s v="NÃO"/>
    <s v="NÃO"/>
    <s v="3-Falha na Instrumentação"/>
    <s v="3.1-Falha de Controle"/>
    <s v="3-Operação/Manutenção"/>
    <s v="3.1-Serviço fora das condições de projeto"/>
    <s v="6-Interferência na Produção"/>
    <m/>
    <n v="89.000000000058208"/>
    <m/>
    <m/>
  </r>
  <r>
    <n v="2018"/>
    <x v="4"/>
    <s v="14/09 -Automação/Instrumentação:_x000a_OM 2017907218 -  - Apoio ao retorno da Unidade_x000a_C-123701B - Realizado algumas tentativas de partida do compressor sem sucesso por falha no motor principal, os operadores identificaram que o disjuntor não estava com indicação de disjuntor inserido orientado os operadores para remover e inserir o disjuntor que no passado tivemos uma falha parecida com a inserção do disjuntor que indicava falha na partida, após a extração e inserção do disjuntor normalizou a indicação de disjuntor inserido. Realizamos mais uma tentativa sem sucesso apresentando a mesma falha. Deveremos atuar com o retorno a equipe de elétrica pela manhã._x000a_Status: Indisponível_x000a_15/09 - Elétrica_x000a_OM 2018038599 - Elétrica - Apoio ao retorno da Unidade_x000a_C-123701B: Com as falhas de partida do compressor de reciclo B ocorridas no turno da noite, hoje mobilizamos TMs Flaviano e Rodney para verificar o que estava acontecendo. Sem grandes dificuldades, equipe identificou que o TP que detecta tensão na barra do painel estava extraído. Realizada a inserção e tentada nova partida do compressor, que foi realizada com sucesso. Compressor segue em operação desde o início da tarde de hoje, sem anormalidades._x000a_Status: Concluído - Operando"/>
    <n v="2017907218"/>
    <x v="0"/>
    <s v="M-C-123701B"/>
    <s v="M-C-123701B"/>
    <x v="4"/>
    <s v="Motor"/>
    <s v=" Realização de inserção de tensão na barra do painel"/>
    <d v="2018-09-14T08:00:00"/>
    <d v="2018-09-18T21:00:00"/>
    <d v="2018-09-10T16:30:00"/>
    <n v="108.99999999994179"/>
    <n v="87.500000000058208"/>
    <s v="SIM"/>
    <s v="NÃO"/>
    <s v="NÃO"/>
    <s v="4-Falha Elétrica"/>
    <s v="4.3-Sem energia"/>
    <s v="3-Operação/Manutenção"/>
    <s v="3.3-Erro de manutenção"/>
    <s v="9-Sob Demanda"/>
    <m/>
    <n v="196.5"/>
    <m/>
    <m/>
  </r>
  <r>
    <n v="2018"/>
    <x v="2"/>
    <s v="Automação_x000a_OI 2017382036 - C-123101A Falha na IHM (painel apagado)_x000a_Ontem a MI foi acionada por volta de 15h45 com o relato da OP de que a IHM do compressor de venda A estava com as indicações dos valores das variáveis do compressor apagados (blocos pretos nas variáveis). Como isto não ocasionava queda da máquina e a indicação estava visível através da tela dos compressores de venda da sala de controle, mas impediria a possibilidade de tentar uma nova partida em caso de queda do compressor, a atividade corretiva foi priorizada apenas para hoje de forma imediata. TM Danyell verificou em campo que o cabo ethernet que chega na placa de rede estava conectado na placa cujo IP estava errado. Foi realizada a troca do cabo para a placa de rede do IP correto, normalizando de imediato a indicação na IHM._x000a_Status: Concluído - Disponível_x000a_"/>
    <n v="2017382036"/>
    <x v="1"/>
    <s v="PN-C-123101A"/>
    <s v="CONEXÃO DE CABOS"/>
    <x v="10"/>
    <s v="Painel de Controle"/>
    <s v="RECONECTAR EM LOCAL CORRETO."/>
    <d v="2018-03-19T15:45:00"/>
    <d v="2018-03-19T16:00:00"/>
    <d v="2018-03-15T23:45:00"/>
    <n v="0.24999999994179234"/>
    <n v="87.999999999941792"/>
    <s v="NÃO"/>
    <s v="NÃO"/>
    <s v="NÃO"/>
    <s v="3-Falha na Instrumentação"/>
    <s v="3.1-Falha de Controle"/>
    <s v="3-Operação/Manutenção"/>
    <s v="3.1-Serviço fora das condições de projeto"/>
    <s v="4-Monitoramento Periódico da Condição"/>
    <m/>
    <n v="88.249999999883585"/>
    <m/>
    <m/>
  </r>
  <r>
    <n v="2018"/>
    <x v="6"/>
    <s v="16/10 - Andaimes/Instrumentação_x000a_OI 2018318239 - SDV-1231502C Falha de posicionamento (C-123102C) (#)_x000a_Acionada MI as 6h00 de hoje com a informação de que SDV-502C do compressor de propano C estava indicando falha de posição, impedindo a partida do compressor. O mesmo veio a cair durante a madrugada e a SDV apresentou falha no momento de tentar uma nova partida. Acionado TM Hélvio e criada esta OM Imediata, porém foi identificada necessidade de montagem de andaimes. Assim, no primeiro horário, foi contatado Sup. Erick Raia para mobilizar equipe de montadores. Andaimes ficaram prontos por volta das 10h30 e TM Hélvio iniciou sua atuação. Foi verificado dano na solenóide e realizada troca do reparo. Substituída também a bobina. Equipamento foi liberado por volta das 14h e realizada tentativa de partida sem sucesso pela OP. Houve nova falha, desta vez na SDV-503C. OP esperou o tempo de contagem para nova partida e tentou outra vez colocar o compressor para operar, mais uma vez sem sucesso, pela mesma falha. Aberta OI 2018321616 abaixo para tratamento._x000a_Status: Concluído _x000a_OBS: TM Hélvio foi mobilizado a partir das 06h de hoje."/>
    <n v="2018318239"/>
    <x v="0"/>
    <s v="SDV-1231502C"/>
    <s v="SDV-1231503C"/>
    <x v="8"/>
    <s v="Acessórios Pacote"/>
    <s v="Substituição de kit de reparo de válvula - solenoíde"/>
    <d v="2018-10-16T01:26:00"/>
    <d v="2018-10-17T13:05:00"/>
    <d v="2018-10-12T09:00:00"/>
    <n v="35.650000000081491"/>
    <n v="88.433333333290648"/>
    <s v="SIM"/>
    <s v="SIM"/>
    <s v="NÃO"/>
    <m/>
    <m/>
    <m/>
    <m/>
    <s v="6-Interferência na Produção"/>
    <m/>
    <n v="124.08333333337214"/>
    <m/>
    <m/>
  </r>
  <r>
    <n v="2018"/>
    <x v="8"/>
    <s v="11/07 - Mecânica/ Instrumentação: _x000a_OI 2017839933 - Queda do TG-D  _x000a_Hoje pela manha ocorreu a queda do TG-D durante a partida por Spread nas câmaras 1, 2 e 9 durante passagem para pré-mix.. A programação era a parada do TG-C na sequência para verificação do sistema de gás combustível. _x000a_Ordem delineada para a limpeza em 12/07. O TG-D ficou disponível para operar em central._x000a_Status: Disponível, em andamento.Mecânica/ Instrumentação: _x000a_12/07 - OI 2017839933 - Queda do TG-D  _x000a_Concluída a limpeza das câmaras as 17hs , definido pela operação a partida e troca somente dos TGs somente amanha (13/07) pela manha._x000a_Status: Concluído, Disponível.Mecânica/ Instrumentação: _x000a_13/07 - OI 2017839933 - Queda do TG-D  _x000a_Realizado a partida do TG-D as 9:00 com passagem para pré-mix, as 10:15 o TG-C foi retirado de operação.. _x000a_Status: Concluído, operando."/>
    <n v="2017839933"/>
    <x v="0"/>
    <s v="câmaras 1, 2 e 9"/>
    <s v="câmaras 1, 2 e 9"/>
    <x v="6"/>
    <s v="GG-Combustão"/>
    <s v="LIMPEZA NAS CÂMERAS"/>
    <d v="2018-07-11T09:00:00"/>
    <d v="2018-07-12T17:00:00"/>
    <d v="2018-07-07T16:00:00"/>
    <n v="32.000000000058208"/>
    <n v="89.000000000058208"/>
    <s v="SIM"/>
    <s v="SIM"/>
    <s v="NÃO"/>
    <s v="1-Falha Mecânica"/>
    <s v="1.6Interferência/Travamento/Emperramento"/>
    <s v="3-Operação/Manutenção"/>
    <s v="3.1-Serviço fora das condições de projeto"/>
    <s v="6-Interferência na Produção"/>
    <m/>
    <n v="121.00000000011642"/>
    <m/>
    <m/>
  </r>
  <r>
    <n v="2018"/>
    <x v="4"/>
    <s v="11/09 - Instrumentação:_x000a_OM 2017942001 TG-D - Serv. Gerais - Queda do Falha na 75QCDV_x000a_Por volta da 05:30h ocorreu a queda do TG-D por falha na 75QCDV  GGLO CONTROL VALVE POSITION VALVE. No primeiro horário do sobreaviso fomos acionados para restabelecer o TG-D, foi deslocado os TM's Matrins e Grammlich que avaliaram a falha e identificaram um cabo de controle da válvula folgado no GS3. Reapertado todos os bornes e realizada a partida TG-D com sucesso por volta das 11h._x000a_Status: Concluído - Operando"/>
    <n v="2017942001"/>
    <x v="0"/>
    <s v="Cabo de controle da válvula no GS3"/>
    <s v="Cabo de controle da válvula no GS3"/>
    <x v="6"/>
    <s v="Gerador"/>
    <s v="Reapertos em todos os bornes"/>
    <d v="2018-09-11T05:30:00"/>
    <d v="2018-09-11T11:00:00"/>
    <d v="2018-09-07T12:00:00"/>
    <n v="5.5000000001164153"/>
    <n v="89.499999999941792"/>
    <s v="SIM"/>
    <s v="SIM"/>
    <s v="NÃO"/>
    <s v="3-Falha na Instrumentação"/>
    <s v="3.2 - Sem sinal/indicação/alarme"/>
    <s v="3-Operação/Manutenção"/>
    <s v="3.1-Serviço fora das condições de projeto"/>
    <s v="6-Interferência na Produção"/>
    <m/>
    <n v="95.000000000058208"/>
    <m/>
    <m/>
  </r>
  <r>
    <n v="2018"/>
    <x v="7"/>
    <s v="Inspeção de seção quente - discharge nozzle e combustores - recomendação GT"/>
    <n v="2017466096"/>
    <x v="0"/>
    <s v="GG-513201A"/>
    <s v="Discharge nozzle"/>
    <x v="17"/>
    <s v="GG-Combustão"/>
    <s v="Realizar overhaul"/>
    <d v="2018-04-30T08:00:00"/>
    <d v="2018-10-31T23:59:00"/>
    <d v="2018-04-26T13:00:00"/>
    <n v="4431.9833333332208"/>
    <n v="91.000000000116415"/>
    <s v="SIM"/>
    <s v="NÃO"/>
    <s v="NÃO"/>
    <s v="1-Falha Mecânica"/>
    <s v="2.2-Corrosão"/>
    <s v="3-Operação/Manutenção"/>
    <s v="3.4-Desgaste e deterioção esperados."/>
    <s v="3-Inspeção"/>
    <m/>
    <n v="4522.9833333333372"/>
    <m/>
    <m/>
  </r>
  <r>
    <n v="2018"/>
    <x v="3"/>
    <s v="1) Atividades de Emergência/Imediatas:_x000a__x000a_Instrumentação:_x000a_OI 2017704252 C-123701B-Falha de indicação TIT-1237402B(#):_x000a_Acionado a manutenção por volta das 10:40h informando a queda do compressor por atuação do TIT-1237402B. Deslocado o TM Helvio para verificar o que ocorreu identificando que o instrumento instalado em 09/06 apresentou falha no termoelemento, necessitando que fosse realizada a substituição do instrumento. Em consulta ao estoque não encontramos um PT-100 com o cumprimento adequado de 450mm, sendo que no dia 09/06 instalamos um PT-100 com 470mm e veio a falha e devido a vibração veio a folgar o instrumento. Para termos uma melhor confiabilidade e não termos queima de gás, foi realizada a remoção do TIT-1237402A e instalado no compressor B liberando o compressor B para operação. compressor liberado por voltas 14:00h._x000a_Status: Concluído - Operando"/>
    <n v="2017704252"/>
    <x v="0"/>
    <s v="TIT-1237402B"/>
    <s v="TERMO-ELEMENTO"/>
    <x v="4"/>
    <s v="Descarga 1º Estágio"/>
    <s v="SUBSTITUIR TIT"/>
    <d v="2018-06-13T10:27:00"/>
    <d v="2018-06-13T13:45:00"/>
    <d v="2018-06-09T15:00:00"/>
    <n v="3.2999999999301508"/>
    <n v="91.450000000011642"/>
    <s v="SIM"/>
    <s v="SIM"/>
    <s v="NÃO"/>
    <s v="3-Falha na Instrumentação"/>
    <s v="3.3- Sinal/Indicação/Alarme falso"/>
    <s v="3-Operação/Manutenção"/>
    <s v="3.1-Serviço fora das condições de projeto"/>
    <s v="6-Interferência na Produção"/>
    <m/>
    <n v="94.749999999941792"/>
    <m/>
    <m/>
  </r>
  <r>
    <n v="2018"/>
    <x v="3"/>
    <s v="22/06 - Caldeiraria:_x000a_OE 2017503180 -C-3123701A - Limpeza de Filtros Chapéu de bruxa (#)_x000a_Hoje pela manhã tivemos a partida do compressor de reciclo pela OP por volta das 08:00h o mesmo operou até as 08:20h, vindo a cair por atuação do intertravamento de baixa pressão na sucção PDAH-912A. Dessa forma, foi mobilizado equipe de caldeiraria para limpeza nos filtros de chapéu de bruxa. Em campo verificamos que o filtro de 6&quot; do 2º estágio estava bem sujo e danificado, o elemento filtrante virou &quot;avesso a montagem original&quot;. Tivemos bastante dificuldade para remover esse filtro danificado, pela informação da CCT esse não foi a primeiro evento deste tipo. Felizmente tínhamos um filtro reserva no canteiro da CCT que substituiu o filtro danificado, o filtro do 1º estágio foi limpo e reinstalado. Atividade foi concluída por volta das 12:30h. Após a intervenção de limpeza dos filtros a máquina foi partida, porém nas duas tentativas houve queda consecutivas por temperatura elevada na descarga do 2º estágio, muito por conta da temperatura do dia e da ausência de um dos motores do sistema de refrigeração (M-VE-P-3123716A) que está em processo de compras junto ao SBS. Obs.: Precisaremos buscar informações junto ao fabricante SFAY o motivo desse filtro inverter para dentro da tubulação, se alguma falha construtiva ou de especificação._x000a_Status: Concluído - disponível. (Com restrição de temperatura)"/>
    <n v="2017503180"/>
    <x v="0"/>
    <s v="Filtros Chapéu de bruxa"/>
    <s v="Filtros Chapéu de bruxa"/>
    <x v="16"/>
    <s v="Acessórios Pacote"/>
    <s v="LIMPEZA FILTRO CHAPÉU BRUXA"/>
    <d v="2018-06-22T08:20:00"/>
    <d v="2018-06-22T12:30:00"/>
    <d v="2018-06-18T11:40:00"/>
    <n v="4.1666666668024845"/>
    <n v="92.666666666627862"/>
    <s v="SIM"/>
    <s v="SIM"/>
    <s v="NÃO"/>
    <s v="5-Falha Externa"/>
    <s v="5.1-Obstrução/Bloqueio/Entupimento"/>
    <s v="3-Operação/Manutenção"/>
    <s v="3.3-Erro de manutenção"/>
    <s v="6-Interferência na Produção"/>
    <m/>
    <n v="96.833333333430346"/>
    <m/>
    <m/>
  </r>
  <r>
    <n v="2018"/>
    <x v="8"/>
    <s v="25/07 - Instrumentação+Automação+Eng. Lucas:_x000a_OI 2017878844 GE-513201B - Falha de ignição_x000a_OI 2017878844 GE-513201B Análise de Falha SD - 21/07 _x000a_Por volta das 07:30h ocorreu o SD do TG-B, foram realizadas 4 tentativas de partida do TG-B sem sucesso por falha de ignição. Em análise da falha de ignição foi identificado que a XV 20FGTORD do dreno da tocha apresentava passagem, foi removida a XV para bancada porém mesmo após o reparo permaneceu dando passagem. Com isso foi identificado a existência de uma XV idêntica no sistema de diesel o qual não mais opera sendo removida para testes, a XV removida do diesel respondeu perfeitamente. Instalada a XV na linha de dreno da tocha e realizado os testes com sucesso._x000a_A questão do SD ocorrido, foi avaliado pelo Eng. Lucas onde identificou que foi a mesma falha que ocorreu no sábado 21/07 foi o que causou o SD na data de hoje, o instrumento PIT-5132647 (63GG305_1) de pressão de descarga da PT indo para fim de escala gerando o SD no TG-B. Com isso foi realizado a substituição do instrumento, verificado a malha do instrumento e liberado para operação. Solicitado a coordenação de operação a partida do TG-B para teste, mas informaram que só realizariam a partida após a troca do turno as 21h_x000a_Status: Concluído - Disponível (Pendente Teste)"/>
    <n v="2017878844"/>
    <x v="0"/>
    <s v="PIT-5132647"/>
    <s v="XV 20FGTORD"/>
    <x v="13"/>
    <s v="Sistema de partida"/>
    <s v="Instalação da XV na linha de dreno da tocha e Substituição do PIT-5132647"/>
    <d v="2018-07-25T07:30:00"/>
    <d v="2018-07-25T19:00:00"/>
    <d v="2018-07-21T10:00:00"/>
    <n v="11.499999999941792"/>
    <n v="93.500000000058208"/>
    <s v="SIM"/>
    <s v="SIM"/>
    <s v="NÃO"/>
    <s v="3-Falha na Instrumentação"/>
    <s v="3.4-Fora de ajuste"/>
    <s v="3-Operação/Manutenção"/>
    <s v="3.1-Serviço fora das condições de projeto"/>
    <s v="6-Interferência na Produção"/>
    <m/>
    <n v="105"/>
    <m/>
    <m/>
  </r>
  <r>
    <n v="2018"/>
    <x v="9"/>
    <s v="2017233301 - GE-513201A - Teste das válvulas meatring_x000a_Devido a queda do TG-A em 08/02 por falha na válvula meatring secundária, foi emitida ordem para verificação e testes das 3 válvulas: central, primária e secundária conforme recomendação do Eng. lucas. Nos testes realizados na data de hoje observou que a válvula meatring secundária apresentou diversos ruídos com características de possível travamento da válvula. Equipe emitiu relatório para avaliação do Eng. Lucas para confirmação da falha na válvula. Consultado o estoque identificado que possuímos 3 válvulas disponíveis ( NM 11.290.815 Válvula p/turb.gás R.ROYCE )._x000a_"/>
    <n v="2017233301"/>
    <x v="0"/>
    <s v="MV-UH-TS-GE-513201A-01A"/>
    <s v="Válvula Metering Central"/>
    <x v="17"/>
    <s v="GG-Combustão"/>
    <m/>
    <d v="2018-02-13T09:00:00"/>
    <d v="2018-02-13T17:30:00"/>
    <d v="2018-02-08T21:00:00"/>
    <n v="8.4999999999417923"/>
    <n v="108"/>
    <s v="NÃO"/>
    <s v="NÃO"/>
    <s v="NÃO"/>
    <s v="3-Falha na Instrumentação"/>
    <s v="3.1-Falha de Controle"/>
    <s v="3-Operação/Manutenção"/>
    <s v="3.1-Serviço fora das condições de projeto"/>
    <s v="8-Manutenção Corretiva"/>
    <m/>
    <n v="116.49999999994179"/>
    <n v="0.84164186507924965"/>
    <n v="0.84164186507924965"/>
  </r>
  <r>
    <n v="2018"/>
    <x v="9"/>
    <s v="2017173784 - GE-513201C Falha na partida (Spread termopar 15/16)_x000a_Hoje MI foi acionada no período da manhã pela OP após 3 tentativas mal sucedidas de partida do TG-C no turno da noite. Nestas 3 oportunidades a máquina caia por spread no termopar 01, no início da ignição, segundo a OP, sendo esta uma falha diferente da verificada ontem, quando a equipe de instrumentação atuou e conseguiu uma partida com sucesso do TG. Foi então criada OM para atuação imediata da equipe de mecânica, que verificou em campo que, na verdade, as quedas se deviam ao spread nos termopares 15 e 16, indicando uma provável falha na tocha da câmara 01. TM Luciano removeu a tocha e não encontrou sujeira visível, mas fez a limpeza com WD e trocou pela tocha da câmara 5 para controle. Foi então iniciadas tentativas de partida do TG, todas sem sucesso e sem relação com o problema de spread verificado anteriormente. Equipes de automação e instrumentação foram envolvidas também para tentar identificar o motivo destas quedas, sem sucesso. Houveram falhas pelo sistema de combustível (SD common gas fail), starter crash reengagement, outras falhas de automação resetadas no PLC até o momento que o TG passou pelo Warm Up, confirmando que não havia mais problemas na tocha da câmara 1 e caiu cerca de 10 minutos depois novamente por SD common gas fail. Assim, interrompemos a atividade e continuaremos amanhã._x000a_OBS: TMs Luciano, Squinca, Martins e Menezes atuaram até aproximadamente 20h45._x000a_Status: Em andamento - Indisponível"/>
    <n v="2017173784"/>
    <x v="0"/>
    <s v="CÂMARA DE COMBUSTÃO"/>
    <s v="Câmara de combustão"/>
    <x v="12"/>
    <s v="GG-Combustão"/>
    <s v="Substituição câmara de combustão"/>
    <d v="2018-02-10T08:00:00"/>
    <d v="2018-02-10T17:00:00"/>
    <d v="2018-02-05T17:45:00"/>
    <n v="9"/>
    <n v="110.25"/>
    <s v="NÃO"/>
    <s v="NÃO"/>
    <s v="NÃO"/>
    <s v="1-Falha Mecânica"/>
    <s v="5.1-Obstrução/Bloqueio/Entupimento"/>
    <s v="3-Operação/Manutenção"/>
    <s v="3.1-Serviço fora das condições de projeto"/>
    <s v="6-Interferência na Produção"/>
    <m/>
    <n v="119.25"/>
    <n v="0.9866071428571429"/>
    <n v="0.9866071428571429"/>
  </r>
  <r>
    <n v="2018"/>
    <x v="6"/>
    <s v="06/10 - Mecânica:_x000a_OE 2018267446 GE-513201C - Sopragem Câmaras _x000a_Hoje tivemos realização de atividade extraprogramada para mecânica para sopragem das três câmaras superiores do TG-D (1, 2 e 9) juntamente com a drenagem das câmaras inferiores. Atividade concluída com êxito por volta das 15h30. Com essa última etapa entregamos a máquina em definitivo para operação sem restrições de operação em PREMIX. A máquina segue disponível como backup da unidade._x000a_Status: Concluído- disponível"/>
    <n v="2018267446"/>
    <x v="0"/>
    <s v="Câmeras de combustão"/>
    <s v="Câmera 1,2 e 9"/>
    <x v="12"/>
    <s v="Sistema de combustão"/>
    <s v="Foram soprados, utilizando N2, os injetores secundários e primário das câmaras 1, 2 e 9._x000a_Foi soprado, também utilizando N2, a tubulação do &quot;manifold&quot; secundário de gás. O N2 foi injetado a montante da &quot;metering secundária&quot;Calibração dos transmissores PT -5132633(63QGBA) "/>
    <d v="2018-10-06T09:00:00"/>
    <d v="2018-10-06T15:30:00"/>
    <d v="2018-10-01T17:00:00"/>
    <n v="6.5000000000582077"/>
    <n v="111.99999999994179"/>
    <s v="SIM"/>
    <s v="NÃO"/>
    <s v="NÃO"/>
    <s v="1-Falha Mecânica"/>
    <s v="1.6Interferência/Travamento/Emperramento"/>
    <s v="3-Operação/Manutenção"/>
    <s v="3-Operação/Manutenção"/>
    <s v="8-Manutenção Corretiva"/>
    <m/>
    <n v="118.5"/>
    <m/>
    <m/>
  </r>
  <r>
    <n v="2018"/>
    <x v="0"/>
    <s v="Caldeiraria_x000a_OI 2017636109 - C-123701B filtro saturado_x000a_Ordem imediata aberta após identificação de cavitação na bomba de óleo do compressor. Equipe de caldeiraria atuou na limpeza do filtro Y da bomba de óleo do compressor NEA B da fase 1. Realizada limpeza com sucesso, porém compressor não será partido neste momento devido ao dano encontrado nas vedações da tampa de uma das válvulas do 1E2P._x000a_Status: Concluído_x000a_"/>
    <n v="2017636109"/>
    <x v="0"/>
    <s v="FY-1237800B"/>
    <s v="FILTRO "/>
    <x v="4"/>
    <s v="BOMBA LUBRIFICAÇÃO DO 1º ST"/>
    <s v="SUBSTUIR/LIMPAR FILTRO"/>
    <d v="2018-05-20T10:00:00"/>
    <d v="2018-05-20T14:00:00"/>
    <d v="2018-05-15T17:00:00"/>
    <n v="4.0000000001164153"/>
    <n v="112.99999999988358"/>
    <s v="SIM"/>
    <s v="NÃO"/>
    <s v="NÃO"/>
    <s v="5-Falha Externa"/>
    <s v="5.1-Obstrução/Bloqueio/Entupimento"/>
    <s v="3-Operação/Manutenção"/>
    <s v="3.1-Serviço fora das condições de projeto"/>
    <s v="6-Interferência na Produção"/>
    <m/>
    <n v="117"/>
    <m/>
    <m/>
  </r>
  <r>
    <n v="2018"/>
    <x v="6"/>
    <s v="15/10 - Instrumentação_x000a_OI 2018313281 - M-B-UH-TS-GE-513201B-02 Sobrecarga no motor (#)_x000a_Hoje pela manhã OP iniciou tentativas de partida do TG-B para liberar o TG-C para intervenção de automação nos próximos dias, conforme combinado. No entanto, em 3 tentativas consecutivas de partida, o TG caiu durante a etapa de purga do WHRU, sempre com o alarme de starter crash re-engagement e alarme de sobrecarga no motor no inversor. Em conversa com Eng. Lucas, identificamos que esta situação seria corrigida de forma paliativa da mesma maneira que ocorreu no retorno da parada, com o ajuste manual da tensão no controlador da válvula de controle do fluxo de óleo da bomba de partida (FCV-5132604B). Este procedimento já havia sido realizado pelo Eng. Lucas e Sup. Fazzini no retorno da UTGCA após a parada. O mesmo foi realizado com sucesso pelo TM Hélvio, durante tentativa de partida do TG no início da tarde e o TG foi colocado em operação por volta das 14h30 e passou ao pré-mix sem anormalidades."/>
    <n v="2018313281"/>
    <x v="0"/>
    <s v="Sistema de controle motor de partida"/>
    <s v="Sistema de partida"/>
    <x v="13"/>
    <s v="Sistema de Partida"/>
    <s v="Ajuste manual de rampa de aceleração do motor de partida"/>
    <d v="2018-10-15T13:00:00"/>
    <d v="2018-10-15T15:00:00"/>
    <d v="2018-10-10T19:30:00"/>
    <n v="2.0000000000582077"/>
    <n v="113.49999999994179"/>
    <s v="NÃO"/>
    <s v="NÃO"/>
    <s v="NÃO"/>
    <m/>
    <m/>
    <m/>
    <m/>
    <s v="9-Sob Demanda"/>
    <m/>
    <n v="115.5"/>
    <m/>
    <m/>
  </r>
  <r>
    <n v="2018"/>
    <x v="2"/>
    <s v="Elétrica+Automação+Instrumentação+Engenharia:_x000a_OI 2017404953 GE-513201A - Falha motor de partida._x000a_Hoje, foi dado continuidade na avaliação da falha no motor de partida do TGA com apoio do Eng. Lucas. Em campo verificamos que a gaveta do motor da bomba não estava sendo energizada devido falha no cabeamento de controle vindo do inversor de frequência; os TM´s Bruno e Rodney identificaram um mal contato nesse cabo, foi realizado reaperto geral normalizando a energização da gaveta. Após essa intervenção foi teste um crank, o sistema entrou de primeira. Na sequência foi realizado outro também não houve anormalidades. Foi descartada a suspeita do controlador da FCV. Eng. Lucas entregou para equipe de instrumentação tabela com correlação de mA x V, os valores medidos durante os testes estavam bem coerentes. Equipamento foi testado e liberado para operação por volta das 15:00h._x000a_Obs.: O mesmo deve entrar em operação em IDLE na segunda para realização de atividades programadas da equipe de preditiva. _x000a_Status: Concluído - disponível "/>
    <n v="2017404953"/>
    <x v="0"/>
    <s v="M-P-GE-513201A-03"/>
    <s v="Conexão Cabo de Controle"/>
    <x v="17"/>
    <s v="Sistema de partida"/>
    <s v="Reaperto dos bornes"/>
    <d v="2018-03-22T14:00:00"/>
    <d v="2018-03-23T15:00:00"/>
    <d v="2018-03-17T20:00:00"/>
    <n v="24.999999999941792"/>
    <n v="114"/>
    <s v="SIM"/>
    <s v="NÃO"/>
    <s v="NÃO"/>
    <s v="4-Falha Elétrica"/>
    <s v="4.2-Circuito aberto"/>
    <s v="3-Operação/Manutenção"/>
    <s v="3.1-Serviço fora das condições de projeto"/>
    <s v="6-Interferência na Produção"/>
    <m/>
    <n v="138.99999999994179"/>
    <m/>
    <m/>
  </r>
  <r>
    <n v="2018"/>
    <x v="3"/>
    <s v="27/06 - Caldeiraria:_x000a_OM 2017503327 - C-3123701C - Limpeza chapéu de bruxa_x000a_Acionado manutenção por volta das 10:30h devido à queda do compressor por diferencial alto de pressão, mobilizada equipe da CCT para atuar na limpeza do filtro. Compressor foi liberado para execução por volta das 13:00h, sendo limpo o filtro e liberado para operação por volta das 15:00h. Foi encontrada bastante sujeira no filtro do segundo estágio._x000a_Status: Concluído - Disponível_x000a_"/>
    <n v="2017503327"/>
    <x v="0"/>
    <s v="Filtros Chapéu de bruxa"/>
    <s v="Filtros Chapéu de bruxa"/>
    <x v="11"/>
    <s v="Acessórios Pacote"/>
    <s v="LIMPEZA FILTRO CHAPÉU BRUXA"/>
    <d v="2018-06-27T10:30:00"/>
    <d v="2018-06-27T15:00:00"/>
    <d v="2018-06-22T16:00:00"/>
    <n v="4.5"/>
    <n v="114.50000000005821"/>
    <s v="SIM"/>
    <s v="SIM"/>
    <s v="NÃO"/>
    <s v="5-Falha Externa"/>
    <s v="5.1-Obstrução/Bloqueio/Entupimento"/>
    <s v="3-Operação/Manutenção"/>
    <s v="3.3-Erro de manutenção"/>
    <s v="6-Interferência na Produção"/>
    <m/>
    <n v="119.00000000005821"/>
    <m/>
    <m/>
  </r>
  <r>
    <n v="2018"/>
    <x v="0"/>
    <s v="Mecânica:_x000a_OE 2017577998 GE-513201B Sopragem câmaras_x000a_Após parada da máquina TGB tivemos atuação da equipe de mecânica para sopragem das três câmaras superiores 1,2 e 9. Essa atividade foi iniciada por volta das 17:30h devido ao tempo de resfriamento da máquina para acesso ao hood e aplicação do libra pela equipe da operação. Atividade concluída com sucesso as 20:00h. Amanhã temos previsto uma série de atividades programadas com intuito de zerar o backlog de corretivas dessa máquina. A mesma permanece disponível como backup da planta. Obs.: TM Davi atuou até as 20:00h._x000a_Status: Concluído - disponível"/>
    <n v="2017577998"/>
    <x v="1"/>
    <s v="CÂMARA DE COMBUSTÃO"/>
    <s v="CÂMARA DE COMBUSTÃO"/>
    <x v="13"/>
    <s v="GG-Combustão"/>
    <s v="LIMPAR CÂMARAS"/>
    <d v="2018-05-08T12:00:00"/>
    <d v="2018-05-08T20:00:00"/>
    <d v="2018-05-03T17:00:00"/>
    <n v="8.0000000000582077"/>
    <n v="114.99999999994179"/>
    <s v="SIM"/>
    <s v="NÃO"/>
    <s v="NÃO"/>
    <s v="1-Falha Mecânica"/>
    <s v="5.1-Obstrução/Bloqueio/Entupimento"/>
    <s v="3-Operação/Manutenção"/>
    <s v="3.1-Serviço fora das condições de projeto"/>
    <s v="5-Monitoramento Contínuo da Condição"/>
    <m/>
    <n v="123"/>
    <m/>
    <m/>
  </r>
  <r>
    <n v="2018"/>
    <x v="5"/>
    <s v="22,28,29,30/08 - Automação+Instrumentação:_x000a_OM 2017422589 GE-513201A/B/C/D- Implementar lógica de votação_x000a_Conforme programado foram realizados os testes com sucesso na implementação da lógica de votação._x000a_Status: Concluído"/>
    <n v="2017422589"/>
    <x v="0"/>
    <s v="PLC"/>
    <s v="PLC"/>
    <x v="6"/>
    <s v="Controle e Monitoramento"/>
    <s v=" Implementação da lógica de votação no PLC"/>
    <d v="2018-08-22T16:00:00"/>
    <d v="2018-08-30T19:00:00"/>
    <d v="2018-08-17T17:00:00"/>
    <n v="195"/>
    <n v="118.99999999988358"/>
    <s v="SIM"/>
    <s v="NÃO"/>
    <s v="NÃO"/>
    <s v="3-Falha na Instrumentação"/>
    <s v="3.4-Fora de ajuste"/>
    <s v="3-Operação/Manutenção"/>
    <s v="3.1-Serviço fora das condições de projeto"/>
    <s v="6-Interferência na Produção"/>
    <m/>
    <n v="313.99999999988358"/>
    <m/>
    <m/>
  </r>
  <r>
    <n v="2018"/>
    <x v="2"/>
    <s v="Mecânica:_x000a_OI  2017437650 - GE-513201A - Remover mangueira da bomba hidráulica do motor de partida_x000a_Removida a mangueira hidráulica do TG-A para instalação e lavagem do TG-C._x000a_Status: Concluído - Indisponível"/>
    <n v="2017437650"/>
    <x v="0"/>
    <s v="B-UH-TS-GE-513201A-02 "/>
    <s v="MANGUEIRA "/>
    <x v="17"/>
    <s v="Sistema de partida"/>
    <s v="SUBSTITUIR MANGUEIRA "/>
    <d v="2018-03-29T20:00:00"/>
    <d v="2018-03-29T21:30:00"/>
    <d v="2018-03-24T19:30:00"/>
    <n v="1.5"/>
    <n v="120.50000000005821"/>
    <s v="SIM"/>
    <s v="NÃO"/>
    <s v="NÃO"/>
    <s v="1-Falha Mecânica"/>
    <s v="1.1-Vazamento"/>
    <s v="3-Operação/Manutenção"/>
    <s v="3.1-Serviço fora das condições de projeto"/>
    <s v="6-Interferência na Produção"/>
    <m/>
    <n v="122.00000000005821"/>
    <m/>
    <m/>
  </r>
  <r>
    <n v="2018"/>
    <x v="2"/>
    <s v="Instrumentação_x000a_OI 2017382039 - C-123102C falha LIT Interestágio_x000a_Ontem foi verificado pela OP que o instrumento de medição de nível interestágio do compressor de propano C estava em falha o que comprometia a partida do sistema de lubrificação do compressor e o aquecimento do óleo. Foram feitas algumas manobras operacionais com apoio do Téc. Carlos da Semapi e foi possível iniciar o aquecimento do óleo ainda ontem, porém o problema no LIT persistia e foi decidido por atuar de forma imediata para correção hoje. Sendo assim, TMs de instrumentação iniciaram atuação e identificaram que a faixa de calibração do instrumento estava errada. Refeita a calibração sem anormalidades e liberado o equipamento para a OP por volta de 16h30 que iniciou os procedimentos de partida. _x000a_Status: Concluído - Disponível_x000a_"/>
    <n v="2017382039"/>
    <x v="0"/>
    <s v="LIT-1231506"/>
    <s v="LIT-1231506C"/>
    <x v="8"/>
    <s v="INTER-ESTÁGIO"/>
    <s v="CALIBRAÇÃO DO INSTRUMENTO"/>
    <d v="2018-03-17T22:00:00"/>
    <d v="2018-03-18T12:29:00"/>
    <d v="2018-03-12T17:10:00"/>
    <n v="14.483333333395422"/>
    <n v="124.83333333319752"/>
    <s v="SIM"/>
    <s v="NÃO"/>
    <s v="NÃO"/>
    <s v="3-Falha na Instrumentação"/>
    <s v="3.2 - Sem sinal/indicação/alarme"/>
    <s v="3-Operação/Manutenção"/>
    <s v="3.1-Serviço fora das condições de projeto"/>
    <s v="6-Interferência na Produção"/>
    <m/>
    <n v="139.31666666659294"/>
    <m/>
    <m/>
  </r>
  <r>
    <n v="2018"/>
    <x v="1"/>
    <s v="2017065523 B-6313101B - Falha de Comunicação válvulas XV´s_x000a_Acionado a manutenção por volta das 10:00h devido a falha de comunicação nas duas XV-102 e XV-104 da bomba booster B do OCVAP II, impedindo a partida do sistema. Foi gerado imediata devido a indisponibilidade do tramo A que também ficou indisponível em função de indicação de falha de desbalanceamento de fase na gaveta. Em campo os TM´s Tiago e Hélvio efetuaram teste em remoto na XV-6313102/104, a princípio não indícios de anormalidade anormalidades na rede Profibus e em seguida foi acompanhada a partida da bomba, o sistema caiu logo após a partida apresentando falha de falta de fase S na XV-6313102. Sendo assim, foi acionada a manutenção elétrica que verificou a integridade do cabeamento elétrico, realizou medições de tensão, verificou a parametrização da falha na válvula, porém não encontrou nenhuma anormalidade. Após os testes foram feitos três acionamentos locais de abertura e fechamento nas válvulas todas com sucesso. Em seguida, o sistema foi colocado em operação às 15:30h e não apresentou mais falhas, segue operando. _x000a_Obs.: Amanhã vamos tratar também como imediata a avaliação do desbalanceamento de fase que indisponibilizou todo o tramo A.  _x000a_Status: Concluído - Operando._x000a_"/>
    <n v="2017065523"/>
    <x v="0"/>
    <s v="B-6313101B"/>
    <s v="Indefinido"/>
    <x v="25"/>
    <s v="Painel CCM"/>
    <m/>
    <d v="2018-01-06T10:00:00"/>
    <d v="2018-01-06T16:00:00"/>
    <d v="2018-01-01T00:00:00"/>
    <n v="6"/>
    <n v="129.99999999994179"/>
    <s v="NÃO"/>
    <s v="NÃO"/>
    <s v="NÃO"/>
    <s v="3-Falha na Instrumentação"/>
    <s v="3.1-Falha de Controle"/>
    <s v="3-Operação/Manutenção"/>
    <s v="3.1-Serviço fora das condições de projeto"/>
    <s v="6-Interferência na Produção"/>
    <m/>
    <n v="135.99999999994179"/>
    <n v="0.99193548387096775"/>
    <n v="0.99193548387096775"/>
  </r>
  <r>
    <n v="2018"/>
    <x v="6"/>
    <s v="05/10 - Engenharia:_x000a_OI 2018280969 GE-513201D Fator Correção SD 05/10_x000a_Hoje tivemos por volta das 08h35 a queda do TG-D devido atingimento do limite do fator de correção do gás combustível. Nesse SD o TG-B se manteve em operação com carga de 4MW, o cenário diferente desse shutdown foi que houve o descarte de carga de todos três compressores de venda em operação A/C/E junto com compressores de Propano fase I e II, O retorno TG-D em operação foi relativamente rápido por volta das 09h15h passando para PREMIX novamente as 11h45. Foi gerado ordem imediata para análise de falha deste pelo Eng. Takahashi que fez avaliação dos valores de fator de correção implementado para quatro máquinas e identificou algumas discrepâncias entre os preset, principalmente na máquina &quot;D&quot;. Constatamos em levantamento no PLC que valores de preset de correção de vazão tanto primária quanto para secundária (Coolstop) das máquinas A /B/C estão entre 0,10 a 0,14 e na máquina D este valor está em 0,05. Foi tentado ajuste desse parâmetro no PLC do TG-D sem sucesso, quando se que há um novo scan o valor retorna para condição anterior devido código fechado. Vamos avaliar na segunda-feira com apoio do Eng. Lucas se temos alguma outra alternativa para padronização desses valores de forma a evitar comportamento anômalo entre os turbogeradores. Obs.: Não encontramos na documentação técnica valores de referência para esses parâmetros citados. Gerado relatório de análise de falha anexado na ordem._x000a_Status: Em andamento - operando"/>
    <n v="2018280969"/>
    <x v="0"/>
    <s v="PLC"/>
    <s v="PLC"/>
    <x v="6"/>
    <s v="Controle e Monitoramento"/>
    <s v=" 09h15h passando para PREMIX novamente as 11h45. Foi gerado ordem imediata para análise de falha deste pelo Eng. Takahashi que fez avaliação dos valores de fator de correção implementado para quatro máquinas e identificou algumas discrepâncias entre os preset, principalmente na máquina &quot;D&quot;. Constatamos em levantamento no PLC que valores de preset de correção de vazão tanto primária quanto para secundária (Coolstop) das máquinas A /B/C estão entre 0,10 a 0,14 e na máquina D este valor está em 0,05. Foi tentado ajuste desse parâmetro no PLC do TG-D sem sucesso, quando se que há um novo scan o valor retorna para condição anterior devido código fechado. Vamos avaliar na segunda-feira com apoio do Eng. Lucas se temos alguma outra alternativa para padronização desses valores de forma a evitar comportamento anômalo entre os turbogeradores. Obs.: Não encontramos na documentação técnica valores de referência para esses parâmetros citados. Gerado relatório de análise de falha anexado na ordem._x000a_Status: Em andamento - operando"/>
    <d v="2018-10-05T08:35:00"/>
    <d v="2018-10-05T09:15:00"/>
    <d v="2018-09-29T15:14:00"/>
    <n v="0.6666666665696539"/>
    <n v="137.34999999997672"/>
    <s v="SIM"/>
    <s v="SIM"/>
    <s v="NÃO"/>
    <s v="3-Falha na Instrumentação"/>
    <s v="3.0-Geral"/>
    <s v="3-Operação/Manutenção"/>
    <s v="3.0-Geral"/>
    <s v="6-Interferência na Produção"/>
    <m/>
    <n v="138.01666666654637"/>
    <m/>
    <m/>
  </r>
  <r>
    <n v="2018"/>
    <x v="4"/>
    <s v="23/09 - Mecânica_x000a_OM 2017941950 - GE-513201C - Acompanhamento partida dos TGs_x000a_Acompanhado a partida do TG-C e a pressurização inicial não apresentou anormalidades, na primeira partida por volta das 14:30h ocorreu sem sucesso por não acusar temperatura no termopar 15 causando SD por IGNITION FAILURE SHUTDWON. Realizamos nova partida as 14:45 também sem sucesso por GGNL3 OVERSPEEAD SDL, foi realizada a terceira partida também sem sucesso não acendendo a câmara 1. Emitida a PT imediata e realizado a limpeza da tocha da câmara 1 onde foi identificado que a tocha estava totalmente incrustada, realizamos a quarta partida do TG-C com sucesso. No momento da aceleração no descolamento da PT a pressão de ar interna do hood chegou a atingir 0,15Kpa no PDT-5132678 que com 14,9kpa entra o segundo ventilador que não chegou a ocorrer, na sequência normalizando em 0,30Kpa. No momento em que o TG-C realizou o Warm up a pressão do hood se manteve estável em 0,30kpa. Por questões operacionais o TG-C se manteve em operação em central em conjunto com os TG's-B e D._x000a_Status: Concluído - Operando_x000a_29/09 - Mecânica/Analítica_x000a_OI 2018235650 - TG-C Atuação sistema de fogo &amp; Gas (#)_x000a_Hoje demos continuidade na atividade. Direcionamos os dois TMs do sobreaviso de mecânica e mais o apoio dos TMs do COMPERJ para a atividade no TG-C, a fim de cumprir com o combinado de entregar este TG até domingo. Atividade teve bom andamento. Equipe realizou a drenagem inferior da PT (espaço confinado) e realizou o reaperto e todas as conexões do manifold traseiro, após a remoção do manifold dianteiro. Foi identificado que vários niples destas conexões estavam frouxos. Este reaperto nunca havia sido feito anteriormente em nenhum TG e podemos pensar em uma abrangência para os demais ou incluir na preventiva. No período da tarde equipe prosseguiu com a instalação de todo o manifold dianteiro, apertadas as conexões e conseguimos finalizar hoje toda a reinstalação._x000a_TM Márcio seguiu trabalhando na questão do aplicativo para utilizar o celular Ex filmando dentro do hood, porém ainda não encontramos um app que filme e sobrescreva o vídeo quando a memória do celular esgotar. Sugerimos por tentar uma outra abordagem, utilizando bluetooth do celular para comunicar com algum computador externo e gravar os vídeos no HD do computador. _x000a_Com a conclusão da atividade da mecânica, em contato com Ger. Flaviano, decidimos por amanhã de manhã realizar uma última checagem de possíveis pontos soltos com a mecânica e instalar o celular no TG-C e colocá-lo para rodar. Pretendemos deixar o TG rodando por tempo suficiente até esgotar a memória do celular (1h a 2h) e depois parar o TG para ver como ficou o vídeo, partindo novamente o TG em seguida._x000a_Status: Em andamento - Indisponível_x000a_30/09 - Mecânica/Analítica/Instrumentação_x000a_OI 2018235650 - TG-C Atuação sistema de fogo &amp; Gas (#)_x000a_Hoje TM Rodrigo deu mais uma checada nas tubulações que sofreram intervenção no TG-C, logo pela manhã, estando tudo OK para partida. Insistimos um pouco mais com TM Márcio Jaime nos aplicativos de gravação de vídeo para o celular Ex e conseguimos encontrar um que funcionou a contento, como estávamos imaginando. Deixamos o aparelho filmando na sala da analítica por cerca de 1h30, em teste e conseguimos salvar os últimos vídeos gravados. Antes da instalação no TG-C, o aparelho foi configurado para gravar vídeos novos vídeos de 20 em 20 minutos, sobrescrevendo os anteriores, ou seja, teremos 40 sempre os últimos 40 minutos de gravação, na melhor qualidade permitida pela câmera do celular e pelo aplicativo. Por volta das 14h, a instalação do aparelho no TG foi concluída. Vamos filmar sem usar o flash do celular e sem a iluminação do hood instalada, buscando identificar de onde provém o fogo, caso ocorra novamente. TG foi colocado para operar em seguida, partindo na primeira tentativa, às 14h30. Acertamos com a OP de parar o TG às 17h para verificarmos se tudo funcionou conforme prevíamos mas resolvemos parar por volta das 18h devido à forte chuva. Analisando os vídeos, não foi possível gravar da forma que imaginávamos. Aprofundando um pouco mais no aplicativo, desabilitamos função que reinicia os vídeos com o impacto, para evitar que a vibração ocasione o reinício da gravação. Também descobrimos que, iniciando a gravação e bloqueando a tela do celular, a gravação continua e não para caso ocorra algum impacto na tela. Mantivemos a frequência de gravação de 20 em 20 minutos mas alteramos para que o celular salve os últimos 3 vídeos. O celular foi reinstalado por volta das 19h e orientamos a OP a realizar a partida do TG no turno da noite. Amanhã iremos fazer mais uma conferência dos vídeos logo pela manhã, para ver se agora tudo está OK, para liberarmos o TG definitivamente para operar em central.  _x000a_Status: Em andamento - Disponível"/>
    <n v="2017941950"/>
    <x v="0"/>
    <s v="Câmeras de combustão"/>
    <s v="Câmeras de combustão"/>
    <x v="12"/>
    <s v="GG-Combustão"/>
    <s v="Limepeza na aâmeras de combustão"/>
    <d v="2018-09-23T13:52:00"/>
    <d v="2018-09-23T17:16:00"/>
    <d v="2018-09-17T17:00:00"/>
    <n v="3.4000000000814907"/>
    <n v="140.8666666665813"/>
    <s v="SIM"/>
    <s v="NÃO"/>
    <s v="NÃO"/>
    <s v="1-Falha Mecânica"/>
    <s v="1.6Interferência/Travamento/Emperramento"/>
    <s v="3-Operação/Manutenção"/>
    <s v="3.3-Erro de manutenção"/>
    <s v="9-Sob Demanda"/>
    <m/>
    <n v="144.26666666666279"/>
    <m/>
    <m/>
  </r>
  <r>
    <n v="2018"/>
    <x v="3"/>
    <s v="28/06 - Instrumentação:_x000a_OM 2017264079 - TV-1231503A_CORRIGIR FALHA VÁLVULA TRAVADA_x000a_Conforme acordado com a operação assim que parado o compressor foi realizado atuação da TV que estava com histórico de travamento sendo identificado uma falha no posicionador, foi substituído o posicionador, realizado auto setup e liberado o compressor para operação._x000a_Status: Concluído – Operando_x000a_"/>
    <n v="2017264079"/>
    <x v="2"/>
    <s v="TV-1231503A"/>
    <s v="TV-1231503A"/>
    <x v="3"/>
    <s v="Lubrificação"/>
    <s v="Substituído o posicionador e realizado auto setup"/>
    <d v="2018-06-28T13:00:00"/>
    <d v="2018-06-28T14:00:00"/>
    <d v="2018-06-22T15:00:00"/>
    <n v="1.0000000001164153"/>
    <n v="141.99999999994179"/>
    <s v="NÃO"/>
    <s v="NÃO"/>
    <s v="NÃO"/>
    <s v="1-Falha Mecânica"/>
    <s v="1.6Interferência/Travamento/Emperramento"/>
    <s v="3-Operação/Manutenção"/>
    <s v="3.1-Serviço fora das condições de projeto"/>
    <s v="5-Monitoramento Contínuo da Condição"/>
    <m/>
    <n v="143.00000000005821"/>
    <m/>
    <m/>
  </r>
  <r>
    <n v="2018"/>
    <x v="3"/>
    <s v="Automação_x000a_OI 2017744502 - PN-C-123101D Partida indisponível_x000a_Devido à indisponibilidade dos ventiladores VE-P123112D-C/D por falhas que estão sob tratamento da MI, foi relatado pela OP que o compressor C-123101D está indisponível para partida.  Por ainda não termos uma previsão de retorno próximo dos permutadores e devido à indisponibilidade do C-123101A (NR-13), foi criada esta ordem imediata para inserção de um force que permitiria a partida do venda D com apenas 2 ventiladores, o que será suficiente para resfriar o gás. Destinado TM Danilo para a tarefa que verificou que a lógica prevê que a partida do compressor é liberada com a disponibilidade de, ao menos, um dos ventiladores A e B, em conjunto com ao menos um dos ventiladores C e D. No entanto, esta condição deveria ocorrer apenas para partida pressurizada do compressor, o que não é o caso agora. Para realizarmos este force (ARO 341) que liberaria a partida do compressor com os ventiladores A e B que estão disponíveis, exigimos da OP a pressurização do compressor em seguida, para certificarmo-nos de que o procedimento foi feito corretamente, já que este force nunca foi feito, ao menos pelo TM Danilo. No entanto a Coordenação não liberou a pressurização para teste. Assim, o force não foi feito, o compressor permanece indisponível e iremos deixar esta OM e PT abertas para atuação emergencial em caso de necessidade de partida do venda D._x000a_Status: Em andamento - Indisponível_x000a_"/>
    <n v="2017744502"/>
    <x v="0"/>
    <s v="PN-C-123101D"/>
    <s v="LÓGICA"/>
    <x v="2"/>
    <s v="Controle e Monitoramento"/>
    <s v="FORCE ARO 341"/>
    <d v="2018-06-29T08:00:00"/>
    <d v="2018-06-29T09:00:00"/>
    <d v="2018-06-23T10:00:00"/>
    <n v="0.99999999994179234"/>
    <n v="142.00000000011642"/>
    <s v="SIM"/>
    <s v="NÃO"/>
    <s v="NÃO"/>
    <s v="3-Falha na Instrumentação"/>
    <s v="3.1-Falha de Controle"/>
    <s v="3-Operação/Manutenção"/>
    <s v="3.0-Geral"/>
    <s v="6-Interferência na Produção"/>
    <m/>
    <n v="143.00000000005821"/>
    <m/>
    <m/>
  </r>
  <r>
    <n v="2018"/>
    <x v="2"/>
    <s v="Automação:_x000a_OI 2017356478 - C-123101A - IHM Apagada_x000a_Com a redução da Plataforma de Mexilhão houve a necessidade de parada do compressor, porém algum tempo depois foi identificado que a IHM estava apagada e que já estavam com a necessidade de partida do compressor, emitida ordem e PT imediata e reiniciado o computador normalizando a IHM, porém logo em seguida tornou a apagar a IHM novamente. Acertado com a coordenação de operação e removida a IHM para avaliação em bancada sendo identificado que cooler do processador está danificado. Amanhã daremos continuidade na busca de sobressalente para realização do reparo. Forship liberada as 17:30h._x000a_Status: Em andamento - Indisponível Continua 13/03 _x000a_"/>
    <n v="2017356478"/>
    <x v="0"/>
    <s v="PN-C-123101A"/>
    <s v="VENTILADOR DA IHM"/>
    <x v="10"/>
    <s v="Painel de Controle"/>
    <s v="Substituir ventilador/ fusível"/>
    <d v="2018-03-12T17:30:00"/>
    <d v="2018-03-13T11:00:00"/>
    <d v="2018-03-06T18:00:00"/>
    <n v="17.500000000116415"/>
    <n v="143.49999999994179"/>
    <s v="SIM"/>
    <s v="NÃO"/>
    <s v="NÃO"/>
    <s v="3-Falha na Instrumentação"/>
    <s v="3.1-Falha de Controle"/>
    <s v="3-Operação/Manutenção"/>
    <s v="3.1-Serviço fora das condições de projeto"/>
    <s v="6-Interferência na Produção"/>
    <m/>
    <n v="161.00000000005821"/>
    <m/>
    <m/>
  </r>
  <r>
    <n v="2018"/>
    <x v="4"/>
    <s v="24/09 - Instrumentação/Automação_x000a_OM 2017907218 -  Apoio ao retorno da Unidade - UAPO I, II e III, UPCGN II e III_x000a_C-123701B - 03h45 - desarme por vibração alta no VSHH-1237402 , acionada a mecânica as 05hs para verificação e constatado quebra na lamina do acoplamento lado do motor._x000a_27/9 - Caldeiraria/Andaime/Mecânica_x000a_OE 2018230192 - C-123701B Inspeção e reparo do compressor_x000a_Concluído o raqueteamento do primeiro estágio do primeiro processo do compressor e montados andaimes necessários para verificações que serão executadas amanhã pela mecânica e conduzidas pela Engenharia, na tentativa de identificar o motivo das quebras das lâminas do acoplamento, se há alguma válvula travada, problemas no Hydrocom, etc. Também será realizado pela mecânica as atividades referentes ao acoplamento, como a troca das lâminas, verificação do centro magnético, alinhamento e gap._x000a_Status: Em andamento - Indisponível_x000a_28/09 -OE 2018230192 - C-123701B Inspeção e reparo do compressor_x000a_Iniciou-se a abertura das tampas dos pistões para verificar se há alguma possível contaminação de óleos nas camisas de compressão. Segue em andamento no final de semana._x000a_Status: Em andamento - Indisponível_x000a_30/09 - Mecânica_x000a_OE 2018230192 - C-123701B Inspeção e reparo do compressor_x000a_Hoje pela manhã, após o apoio dado à elétrica na tampa do motor do compressor de propano C, TMs Brazil e Rodrigo, com o apoio do pessoal do Comperj, se direcionaram ao compressor de reciclo B. Foi removida a tampa do pistão do 1E1P, conforme solicitado e tirada algumas fotos. Atividade prosseguiu no período da tarde, com remoção das lâminas antigas e do acoplamento do compressor. Prossegue amanhã._x000a_Status: Em andamento - Indisponível"/>
    <n v="2018230192"/>
    <x v="0"/>
    <s v="C-123701B"/>
    <s v="C-123701B"/>
    <x v="4"/>
    <s v="Compressor"/>
    <s v="Inspeção e reparos no compressor"/>
    <d v="2018-09-24T22:30:00"/>
    <d v="2018-10-05T15:30:00"/>
    <d v="2018-09-18T21:00:00"/>
    <n v="257.00000000005821"/>
    <n v="145.5"/>
    <s v="SIM"/>
    <s v="NÃO"/>
    <s v="NÃO"/>
    <s v="6-Demais Falhas (Miscelâneas)"/>
    <s v="6.2-Causas Combinadas"/>
    <s v="5-Miscelâneas/Demais causas"/>
    <s v="5.3-Causas combinadas"/>
    <s v="3-Inspeção"/>
    <m/>
    <n v="402.50000000005821"/>
    <m/>
    <m/>
  </r>
  <r>
    <n v="2018"/>
    <x v="4"/>
    <s v="24/09 - Instrumentação/Automação_x000a_OM 2017907218 -  Apoio ao retorno da Unidade - UAPO I, II e III, UPCGN II e III_x000a_C-123101B - Com a queda da unidade a IHM do compressor de venda havia ficado com a tela do Windows não conseguindo partir, TM Daniyell foi até o local tentou inserir a senha porém sem sucesso. o TM Danyell voltou a IHM com a senha antiga normalizando a IHM. Concluído disponível"/>
    <n v="2017907218"/>
    <x v="0"/>
    <s v="IHM"/>
    <s v="IHM"/>
    <x v="26"/>
    <s v="Controle e Monitoramento"/>
    <s v="Realização de login com senha antiga da IHM"/>
    <d v="2018-09-24T13:00:00"/>
    <d v="2018-09-24T15:00:00"/>
    <d v="2018-09-18T03:00:00"/>
    <n v="2.0000000000582077"/>
    <n v="153.99999999994179"/>
    <s v="SIM"/>
    <s v="NÃO"/>
    <s v="NÃO"/>
    <s v="3-Falha na Instrumentação"/>
    <s v="3.5-Falha no Software"/>
    <s v="4-Gerenciamento"/>
    <s v="4.1-Geral"/>
    <s v="9-Sob Demanda"/>
    <m/>
    <n v="156"/>
    <m/>
    <m/>
  </r>
  <r>
    <n v="2018"/>
    <x v="6"/>
    <s v="10/01 - Automação/Elétrica_x000a_OI 2018258840 - C-123101B Falha de comunicação/Sincronismo_x000a_Acionada manutenção hoje por volta das 5h15 para verificação das IHMs dos compressor de venda B e C que estavam com falha. Também havia o relato de falha de comunicação de algumas variáveis de todos os vendas com as ECOS. TM Danilo foi mobilizado e realizou o reset e login com a senha de administrador nas IHMs, solucionando o problema do momento. Com sua saída as 6h30 para treinamento externo, TM Squinca deu continuidade na tarefa e realizou mais algumas correções para normalizar a comunicação com as ECOS. Antes das 7h todos os problemas da já estavam resolvidos e a OP voltou a ter a disponibilidade dos compressores B e C (D está fora pois será raqueteado hoje para NR-13)._x000a_Nas tentativas de partida, houve falha no sincronismo dos dois compressores. Criada operação de elétrica para verificação, porém OP conseguiu colocar o compressor de venda B para operar quando a equipe se dirigia para atuação._x000a_OBS: TM Danilo atuou das 05h15 até aproximadamente 06h30._x000a_Status: Concluído - Disponível"/>
    <n v="2018258840"/>
    <x v="0"/>
    <s v="IHM"/>
    <s v="IHM"/>
    <x v="26"/>
    <s v="Controle e Monitoramento"/>
    <s v="Reset na IHM"/>
    <d v="2018-10-01T06:00:00"/>
    <d v="2018-10-01T07:00:00"/>
    <d v="2018-09-24T15:00:00"/>
    <n v="0.99999999994179234"/>
    <n v="159"/>
    <s v="SIM"/>
    <s v="SIM"/>
    <s v="NÃO"/>
    <s v="3-Falha na Instrumentação"/>
    <s v="3.5-Falha no Software"/>
    <s v="5-Miscelâneas/Demais causas"/>
    <s v="5.0-Miscelâneas Geral"/>
    <s v="6-Interferência na Produção"/>
    <m/>
    <n v="159.99999999994179"/>
    <m/>
    <m/>
  </r>
  <r>
    <n v="2018"/>
    <x v="2"/>
    <s v="Automação:_x000a_OI 2017356483 - C-123101C - IHM travada_x000a_Com necessidade partida do terceiro compressor e não foi possível partir o compressor C devido a IHM do compressor estar sem a indicação de todos os parâmetros do compressor de monitoramento e partida. Equipe foi até o local identificando que o Windows estava travado, foi reiniciado o Windows e normalizado a indicação sendo colocado o compressor em operação na seqüência._x000a_Status: Concluído - Operando"/>
    <n v="2017356483"/>
    <x v="0"/>
    <s v="PN-C-123101C"/>
    <s v="SOFTWARE"/>
    <x v="23"/>
    <s v="Painel de Controle"/>
    <s v="REINICIAR O WINDOWS"/>
    <d v="2018-03-12T15:00:00"/>
    <d v="2018-03-12T17:00:00"/>
    <d v="2018-03-05T17:00:00"/>
    <n v="2.0000000000582077"/>
    <n v="165.99999999994179"/>
    <s v="SIM"/>
    <s v="NÃO"/>
    <s v="NÃO"/>
    <s v="3-Falha na Instrumentação"/>
    <s v="3.1-Falha de Controle"/>
    <s v="3-Operação/Manutenção"/>
    <s v="3.1-Serviço fora das condições de projeto"/>
    <s v="6-Interferência na Produção"/>
    <m/>
    <n v="168"/>
    <m/>
    <m/>
  </r>
  <r>
    <n v="2018"/>
    <x v="1"/>
    <s v="2017173758 - GE-513201B Falha na partida (Ignition Failure)_x000a_Hoje MI foi acionada logo pela manhã após o relato da OP de tentar realizar partidas do TG-B no turno da noite quando ocorreu falhas na ignição (Ignition Failure SD). Foi criada ordem imediata para verificação pela equipe de instrumentação e automação onde se identificou necessidade de apoio também da mecânica para verificação das tochas. Devido à priorização da atividade no TG-C e no Venda D, a continuidade da intervenção foi postergada para amanhã. Solicitamos também ao Coordenador André que, se possível, detalhe um pouco mais os eventos ocorridos na última madrugada neste TG e nos informe por email para tentarmos ganhar mais tempo no diagnóstico amanhã cedo._x000a_Status: Em andamento - Indisponíve"/>
    <n v="2017173758"/>
    <x v="0"/>
    <s v="JE-5132600CB"/>
    <s v="NÃO CONCLUSIVO"/>
    <x v="13"/>
    <s v="GG-Combustão"/>
    <m/>
    <d v="2018-01-31T08:00:00"/>
    <d v="2018-01-31T14:00:00"/>
    <d v="2018-01-23T17:30:00"/>
    <n v="6"/>
    <n v="182.50000000011642"/>
    <s v="SIM"/>
    <s v="SIM"/>
    <s v="NÃO"/>
    <s v="3-Falha na Instrumentação"/>
    <s v="3.2 - Sem sinal/indicação/alarme"/>
    <s v="3-Operação/Manutenção"/>
    <s v="3.1-Serviço fora das condições de projeto"/>
    <s v="6-Interferência na Produção"/>
    <m/>
    <n v="188.50000000011642"/>
    <n v="0.8762544802868375"/>
    <n v="0.8762544802868375"/>
  </r>
  <r>
    <n v="2018"/>
    <x v="0"/>
    <s v="Engenharia/Instrumentação/Automação_x000a_OI 2017571718 - GE-513201C PT-5132647 Subst. Instrumento_x000a_Nesta madrugada, por volta das 4h00, houve nova ocorrência de passagem de pré-mix para central do TG-C com alta carga (cerca de 13,5MW). OP identificou esta passagem rápido e passou o TG de Droop para Isoch na tentativa de evitar um retorno de central para pré-mix, o que realmente não ocorreu. Este evento possibilitou que o data logger que a Engenharia da MI havia colocado para monitorar parâmetros de pressão de saída do difusor da GG confirmasse que, no momento da ocorrência, um dos dois instrumentos de medição apresentou pico divergente do outro. Assim, optamos por realizar atividade imediata corretiva hoje. TG-B foi colocado em operação sem anormalidades, liberando o TG-C para a MI atuar por volta das 14h. Equipe de instrumentação implementou a recomendação da Engenharia de substituir o instrumento defeituoso (PT-5132647) e equipe de automação também fez sua parte checando o cartão e multiplexador associados ao instrumento. Ao final do dia, a atividade foi concluída, ficando para amanhã pela manhã a partida do TG-C. Vamos manter o monitoramento destas variáveis para termos a certeza de que foi efetivo. TG-C foi deixado como disponível em caso de necessidade nesta noite._x000a_Status: Concluído (pendente teste) - Disponível_x000a_Ocorrência: TG-513201C_x000a__x000a_Causa: Corretiva._x000a__x000a_Atuação: Efetuado requisição NM 11.202.251. Transmissor novo PT 5132-647C, foi levantada a curva do instrumento utilizando os referidos padrões de referência. Após o término do procedimento, o instrumento recebeu nova etiqueta/selo de calibração, com dados atualizados e foi encaminhado para reinstalação e realinhamento, ao processo. Conforme resultados da calibração realizada, o Instrumento encontra-se dentro da especificação de ERRO (EMAD). Foi gerado certificado de calibração e anexado na ordem._x000a__x000a_Situação deixada: Foi deixado o range do instrumento de 0 a 2800kpa._x000a__x000a_Responsáveis: Silvio/Menezes._x000a_"/>
    <n v="2017571718"/>
    <x v="0"/>
    <s v="PT-5132647C"/>
    <s v="PT-5132647C"/>
    <x v="12"/>
    <s v="GG-Combustão"/>
    <s v="SUBSTITUIR INSTRUMENTO"/>
    <d v="2018-05-16T09:00:00"/>
    <d v="2018-05-16T18:00:00"/>
    <d v="2018-05-08T12:00:00"/>
    <n v="9"/>
    <n v="189"/>
    <s v="NÃO"/>
    <s v="NÃO"/>
    <s v="NÃO"/>
    <s v="3-Falha na Instrumentação"/>
    <s v="3.3- Sinal/Indicação/Alarme falso"/>
    <s v="3-Operação/Manutenção"/>
    <s v="3.1-Serviço fora das condições de projeto"/>
    <s v="5-Monitoramento Contínuo da Condição"/>
    <m/>
    <n v="198"/>
    <m/>
    <m/>
  </r>
  <r>
    <n v="2018"/>
    <x v="3"/>
    <s v="2017503327 - C-3123701A/C Limpeza filtros chapéu de bruxa_x000a_Ontem ocorreu a queda do compressor de reciclo A da fase 2 por volta das 17h, que vinha operando desde sexta-feira. OP tentou colocar em operação o compressor C durante o turno da noite mas este também caiu com poucos segundos de operação devido ao entupimento dos filtros. Assim, hoje priorizamos com a caldeiraria a limpeza dos filtros de ambos os compressores, no primeiro horário. Atividade foi realizada com sucesso para os dois compressores, finalizando por volta das 11h45 e liberando para a OP, que partiu o compressor C._x000a_Status: Em andamento - Compressores Disponíveis"/>
    <n v="2017503327"/>
    <x v="0"/>
    <s v="C-3123701C"/>
    <s v="FILTRO"/>
    <x v="11"/>
    <s v="Sucção 1º Estágio"/>
    <s v="LIMPEZA DO FILTRO"/>
    <d v="2018-06-18T00:00:00"/>
    <d v="2018-06-18T11:40:00"/>
    <d v="2018-06-09T16:47:00"/>
    <n v="11.666666666627862"/>
    <n v="199.21666666661622"/>
    <s v="SIM"/>
    <s v="NÃO"/>
    <s v="NÃO"/>
    <s v="1-Falha Mecânica"/>
    <s v="5.1-Obstrução/Bloqueio/Entupimento"/>
    <s v="3-Operação/Manutenção"/>
    <s v="3.1-Serviço fora das condições de projeto"/>
    <s v="6-Interferência na Produção"/>
    <m/>
    <n v="210.88333333324408"/>
    <m/>
    <m/>
  </r>
  <r>
    <n v="2018"/>
    <x v="3"/>
    <s v="Instrumentação+Automação+Preditiva:_x000a_OI 2017403852 - SKID UPCGN-03_APOIOS PARA REPARTIDA_x000a_Após a limpeza dos filtros do compressor A  e não sendo encontrado obstrução nos filtros e a máquina caindo por diferencial alto de pressão e o compressor C caindo pela mesma falha porém sendo encontrado pequeno acumulo de sujeira no filtro, em conversa com TM Gobis acompanhamos a partida do compressor A acompanhado as pressões de entrada e saída dos dos demisters do 1 e 2 estágio, onde tivemos a suspeita de obstrução nos demister, realizamos a partida do compressor e concluímos que os demisters estão OK. Passamos a suspeitar da operação das PV's 901 e 902 que com o curto tempo de operação não conseguíamos ver as válvulas operando, solicitado apoio para a automação para acompanhar as partidas e tentar identificar um possível falha na operação ou lógica das PV's. Na quarta partida do compressor A, conseguimos que o compressor operasse por uns 3 minutos, mas para esta condição o operador abrir a válvula de vent do vaso de descarga do 1º estágio para flare aliviando a pressão do inter estágio vindo a cair logo após por diferencial alto entre os estágios devido o vent do vaso ser de um diâmetro pequeno 3/4&quot;. Após esta condição de operar mais tempo com o vent aberto, chegamos uma possível travamento ou obstrução na chek valve de descarga do primeiro estágio, a qual iremos remover para inspeção. O que chamou mais atenção foi que na quarta partida do compressor por volta das 17:50h o compressor entrou em operação sozinho sendo atuada a botoeira de emergência no painel do compressor pelo operador, mesmo alarmando temperatura alta do motor principal. Será necessário avaliar a configuração do relé SEL que não bloqueou a partida do compressor acusando temperatura alta no motor e porque o compressor entrou em operação sem ter recebido comando de partida._x000a_Status: Em andamento - Indisponível"/>
    <n v="2017403852"/>
    <x v="0"/>
    <s v="C-3123701A"/>
    <s v="C-3123701A"/>
    <x v="16"/>
    <s v="Acessórios Pacote"/>
    <s v="VÁRIAS AÇÕES NO ACOMPANHAMENTO DA PARTIDA"/>
    <d v="2018-06-14T00:00:00"/>
    <d v="2018-06-15T16:00:00"/>
    <d v="2018-06-05T13:59:00"/>
    <n v="39.999999999941792"/>
    <n v="202.01666666666279"/>
    <s v="SIM"/>
    <s v="NÃO"/>
    <s v="NÃO"/>
    <s v="5-Falha Externa"/>
    <s v="5.3-Influências Externas diversas"/>
    <s v="4-Gerenciamento"/>
    <s v="4.1-Geral"/>
    <s v="8-Manutenção Corretiva"/>
    <m/>
    <n v="242.01666666660458"/>
    <m/>
    <m/>
  </r>
  <r>
    <n v="2018"/>
    <x v="7"/>
    <s v="08/04 - Acionado a manutenção por volta das 16;00h devido a queda compressor de reciclo C-123701B devido atuação intertravamento por temperatura no da garrafa de descarga do 2º estágio(V-C-123701B-04), em função da indisponibilidade do compressor de reciclo C-123701A demanda foi tratada como imediata. Foi negociado com operação a realização de force nesse instrumento enquanto atuávamos no TGB, porém em análise na lógica o TM Danilo identificou a presença de dois instrumentos redundantes TIT-404B-1 e TIT-404B-2 em canais diferentes de entrada analógica do PLC que atuaram com mesmo valor de intertravamento de temperatura elevada, esses instrumentos entrando em lógica de votação SIL2. Tendo essa informação recuamos na questão do force, buscando documentação não menção alguma a esse segundo instrumento no campo ou quanto a redundância de medição aplicada nesta máquina. Em campo verificamos que realmente só existe um sensor fisicamente, foi verificado termoelemento, integridade e isolação do cabeamento, testado a calibração do transmissor tudo ok. A única ressalva foi que encontramos o transmissor de temperatura com parafuso de fixação da suportação frouxo acarretando em vibração excessiva na parte eletronica quando do compressor em operação. Foi realizado também loop teste desse instrumento e constatado pelo TM Danilo que valor de entrada analógica está identifico nos TIT-404B-1 e TIT-404B-2 de alguma forma fisicamente internamente no painel esse sinal está sendo duplicado para entrar nessa lógica de votação SIL2. Verificamos também que essa lógica existe para diversos outros instrumentos tais como TIT-402/404/407/409 e PIT-401/403/406/409/411.Após a intervenção o equipamento foi testado e liberado para operação por volta das 20;00h"/>
    <n v="2017469937"/>
    <x v="0"/>
    <s v="TIT-1237404B"/>
    <s v="TIT-1237404B"/>
    <x v="4"/>
    <s v="2ºEST 1º PROCESSO"/>
    <s v="FIXAR TIT"/>
    <d v="2018-04-08T16:00:00"/>
    <d v="2018-04-08T20:00:00"/>
    <d v="2018-03-30T21:30:00"/>
    <n v="4.0000000001164153"/>
    <n v="210.49999999988358"/>
    <s v="SIM"/>
    <s v="SIM"/>
    <s v="NÃO"/>
    <s v="3-Falha na Instrumentação"/>
    <s v="3.3- Sinal/Indicação/Alarme falso"/>
    <s v="3-Operação/Manutenção"/>
    <s v="3.1-Serviço fora das condições de projeto"/>
    <s v="6-Interferência na Produção"/>
    <m/>
    <n v="214.5"/>
    <m/>
    <m/>
  </r>
  <r>
    <n v="2018"/>
    <x v="2"/>
    <s v="Elétrica:_x000a_OI 2017421655  GE-513201B- Temperatura no estator do gerador_x000a_Acionado a manutenção devido a queda do TG-B por volta das 17:30h por alarme de temperatura alta no estator do gerador através do sensor TE-5132671B (26GNt02). Em avaliação realizada pelo TM Bruno e Eng. Allan foi identificado uma atuação espúria do sensor, foi avaliação decidido em realizar o force do instrumento e liberar o TG-B para operação. Emitida ordem e PT imediata, emitido ARO 278 e realizado o force, após foi realizada a partida do TG-B com sucesso. Na sequência a coordenação de operação decidiu em colocar o TG-B em PREMIX. Equipamento liberado para operação das 19:40h. _x000a_Status: Concluído - operando _x000a_"/>
    <n v="2017421655"/>
    <x v="1"/>
    <s v="TE-5132671"/>
    <s v="TE-5132671C"/>
    <x v="13"/>
    <s v="GERADOR"/>
    <s v="FORCE OFF NO INSTRUMENTO"/>
    <d v="2018-03-26T17:30:00"/>
    <d v="2018-03-26T19:40:00"/>
    <d v="2018-03-17T18:30:00"/>
    <n v="2.1666666667442769"/>
    <n v="214.99999999988358"/>
    <s v="SIM"/>
    <s v="SIM"/>
    <s v="NÃO"/>
    <s v="3-Falha na Instrumentação"/>
    <s v="3-Falha na Instrumentação"/>
    <s v="3-Operação/Manutenção"/>
    <s v="3.1-Serviço fora das condições de projeto"/>
    <s v="6-Interferência na Produção"/>
    <m/>
    <n v="217.16666666662786"/>
    <m/>
    <m/>
  </r>
  <r>
    <n v="2018"/>
    <x v="8"/>
    <s v="Automação_x000a_OM 2017761671 - C-3123701A Partida sem Comando_x000a_Conforme programação semanal, hoje foi avaliado pelo TM Thiago a lógica de partida/temporização do compressor de reciclo A da fase 2, em busca de possíveis motivos que poderiam fazer esta máquina partir sem comando. Foi relatado pela OP uma ocorrência destas na semana passada, durante tentativas de partida após limpezas de filtros chapéu de bruxa. Porém, em conversa com Coord. André, TOs de produção 2 e Sup. de Prod. 2, não havia relato algum em passagens de serviço da OP sobre esta situação realmente ter ocorrido. Mesmo assim, TM Thiago verificou a lógica do compressor A, comparou-a com a dos compressores B e C da fase 2 e não identificou nenhuma condição que poderia permitir a partida sem comando. Também foi verificada a temporização de liberação de partida pelos motores elétricos, estando os motores dos 3 compressores com a mesma lógica implementada. Assim, demos por concluída a atividade e aguardaremos uma possível nova ocorrência no momento de tentativas de partida do compressor, que está sendo mantido como última opção para operar devido aos altos índices de vibração encontrados nas tubulações de processo._x000a_Status: Concluído - Disponível"/>
    <n v="2017761671"/>
    <x v="1"/>
    <s v="PN-C-3123701A"/>
    <s v="C-3123701A"/>
    <x v="16"/>
    <s v="Compressor"/>
    <s v="VERIFICADO O SISTEMA DE PARTIDA "/>
    <d v="2018-07-01T13:00:00"/>
    <d v="2018-07-01T15:00:00"/>
    <d v="2018-06-22T12:30:00"/>
    <n v="2.0000000000582077"/>
    <n v="216.49999999988358"/>
    <s v="NÃO"/>
    <s v="NÃO"/>
    <s v="NÃO"/>
    <s v="1-Falha Mecânica"/>
    <s v="1.2-Vibração"/>
    <s v="3-Operação/Manutenção"/>
    <s v="3.0-Geral"/>
    <s v="4-Monitoramento Periódico da Condição"/>
    <m/>
    <n v="218.49999999994179"/>
    <m/>
    <m/>
  </r>
  <r>
    <n v="2018"/>
    <x v="6"/>
    <s v="Instrumentação:_x000a_OM 2018266305 - C-123101B Corrigir falha no booster_x000a_Conforme programado foi verificado o funcionamento do booster, após a realização de diversos testes não foram encontradas falhas em seu funcionamento._x000a_Status: Concluído - Disponível"/>
    <n v="2018266305"/>
    <x v="0"/>
    <s v="Booster"/>
    <s v="Booster"/>
    <x v="26"/>
    <s v="Selagem"/>
    <s v="Repartida do equipamento"/>
    <d v="2018-10-10T13:00:00"/>
    <d v="2018-10-10T15:00:00"/>
    <d v="2018-10-01T07:00:00"/>
    <n v="2.0000000000582077"/>
    <n v="222"/>
    <s v="NÃO"/>
    <s v="NÃO"/>
    <s v="NÃO"/>
    <m/>
    <m/>
    <m/>
    <m/>
    <s v="9-Sob Demanda"/>
    <m/>
    <n v="224.00000000005821"/>
    <m/>
    <m/>
  </r>
  <r>
    <n v="2018"/>
    <x v="7"/>
    <s v="OI 2017479089 - GE-513201C- Drenagem Manifold Central_x000a_Devido manobra operacional do TG-C por queda da Plataforma de Mexilhão, ocorreu SD do TG-C na saída do PREMIX por volta das 11h. Em conversa com Gerente Flaviano solicitou que fosse verificado a presença de líquido no manifoald da central. Emitido ordem e PT imediata e realizado a drenagem do manifoald central encontrando a presença de muito líquido, aproveitada a oportunidade foi drenada e encontrada também a presença de bastante líquido no manifoald das tochas e no manifoald da primária não foi identificado nenhum condensado._x000a_Status: Concluído - Disponível "/>
    <n v="2017479089"/>
    <x v="0"/>
    <s v="GG-513201C"/>
    <s v="Manifold Central"/>
    <x v="12"/>
    <s v="GG-Combustão"/>
    <s v="LIMPEZA DOS DRENOS."/>
    <d v="2018-04-10T09:51:00"/>
    <d v="2018-04-10T18:00:00"/>
    <d v="2018-03-31T19:00:00"/>
    <n v="8.1500000000232831"/>
    <n v="230.85000000003492"/>
    <s v="SIM"/>
    <s v="NÃO"/>
    <s v="NÃO"/>
    <s v="1-Falha Mecânica"/>
    <s v="5.1-Obstrução/Bloqueio/Entupimento"/>
    <s v="3-Operação/Manutenção"/>
    <s v="3.1-Serviço fora das condições de projeto"/>
    <s v="6-Interferência na Produção"/>
    <m/>
    <n v="239.00000000005821"/>
    <m/>
    <m/>
  </r>
  <r>
    <n v="2018"/>
    <x v="4"/>
    <s v="04,05,06/09 - Automação+Engenharia+Elétrica+Instrumentação:_x000a_OM 2017944084 GE-513201D - Falha do Breaker _x000a_Hoje retornamos a atuação no saneamento de falhas do TG-D. Equipe de instrumentação verificou todos os sensores da PT no campo inclusive o que apresentou falha no System One 39PTA, não foram encontradas nenhuma anormalidades na integridade do cabeamento, verificados sinais do sensor e valores de referência de calibração, tudo ok. No entanto, durante a verificação da integridade do cabeamento de chave de comutação de fechamento do bracker TM Dannyell constatou uma falha no cartão do bently nevada onde entra esse sensor com indicativo de &quot;not ok&quot; tentou alguns resets sem sucesso. Para resolver essa falha foi download na configuração do I/O e assim foi restabelecido o cartão. Nas conexões da chave de comutação não foi encontrado nenhuma folga ou falha cabeamento. Após essa intervenção realizamos nova partida da máquina, foram feitos vários testes de fechar e abrir o bracker com máquina sem carga, em todas as vezes não ocorreu mais falha. Sendo assim, optamos por incluir algumas cargas para fazer novo testes, foram alimentados em torno de seis transformadores de vários PN-A/B/C e em todos os testes obtivemos sucesso. Sendo assim, encerramos por volta das 20h30 os testes. Equipamento liberado para operação._x000a_Status: Concluído-disponível"/>
    <n v="2017944084"/>
    <x v="0"/>
    <s v="Breaker"/>
    <s v="Breaker"/>
    <x v="6"/>
    <s v="Gerador"/>
    <s v="Verificação de todos os sensores da PT  e os sinais do sensor e valores de referência de calibração; realização do download na configuração do I/O para restabelecer o cartão; realização de testes"/>
    <d v="2018-09-04T13:00:00"/>
    <d v="2018-09-04T16:00:00"/>
    <d v="2018-08-25T18:30:00"/>
    <n v="3"/>
    <n v="234.49999999988358"/>
    <s v="SIM"/>
    <s v="NÃO"/>
    <s v="NÃO"/>
    <s v="3-Falha na Instrumentação"/>
    <s v="3.2 - Sem sinal/indicação/alarme"/>
    <s v="3-Operação/Manutenção"/>
    <s v="3.1-Serviço fora das condições de projeto"/>
    <s v="3-Inspeção"/>
    <m/>
    <n v="237.49999999988358"/>
    <m/>
    <m/>
  </r>
  <r>
    <n v="2018"/>
    <x v="1"/>
    <s v="Automação+Instrumentação:_x000a_OI 2017086772 C-123101E - Falha na IHM e queima de barreira intrínseca_x000a_Após a identificação de um novo vazamento de gás pelo flange do carretel instalado pela Azevedo, diante desse vazamento foi decidido em parar o compressor para realizar o retorqueamento dos estojos. O venda E estava liberado para o Isup realizar a o prolongamento do dreno da linhar ar do compressor, no momento em que alinhou o ar a IHM permaneceu apagada. Foi emitida Ordem e PT imediata para automação para resetar a IHM, quando habilitado a IHM foi identificado que o TE-434 estava em falha e identificado a queima da barreira intrínseca, Acionado a equipe de instrumentação e realizada a substituição da barreira com sucesso. Na pressurização no painel ocorreu nova falha na IHM, onde foi realizado novo reset e liberado para a operação._x000a_Status: Concluído - Operando"/>
    <n v="2017087389"/>
    <x v="0"/>
    <s v="PN-C-123101E "/>
    <s v="Barreira Intrínseca"/>
    <x v="14"/>
    <s v="Painel de Controle"/>
    <s v="Substituir barreira intrínseca"/>
    <d v="2018-01-11T14:07:00"/>
    <d v="2018-01-12T16:00:00"/>
    <d v="2018-01-01T00:00:00"/>
    <n v="25.883333333360497"/>
    <n v="254.1166666665813"/>
    <s v="SIM"/>
    <s v="SIM"/>
    <s v="NÃO"/>
    <s v="3-Falha na Instrumentação"/>
    <s v="3.2 - Sem sinal/indicação/alarme"/>
    <s v="3-Operação/Manutenção"/>
    <s v="3.1-Serviço fora das condições de projeto"/>
    <s v="6-Interferência na Produção"/>
    <m/>
    <n v="279.99999999994179"/>
    <n v="0.96521057347666606"/>
    <n v="0.96521057347666606"/>
  </r>
  <r>
    <n v="2018"/>
    <x v="0"/>
    <s v="OM 2017311490 - C-123101A - Teste Funcional+Falha XV-207_x000a_Hoje conforme programado tivemos o apoio do Anderson da GE para realização dos testes funcionais no compressor de venda A após a troca das check´s valve realizadas no final de semana. No entanto, houve o pedido da gerência da operação no REDIA para realizar o teste no compressor de venda B batendo a botoeira. Foi acordado junto a GE para partimos o venda A recirculando e na sequência que seja parado o B através da botoeira de forma a testar se ocorrência alguma evento de queda do compressor A cenário similar a falha que tivemos ao longo da semana 17 com intuito de verificar se ocorreria algum evento. Foram ativados alguns logs´s para essa finalidade. Porém, houve falha no limite de posição da XV-207 que impediu a partida do compressor. Tivemos chuva forte no período da tarde que possibilitou atuação da instrumentação ao final da tarde. Tendo restabelecido as condições climáticas a equipe de instrumentação atuou prontamente no limite de posição normalizando a indicação do sinal. Devido ao tardar do horário os testes foram postergados para amanhã._x000a_Status: Em andamento - disponível"/>
    <n v="2017311490"/>
    <x v="0"/>
    <s v="C-123101A"/>
    <s v="Compressor"/>
    <x v="10"/>
    <s v="Compressor"/>
    <s v="Instalação de check valve descarga compressor"/>
    <d v="2018-05-05T08:00:00"/>
    <d v="2018-05-07T16:00:00"/>
    <d v="2018-04-24T16:45:00"/>
    <n v="55.999999999883585"/>
    <n v="255.25000000011642"/>
    <s v="SIM"/>
    <s v="NÃO"/>
    <s v="NÃO"/>
    <s v="5-Falha Externa"/>
    <s v="5-Influência Externa"/>
    <s v="1-Projeto"/>
    <s v="2-Fabricação/Instalação"/>
    <s v="2-Teste Funcional"/>
    <m/>
    <n v="311.25"/>
    <m/>
    <m/>
  </r>
  <r>
    <n v="2018"/>
    <x v="9"/>
    <m/>
    <n v="2017225460"/>
    <x v="0"/>
    <s v="AIQ-5132601B"/>
    <m/>
    <x v="13"/>
    <s v="Fogo e Gás"/>
    <m/>
    <d v="2018-02-20T13:00:00"/>
    <d v="2018-02-20T17:00:00"/>
    <d v="2018-02-09T18:00:00"/>
    <n v="4.0000000001164153"/>
    <n v="258.99999999994179"/>
    <s v="SIM"/>
    <s v="SIM"/>
    <s v="NÃO"/>
    <s v="3-Falha na Instrumentação"/>
    <s v="3.2 - Sem sinal/indicação/alarme"/>
    <s v="3-Operação/Manutenção"/>
    <s v="3.1-Serviço fora das condições de projeto"/>
    <s v="9-Sob Demanda"/>
    <m/>
    <n v="263.00000000005821"/>
    <n v="0.6984374999997921"/>
    <n v="0.86361607142836361"/>
  </r>
  <r>
    <n v="2018"/>
    <x v="3"/>
    <s v="Caldeiraria:_x000a_OE 2017503327 C-31213701C - Limpeza de Filtro Chapéu de Bruxa._x000a_OE 2017503407 C-31213701B - Limpeza de Filtro Chapéu de Bruxa._x000a_Hoje formos acionados pela equipe da operação com informação de queda do compressor de reciclo C da adequação em devido ao nível baixo de óleo de lubrificação. A equipe da Semapi foi acionada pela OP e fez a reposição. Após essa intervenção foi tentado nova partida da máquina sem sucesso devido a obstrução nos filtros. Foi tentado também a partida do compressor B que estava disponível como backup também sem sucesso, houve a mesma falha de obstrução nos filtros. Dessa forma, foi mobilizado a equipe CCT para realização da limpeza nos filtros chapéu de bruxa tanto do compressor B quanto do C. Atividade foi concluída com sucesso por volta das 18:30h, deixando as duas máquinas disponíveis para OP._x000a_Obs.: Equipe CCT desmobilizada as 19:00h._x000a_Status: Concluído - disponível_x000a_"/>
    <n v="2017503327"/>
    <x v="0"/>
    <s v="C-3123701C"/>
    <s v="FILTRO "/>
    <x v="11"/>
    <s v="Sucção 1º Estágio"/>
    <s v="LIMPEZA DE FILTRO"/>
    <d v="2018-06-08T10:35:00"/>
    <d v="2018-06-08T19:00:00"/>
    <d v="2018-05-28T13:30:00"/>
    <n v="8.4166666666860692"/>
    <n v="261.08333333325572"/>
    <s v="SIM"/>
    <s v="SIM"/>
    <s v="NÃO"/>
    <s v="5-Falha Externa"/>
    <s v="5.1-Obstrução/Bloqueio/Entupimento"/>
    <s v="3-Operação/Manutenção"/>
    <s v="3.1-Serviço fora das condições de projeto"/>
    <s v="6-Interferência na Produção"/>
    <m/>
    <n v="269.49999999994179"/>
    <m/>
    <m/>
  </r>
  <r>
    <n v="2018"/>
    <x v="8"/>
    <s v="09/07 - Mecânica:_x000a_OE 2017503327 C-3123701C Limpeza Filtro Chapéu de Bruxa._x000a_Efetuada a limpeza do filtro do C-3123701C pela mecânica do sobreaviso, não detectada obstrução/sujeira no mesmo, montado e entregue a operação, Compressor colocado em operação. _x000a_Status: operando._x000a_"/>
    <n v="2017503327"/>
    <x v="0"/>
    <s v="Filtro Chapéu de Bruxa"/>
    <s v="Filtro Chapéu de Bruxa"/>
    <x v="11"/>
    <s v="Acessórios Pacote"/>
    <s v="Limpeza Filtro Chapéu de Bruxa"/>
    <d v="2018-07-09T09:00:00"/>
    <d v="2018-07-09T13:00:00"/>
    <d v="2018-06-28T04:30:00"/>
    <n v="3.9999999999417923"/>
    <n v="268.5"/>
    <s v="SIM"/>
    <s v="NÃO"/>
    <s v="NÃO"/>
    <s v="5-Falha Externa"/>
    <s v="5.1-Obstrução/Bloqueio/Entupimento"/>
    <s v="3-Operação/Manutenção"/>
    <s v="3.1-Serviço fora das condições de projeto"/>
    <s v="6-Interferência na Produção"/>
    <m/>
    <n v="272.49999999994179"/>
    <m/>
    <m/>
  </r>
  <r>
    <n v="2018"/>
    <x v="6"/>
    <s v="C-123102C: Após a queda do TG-C a tarde, houve o descarte do Propano C. No momento de tentar a primeira partida, houve atuação do relé 86 de proteção do motor principal do compressor. Devido a prioridade de partir o segundo propano, destinamos TMs Wladimir e Marcelinho para avaliar o ocorrido, através da OI 2018370835 abaixo._x000a_Status: Propano C indisponível"/>
    <n v="2018370835"/>
    <x v="0"/>
    <s v="Motor elétrico"/>
    <s v="TF-123002A - TCs das fases S e T invertidos"/>
    <x v="8"/>
    <s v="Painel Elétrico"/>
    <s v="Correção de conexão de trafo que alimenta K-24"/>
    <d v="2018-10-28T17:46:00"/>
    <d v="2018-10-31T23:59:00"/>
    <d v="2018-10-17T13:05:00"/>
    <n v="78.216666666674428"/>
    <n v="268.68333333323244"/>
    <s v="NÃO"/>
    <s v="NÃO"/>
    <s v="NÃO"/>
    <s v="4-Falha Elétrica"/>
    <s v="4.1-Curto Circuito"/>
    <s v="3-Operação/Manutenção"/>
    <s v="3.3-Erro de manutenção"/>
    <s v="9-Sob Demanda"/>
    <m/>
    <n v="346.89999999990687"/>
    <m/>
    <m/>
  </r>
  <r>
    <n v="2018"/>
    <x v="2"/>
    <s v="Mecânica_x000a_OE 2017316040 - GG-GE-513201B Sopragem Câmaras 1, 2 e 9_x000a_Após relato da OP de ontem e confirmação da preditiva sobre spread elevado nos termopares 1 e 16 do TG-B, indicando uma possível queda no retorno da planta ou ao longo do mês de março, optamos hoje por realizar preventivamente a sopragem das câmaras 1, 2 e 9, de forma imediata. Atividade transcorreu sem surpresas disponibilizando o TG ao final do dia. OBS: Foi definido por soprar as câmaras e não substituí-las para que a equipe de preditiva/grandes máquinas possa fazer um monitoramento da eficiência das sopragem ao longo do mês de março."/>
    <n v="2017316040"/>
    <x v="0"/>
    <s v="CÂMARA DE COMBUSTÃO"/>
    <s v="CÂMARA 1,2 e9"/>
    <x v="13"/>
    <s v="GG-Combustão"/>
    <s v="Soprar as câmeras com N2"/>
    <d v="2018-03-04T07:30:00"/>
    <d v="2018-03-04T15:30:00"/>
    <d v="2018-02-20T17:00:00"/>
    <n v="8.0000000000582077"/>
    <n v="278.49999999994179"/>
    <s v="SIM"/>
    <s v="NÃO"/>
    <s v="NÃO"/>
    <s v="1-Falha Mecânica"/>
    <s v="5.1-Obstrução/Bloqueio/Entupimento"/>
    <s v="3-Operação/Manutenção"/>
    <s v="3.1-Serviço fora das condições de projeto"/>
    <s v="6-Interferência na Produção"/>
    <m/>
    <n v="286.5"/>
    <m/>
    <m/>
  </r>
  <r>
    <n v="2018"/>
    <x v="3"/>
    <s v="1) Atividades de Emergência/Imediatas:_x000a_22/06 Caldeiraria/Mecânica:_x000a_OI 2017768190 BC-123102A-01A - Limpeza Filtro Y STR_x000a_Acionado a manutenção por volta das 12:00h com informação pela operação de queda do compressor de propano C-123102A devido a baixa pressão de sucção da bomba de óleo de lubrificação do 1º estágio. A bomba redundante &quot;B&quot; está indisponível em função da ausência do spool que está em reparo externo na MYCOM. Dessa forma, foi a ordem imediata para atuação de limpeza no filtro Y. A equipe da caldeiraria realizou a limpeza do filtro e a mecânica fez o ajuste no parafuso de vazão no cabeçote da bomba. Atividade concluída por volta das 14:30h o equipamento foi testado e liberado para operação. O mesmo partiu com sucesso as 15:00h e segue em operação.   _x000a_Status: Concluído - operando."/>
    <n v="2017768190"/>
    <x v="0"/>
    <s v="STR-09A Filtro"/>
    <s v="STR-09A Filtro"/>
    <x v="3"/>
    <s v="Lubrificação 1 estágio Compressor"/>
    <s v="LIMPEZA DO FILTRO Y"/>
    <d v="2018-06-22T12:00:00"/>
    <d v="2018-06-22T15:00:00"/>
    <d v="2018-06-10T20:30:00"/>
    <n v="3"/>
    <n v="279.50000000005821"/>
    <s v="SIM"/>
    <s v="SIM"/>
    <s v="NÃO"/>
    <s v="5-Falha Externa"/>
    <s v="5.1-Obstrução/Bloqueio/Entupimento"/>
    <s v="3-Operação/Manutenção"/>
    <s v="3.4-Desgaste e deterioção esperados."/>
    <s v="6-Interferência na Produção"/>
    <m/>
    <n v="282.50000000005821"/>
    <m/>
    <m/>
  </r>
  <r>
    <n v="2018"/>
    <x v="7"/>
    <s v="08/04 - Hoje tivemos atuação conjunta das equipes de MI para avaliar a falha ocorrida na partida do TGB durante a madrugada. Realizamos partida acompanhada para verificar os valores de pressão do sistema de gás e comportamento das válvulas. Verificamos que a linha de gás da tocha estava com valor 180Kpa a menor comparada com partida de outras máquinas. Já havíamos passados por tipo de falha de falha de ignição de todas as câmaras em atuação anteriores, na época a falha ocorrida era devido a travamento da válvula de dreno da tocha 20FGTORD que estava travada aberta. Com isso, partimos para realizar teste de estanqueidade nas válvulas de dreno utilizando injeção de ar comprimido. Dito e feito, a válvula estava realmente travada aberta. Com isso, a mesma foi removida para reparo em bancada onde constatado a presença de bastante sujeira em seu interior, foi realizado limpeza e teste funcionais com sucesso. Na sequência a válvula foi reinstalado no campo, simulamos abertura e fechamento pelo PLC a mesma respondeu adequadamente. Após intervenção em campo realizamos partida na máquina, dessa vez a câmaras ignitaram normalmente, porém agora caíram spread. Foram três tentativas de partida sem sucesso devido a spread nas câmaras 1,2,4,7,8,9.  Devido ao tardar do horário foi acordado com coordenação a continuidade dessa atividade, iremos remover as tochas que deram falha para limpeza. Atividade paralisada 20:00h"/>
    <n v="2017469845"/>
    <x v="0"/>
    <s v="GG-513201B"/>
    <s v="20 FGTORD"/>
    <x v="13"/>
    <s v="GG-Combustão"/>
    <s v="SUBSTITUIR VÁLVULA SOLENÓIDE"/>
    <d v="2018-04-08T07:00:00"/>
    <d v="2018-04-09T17:00:00"/>
    <d v="2018-03-26T19:40:00"/>
    <n v="34.000000000116415"/>
    <n v="299.33333333325572"/>
    <s v="SIM"/>
    <s v="NÃO"/>
    <s v="NÃO"/>
    <s v="3-Falha na Instrumentação"/>
    <s v="3-Falha na Instrumentação"/>
    <s v="3-Operação/Manutenção"/>
    <s v="3.1-Serviço fora das condições de projeto"/>
    <s v="6-Interferência na Produção"/>
    <m/>
    <n v="333.33333333337214"/>
    <m/>
    <m/>
  </r>
  <r>
    <n v="2018"/>
    <x v="6"/>
    <s v="Automação+Instrumentação:_x000a_OI 2018297924 - C-123102A - Falha nos sensores de vibração e deslocamento axial. (#)_x000a_Acionado manutenção por volta das 11:00h devido a queda do compressor C-123102A devido atuação do sensor ZAHH-1231506A do motor elétrico lado LOA, após realizado o force no sensor 506A, foi tentado nova partida do compressor sendo atuado o sensor de deslocamento axial do compressor ZEA-1231500A. Emitida ordem e Pt imediata para verificação da integridade do sensor do compressor ZEA-1230500A, TM's Menezes e Martins foram até o local realizando a verificação do sensor ZEA-1230500A onde a primeiro momento não foi identificado falha, para confirmar que o sensor não estava em falha realizaram a inversão dos cabos e a falha alterou para o sensor ZEA-1230501A, ainda para reafirmar que o sensor estava OK foi invertido todo o sensor do 500A pelo 501A confirmando que a indicação é real que houve o deslocamento do eixo do compressor. Em breve análise pelo coord. de grandes máquinas Gustavo, a queda do compressor já obteve uma parada anormal referente ao deslocamento axial do compressor e quando realizada a partida em torno de 39 minutos após a queda a condição do deslocamento axial do eixo piorou. Planejamento segue delineando a ordem para raqueteamento do compressor ainda em 11/10 e abertura do compressor e verificação do passeio axial do compressor no dia 12/10, sendo já confirmado a mobilização da Mycom para a partir de 12/10."/>
    <n v="2018297924"/>
    <x v="0"/>
    <s v="Compressor"/>
    <s v="Compressor"/>
    <x v="3"/>
    <s v="Compressor"/>
    <s v="Realizado medição de passeio e constatado falha do compressor. "/>
    <d v="2018-10-10T10:22:00"/>
    <d v="2018-10-31T23:59:00"/>
    <d v="2018-09-27T18:00:00"/>
    <n v="517.61666666669771"/>
    <n v="304.3666666665813"/>
    <s v="SIM"/>
    <s v="SIM"/>
    <s v="NÃO"/>
    <m/>
    <m/>
    <m/>
    <m/>
    <s v="6-Interferência na Produção"/>
    <m/>
    <n v="821.98333333327901"/>
    <m/>
    <m/>
  </r>
  <r>
    <n v="2018"/>
    <x v="8"/>
    <s v="Elétrica+Eng. Fernando:_x000a_25/07 - OI 2017896934 - GE-513201D - Falha no fechamento do break_x000a_Após a queda do TG-B foi realizada a partida do TG-D com sucesso, porém ao realizar o comando de fechamento do break ocorreu a queda do TG-D indicando alarme no G-60 de carga reativa. Eng. Fernando coletou a oscilografia no relé e em primeira análise do ocorrido, esta falha é diferente das falhas já apresentada no passado sendo uma possível falha no enrolamento do gerador, esta falha ainda não é confirmada devido por ter sido um evento muito rápido. Alinhado com a coordenação de operação para realizarmos uma nova partida do TG-D amanhã um pouco antes da parada dos TG's para uma nova análise do Eng. Fernando._x000a_Status: Em análise - Indisponível  -  26/07 - Elétrica+Eng. Fernando:_x000a_OI 2017896934 - GE-513201D - Falha no fechamento do break (#)_x000a_Conforme acordado com a operação devido a falha apresentada no fechamento do break do TG-D em 25/07, foi realizado o teste de fechamento do Break na data de hoje com  acompanhamento do Eng. Fernando que ocorreu com sucesso não apresentando nenhuma falha. Em conversa com Eng. Fernando mesmo sendo superado esta falha será discutido na estratégia de atuação dos TG's para o retorno da parada a falha na partida do TG-D quando o TG-D é o primeiro TG a ser colocado na barra._x000a_Status: Concluído - Disponível_x000a_"/>
    <n v="2017896934"/>
    <x v="0"/>
    <s v="GE-513201D"/>
    <s v="GE-513201D"/>
    <x v="6"/>
    <s v="Controle e Monitoramento"/>
    <s v="Estudo em análise e teste de fechamento do Break"/>
    <d v="2018-07-25T10:00:00"/>
    <d v="2018-07-26T12:30:00"/>
    <d v="2018-07-12T17:00:00"/>
    <n v="26.500000000116415"/>
    <n v="304.99999999988358"/>
    <s v="SIM"/>
    <s v="SIM"/>
    <s v="NÃO"/>
    <s v="8-Em análise"/>
    <s v="8-Em análise"/>
    <s v="8-Em análise"/>
    <s v="8-Em análise"/>
    <s v="6-Interferência na Produção"/>
    <m/>
    <n v="331.5"/>
    <m/>
    <m/>
  </r>
  <r>
    <n v="2018"/>
    <x v="6"/>
    <s v="TG-B: Duas tentativas perdidas por falha de sobrecarga no motor de partida, durante purga do WHRU, com o sinal de SD por &quot;stater crash reengagement&quot;. Verificado nos trends que a rotação NH estava muito elevada, em torno de 3200 RPM, quando deveria ficar por volta de 3000 RPM. Mobilizado TM André para fazer o ajuste manual da tensão no controlador da válvula de controle do fluxo de óleo da bomba de partida (FCV-5132604B). Feito ajuste, porém a máquina caiu novamente por uma diferença no tempo de purga com relação ao watchdog. Não sabemos o motivo, porém pode ter alguma relação com o ajuste da FCV. Realizada mais uma tentativa, também com o ajuste manual da válvula e desta vez o TG entrou em operação sem problemas._x000a_Status: TG-B disponível - Operando"/>
    <s v="Pendente"/>
    <x v="0"/>
    <s v="FCV-5132604B"/>
    <s v="Falha controle de velocidade do motor de partida"/>
    <x v="13"/>
    <s v="Sistema de partida"/>
    <s v="Ajuste manual de rampa de aceleração do motor de partida"/>
    <d v="2018-10-28T09:08:00"/>
    <d v="2018-10-28T11:01:00"/>
    <d v="2018-10-15T15:00:00"/>
    <n v="1.8833333331858739"/>
    <n v="306.1333333334187"/>
    <s v="NÃO"/>
    <s v="NÃO"/>
    <s v="NÃO"/>
    <s v="3-Falha na Instrumentação"/>
    <s v="3.4-Fora de ajuste"/>
    <s v="5-Miscelâneas/Demais causas"/>
    <s v="5.5 Desconhecida"/>
    <s v="9-Sob Demanda"/>
    <m/>
    <n v="308.01666666660458"/>
    <m/>
    <m/>
  </r>
  <r>
    <n v="2018"/>
    <x v="3"/>
    <s v="Mecânica:_x000a_OI 2017715343 - C-123102A - STR-14A - Limpeza filtro Y _x000a_Acionado manutenção devido o filtro da bomba B-C-123102A-03A estar apresentando diferencial alto e com risco de queda do compressor devido a bomba redundante estar sem o spool de descarga. Emitida ordem e PT imediata, parado o compressor por volta das  18:00h para atuação da manutenção. Realizada a limpeza do filtro Y, pressurizado e ajustada a PCV da bomba que estava no limite do seu curso. Atividade finalizada asa 21:15h._x000a_Status: Concluído - Operando"/>
    <n v="2017715343"/>
    <x v="0"/>
    <s v="STR-14A"/>
    <s v="FILTRO Y"/>
    <x v="3"/>
    <s v="Lubrificação  Compressor"/>
    <s v="LIMPAR FILTRO"/>
    <d v="2018-06-10T17:25:00"/>
    <d v="2018-06-10T20:30:00"/>
    <d v="2018-05-28T22:40:00"/>
    <n v="3.0833333332557231"/>
    <n v="306.75"/>
    <s v="SIM"/>
    <s v="NÃO"/>
    <s v="NÃO"/>
    <s v="5-Falha Externa"/>
    <s v="5.1-Obstrução/Bloqueio/Entupimento"/>
    <s v="3-Operação/Manutenção"/>
    <s v="3.1-Serviço fora das condições de projeto"/>
    <s v="4-Monitoramento Periódico da Condição"/>
    <m/>
    <n v="309.83333333325572"/>
    <m/>
    <m/>
  </r>
  <r>
    <n v="2018"/>
    <x v="3"/>
    <s v="27/06 - Mecânica:_x000a_OE 2017368917 - C-123701B - Vazamento pela tampa do compressor (#)_x000a_Acionado manutenção por volta das 11h com informação de vazamento de gás pela tampa do compressor indicando 70% explosividade na região do 2E2P. TM Brazil e Davi avaliaram e identificaram vazamento pelas porcas castelo da válvula de descarga lado externo e nas porcas castelo das tampas de sucção deste mesmo estágio e processo. Ao remover as porcas castelo notou-se que as juntas instalas eram maiores do que o alojamento para seu acentamento e com a dilatação térmica do compressor é que pode ter causado o vazamento, realizado a substituição dos anéis de vedação, pressurizado e liberado o compressor._x000a_Status: Concluído - Operando"/>
    <n v="2017368917"/>
    <x v="0"/>
    <s v="C-123701B Compressor"/>
    <s v="Arruelas de vedação"/>
    <x v="4"/>
    <s v="Sistema de Nitrogênio"/>
    <s v="Substituição dos anéis de vedação"/>
    <d v="2018-06-27T13:00:00"/>
    <d v="2018-06-27T17:00:00"/>
    <d v="2018-06-14T15:00:00"/>
    <n v="4.0000000001164153"/>
    <n v="309.99999999994179"/>
    <s v="SIM"/>
    <s v="NÃO"/>
    <s v="NÃO"/>
    <s v="1-Falha Mecânica"/>
    <s v="1.1-Vazamento"/>
    <s v="1-Projeto"/>
    <s v="1.2-Materiais Inadequado"/>
    <s v="5-Monitoramento Contínuo da Condição"/>
    <m/>
    <n v="314.00000000005821"/>
    <m/>
    <m/>
  </r>
  <r>
    <n v="2018"/>
    <x v="2"/>
    <s v="Mecânica_x000a_OI 2017380997 - GE-513201B Limpeza de Tochas 4 e 5_x000a_Durante tentativa de partida do TG-B após queda da planta, por 3 vezes consecutivas, a máquina caia durante a queima por spread nos termopares 5, 6 e 7. Foi criada, então, ordem imediata para atuação da mecânica na limpeza das tochas 4 e 5. TMs atuaram até aproximadamente 16h30, liberando novamente o TG para partida, que aconteceu sem anormalidades na primeira tentativa._x000a_Status: Concluído - Operando_x000a_OBS: Pendente associação de nota - OM criada sem nota."/>
    <n v="2017380997"/>
    <x v="0"/>
    <s v="CÂMARA DE COMBUSTÃO"/>
    <s v="TOCHAS"/>
    <x v="13"/>
    <s v="GG-Combustão"/>
    <s v="LIMPEZA NAS TOCHAS"/>
    <d v="2018-03-17T14:20:00"/>
    <d v="2018-03-17T18:30:00"/>
    <d v="2018-03-04T15:30:00"/>
    <n v="4.1666666668024845"/>
    <n v="310.83333333319752"/>
    <s v="SIM"/>
    <s v="NÃO"/>
    <s v="NÃO"/>
    <s v="1-Falha Mecânica"/>
    <s v="5.1-Obstrução/Bloqueio/Entupimento"/>
    <s v="3-Operação/Manutenção"/>
    <s v="3.1-Serviço fora das condições de projeto"/>
    <s v="6-Interferência na Produção"/>
    <m/>
    <n v="315"/>
    <m/>
    <m/>
  </r>
  <r>
    <n v="2018"/>
    <x v="4"/>
    <s v="24/09 - Mecânica/Elétrica_x000a_OM 2017942001 TG-D - Serv. Gerais - Retorno de Parada - Subir Guilhotina e Falha no motor de partida_x000a_Motor de partida - No retorno do TG-D após SD, tentamos duas partidas sem sucesso por alarme de curto no motor da bomba hidráulica. Equipe de elétrica megou o motor não identificando anormalidades e constatando uma falha espúria no soft starter, realizado reset e dado a partida do TG-D com sucesso._x000a_Status: Concluído - Operando"/>
    <n v="2017942001"/>
    <x v="0"/>
    <s v="Motor de partida"/>
    <s v="Motor de partida"/>
    <x v="6"/>
    <s v="Sistema de partida"/>
    <s v="Realização de reset no soft starter"/>
    <d v="2018-09-24T12:53:00"/>
    <d v="2018-09-24T16:00:00"/>
    <d v="2018-09-11T11:00:00"/>
    <n v="3.1166666665230878"/>
    <n v="313.8833333333605"/>
    <s v="SIM"/>
    <s v="NÃO"/>
    <s v="NÃO"/>
    <s v="3-Falha na Instrumentação"/>
    <s v="3.5-Falha no Software"/>
    <s v="3-Operação/Manutenção"/>
    <s v="3.1-Serviço fora das condições de projeto"/>
    <s v="9-Sob Demanda"/>
    <m/>
    <n v="316.99999999988358"/>
    <m/>
    <m/>
  </r>
  <r>
    <n v="2018"/>
    <x v="2"/>
    <s v="PT- 11009012; das 19:30h até 01:30h._x000a_Ocorrência: C-123102A/ SDV-1231502A Falha_x000a_Causa: Válvula solenoide danificada._x000a_Atuação: Retirada a válvula solenoide, reparo em bancada, reinstalação e acompanhado teste durante a operação._x000a_Situação deixada: Operando._x000a_Responsáveis: Grammlich/Hélvio."/>
    <n v="2017380994"/>
    <x v="0"/>
    <s v="XV-1231502A"/>
    <s v="VÁLVULA SOLENÓIDE"/>
    <x v="3"/>
    <s v="BY-PASS"/>
    <s v="SUBSTITUIR VÁLVULA SOLENÓIDE"/>
    <d v="2018-03-17T19:30:00"/>
    <d v="2018-03-18T01:30:00"/>
    <d v="2018-03-04T11:00:00"/>
    <n v="6"/>
    <n v="320.49999999994179"/>
    <s v="SIM"/>
    <s v="NÃO"/>
    <s v="NÃO"/>
    <s v="3-Falha na Instrumentação"/>
    <s v="3.4-Fora de ajuste"/>
    <s v="3-Operação/Manutenção"/>
    <s v="3.1-Serviço fora das condições de projeto"/>
    <s v="6-Interferência na Produção"/>
    <m/>
    <n v="326.49999999994179"/>
    <m/>
    <m/>
  </r>
  <r>
    <n v="2018"/>
    <x v="6"/>
    <s v="18/10 - Elétrica+Instrumentação:_x000a_OI 2018335655 B-2621301B falha na partida (#)_x000a_Hoje por volta das 12h00 tivemos informação da equipe da operação da queda da bomba B do OCVAP II que estava em operação assistida devido a falha no cubículo da bomba B-2621301B. Em campo P-7 Elieser verificou a indicação no rele SEL de TRIP por RTD do motor. Dessa forma, foi gerado ordem imediata para verificação e correção da falha. TM Rodney e Marcelo verificaram pela estação de engenharia elétrica que falha era devido a um comportamento anormal do sensor de temperatura da fase T. Com apoio TM Silvio foi aberto no campo a caixa de interligação dos sensores de temperatura dos enrolamentos, sendo medidos os valores ohmicos dos sensores utilizando o padrão de calibração, não foi encontrado desvio nos RTD´s. Assim, foram simulados valores de temperatura do padrão no campo para relé do campo e testado todos os valores de intertravamento, tudo funcionou adequadamente. Verificamos com mais alguns testes no campo que falha ocorreu devido mal no terminal da conexão do borne do tipo de pressão para a conexão do sensor com cabo de saída do campo para relé. Para regularizar a falha foi necessária relocação do sensor da fase T para borne do sensor reserva, ficando um dos sensores isolados fora terminal. Futuramente será necessário a troca deste tipo de terminal de pressão por outro do tipo parafuso roscado. Após a intervenção regularizou a falha no rele, normalizando indicação. Equipamento liberado pelo MI as 20h45"/>
    <n v="2018335655"/>
    <x v="0"/>
    <s v="Sensor temperatura enrolamento fase T"/>
    <s v="Sensor temperatura enrolamento fase T"/>
    <x v="15"/>
    <s v="Controle e Monitoramento"/>
    <s v="Alteração de ligação em borne reserva "/>
    <d v="2018-10-18T07:54:00"/>
    <d v="2018-10-18T21:00:00"/>
    <d v="2018-10-04T20:30:00"/>
    <n v="13.099999999918509"/>
    <n v="323.4000000001397"/>
    <s v="SIM"/>
    <s v="SIM"/>
    <s v="NÃO"/>
    <s v="1-Falha Mecânica"/>
    <s v="1.3-Folga/Alinhamento"/>
    <s v="3-Operação/Manutenção"/>
    <s v="3.4-Desgaste e deterioção esperados."/>
    <s v="6-Interferência na Produção"/>
    <m/>
    <n v="336.50000000005821"/>
    <m/>
    <m/>
  </r>
  <r>
    <n v="2018"/>
    <x v="6"/>
    <s v="14/10 - Elétrica/Mecânica_x000a_OI 2018308373 - GE-513202 Gerador não partiu em teste (#)_x000a_Durante realização de teste de rotina do MTU, OP relatou que tentou algumas vezes e o mesmo não partia, girando o motor de partida por cerca de apenas 2 segundos e parando em seguida. Mobilizados TMs de mecânica para avaliação inicial e posteriormente TMs de elétrica. Foi sugerido pelos TMs que as baterias estavam descarregadas pois aparentemente o motor de partida não estava entrando adequadamente. Como não possuímos em estoque, foram removidas as baterias de um dos bancos da B-540001C (OI 2018308405 abaixo) para instalação no MTU. Após a instalação, foram realizados testes de partida com acompanhamento dos TMs Valdemar e Wladimir porém a falha persistia. TMs de elétrica instalaram as baterias removidas do MTU na B-540001C para testar se era mesmo problema nelas e a bomba funcionou normalmente, indicando que as baterias estavam boas. Assim, TMs de mecânica prosseguiram na avaliação do MTU, removendo os conectores X1 a X4 para teste. Ao remover o conector X2, referente aos chicotes dos sensores de monitoramento de parâmetros como pressão, temperatura, nível e rotação, TMs perceberam que a partida foi mais longa, levando o MTU a cair apenas por uma possível falha no monitoramento destes parâmetros. Foram verificados níveis de óleo (OK), água do motor (OK) e água do aftercooler (um pouco abaixo do máximo). Nesta verificação, TMs perceberam o sensor de temperatura da água do tanque do aftercooler estava acima do nível da água presente no motor. Este sensor está posicionado bem acima do tanque segundo os TMs. Foi completado o nível até o topo e tentada mais uma partida, desta vez com sucesso, na primeira tentativa. Tudo indica que a temperatura de água era o impeditivo de partida. Ao final do dia, orientamos o TO André Vicente a solicitar uma revisão do padrão de operação/ronda/testes do MTU, no que diz respeito ao nível de água que deve ser verificado. Para o MTU, indicamos que o nível deve estar o mais próximo possível das tampas dos tanques de água, diferentemente dos tanques dos demais motores diesel da unidade que aceitam um nível um pouco mais baixo."/>
    <n v="2018308373"/>
    <x v="0"/>
    <s v="Motor de partida"/>
    <s v="Sensor de temperatura sistema de arrefecimento"/>
    <x v="27"/>
    <s v="Controle e Monitoramento"/>
    <s v="Reabastecido nivel de agua para atuação correta do sensor"/>
    <d v="2018-10-14T07:30:00"/>
    <d v="2018-10-14T19:00:00"/>
    <d v="2018-09-30T17:00:00"/>
    <n v="11.499999999941792"/>
    <n v="326.49999999994179"/>
    <s v="NÃO"/>
    <s v="NÃO"/>
    <s v="NÃO"/>
    <m/>
    <m/>
    <m/>
    <m/>
    <s v="9-Sob Demanda"/>
    <m/>
    <n v="337.99999999988358"/>
    <m/>
    <m/>
  </r>
  <r>
    <n v="2018"/>
    <x v="0"/>
    <s v="Instrumentação:_x000a_OE 2017571718 - GE-513201C Verif. Meetering secundária_x000a_Hoje logo após a intervenção programada na XV-207 a equipe instrumentação iniciou atividade extraprogramada de análise de falha no TGC para a verificação da válvula meetering secundária conforme roteiro definido pela engenharia da MI baseados nos data logs dos eventos. Os TM´s Bretas e Nobre realizaram as verificações em campo nas conexões elétricas, integridade do cabeamento tanto na válvula quanto no controlador MOOG drive. Também foram realizados as medições nas bobinas dos retornos de posição da válvula, os valores encontrados de resistência, impedâncias estavam um poucos diferentes dos valores de referência descrito na ordem, mas comparados com valores de outra válvula existente na oficina estavam bem similares. Atividade prossegue amanhã com a realização do auto-teste do controlador e loop test com intuito de encontrar alguma anormalidade no comportamento da válvula, a principio nada de relevante foi encontrado no campo._x000a_Status: Em andamento - Indisponível 2017571718 - GE-513201C Verif. Meetering secundária_x000a_Hoje foi dado continuidade na análise de falha da meetering do TGC. Os TM´s Bretas e Nobre atuaram na verificação da impedância das bobinas das válvulas meetering primária e central para confrontar com medições encontradas na válvula secundária. Os valores medidos no campo foram: (A - B = 74,1 ohms - Seno, C - D = 74,5 ohms - Cosseno E - F = 31,7 ohms - Referência. Todos estão coerentes com as demais válvulas medidas, porém estão divergente do valores de manual(A - B = 33 ohms - Seno, C - D = 33 ohms - Cosseno  E - F = 16 ohms - Referência). O manual de referência existente para consulta indica outro part number de válvula por isso os desencontros de valores. Foi realizado também o auto-test da com sucesso, o hardware do controlador não apresentou nenhuma falha. No entanto, o led de falha da rede estava ativo, foi realizado procedimento padrão de reset pela casota normalizando a indicação. Por desencargo também verificamos os transmissores de pressão dessa malha PT-63FGSS e PT-63FGSM. Foram verificados toda parte elétrica, conexões, terminais e integridade do cabeamento, foi aberto também as tomadas de impulso para drenagem, mas não foram encontrados nenhum resquício de líquido. Amanhã vamos alinhar com equipe de engenharia se tem mais algum teste a ser realizado para o fechamento da análise de falha para liberação de partida da máquina TGC. Foi acordado com coordenação a realização da troca dessa máquina ou amanhã na parte da tarde ou no mais tardar na terça-feira pela manhã. Pois a máquina B está com tendência aumento de SPREAD no(TE- 16) câmara 01. Com isso, foi gerado ordem imediata 2017577998 para sopragem das três câmaras superiores 1, 2 e 9 assim que essa máquina parar._x000a_Status: Concluído - disponível"/>
    <n v="2017571718"/>
    <x v="1"/>
    <s v="MV-UC-TS-GE-513201C-01"/>
    <m/>
    <x v="12"/>
    <s v="Gás Combustível"/>
    <m/>
    <d v="2018-05-05T10:30:00"/>
    <d v="2018-05-06T18:00:00"/>
    <d v="2018-04-21T17:45:00"/>
    <n v="31.5"/>
    <n v="328.74999999994179"/>
    <s v="NÃO"/>
    <s v="NÃO"/>
    <s v="NÃO"/>
    <s v="3-Falha na Instrumentação"/>
    <s v="3.4-Fora de ajuste"/>
    <s v="3-Operação/Manutenção"/>
    <s v="3-Operação/Manutenção"/>
    <s v="5-Monitoramento Contínuo da Condição"/>
    <m/>
    <n v="360.24999999994179"/>
    <m/>
    <m/>
  </r>
  <r>
    <n v="2018"/>
    <x v="0"/>
    <s v="B-1621301A Perda de fluído de selagem"/>
    <n v="2017661094"/>
    <x v="0"/>
    <s v="B-1621301A"/>
    <s v="Selo mecânico"/>
    <x v="0"/>
    <s v="Selagem"/>
    <s v="Substituir selo"/>
    <d v="2018-05-28T10:12:00"/>
    <d v="2018-07-03T19:45:00"/>
    <d v="2018-05-14T16:30:00"/>
    <n v="873.54999999987194"/>
    <n v="329.70000000006985"/>
    <s v="NÃO"/>
    <m/>
    <s v="NÃO"/>
    <s v="1-Falha Mecânica"/>
    <s v="1.1-Vazamento"/>
    <s v="3-Operação/Manutenção"/>
    <s v="3.1-Serviço fora das condições de projeto"/>
    <s v="4-Monitoramento Periódico da Condição"/>
    <m/>
    <n v="1203.2499999999418"/>
    <m/>
    <m/>
  </r>
  <r>
    <n v="2018"/>
    <x v="6"/>
    <s v="04/10 - Mecânica+Elétrica+Automação:_x000a_OI 2018275987 B-2621301B Falha na Partida_x000a_Hoje durante os testes funcionais de partida da bomba B-2621301B houve falha devido atuação da sobrecarga do motor do ventilador do permutador lado LOA impedindo a partida dessa bomba. Foi ordem imediata para atuação da equipe de mecânica e elétrica no campo. Foi constatado travando do motor. TM João Vitor com Isaque da Sulzer conseguiram destravar o rotor, após o destravamento foi partida pela lógica do PLC e motor rodou normal. No entanto, quando da sequência normal partida pelo CNCL esse ventilador não entrava, foi apoio de automação novamente junto com elétrica para tentar identificar o motivo dessa nova falha. Devido ao tardar do horário desmobilizamos a equipe da Sulzer, mas continuamos a investigação da análise de falha para tentar liberar essa bomba para partida amanhã. TM Squinca e Sugahara com apoio da elétrica conseguiram identificar que a falha era devido ao comando de acionamento estar no modo remoto na tela do sistema elétrico da ECOS, quando passamos esse controle para posição local que é controle pelo PLC do OCVAP a bomba normalizou a condição. Porém, em nova tentativa de partida por volta das 20h00 a bomba fez todo o sequencialmente normal mas caiu devido a falha de fechamento do disjuntor. Em avaliação previa realizada no K-13 TM Flaviano e Marcelinho verificaram que possivelmente a falha e devido posicionamento da chave MOC que dá retorno de fechado do disjuntor, sendo assim, optamos continuar essa intervenção nesse disjuntor no primeiro horário com intuito de liberação a operação assistida dessa máquina pela Sulzer. O sistema segue com a bomba A disponível para operação._x000a_Obs.: TM Sugahara atuou até as 19h00, TM´s Squinca, Marcelinho e Flaviano atuaram até 20h30._x000a_Status: Em andamento - indisponível_x000a_05/10 - Mecânica+Elétrica+Automação:_x000a_OI 2018275987 B-2621301B Falha na Partida_x000a_Após o restabelecimento da planta por volta das 13h00 foi dado continuidade na correção da falha do disjuntor da bomba principal B do OCVAP II. TM´s Flaviano e Marcelinho atuaram removendo o disjuntor do cúbico do PN-513202 onde verificaram um mal contato nas conexões de controle do mesmo. Foi realizado reaperto junto testes funcionais com disjuntor na posição de teste. Em todos os comando simulados pelo relé obtivemos sucesso nas indicações (/Inserido/Aberto/Fechado). Não foi possível fazer teste de partida do sistema devido à bomba principal A já estar em operação em transferência do tanque 02. Acordamos com a coordenação no próximo bombeamento fazermos uma operação assistida para entrega definitiva do equipamento. Equipamento disponível para operação.  _x000a_Status: Concluído- disponível_x000a_08/10 - Mecânica+Preditiva:_x000a_OM 2017591632 - B-2621301B Partida Assistida_x000a_Acompanhada a partida da bomba que foi realizada com sucesso, porém a bomba só conseguiu operar  por 10 minutos por baixar muito rápido o fluído de selagem da bomba lado LOA, onde rapidamente a equipe mecânica identificou a passagem pela PSV-26521302 que quando fechada a válvula de bloqueio da PSV o pote de selagem estabilizou o nível descartando falha no selo mecânico. Passada a informação ao coordenador de operação que negociou com a equipe de caldeiraria e inspeção, a remoção da PSV-2621302 no primeiro horário de amanhã 09/10 para ser enviada para calibração juntos com as demais PSV's previstas para serem enviadas pela inspeção para calibração amanhã 09/10. Previsão de retorno desta PSV até quinta feira 10/10 para ser instalada em campo._x000a_Status: Em andamento - Indisponível   _x000a_"/>
    <n v="2018275987"/>
    <x v="0"/>
    <s v="Disjuntor do cúbico do PN-513202"/>
    <s v="PN-513202"/>
    <x v="15"/>
    <s v="Bomba"/>
    <s v="Foi realizado reaperto junto testes funcionais com disjuntor na posição de teste"/>
    <d v="2018-10-04T15:00:00"/>
    <d v="2018-10-04T20:30:00"/>
    <d v="2018-09-20T15:50:00"/>
    <n v="5.4999999999417923"/>
    <n v="335.16666666674428"/>
    <s v="SIM"/>
    <s v="NÃO"/>
    <s v="NÃO"/>
    <s v="4-Falha Elétrica"/>
    <s v="4-Falha Elétrica"/>
    <s v="5-Miscelâneas/Demais causas"/>
    <s v="5-Demais Causas/Miscelâneas"/>
    <s v="9-Sob Demanda"/>
    <m/>
    <n v="340.66666666668607"/>
    <m/>
    <m/>
  </r>
  <r>
    <n v="2018"/>
    <x v="0"/>
    <s v="Instrumentação+ISUP:_x000a_OM 2017310606 C-123101E - Substituição Checks Valve+Inserção/remoção force físico na XV-215_x000a_Hoje conforme programado tivemos atuação conjunta da instrumentação e AZT no compressor de venda &quot;E&quot;. Foi realizado logo no início da manhã pela instrumentação a inserção no force na XV-217. O compressor foi entregue ao AZT as 09:30h que atuou na substituição dos spools pelas check valve de sucção e descarga, essa atividade terminou por volta das 16:00h quando houve acionamento da MI para remoção do force da XV. O TM Hélvio realizou a remoção do force na XV-215 por volta das 18:00h o compressor entregue para operação. _x000a_A equipe de turno da noite realizará a remoção do libra juntamente com teste de pressurização com apoio do SMS para se há algum indício de vazamento. _x000a_Obs.: No entanto, por volta das 16:30h tivemos a informação da equipe operação que ontem durante a parada normal dessa máquina para aplicação do libra tivemos comportamento estranho na máquina. Após a comando de parada normal através da IHM o motor não parou ficando com corrente constante em 10A, juntamente com as válvulas de sucção e descarga abertas, foi então batido a botoeira de emergência e escutado um barulho característico de metal moendo, conforme relatos da operadora Stefânia. Sendo assim, foi acordado com a coordenação que amanhã quando da realização dos testes funcionais nessa máquinas será realizado análise prévia no campo pela GE. Será gerado ordem imediata para essa finalidade._x000a_Status: Concluído - disponível (Pendente testes funcionais)."/>
    <n v="2017310606"/>
    <x v="0"/>
    <s v="C-123101E"/>
    <m/>
    <x v="14"/>
    <s v="Compressor"/>
    <s v="Instalação de check valve descarga compressor"/>
    <d v="2018-05-09T16:00:00"/>
    <d v="2018-05-09T18:00:00"/>
    <d v="2018-04-25T14:00:00"/>
    <n v="2.0000000000582077"/>
    <n v="337.99999999988358"/>
    <s v="SIM"/>
    <s v="NÃO"/>
    <s v="NÃO"/>
    <s v="5-Falha Externa"/>
    <s v="5-Influência Externa"/>
    <s v="1-Projeto"/>
    <s v="2-Fabricação/Instalação"/>
    <s v="2-Teste Funcional"/>
    <m/>
    <n v="339.99999999994179"/>
    <m/>
    <m/>
  </r>
  <r>
    <n v="2018"/>
    <x v="3"/>
    <s v="Automação:_x000a_OM 2017298863 - C-3123102A - IHM não mostra alarmes_x000a_Hoje tivemos atuação da automação na IHM do compressor de propano A da adequação que está com ausência de indicação de alarmes e falha na tela. Foi tentando a restauração do backup da aplicação anterior pela rede, mas sem sucesso. A IHM ficou travada após esse processo de restauração, devido ausência de bancada de andaime para abertura da tampa do painel essa atividade ficou para amanhã. Foi negociado com equipe de andaime para montagem de um pequeno patamar de acesso no pipe shop e instalação no campo. Esse acesso é necessário para abertura de todos os parafusos da tampa do painel. Será necessário realizar a desernegização da IHM juntamente com novo processo de restauração de backup, agora através da porta USB localizada no interior do painel de campo. Devido a esse travamento da IHM o compressor A ficou indisponível para operação._x000a_Status: Em andamento - Indisponível Continua 06/06"/>
    <n v="2017298863"/>
    <x v="0"/>
    <s v="PN-C-3123102A"/>
    <s v="IHM"/>
    <x v="5"/>
    <s v="Controle e Monitoramento"/>
    <s v="SUBSTITUIR IHM"/>
    <d v="2018-06-05T14:00:00"/>
    <d v="2018-06-06T16:00:00"/>
    <d v="2018-05-21T18:30:00"/>
    <n v="25.999999999883585"/>
    <n v="355.5"/>
    <s v="NÃO"/>
    <s v="NÃO"/>
    <s v="NÃO"/>
    <s v="3-Falha na Instrumentação"/>
    <s v="3.1-Falha de Controle"/>
    <s v="3-Operação/Manutenção"/>
    <s v="3.1-Serviço fora das condições de projeto"/>
    <s v="7-Observação Casual"/>
    <m/>
    <n v="381.49999999988358"/>
    <m/>
    <m/>
  </r>
  <r>
    <n v="2018"/>
    <x v="5"/>
    <s v="21/08 - Instrumentação+Automação:_x000a_OM 2017010846 C-123101B - Remover Force Físico XV-208_x000a_Hoje com apoio do TM Martins e Caleiras foi realizado a remoção do force físico da XV-208, foi montado o conjunto de acionamento pneumático na válvula junto com sensor de posição. Após a recomposição no campo o realizado o teste de acionamento com apoio da automação. Atividade concluída com sucesso às 17h00._x000a_Status: Concluído- disponível_x000a_"/>
    <n v="2017010846"/>
    <x v="0"/>
    <s v="XV-208"/>
    <s v="XV-208"/>
    <x v="26"/>
    <s v="Acessórios Pacote"/>
    <s v="Realizado a remoção do force físico da XV-208, Montado o conjunto de acionamento pneumático na válvula junto com sensor de posição e  teste de acionamento."/>
    <d v="2018-08-21T13:00:00"/>
    <d v="2018-08-21T15:00:00"/>
    <d v="2018-08-06T15:00:00"/>
    <n v="2.0000000000582077"/>
    <n v="357.99999999994179"/>
    <s v="SIM"/>
    <s v="NÃO"/>
    <s v="NÃO"/>
    <s v="1-Falha Mecânica"/>
    <s v="1.6Interferência/Travamento/Emperramento"/>
    <s v="3-Operação/Manutenção"/>
    <s v="3.1-Serviço fora das condições de projeto"/>
    <s v="6-Interferência na Produção"/>
    <m/>
    <n v="360"/>
    <m/>
    <m/>
  </r>
  <r>
    <n v="2018"/>
    <x v="7"/>
    <s v="Automação_x000a_OI 2017454271 - C-123101A Parada inesperada do compressor_x000a_Hoje no período da tarde a OP realizou manobra de parada do venda B e partida do venda D para atender ao rodízio da equipe de grandes máquinas. Por volta das 17h30, a MI foi acionada pela OP com a informação de parada despressurizada do venda A, logo após a partida do venda D. Equipe de automação foi destinada para tentar identificar o motivo da falha que, na IHM, retornava apenas informação de disjuntor aberto. TMs destrincharam a lógica e verificaram que, de acordo com SOE do PES, o primeiro alarme foi o XS1231406A e depois ocorreram os outros, como o XS1231409A e o fechamento da XV1231207. Foi identificado que os possíveis causadores do XS1231406A são: alguns detectores de gás e fogo que dependem de botoeira, sendo que existem 2 detectores de gás com votação 2 de 2, e falha de posição da XV1231207. Assim, foi descartada a hipótese de gás/fogo/botoeira e acreditamos na hipótese de uma falha espúria da posição da XV-207 (mas não há registro no SOE). Foi realizada a movimentação da XV1231207 que indicou corretamente a posição de aberto e fechado. Portanto, o equipamento foi dado como liberado para a OP sendo que, caso volte a ocorrer o problema, já podemos nos direcionar para a XV._x000a_OBS: TMs Squinca e Thiago atuaram até aproximadamente 20h15._x000a_Status: Concluído - Disponível_x000a_"/>
    <n v="2017454271"/>
    <x v="0"/>
    <s v="C-123101A"/>
    <m/>
    <x v="10"/>
    <m/>
    <m/>
    <d v="2018-04-03T17:30:00"/>
    <d v="2018-04-03T20:15:00"/>
    <d v="2018-03-19T16:00:00"/>
    <n v="2.7500000000582077"/>
    <n v="361.5"/>
    <s v="SIM"/>
    <s v="SIM"/>
    <s v="NÃO"/>
    <s v="3-Falha na Instrumentação"/>
    <s v="3.1-Falha de Controle"/>
    <s v="3-Operação/Manutenção"/>
    <s v="3.1-Serviço fora das condições de projeto"/>
    <s v="6-Interferência na Produção"/>
    <m/>
    <n v="364.25000000005821"/>
    <m/>
    <m/>
  </r>
  <r>
    <n v="2018"/>
    <x v="2"/>
    <s v="Andaime/Mecânica_x000a_OI 2017438789 - C-123701A Queda do compressor por Vibração_x000a_Após ocorrência de quebra das lâminas do acoplamento do compressor de reciclo A da fase 1 na última quinta-feira a noite, hoje foi possível iniciar intervenção fora da programação para substituição. Foi montado pau de carga sobre o acoplamento e realizada a conferência inicial do alinhamento pela equipe de mecânica, além do centro magnético do motor e medição do GAP, conforme havíamos combinado. Atividade segue em andamento amanhã com o desacoplamento do conjunto e continua nos próximos dias com previsão de conclusão até 10/04._x000a_Status: Em andamento - Indisponível"/>
    <n v="2017438789"/>
    <x v="0"/>
    <s v="C-123701A"/>
    <s v="LÂMINA DO ACOPLAMENTO"/>
    <x v="9"/>
    <s v="ACOPLAMENTO"/>
    <s v="SUBSTITUIR ACOPLAMENTO"/>
    <d v="2018-03-30T22:00:00"/>
    <d v="2018-04-05T16:00:00"/>
    <d v="2018-03-15T19:40:00"/>
    <n v="138"/>
    <n v="362.33333333325572"/>
    <s v="SIM"/>
    <s v="SIM"/>
    <s v="NÃO"/>
    <s v="1-Falha Mecânica"/>
    <s v="1.2-Vibração"/>
    <s v="3-Operação/Manutenção"/>
    <s v="3.1-Serviço fora das condições de projeto"/>
    <s v="6-Interferência na Produção"/>
    <m/>
    <n v="500.33333333325572"/>
    <m/>
    <m/>
  </r>
  <r>
    <n v="2018"/>
    <x v="2"/>
    <s v="Mecânica:_x000a_OI 2017368917 - C-123701B - Queda do compressor por atuação do sensor VE-1237402_x000a_Acionado a manutenção por volta das 11:40h informando a queda do compressor de Reciclo B com atuação de vibração VE-1237402, foi emitida ordem e Pt imediata para verificar o ocorrido, foi removido a proteção do acoplamento e identificado que as lâminas do acoplamento lado do motor estava totalmente danificadas e as lâminas do lado compressor parcialmente danificadas. Com isso o compressor ficou indisponível. Será delineado a atividade de substituição e análise da falha, Foi identificado que temos 1 unidade das lâminas em estoque, será iniciado o delineamento da substituição das lâminas e será atuado logo na seqüência da liberação do compressor_x000a_Status: Em andamento - Indisponível"/>
    <n v="2017368917"/>
    <x v="0"/>
    <s v="VE-1237402"/>
    <m/>
    <x v="4"/>
    <m/>
    <m/>
    <d v="2018-03-14T20:30:00"/>
    <d v="2018-03-30T21:30:00"/>
    <d v="2018-02-27T17:00:00"/>
    <n v="385.00000000011642"/>
    <n v="363.49999999988358"/>
    <s v="SIM"/>
    <m/>
    <m/>
    <s v="1-Falha Mecânica"/>
    <s v="1.2-Vibração"/>
    <s v="3-Operação/Manutenção"/>
    <s v="3.1-Serviço fora das condições de projeto"/>
    <s v="6-Interferência na Produção"/>
    <m/>
    <n v="748.5"/>
    <m/>
    <m/>
  </r>
  <r>
    <n v="2018"/>
    <x v="2"/>
    <s v="AZT. C-123101C - Instalação de retenção e figura oito_x000a__x000a_- Este projeto visa eliminar o problema de rotação reversa nos_x000a_compressores do Gás de Venda através da instalação de válvulas de_x000a_retenção na descarga dos mesmos. Outro objetivo deste projeto é_x000a_facilitar a liberação dos compressores para manutenção através da_x000a_instalação de figura 8 na sucção e descarga dos mesmos. Para_x000a_implementação deste projeto será realizado o corte e solda nas linhas de_x000a_descarga e sução, adequação de suportes, uso da ponte rolante do gás de_x000a_venda, uso de andaimes, uso de nitrogênio para inertização do sistema._x000a_Este projeto será implementado conforme MD-9540.03-1231-940-P4C-001"/>
    <n v="2016081180"/>
    <x v="0"/>
    <s v="C-123101C"/>
    <s v="Selo mecânico"/>
    <x v="23"/>
    <s v="Compressor"/>
    <s v="Instalação de check valve descarga compressor"/>
    <d v="2018-03-28T00:00:00"/>
    <d v="2018-04-24T10:30:00"/>
    <d v="2018-03-12T17:00:00"/>
    <n v="658.5"/>
    <n v="366.99999999994179"/>
    <s v="SIM"/>
    <s v="NÃO"/>
    <s v="NÃO"/>
    <s v="5-Falha Externa"/>
    <s v="5-Influência Externa"/>
    <s v="1-Projeto"/>
    <s v="2-Fabricação/Instalação"/>
    <s v="2-Teste Funcional"/>
    <m/>
    <n v="1025.4999999999418"/>
    <m/>
    <m/>
  </r>
  <r>
    <n v="2018"/>
    <x v="7"/>
    <s v="09/04 - Hoje atuamos de forma extraprogramada na bomba diesel de injeção de água nas esferas devido que apresentou falha ontem durante o teste funcional semanal. O TM Brazil realizou o desacoplamento da motor x bomba de forma a deixar o motor livre para operar e fazer testes funcionais. Tendo o motor livre foi remota e apresentou dificuldades para entrar, foi realizado processo de injeção de diesel pelo sistema manual colocando assim o motor em funcionamento. Foi constatado a presença de bastante ar na linha, feito sangria nos bicos de injeção. Após intervenção deixamos o motor operar por volta de 01:00h. Após esse período a máquina e feito mais dois testes de partida, tanto no modo remoto pela sala de controle quanto pela partida manual pneumática local o equipamento pegou de primeira. Essas falhas de partida são comuns devido a essa bomba diesel não operar por tempo maior, no máximo ela opera por 2 minutos e logo em seguida e parada devido alagamento que ela causa no pátio de esferas e brita lateral. Para melhoria nesse sistema foi aberta a SEP SEP 592/2018 para ISUP para instalação de linha de recirculação de forma a possibilitar que essa bomba possa operar pelo menos por meia hora, também foi aberto nota ZE 10464244 para equipe SAP para avaliação do corpo de engenharia para a revisão do plano de manutenção colocando essa sugestão de a cada 3 meses desacoplar essa bomba para ela rodar pelo menos por  01:00h. "/>
    <n v="2017470006"/>
    <x v="0"/>
    <s v="AR NO SISTEMA DE COMBUSTÍVEL"/>
    <s v=" B-540002B"/>
    <x v="19"/>
    <s v="MC-B-540002B"/>
    <s v="REVISAR PLANO PARA TESTE FUNCIONAL"/>
    <d v="2018-04-08T18:00:00"/>
    <d v="2018-04-09T19:00:00"/>
    <d v="2018-03-23T16:00:00"/>
    <n v="24.999999999941792"/>
    <n v="386.00000000005821"/>
    <s v="SIM"/>
    <s v="NÃO"/>
    <s v="NÃO"/>
    <s v="1-Falha Mecânica"/>
    <s v="1.6Interferência/Travamento/Emperramento"/>
    <s v="3-Operação/Manutenção"/>
    <s v="3.1-Serviço fora das condições de projeto"/>
    <s v="2-Teste Funcional"/>
    <m/>
    <n v="411"/>
    <m/>
    <m/>
  </r>
  <r>
    <n v="2018"/>
    <x v="6"/>
    <s v="26/10 - Automação:_x000a_OI 2018367751 - C-123101B - Operação não consegue resetar alarmes_x000a_Coordenação de operação acionou a manutenção por volta das 17h devido ao compressor estar com alarme de parada pressurizada e despressurizada não conseguindo realizar reset impedindo a partida do compressor. Equipe de automação atuou realizando um reset no PLC eliminando os alarmes e liberando o compressor para operação."/>
    <n v="2018367751"/>
    <x v="0"/>
    <s v="IHM "/>
    <s v="IHM - alarme impeditivo sem possibilidade de reset"/>
    <x v="26"/>
    <s v="Controle e Monitoramento"/>
    <s v="Configuração de PLC em OFF colocado em ON"/>
    <d v="2018-10-26T17:00:00"/>
    <d v="2018-10-26T19:00:00"/>
    <d v="2018-10-10T15:00:00"/>
    <n v="1.9999999998835847"/>
    <n v="386.00000000005821"/>
    <s v="NÃO"/>
    <s v="NÃO"/>
    <s v="NÃO"/>
    <s v="3-Falha na Instrumentação"/>
    <s v="3.5-Falha no Software"/>
    <s v="3-Operação/Manutenção"/>
    <s v="3.3-Erro de manutenção"/>
    <s v="9-Sob Demanda"/>
    <m/>
    <n v="387.99999999994179"/>
    <m/>
    <m/>
  </r>
  <r>
    <n v="2018"/>
    <x v="7"/>
    <s v="Instrumentação:_x000a_OM 2016220721 - B-540002B - Substituir TSH-5420301_x000a_Realizada a substituição do instrumento porém permaneceu a falha não conseguindo resetar. Será dado continuidade amanhã com apoio da automação._x000a_Status: Em andamento – Disponível_x000a_"/>
    <n v="2016220721"/>
    <x v="0"/>
    <s v="B-540002B"/>
    <s v="TSH-5420301"/>
    <x v="19"/>
    <m/>
    <s v="SUBSTITUIR TSH"/>
    <d v="2018-04-26T13:00:00"/>
    <d v="2018-04-26T14:30:00"/>
    <d v="2018-04-09T19:00:00"/>
    <n v="1.5"/>
    <n v="402"/>
    <s v="NÃO"/>
    <s v="NÃO"/>
    <s v="NÃO"/>
    <s v="3-Falha na Instrumentação"/>
    <s v="3-Falha na Instrumentação"/>
    <s v="3-Operação/Manutenção"/>
    <s v="3.1-Serviço fora das condições de projeto"/>
    <s v="2-Teste Funcional"/>
    <m/>
    <n v="403.5"/>
    <m/>
    <m/>
  </r>
  <r>
    <n v="2018"/>
    <x v="4"/>
    <s v="21/09 - Instrumentação/ Automação_x000a_OM 2017907218 - Instrumentação - Apoio ao retorno da Unidade/Selagem Instrumentos_x000a_B-232101B  - Apresentou falha na partida, o TM Rodiney verificou uma falha no cubículo, após intervenção a bomba entrou em operação atendendo a demanda._x000a_Status: Em andamento."/>
    <n v="2017907218"/>
    <x v="0"/>
    <s v="Cubículo da B-232101B"/>
    <s v="Cubículo da B-232101B"/>
    <x v="22"/>
    <s v="Bomba"/>
    <s v="Intervenção na falha no cubículo"/>
    <d v="2018-09-21T13:40:00"/>
    <d v="2018-09-21T21:40:00"/>
    <d v="2018-09-04T16:30:00"/>
    <n v="8.0000000000582077"/>
    <n v="405.16666666668607"/>
    <s v="SIM"/>
    <s v="NÃO"/>
    <s v="NÃO"/>
    <s v="6-Demais Falhas (Miscelâneas)"/>
    <s v="6.0-Geral"/>
    <s v="5-Miscelâneas/Demais causas"/>
    <s v="5-Demais Causas/Miscelâneas"/>
    <s v="9-Sob Demanda"/>
    <m/>
    <n v="413.16666666674428"/>
    <m/>
    <m/>
  </r>
  <r>
    <n v="2018"/>
    <x v="1"/>
    <s v=" 2016977271 - GE-513201B - Falha motor de partida  _x000a_Após a queda do TGD por Spread foi tentado duas partidas no TG-B, sem sucesso devido falha “starter crash re-engagement” nos momentos iniciais do acionamento do motor de partida. Essa condição é pouco diferente das outras ocorrências que temos histórico, esse tipo de falha sempre ocorria quando da aceleração da máquina, essa é primeira vez que vemos essa condição de falha logo na partida do motor. Realizamos com equipe de mecânica um teste de cranck mas não houve sucesso logo no início da partida, houve indicação normal de rotação do motor descartando algum tipo de travamento. No entanto, devido as condições de resolução do TGC serem mais favoráveis optamos por deixar atuação nesse TG para amanhã. Iremos montar alguns logger para testes e avaliação mais detalhada dessa falha. Foi inserido na ordem do motor de partida que está programada a operação para automação montar esses logs´s de acompanhamento._x000a_Status: Indisponível - Inicia 21/01                                                                                                                             23.01.2018 GE-513201B - Falha motor partida TGB. _x000a_Hoje demos prosseguimento avaliação de falha do motor de partida do TGB, em campo realizamos a remoção do sensor de velocidade para verificação do orifício de inserção do sensor de rotação do motor de partida. Constatamos que o sensor capta os pulsos através de um tipo de cruzeta, e não em uma roda fônica comum. Foi realizado o alinhamento do &quot;dente&quot; com o orifício com auxílio de boroscópio e medido a distância entre a face do orifício e o &quot;dente&quot; da cruzeta. Com isso, percebe-se que a inserção do sensor rotação estava aquém da distância medida. Por isso, não conseguíamos receber os pulsos em baixas rotações. Tendo a medida de adequada do ponto de fixação foi realizado ajuste do comprimento de inserção na contraporca e reinstalado do sensor. Na sequência foram realizados dois crank's com sucesso. Foi negociado com operação a partida da máquina por volta das 17:30h, não houve nenhum tipo de anomalia na sequência de partida. Equipamento operou por 01:30h em IDLE, sendo parado as 19:15h. Equipamento testado e liberado para operação. _x000a_Status: Concluído - disponível"/>
    <n v="2016977271"/>
    <x v="0"/>
    <s v="M-PT-513201B"/>
    <s v="Motor de partida"/>
    <x v="13"/>
    <s v="GG-Combustão"/>
    <m/>
    <d v="2018-01-20T09:00:00"/>
    <d v="2018-01-23T17:30:00"/>
    <d v="2018-01-02T19:55:00"/>
    <n v="80.499999999941792"/>
    <n v="421.08333333337214"/>
    <s v="NÃO"/>
    <s v="NÃO"/>
    <s v="NÃO"/>
    <s v="1-Falha Mecânica"/>
    <s v="1.5-Afrouxamento/Perda de Torque"/>
    <s v="3-Operação/Manutenção"/>
    <s v="3.1-Serviço fora das condições de projeto"/>
    <s v="6-Interferência na Produção"/>
    <m/>
    <n v="501.58333333331393"/>
    <n v="0.8762544802868375"/>
    <n v="0.8762544802868375"/>
  </r>
  <r>
    <n v="2018"/>
    <x v="3"/>
    <s v="Instrumentação+Automação+Engenharia:_x000a_OE 2017571718 - GE-513201C - Verificação válvula 20FGCD+Inversão tomadas PIT-647/649._x000a_Hoje tivemos no período da manhã tivemos a troca dos TGC pelo TGB. Por volta das 08:20h durante a passagem de Prémix para central oTGC veio a cair com carga de12,5MW, neste mesmo mmento o TGB passou de 3MW para 13MW segurando a carga da planta junto ao TGD. Comportamento este já esperado devido a suspeita de liquido na câmaras inferiores. Na parte após o resfriamento e bloqueio da máquina, tivemos atuação da instrumentação e automação com Eng Mure, Lucas e Sup. Fazzini, foi realizado a inversão das tomadas de medição no hood entre os PIT´s -647/649, removido o damping dos dois sensores, realizado também a drenagem do header das câmaras inferiores, foi constatado a presença de bastante água. Foi implementando a configuração dos data loggers para realização dos testes funcionais. Devido a tardar do horário optamos por deixar a máquina disponível e fazer os testes na válvula de 20FGCD amanhã logo no primeiro horário._x000a_Status: Em andamento - Continua"/>
    <n v="2017571718"/>
    <x v="1"/>
    <s v="20FGTORD"/>
    <s v="VÁLVULA SOLENÓIDE"/>
    <x v="12"/>
    <s v="GG-Combustão"/>
    <s v="MANUTENIR VÁLVULA SOLENÓIDE"/>
    <d v="2018-06-07T08:00:00"/>
    <d v="2018-06-09T15:00:00"/>
    <d v="2018-05-20T14:00:00"/>
    <n v="54.999999999941792"/>
    <n v="426"/>
    <s v="SIM"/>
    <s v="SIM"/>
    <s v="NÃO"/>
    <s v="3-Falha na Instrumentação"/>
    <s v="3.1-Falha de Controle"/>
    <s v="3-Operação/Manutenção"/>
    <s v="3.1-Serviço fora das condições de projeto"/>
    <s v="6-Interferência na Produção"/>
    <m/>
    <n v="480.99999999994179"/>
    <m/>
    <m/>
  </r>
  <r>
    <n v="2018"/>
    <x v="3"/>
    <s v="Caldeiraria:_x000a_OE 2017503327 C-31213701C - Limpeza de Filtro Chapéu de Bruxa._x000a_OE 2017503407 C-31213701B - Limpeza de Filtro Chapéu de Bruxa._x000a_Hoje formos acionados pela equipe da operação com informação de queda do compressor de reciclo C da adequação em devido ao nível baixo de óleo de lubrificação. A equipe da Semapi foi acionada pela OP e fez a reposição. Após essa intervenção foi tentado nova partida da máquina sem sucesso devido a obstrução nos filtros. Foi tentado também a partida do compressor B que estava disponível como backup também sem sucesso, houve a mesma falha de obstrução nos filtros. Dessa forma, foi mobilizado a equipe CCT para realização da limpeza nos filtros chapéu de bruxa tanto do compressor B quanto do C. Atividade foi concluída com sucesso por volta das 18:30h, deixando as duas máquinas disponíveis para OP._x000a_Obs.: Equipe CCT desmobilizada as 19:00h._x000a_Status: Concluído - disponível"/>
    <n v="2017503407"/>
    <x v="0"/>
    <s v="C-3123701B"/>
    <s v="FILTRO "/>
    <x v="18"/>
    <s v="Sucção 1º Estágio"/>
    <s v="LIMPEZA DE FILTRO"/>
    <d v="2018-06-08T12:00:00"/>
    <d v="2018-06-08T19:00:00"/>
    <d v="2018-05-21T16:00:00"/>
    <n v="6.9999999999417923"/>
    <n v="428.00000000005821"/>
    <s v="SIM"/>
    <s v="SIM"/>
    <s v="NÃO"/>
    <s v="5-Falha Externa"/>
    <s v="5.1-Obstrução/Bloqueio/Entupimento"/>
    <s v="3-Operação/Manutenção"/>
    <s v="3.1-Serviço fora das condições de projeto"/>
    <s v="6-Interferência na Produção"/>
    <m/>
    <n v="435"/>
    <m/>
    <m/>
  </r>
  <r>
    <n v="2018"/>
    <x v="7"/>
    <s v="Foi realizada a instalação da mangueira de retorno de óleo na bomba do motor de partida._x000a_Realizada inspeção interna do sistema de partida para verificar possíveis pontos de fixação soltos._x000a_Não foi realizado teste no sistema pois haviam outras atividades ocorrendo no TGA."/>
    <n v="2017437650"/>
    <x v="0"/>
    <s v="B-UH-TS-GE-513201A-02 "/>
    <s v="MANGUEIRA"/>
    <x v="17"/>
    <s v="Sistema de Partida"/>
    <s v="Reinstalar mangueira"/>
    <d v="2018-04-17T08:00:00"/>
    <d v="2018-04-26T13:00:00"/>
    <d v="2018-03-29T21:30:00"/>
    <n v="220.99999999988358"/>
    <n v="442.5"/>
    <s v="NÃO"/>
    <s v="NÃO"/>
    <s v="NÃO"/>
    <m/>
    <m/>
    <m/>
    <m/>
    <m/>
    <m/>
    <n v="663.49999999988358"/>
    <m/>
    <m/>
  </r>
  <r>
    <n v="2018"/>
    <x v="2"/>
    <s v="2017319252 - AQ-C-123102B-01 Em falha_x000a_Hoje, por volta das 8h da manhã, a MI foi acionado pela OP com a informação de falha no aquecedor de óleo do primeiro estágio do compressor de propano B, impedindo a elevação de temperatura do óleo para possibilitar a partida da máquina. Elaborada OM imediata e destinados TMs Valdemar, Rodney e Danilo para a tarefa. Foi verificado pelos TMs que, ao ligar as bombas de óleo para circular, as mesmas caiam após poucos segundos, desligando o aquecedor. Porém o motivo da queda era diferencial alto nos filtros. Realizado ajuste da pressão da bomba pelo Sup. João da OP que foi eficaz para manter as bombas operando e o aquecedor ligado, sem anormalidades. Atividade concluída por volta das 9h._x000a_Status: Concluído - Disponível"/>
    <n v="2017319252"/>
    <x v="0"/>
    <s v="AQ-C-123102B-00"/>
    <s v="PRESSÃO DIFERENCIAL ALTO NO FILTRO"/>
    <x v="28"/>
    <s v="LUBRIFICAÇÃO"/>
    <s v="Ajuste de pressão na bomba de óleo"/>
    <d v="2018-03-04T08:00:00"/>
    <d v="2018-03-04T09:00:00"/>
    <d v="2018-02-13T18:30:00"/>
    <n v="0.99999999994179234"/>
    <n v="445.5"/>
    <s v="NÃO"/>
    <s v="NÃO"/>
    <s v="NÃO"/>
    <s v="5-Falha Externa"/>
    <s v="5.1-Obstrução/Bloqueio/Entupimento"/>
    <s v="3-Operação/Manutenção"/>
    <s v="3-Operação/Manutenção"/>
    <s v="6-Interferência na Produção"/>
    <m/>
    <n v="446.49999999994179"/>
    <n v="0.9845430107527664"/>
    <n v="0.9845430107527664"/>
  </r>
  <r>
    <n v="2018"/>
    <x v="5"/>
    <s v="14/09 - Mecânica_x000a_OM 2018038714 - Mecânica/Caldeiraria - Apoio ao retorno da Unidade_x000a_GE-513201D: Com as dificuldades encontradas para se operar o sistema de óleo térmico que estamos passando neste retorno operacional, hoje a tarde houve o aumento da temperatura do óleo acima de 270°C, que deveria ocasionar a queda do TG-D (o que não ocorreu). Assim, foi retirada carga do TG pela OP e solicitado apoio da mecânica para baixar a guilhotina do WRHU. Atividade realizada com sucesso ao final do dia pelos TMs de sobreaviso._x000a_Status: Concluído - Operando"/>
    <n v="2018038714"/>
    <x v="0"/>
    <s v="WRHU"/>
    <s v="Guilhotina do WRHU"/>
    <x v="6"/>
    <s v="WHRU"/>
    <s v="Abaixar a guilhotina do WRHU"/>
    <d v="2018-08-14T08:00:00"/>
    <d v="2018-08-14T17:00:00"/>
    <d v="2018-07-26T12:30:00"/>
    <n v="9"/>
    <n v="451.5"/>
    <s v="SIM"/>
    <s v="NÃO"/>
    <s v="NÃO"/>
    <s v="3-Falha na Instrumentação"/>
    <s v="3.2 - Sem sinal/indicação/alarme"/>
    <s v="3-Operação/Manutenção"/>
    <s v="3.1-Serviço fora das condições de projeto"/>
    <s v="5-Monitoramento Contínuo da Condição"/>
    <m/>
    <n v="460.5"/>
    <m/>
    <m/>
  </r>
  <r>
    <n v="2018"/>
    <x v="1"/>
    <s v="2017131750 GE-513201D Falha Passagem p/PREMIX_x000a_Após a queda do TGC durante a madrugada equipe da operação optou inicialmente pela partida dessa máquina sem sucesso. Inicialmente ocorreram algumas falhas no sistema de ignição devido a temperatura das câmaras e logo na sequência falha no WHRU. Houve uma última tentativa bem-sucedida, a máquina chegou a operar bem central mas caiu por volta das 05:30h quando da tentativa de PREMIX devido SPREAD na câmara 02(TE´s #01/#17). Foi emitido ordem imediata para atuação da equipe de mecânica para sopragem das câmaras 1, 2 e 9 juntamente com a drenagem das câmaras. Atividades foram concluídas com sucesso ainda no período da manhã, foi encontrado pouco de condensado nas câmaras inferiores. Equipamento foi liberado para operação as 12:00h. A máquina foi colocada em operação por volta das 13:00h e passou para premix com sucesso por volta das 14:00h.   _x000a_Status: Concluído disponível"/>
    <n v="2017131750"/>
    <x v="0"/>
    <s v="GG-513201D"/>
    <s v="Câmara de combustão"/>
    <x v="6"/>
    <s v="Combustão"/>
    <s v="Soprar as câmeras com N2"/>
    <d v="2018-01-20T05:30:00"/>
    <d v="2018-01-20T13:00:00"/>
    <d v="2018-01-01T00:00:00"/>
    <n v="7.5"/>
    <n v="461.49999999994179"/>
    <s v="NÃO"/>
    <s v="NÃO"/>
    <s v="NÃO"/>
    <s v="1-Falha Mecânica"/>
    <s v="5.1-Obstrução/Bloqueio/Entupimento"/>
    <s v="3-Operação/Manutenção"/>
    <s v="3.1-Serviço fora das condições de projeto"/>
    <s v="6-Interferência na Produção"/>
    <m/>
    <n v="468.99999999994179"/>
    <n v="0.98991935483870963"/>
    <n v="0.98991935483870963"/>
  </r>
  <r>
    <n v="2018"/>
    <x v="6"/>
    <s v="Vazamento Nos P-B-1621301A-B LA, P-B-1621301A-A Pote de Selagem LOA,_x000a_P-B-1621301A-B Pote de Selagem LA"/>
    <n v="2018353641"/>
    <x v="0"/>
    <s v="B-1621301A"/>
    <s v="Selo mecânico LA - lado acionado"/>
    <x v="0"/>
    <s v="Bomba"/>
    <s v="Substituir selo"/>
    <d v="2018-10-18T04:22:00"/>
    <d v="2018-10-31T23:59:00"/>
    <d v="2018-09-28T22:00:00"/>
    <n v="331.61666666669771"/>
    <n v="462.3666666666395"/>
    <s v="NÃO"/>
    <s v="NÃO"/>
    <s v="NÃO"/>
    <m/>
    <m/>
    <m/>
    <m/>
    <s v="7-Observação Casual"/>
    <m/>
    <n v="793.98333333333721"/>
    <m/>
    <m/>
  </r>
  <r>
    <n v="2018"/>
    <x v="0"/>
    <s v="NEAC/Mecânica_x000a_OM 2017546708 - C-3123701A Apoio de Partida_x000a_OM 2017546786 - C-3123701B Apoio de Partida_x000a_OM 2017546837 - C-3123701C Apoio de Partida_x000a_Hoje foi realizada a conferência do aperto de todas as porcas castelo de fixação das gaiolas das válvulas dos 3 compressores. Foram encontradas diversas porcas sem aperto, com aperto insuficiente ou arruelas danificadas. Para viabilizar a disponibilizar os compressores C e B, a equipe removeu as arruelas que estavam em bom estado do compressor A e instalou nos compressores B e C. No total foram 7 arruelas removidas, que agora estão pendentes de instalação no compressor A. Feito contato com a empresa que fez a usinagem das arruelas do C-123701B e acertado que façam o mesmo serviço nas arruelas do C-3123701A. Amanhã, até o meio-dia, já teremos este material em mãos para instalar a liberar os compressores para partida no período da tarde._x000a_Status: Em andamento - Indisponível"/>
    <m/>
    <x v="1"/>
    <s v="C-3123701B"/>
    <m/>
    <x v="18"/>
    <m/>
    <m/>
    <d v="2018-05-15T08:00:00"/>
    <d v="2018-05-18T22:00:00"/>
    <d v="2018-04-25T17:00:00"/>
    <n v="85.999999999883585"/>
    <n v="471"/>
    <s v="NÃO"/>
    <s v="NÃO"/>
    <s v="NÃO"/>
    <m/>
    <m/>
    <m/>
    <m/>
    <m/>
    <m/>
    <n v="556.99999999988358"/>
    <m/>
    <m/>
  </r>
  <r>
    <n v="2018"/>
    <x v="6"/>
    <s v="03/10 - Caldeiraria+Mecânica:_x000a_OM 2018192727 B-2123101A - Sanar vazamento Amortecedor Pulsação_x000a_Hoje tivemos a remoção do campo o amortecedor de pulsação da bomba A de MEG da UAPO II para realização de reparo em bancada/calibração em bancada pela equipe de mecânica. _x000a_Status: Em andamento - Indisponível_x000a_04/10 - Caldeiraria+Mecânica:_x000a_OM 2018192727 B-2123101A - Sanar vazamento Amortecedor Pulsação_x000a_Feito teste de pressurização em oficina constatado que os anéis de vedação inferiores estão dando passagem. Para amanhã está previsto a substituição desses anéis a calibração da bexiga pela mecânica e reinstalação no campo pela caldeiraria._x000a_Status: Em andamento - Indisponível_x000a_05/10 - Mecânica+Caldeiraria:_x000a_OM 2018192727 B-2123101A - Sanar vazamento Amortecedor Pulsação_x000a_Realizado a desmontagem dos anéis de vedação verificados que não havia danos aparente. Pelo indicativo da equipe o vazamento aparentemente era devido a posição de assentamento das vedações um pouco fora, os anéis foram limpos reinstalados e feito teste de estanqueidade com sucesso. Calibrado a bexiga com N2 e reinstalado o equipamento no campo pela caldeiraria. Equipamento liberado para operação por volta das 15h00, segue agora os trâmites operacionais para remoção do libra e testes funcionais à ser realizado durante o final de semana. Item quitado no PFCEO._x000a_Status: Concluído - disponível_x000a_08/10 - Caldeiraria+Mecânica:_x000a_OM 2018192727 - B-2123101A Vazamento amortecedor de pulsação_x000a_Após reparo realizado no acumulador de descarga da bomba foi acompanhado a pressurização e operação da bomba, porém voltou a apresentar vazamento pelo acumulador. Como a atividade está ainda dentro da programação semanal, será removido novamente o acumulador para inspeção e reparo em bancada._x000a_Status: Em andamento - Disponível"/>
    <n v="2018192727"/>
    <x v="0"/>
    <s v="V-B-2123101A"/>
    <s v="V-B-2123101A"/>
    <x v="29"/>
    <s v="Bomba"/>
    <s v="Calibração e repararo B-2123101A"/>
    <d v="2018-10-03T09:30:00"/>
    <d v="2018-10-05T15:00:00"/>
    <d v="2018-09-13T17:00:00"/>
    <n v="53.499999999941792"/>
    <n v="472.5"/>
    <s v="SIM"/>
    <s v="NÃO"/>
    <s v="NÃO"/>
    <s v="1-Falha Mecânica"/>
    <s v="1.1-Vazamento"/>
    <s v="3-Operação/Manutenção"/>
    <s v="3.0-Geral"/>
    <s v="5-Monitoramento Contínuo da Condição"/>
    <m/>
    <n v="525.99999999994179"/>
    <m/>
    <m/>
  </r>
  <r>
    <n v="2018"/>
    <x v="7"/>
    <s v="17/07 - Hoje fomos informados pela OP no período da manhã sobre uma falha no inversor do pony motor B dos compressores de venda, ocasionando sua indisponibilidade. Foi relatado que o ruído do ventilador do inversor era característico de travamento e era acompanhado de um cheiro de queimado após cerca de 1 minuto de sua partida, ocasionando a falha do inversor. Esta situação provavelmente foi ocasionada após os SDs da semana passada e priorizamos para hoje atuação imediata com a equipe de elétrica. TMs verificaram, ao abrir o inversor, que havia uma das quatro ventoinhas queimada. Equipe possuía uma reserva na oficina e realizou a substituição. Inversor foi selecionado como principal e não apresentou mais nenhuma falha. O mesmo foi deixado selecionado para ser utilizado como primeira opção quando da próxima necessidade de partir um compressor de venda (possivelmente o C) e foi dado como disponível."/>
    <n v="2017502788"/>
    <x v="0"/>
    <s v="CF-M-M-C-123101B"/>
    <s v="VENTOINHA DO INVERSOR"/>
    <x v="26"/>
    <s v="CF-M-M-C-123101B"/>
    <s v="SUBISTITUIR VENTOINHA DO INVERSOR"/>
    <d v="2018-04-17T07:30:00"/>
    <d v="2018-04-17T20:00:00"/>
    <d v="2018-03-28T00:00:00"/>
    <n v="12.500000000058208"/>
    <n v="487.5"/>
    <s v="SIM"/>
    <s v="SIM"/>
    <s v="NÃO"/>
    <s v="2-Falha de Material"/>
    <s v="2.7-Sobreaquecimento"/>
    <s v="3-Operação/Manutenção"/>
    <s v="3.1-Serviço fora das condições de projeto"/>
    <s v="6-Interferência na Produção"/>
    <m/>
    <n v="500.00000000005821"/>
    <m/>
    <m/>
  </r>
  <r>
    <n v="2018"/>
    <x v="1"/>
    <s v="2016917323 C-123102B - Falha válvula controle LV-504B_x000a_Acionado a manutenção por volta das 07:30h devido a falha na válvula de controle de nível do propano B ocasionando em distúrbio no controle do V-02. Identificamos no SAP uma ordem já estava mapeada no backlog do MI para essa falha. Devido indisponibilidade do compressor C pela campanha NR-13 essa demanda foi priorizada. Em campo verificamos que micro switch da posição de fechada estava impedância alta e a de aberto estava com baixa isolação, com isso, ambas foram trocadas por swicth´s sobressalentes disponível em estoque. Após a troca foram realizados vários testes de abertura e fechamento com sucesso. Equipamento testado e liberado por volta das 13:00h. _x000a_Status: concluído operando "/>
    <n v="2016917323"/>
    <x v="0"/>
    <s v="LV-1231504B"/>
    <s v="SWITHS DA VÁLVULA DE CONTROLE DE NÍVEL"/>
    <x v="28"/>
    <s v="Sistema de partida"/>
    <s v="SUBSTITUIR OS SWITS"/>
    <d v="2018-01-21T08:30:00"/>
    <d v="2018-01-21T11:30:00"/>
    <d v="2018-01-01T00:00:00"/>
    <n v="3"/>
    <n v="488.49999999994179"/>
    <s v="NÃO"/>
    <s v="NÃO"/>
    <s v="NÃO"/>
    <s v="3-Falha na Instrumentação"/>
    <s v="3.3- Sinal/Indicação/Alarme falso"/>
    <s v="3-Operação/Manutenção"/>
    <s v="3.1-Serviço fora das condições de projeto"/>
    <s v="6-Interferência na Produção"/>
    <m/>
    <n v="491.49999999994179"/>
    <n v="0.99596774193548387"/>
    <n v="0.99596774193548387"/>
  </r>
  <r>
    <n v="2018"/>
    <x v="7"/>
    <s v="Hoje foi realizada a conferência do aperto de todas as porcas castelo de fixação das gaiolas das válvulas dos 3 compressores. Foram encontradas diversas porcas sem aperto, com aperto insuficiente ou arruelas danificadas. Para viabilizar a disponibilizar os compressores C e B, a equipe removeu as arruelas que estavam em bom estado do compressor A e instalou nos compressores B e C. No total foram 7 arruelas removidas, que agora estão pendentes de instalação no compressor A. Feito contato com a empresa que fez a usinagem das arruelas do C-123701B e acertado que façam o mesmo serviço nas arruelas do C-3123701A. Amanhã, até o meio-dia, já teremos este material em mãos para instalar a liberar os compressores para partida no período da tarde."/>
    <n v="2017535667"/>
    <x v="0"/>
    <s v="PN-C-123101A"/>
    <s v="NÃO IDENTIFICADO"/>
    <x v="10"/>
    <m/>
    <s v="VERIFICADO O SISTEMA DE PARTIDA "/>
    <d v="2018-04-24T15:00:00"/>
    <d v="2018-04-24T16:45:00"/>
    <d v="2018-04-03T20:15:00"/>
    <n v="1.7499999999417923"/>
    <n v="498.75"/>
    <s v="SIM"/>
    <s v="NÃO"/>
    <s v="NÃO"/>
    <s v="3-Falha na Instrumentação"/>
    <s v="3.1-Falha de Controle"/>
    <s v="3-Operação/Manutenção"/>
    <s v="3.1-Serviço fora das condições de projeto"/>
    <s v="6-Interferência na Produção"/>
    <m/>
    <n v="500.49999999994179"/>
    <m/>
    <m/>
  </r>
  <r>
    <n v="2018"/>
    <x v="2"/>
    <s v="Mecânica:_x000a_OM 2017413788 B-C-123102B-01B-Limpeza Filtro STR-10_x000a_Acionado a manutenção por volta das 08:30h da manhã devido a queda do compressor de propano B devido a baixa eficiência da B-C-123102B-01B. Foi gerado ordem imediata para atuação da equipe de mecanica na limpeza do fitro. O mesmo foi removido do campo para oficina onde foi realizada a limpeza e sopragem. Foi necessário confeccionar junta para reinstalação do equipamento no campo. O Equipamento foi reinstalado por volta das 15:00h. Após o retorno da máquina por volta das 18:30h após a partida do TGD foi necessário ajustar o parafuso de controle da PCV. Equipamento testado e liberado às 19:00h para operação. _x000a_Status: Concluído - operando_x000a_"/>
    <n v="2017413788"/>
    <x v="0"/>
    <s v="STR 10B"/>
    <s v="STR-10B"/>
    <x v="28"/>
    <s v="SISTEMA DE LUBRIFICAÇÃPO"/>
    <s v="LIMPAR O STR 10B"/>
    <d v="2018-03-25T08:30:00"/>
    <d v="2018-03-25T19:00:00"/>
    <d v="2018-03-04T09:00:00"/>
    <n v="10.5"/>
    <n v="503.49999999994179"/>
    <s v="SIM"/>
    <s v="SIM"/>
    <s v="NÃO"/>
    <s v="1-Falha Mecânica"/>
    <s v="5.1-Obstrução/Bloqueio/Entupimento"/>
    <s v="3-Operação/Manutenção"/>
    <s v="3.1-Serviço fora das condições de projeto"/>
    <s v="6-Interferência na Produção"/>
    <m/>
    <n v="513.99999999994179"/>
    <m/>
    <m/>
  </r>
  <r>
    <n v="2018"/>
    <x v="2"/>
    <s v="Automação:_x000a_OI 2017354462 - GE-513201A - Falha de comunicação do Bently_x000a_Logo pela manhã foi acionado a manutenção devido a IHM do TG-A estar com as indicações congeladas, TM Squinca avaliou e identificou a necessidade de resetar o rack do bently para tentar normalizar as indicações. Emitida ordem e Pt imediata, sendo realizado o desligamento dos fusíveis e reset do bently nevada normalizando as indicação, acompanhado durante a tarde e não apresentou falhas._x000a_Status: Concluído - Disponível"/>
    <n v="2017354462"/>
    <x v="0"/>
    <s v="PN-513201-A"/>
    <s v="BENTLY NEVADA"/>
    <x v="17"/>
    <s v="Controle e Monitoramento"/>
    <s v="RESET NO BENTLY NEVADA"/>
    <d v="2018-03-12T13:00:00"/>
    <d v="2018-03-12T17:30:00"/>
    <d v="2018-02-19T12:00:00"/>
    <n v="4.5"/>
    <n v="504.99999999994179"/>
    <s v="SIM"/>
    <s v="NÃO"/>
    <s v="NÃO"/>
    <s v="3-Falha na Instrumentação"/>
    <s v="3.1-Falha de Controle"/>
    <s v="3-Operação/Manutenção"/>
    <s v="3.1-Serviço fora das condições de projeto"/>
    <s v="6-Interferência na Produção"/>
    <m/>
    <n v="509.49999999994179"/>
    <m/>
    <m/>
  </r>
  <r>
    <n v="2018"/>
    <x v="6"/>
    <s v="20/10 - Mecânica:_x000a_OI 2018322321 C-3123701A -Limpeza Filtro(Apoio ISUP)_x000a_OI 2018326316 C-3123701C -Limpeza Filtro(Apoio ISUP)_x000a_Acionado a manutenção por volta das 0h10 com informação da operação da indisponibilidade de recurso do ISUP para atendimento a limpeza dos filtros chapéu de bruxa dos compressores. Assim, foi mobilizada a equipe de mecânica para realizar atividade. Foi incluso nas ordens do ISUP operação de apoio do MI para limpeza dos filtros. Realizado inicialmente a limpeza do filtro compressor A e logo em seguida o do compressor C, em ambos os casos foi verificado que a estrutura do filtro estava íntegra, apresentaram somente uma pequena camada de sujeira característica de fuligem seca oriunda resíduo de tubulação. Equipamentos liberados pela MI por volta das às 04h00 . Após intervenção o compressor A foi colocado em operação com sucesso.  Obs.:TM´s Rodrigo e Sérgio ficaram em interstício até 15h00._x000a_Status: Concluído disponível"/>
    <n v="2018326316"/>
    <x v="0"/>
    <s v="Filtro Y sucção "/>
    <s v="Filtro Y sucção compressor 1 estagio"/>
    <x v="11"/>
    <s v="Acessórios Pacote"/>
    <s v="Remoção, limpeza e reinstalação do filtro"/>
    <d v="2018-10-20T01:30:00"/>
    <d v="2018-10-20T04:00:00"/>
    <d v="2018-09-28T20:40:00"/>
    <n v="2.4999999999417923"/>
    <n v="508.83333333337214"/>
    <s v="SIM"/>
    <s v="NÃO"/>
    <s v="NÃO"/>
    <s v="5-Falha Externa"/>
    <s v="5.1-Obstrução/Bloqueio/Entupimento"/>
    <s v="3-Operação/Manutenção"/>
    <s v="3.1-Serviço fora das condições de projeto"/>
    <s v="4-Monitoramento Periódico da Condição"/>
    <m/>
    <n v="511.33333333331393"/>
    <m/>
    <m/>
  </r>
  <r>
    <n v="2018"/>
    <x v="8"/>
    <s v="PFCEO - Compressor apresenta sobrecarga devido passagem interna nas válvulas e engaxetamento. _x000a__x000a_Em andamento análise da falha pela Eng. MI._x000a_Em paralelo, sendo realizado levantamento de materiais para realização da preventiva do compressor (recomendação NEAC), com possibilidade de execução no mês de setembro caso não existam materiais impeditivos em falta. "/>
    <s v="SEM ORDEM"/>
    <x v="0"/>
    <s v="C-123701A"/>
    <s v="C-123701A"/>
    <x v="9"/>
    <s v="Compressor"/>
    <s v="Em andamento análise da falha pela Eng. MI"/>
    <d v="2018-07-11T08:00:00"/>
    <d v="2018-08-13T09:29:00"/>
    <d v="2018-06-19T19:00:00"/>
    <n v="793.48333333327901"/>
    <n v="517.00000000011642"/>
    <s v="SIM"/>
    <s v="NÃO"/>
    <s v="NÃO"/>
    <s v="8-Em análise"/>
    <s v="8-Em análise"/>
    <s v="8-Em análise"/>
    <s v="8-Em análise"/>
    <s v="6-Interferência na Produção"/>
    <m/>
    <n v="1310.4833333333954"/>
    <m/>
    <m/>
  </r>
  <r>
    <n v="2018"/>
    <x v="6"/>
    <s v="29/10 - Instrumentação/Engenharia_x000a_OE 2018379963 - GE-513201C Queda Durante Passagem ao Pré-mix_x000a_Hoje Sup. Fazzini e Eng. Lucas trabalharam na análise do comportamento anormal do TG-C experimentado ontem. Foi proposta a verificação/calibração dos instrumentlos PT-5132647-C e PT-5132649-C, alem da drenagem / sopraqem das linhas para verificação da presença de liquido. Assim, foi criada esta Ordem Extra-programada para execução da tarefa amanhã."/>
    <n v="2018379963"/>
    <x v="0"/>
    <s v="PT&quot;s 5132-647C e 649C"/>
    <s v="Não encontrado"/>
    <x v="12"/>
    <s v="Controle e Monitoramento"/>
    <s v="Verificação geral dos instrumentos de pressão GG e implementação de damping nos seguintes instrumentos: - 63GG305-1;_x000a_- 63GG305-2;_x000a_- 63FGCS;_x000a_- 63FGCM:_x000a_- 63FGPS;_x000a_- 63FGPM;_x000a_- 63FGSS;_x000a_- 63FGSM."/>
    <d v="2018-10-28T10:20:00"/>
    <d v="2018-10-28T10:56:00"/>
    <d v="2018-10-06T15:30:00"/>
    <n v="0.6000000000349246"/>
    <n v="522.83333333325572"/>
    <s v="NÃO"/>
    <s v="NÃO"/>
    <s v="NÃO"/>
    <s v="3-Falha na Instrumentação"/>
    <s v="3.3- Sinal/Indicação/Alarme falso"/>
    <s v="5-Miscelâneas/Demais causas"/>
    <s v="5.5 Desconhecida"/>
    <s v="9-Sob Demanda"/>
    <m/>
    <n v="523.43333333329065"/>
    <m/>
    <m/>
  </r>
  <r>
    <n v="2018"/>
    <x v="7"/>
    <m/>
    <n v="2016620312"/>
    <x v="0"/>
    <s v="Correia"/>
    <s v="Mancal"/>
    <x v="30"/>
    <s v="Ventilador"/>
    <s v="Substituir mancal"/>
    <d v="2018-04-25T10:30:00"/>
    <d v="2018-07-13T17:00:00"/>
    <d v="2018-04-02T16:30:00"/>
    <n v="1902.5000000000582"/>
    <n v="546"/>
    <s v="NÃO"/>
    <s v="NÃO"/>
    <s v="NÃO"/>
    <s v="2-Falha de Material"/>
    <s v="2.6-Fadiga"/>
    <s v="3-Operação/Manutenção"/>
    <s v="3.1-Serviço fora das condições de projeto"/>
    <s v="4-Monitoramento Periódico da Condição"/>
    <m/>
    <n v="2448.5000000000582"/>
    <m/>
    <m/>
  </r>
  <r>
    <n v="2018"/>
    <x v="0"/>
    <s v="Andaime+Elétrica+Mecânica:_x000a_OM 2017542446 - XV-1621301A Especificação Diâmetro Haste+Chaveta_x000a_Finalizada  a coleta do dimensional da chaveta e da haste e realizada instalação do atuador da válvula, ficando pendente somente teste da válvula que será realizada após finalização da verificação/correção do vazamento de óleo pelo mancal LOA da bomba B-1621301A._x000a_Status: Concluído - Pendente teste"/>
    <n v="2017542446"/>
    <x v="1"/>
    <s v="XV-1621301A"/>
    <s v="Atuador "/>
    <x v="0"/>
    <s v="Motor"/>
    <s v="COLETAR MEDIDAS PARA CADASTRO SAP"/>
    <d v="2018-05-09T10:00:00"/>
    <d v="2018-05-10T14:00:00"/>
    <d v="2018-04-16T14:00:00"/>
    <n v="28.000000000116415"/>
    <n v="547.99999999988358"/>
    <s v="NÃO"/>
    <s v="NÃO"/>
    <s v="NÃO"/>
    <m/>
    <m/>
    <m/>
    <m/>
    <m/>
    <m/>
    <n v="576"/>
    <m/>
    <m/>
  </r>
  <r>
    <n v="2018"/>
    <x v="6"/>
    <s v="28/10 - Instrumentação/Automação_x000a_OI 2018370695 - GE-513201D Falha na Ignição_x000a_Ordem imediata aberta para atuação da equipe de instrumentação, com apoio de automação na verificação da falha de ignição ocorrida por 3x consecutivas durante tentativas de partida do TG-D, após SD geral da UTGCA hoje. Nas 3 tentativas, nenhuma tocha acendia. Foi realizado teste de centelhamento do RIC, respondendo OK. Assim, em avaliação de trends e das partidas, equipe suspeita de falha na válvula de dreno da tocha (20FGTORD) e/ou falha na válvula de ignição (20FGTORI). TMs André e Nobre atuaram a princípio na válvula de dreno, que era a maior suspeita, realizando teste de modulação com apoio do TM Thiago e a mesma não movimentou. TMs abriram a solenóide da válvula e identificaram uma presença muito grande e incomum de água no seu interior. Foi checada também a própria válvula, internamente, e a mesma não apresentou nenhuma anormalidade. Assim, TMs substituíram a solenóide de acionamento por outra que possuíam na oficina. Realizado testes de funcionamento, desta vez com sucesso. Foi acompanhada duas novas tentativas de partida do TG-D, sem sucesso. Nestas tentativas, a sequência de partida estava apresentando um comportamento anormal, no que diz respeito ao tempo de abertura/fechamento do WHRU. Aparentemente este tempo está muito curto e precisará ser estudada uma alteração para ele. Com a entrada do turno da noite, resolvemos tentar uma nova partida e desta vez o TG-D passou com sucesso deste passo. TMs acompanharam a partida e a queima ocorreu com sucesso."/>
    <n v="2018370695"/>
    <x v="0"/>
    <s v="Válvula dreno 20FGTORD"/>
    <s v="solenoíde válvula 20FGTORD"/>
    <x v="6"/>
    <s v="GG-Combustão"/>
    <s v="Substituição de solenoíde da válvula 20FGTORD"/>
    <d v="2018-10-28T09:25:00"/>
    <d v="2018-10-28T19:24:00"/>
    <d v="2018-10-05T09:15:00"/>
    <n v="9.9833333333954215"/>
    <n v="552.16666666668607"/>
    <s v="NÃO"/>
    <s v="NÃO"/>
    <s v="NÃO"/>
    <s v="3-Falha na Instrumentação"/>
    <s v="3.2 - Sem sinal/indicação/alarme"/>
    <s v="3-Operação/Manutenção"/>
    <s v="3.4-Desgaste e deterioção esperados."/>
    <s v="9-Sob Demanda"/>
    <m/>
    <n v="562.15000000008149"/>
    <m/>
    <m/>
  </r>
  <r>
    <n v="2018"/>
    <x v="9"/>
    <s v="2017237894 - C-123102B - Filtro Y do V-123103 obstruído_x000a_Acionado manutenção por volta das 15:30h, devido a operação em sua ronda ter identificado que o V-123103 estar com o LG indicando 100% de nível podendo causar arraste de óleo para o sistema de gás e consequentemente perda de óleo do compressor. Avaliado o compressor e havia a hipótese do filtro estar obstruído ou a check valv estar travada na linha de injeção de óleo do V-123103 para a sucção do primeiro estágio do compressor. Decidido parar o compressor para que atuassemos na falha, removido o filtro Y e encontrado muita sujeira. Realizado limpeza, testado e liberado o compressor as 18:30h. _x000a_"/>
    <n v="2017237894"/>
    <x v="0"/>
    <s v="Filtro Y"/>
    <s v="Filtro Y"/>
    <x v="28"/>
    <s v="Vaso 123102-03"/>
    <s v="Desobstruir fltro"/>
    <d v="2018-02-13T15:30:00"/>
    <d v="2018-02-13T18:30:00"/>
    <d v="2018-01-21T11:30:00"/>
    <n v="3"/>
    <n v="556.00000000011642"/>
    <s v="NÃO"/>
    <s v="NÃO"/>
    <s v="NÃO"/>
    <s v="5-Falha Externa"/>
    <s v="5.1-Obstrução/Bloqueio/Entupimento"/>
    <s v="3-Operação/Manutenção"/>
    <s v="3.1-Serviço fora das condições de projeto"/>
    <s v="4-Monitoramento Periódico da Condição"/>
    <m/>
    <n v="559.00000000011642"/>
    <n v="0.9955357142857143"/>
    <n v="0.9955357142857143"/>
  </r>
  <r>
    <n v="2018"/>
    <x v="9"/>
    <s v="Acompanhamento e apoio a execução de serviços de &quot;Diagnóstico Mensal de Condição&quot; das Unidades Compressoras de Reciclo da Fase 1 e da Fase 2._x000a__x000a_Fiscalização de contrato de assistência técnica e garantia de disponibilidade dos Compressores de Reciclo com a empreasa NEAC._x000a__x000a_- Requisição de Permissão de Trabalho;_x000a_- Acompanhamento da execução da atividades programadas em campo (coleta de dados e análise de vibração no C-123701B);_x000a_(inspeção termográfica em componentes mecânicos do C-123701B);_x000a_preparação para análise preditiva através técnica do diagrama PxV no C-123701B);_x000a_- Leitura e comentários nos RDOs (Relatórios de Ocorrências);_x000a_- Arquivamento de documentos eletrônicos e físicos;_x000a_- Confirmação de HH na Ordem de Manutenção._x000a__x000a_A NEAC apresentará o Relatório Técnico Específico em até 7 (sete) dias corridos, a contar a partir do último dia da visita (23/02/18)."/>
    <n v="2017221255"/>
    <x v="1"/>
    <s v="C-123701B"/>
    <m/>
    <x v="4"/>
    <m/>
    <m/>
    <d v="2018-02-22T09:00:00"/>
    <d v="2018-02-27T17:00:00"/>
    <d v="2018-01-29T22:30:00"/>
    <n v="128.00000000005821"/>
    <n v="562.5"/>
    <s v="NÃO"/>
    <s v="NÃO"/>
    <s v="NÃO"/>
    <m/>
    <m/>
    <m/>
    <m/>
    <m/>
    <m/>
    <n v="690.50000000005821"/>
    <n v="0.94047619047601727"/>
    <n v="1"/>
  </r>
  <r>
    <n v="2018"/>
    <x v="5"/>
    <s v="18,23,27, 30/08 -Mecânica_x000a_OM 2017941846 TG-B - Serv. Gerais - Retorno de Parada - Remoção e inspeção dos combustores_x000a_Após a remoção dos injetores e discharge Nozzle das câmaras 1, 3 e 7, foi realizado a inspeção e identificado marcas superficiais na no combustor support frame. Porém foi encontrado pequenas erosões no Side Cheek do combustores e realizado o registro fotográfico para o relatório._x000a_Status: Em andamento - Continua 31/08_x000a_31/08 - Mecânica_x000a_OM 2017941846 TG-B - Serv. Gerais - Retorno de Parada - Remoção e inspeção dos combustores_x000a_Após a inspeção, foi instalados todas as discharge Nozzle, os suportes e os injetores. Será realizado o relatório nas próximas semanas._x000a_Status: Concluído- Disponível _x000a_"/>
    <n v="2017941846"/>
    <x v="0"/>
    <s v="GE-513201B"/>
    <s v="GE-513201B"/>
    <x v="13"/>
    <s v="Gerador"/>
    <s v=" Realizado reapertado as abraçadeiras de dentro do hood que suportam as tubulações da bomba do motor de partida; Limpea nos filtros cestos da scavenge L2, L3 e L4."/>
    <d v="2018-08-18T10:00:00"/>
    <d v="2018-09-10T10:30:00"/>
    <d v="2018-07-25T19:00:00"/>
    <n v="552.50000000005821"/>
    <n v="567"/>
    <s v="SIM"/>
    <s v="NÃO"/>
    <s v="NÃO"/>
    <s v="6-Demais Falhas (Miscelâneas)"/>
    <s v="6-Diversos/Miscelâneas"/>
    <s v="3-Operação/Manutenção"/>
    <s v="3.1-Serviço fora das condições de projeto"/>
    <s v="6-Interferência na Produção"/>
    <m/>
    <n v="1119.5000000000582"/>
    <m/>
    <m/>
  </r>
  <r>
    <n v="2018"/>
    <x v="0"/>
    <s v="Mecânica_x000a_OI 2017569952 - OI-GE-513201B Limpeza das Tochas (após queda geral da geração)_x000a_Por volta das 09h20 de hoje, houve ocorrência de queda da geração na UTGCA. Este evento está sob avaliação da engenharia mas já foi verificado que houve uma nova ocorrência de passagem de pré-mix para central do TG-C, com aproximadamente 14MW e, ao retornar para pré-mix, causou spread derrubando a máquina. O TG-D tentou assumir parte da carga indo de 14MW para 20MW, e em seguida para 10MW, não conseguindo segurar e caindo também em seguida. Durante a repartida dos equipamentos, foi colocado em operação o TG-C e em seguida o TG-D pois houveram duas ocorrências seguidas de spread nos termopares 15 e 16 (câmara 1) do TG-B durante a partida. Com o objetivo de pararmos o TG-C para termos uma melhor avaliação do que está causando este comportamento anormal, foi criada ordem imediata para atuação da mecânica na limpeza da tocha do TG-B. Atividade foi iniciada logo após o almoço e por volta das 15h concluída, com a partida do TG ocorrendo com sucesso na primeira tentativa. Com isso o TG-C foi parado novamente e o TG-B opera neste momento sem anormalidades, em pré-mix. As demais grandes máquinas entraram em operação sem a necessidade de envolvimento da MI._x000a_Status: Concluído - Disponível"/>
    <n v="2017569952"/>
    <x v="0"/>
    <s v="CÂMARA DE COMBUSTÃO"/>
    <s v="CÂMARA DE COMBUSTÃO"/>
    <x v="13"/>
    <s v="GG-Combustão"/>
    <s v="LIMPAR CÂMARAS"/>
    <d v="2018-05-03T09:20:00"/>
    <d v="2018-05-03T17:00:00"/>
    <d v="2018-04-09T17:00:00"/>
    <n v="7.6666666666860692"/>
    <n v="568.33333333331393"/>
    <s v="SIM"/>
    <s v="SIM"/>
    <s v="NÃO"/>
    <s v="1-Falha Mecânica"/>
    <s v="5.1-Obstrução/Bloqueio/Entupimento"/>
    <s v="3-Operação/Manutenção"/>
    <s v="3.1-Serviço fora das condições de projeto"/>
    <s v="6-Interferência na Produção"/>
    <m/>
    <n v="576"/>
    <m/>
    <m/>
  </r>
  <r>
    <n v="2018"/>
    <x v="4"/>
    <s v="15/09 - Automação_x000a_OM 2017907218 - Automação - Apoio ao retorno da Unidade_x000a_C-123101B: No turno da noite, após descarte das cargas dos TGs ocorrida por falha no GSP, a IHM do compressor de venda B apagou. Hoje no primeiro horário, TM Danilo foi destinado a verificar o que ocorreu. Ocorrência foi resolvida apenas com a desconexão/reconexão da alimentação elétrica do painel. IHM está funcional novamente e o venda B disponível._x000a_Status: Concluído - Disponível"/>
    <n v="2018038599"/>
    <x v="0"/>
    <s v="GSP"/>
    <s v="IHM"/>
    <x v="26"/>
    <s v="Painel Elétrico"/>
    <s v="Realização de desconexão e reconexão da alimentação elétrica do painel"/>
    <d v="2018-09-15T00:30:00"/>
    <d v="2018-09-18T03:00:00"/>
    <d v="2018-08-21T15:00:00"/>
    <n v="74.499999999941792"/>
    <n v="585.50000000005821"/>
    <s v="SIM"/>
    <s v="NÃO"/>
    <s v="NÃO"/>
    <s v="4-Falha Elétrica"/>
    <s v="4.3-Sem energia"/>
    <s v="3-Operação/Manutenção"/>
    <s v="3.3-Erro de manutenção"/>
    <s v="9-Sob Demanda"/>
    <m/>
    <n v="660"/>
    <m/>
    <m/>
  </r>
  <r>
    <n v="2018"/>
    <x v="1"/>
    <s v="2017165617 - GE-513201C - Falha no termopar 7_x000a_Com o planejamento da operação em colocar o TG-C em operação para liberar os serviços no TG-A para a semana 05, os operadores informaram que quando ocorreu o desligamento do TG-C dia 20/01 ocorreu spread na câmara 5. Ao verificar o histórico identificaram que este termopar apresentava grande discrepância nos valores comprados com os outros termopares, sendo assim a operação informou que não se sentia segura em partir o TG-C nestas condições. Diante do exposto foi emitida ordem e PT imediata para verificação e correção da falha. Solicitado apoio do Eng. Lucas para avaliar esta falha que identificou que o Termopar 7B apresentou um ruído no momento do desligamento do TG-C. Em análise o Supo. Fazzini com sua equipe informou que o multi cabos do termopar 7A está desconectado na casota devido baixa isolação do cabo, para o termopar 7B foi testado o termopar e cabo e não apresentaram nenhuma falha. Foi realizado o reaperto dos bornes de todos os termopares e liberado o TG-C para operação._x000a_Status: Concluído - Disponível"/>
    <n v="2017165617"/>
    <x v="0"/>
    <s v="TE-5132610G-AC"/>
    <s v="Cabos dos termopares"/>
    <x v="12"/>
    <s v="Compressor"/>
    <s v="Reaperto nos bornes"/>
    <d v="2018-01-29T10:00:00"/>
    <d v="2018-01-29T17:00:00"/>
    <d v="2018-01-02T16:30:00"/>
    <n v="7.0000000001164153"/>
    <n v="641.49999999994179"/>
    <s v="NÃO"/>
    <s v="NÃO"/>
    <s v="NÃO"/>
    <s v="3-Falha na Instrumentação"/>
    <s v="3.3- Sinal/Indicação/Alarme falso"/>
    <s v="3-Operação/Manutenção"/>
    <s v="3.1-Serviço fora das condições de projeto"/>
    <s v="6-Interferência na Produção"/>
    <m/>
    <n v="648.50000000005821"/>
    <n v="0.78326612903202331"/>
    <n v="0.78326612903202331"/>
  </r>
  <r>
    <n v="2018"/>
    <x v="8"/>
    <s v="21/07 - INFORMATIVO-1:_x000a_GE-513201B - Shutdown: Acionado a manutenção por volta da 01:30h com informação da operação da ocorrência de queda do TG-B por volta da 0:30h devido a um comportamento anormal nas válvulas do controle de gás combustível. Logo após a queda foram tentadas em torno de quatro partidas sem sucesso devido a falha de ignição da máquina. Neste evento houve descarte de cargas dos compressores de vendas C e B. Em paralelo foi tentado a partida do TG-C sem sucesso, devido à atuação do intertravamento do sensor de deslocamento axial 39GBLA1 que estava com sua indicação fora do limite de tolerância. Mesmo após a partida da bomba do sistema de lubrificação óleo o deslocamento de posição do eixo estava muito lento, sendo estimado em torno de 1:30h para dar o permissivo de partida da máquina. Em paralelo também foi verificado pela OP uma falha impeditiva de partida no compressor de venda B. Assim, foram mobilizadas as equipes de automação e instrumentação para o restabelecimento da planta. Para essa finalidade foram geradas as seguintes ordens imediatas:    - 21/07 - INFORMATIVO-2: _x000a__x000a_GE-513201B: Por volta das 10:00h realizamos partida assistida no TG-B, a máquina perdeu a primeira tentativa com falha de &quot;desacoplamento&quot; do motor de partida. Na segunda tentativa a máquina partiu com sucesso, sem nenhum tipo de desvio. Dessa forma, a equipe da operação optou por manter o TG-B operando em central em conjunto com TG-C até redução da pressão de entrada do Gasmex. No entanto, durante no meio da tarde durante troca de cargas entre TG-B e TG-C o mesmo veio a cair. Foi colocado em operação logo em seguida, neste evento não houve acionamento da manutenção. Foi gerado ordem imediata para análise deste evento de queda do TG-B. Serão envolvidas as equipes de sobreaviso para levantar os data logger, resumo de falha, horário de eventos, de forma desenvolver as equipes na análise de falha de grandes máquinas.   - 23/07 - Automação+Engenharia:_x000a_OI 2017878844 GE-513201B Análise de Falha SD - 21/07 _x000a_Hoje devido atividades de apoio do projeto ASA pela equipe de automação não conseguimos avançar nessa análise. TM Danilo passou informalmente para Eng. Lucas o que encontrou nos trends da máquina do dia do evento. Está pendente o fechamento da análise de falha agora com pouco mais de abrangência pela automação devido ao SD ontem por volta das 14h18. O TG-B segue operando na condição de central, e deve ficar no sacrifício em baixa carga devido a parada total da exportação à partir da 0h00 de hoje. _x000a_Status: Em andamento - disponível_x000a_"/>
    <n v="2017878844"/>
    <x v="0"/>
    <s v="TS-GE-513201B "/>
    <s v="TS-GE-513201B "/>
    <x v="13"/>
    <s v="GG-Turbina"/>
    <s v="OPERANDO EM CENTRAL"/>
    <d v="2018-07-21T01:30:00"/>
    <d v="2018-07-21T10:00:00"/>
    <d v="2018-06-23T17:00:00"/>
    <n v="8.4999999999417923"/>
    <n v="656.49999999994179"/>
    <s v="SIM"/>
    <s v="SIM"/>
    <s v="NÃO"/>
    <s v="8-Em análise"/>
    <s v="8-Em análise"/>
    <s v="8-Em análise"/>
    <s v="8-Em análise"/>
    <s v="6-Interferência na Produção"/>
    <m/>
    <n v="664.99999999988358"/>
    <m/>
    <m/>
  </r>
  <r>
    <n v="2018"/>
    <x v="6"/>
    <s v="09/10 - Automação+Instrumentação+Andaime:_x000a_OI 2018291287 - GE-513201B- Shutdown por atuação no sensor de vibração da PT 39PTNEY (#)_x000a_Por volta das 05:15h de hoje ocorreu o SD do TG-B por falha no BDN3500 COMMON VIBRATION HIGH SDL e dois segundos após gerou alarme de SD pelo sensor de vibração da PT 39PTNEY (VE-5132604B) com isso gerando SD parcial. Assim que a manutenção chegou no local a falha ainda não havia sido resetada e o sensor já não estava mais em falha. Equipe de instrumentação verificou o instrumento e de primeiro momento não foi identificado falha do instrumento, após algum tempo foi percebido que o instrumento apresentava picos espúrios que podem ter causado a que da do TG-B. Com isso foi elaborada a ARO-2018-0064 e realizado o force do instrumento disponibilizando o TG-B para operação."/>
    <n v="2018291287"/>
    <x v="0"/>
    <s v="PT 39PTNEY (VE-5132604B)"/>
    <s v="Sensor de vibração radial 39PTNEY "/>
    <x v="13"/>
    <s v="Controle e Monitoramento"/>
    <s v="Avaliação e inserção de force - ARO 2018/0064"/>
    <d v="2018-10-09T05:18:00"/>
    <d v="2018-10-09T16:00:00"/>
    <d v="2018-09-10T10:30:00"/>
    <n v="10.699999999953434"/>
    <n v="690.79999999998836"/>
    <s v="SIM"/>
    <s v="SIM"/>
    <s v="NÃO"/>
    <s v="3-Falha na Instrumentação"/>
    <s v="3.3- Sinal/Indicação/Alarme falso"/>
    <m/>
    <m/>
    <s v="6-Interferência na Produção"/>
    <m/>
    <n v="701.49999999994179"/>
    <m/>
    <m/>
  </r>
  <r>
    <n v="2018"/>
    <x v="1"/>
    <s v="2017169073 - C-123701B - Falha na chave de nível LSL-1237403B_x000a_Acionado manutenção por volta das 21h devido falha na chave de nível LSL-1237403B impedindo a partida do compressor. Elaborado ARO 251, nota, ordem e PT imediata para realização do force e liberado o compressor para operação. Atividade finalizada as 22:30h._x000a_Status: Concluído - Operando"/>
    <n v="2017169073"/>
    <x v="0"/>
    <s v="LSL-1237403A"/>
    <s v="CHAVE DE NÍVEL"/>
    <x v="4"/>
    <s v="GG-Combustão"/>
    <s v="FORCE LÓGICO NA CHAVE"/>
    <d v="2018-01-29T21:00:00"/>
    <d v="2018-01-29T22:30:00"/>
    <d v="2018-01-01T00:00:00"/>
    <n v="1.5"/>
    <n v="693"/>
    <s v="NÃO"/>
    <s v="NÃO"/>
    <s v="NÃO"/>
    <s v="3-Falha na Instrumentação"/>
    <s v="3.3- Sinal/Indicação/Alarme falso"/>
    <s v="3-Operação/Manutenção"/>
    <s v="3.1-Serviço fora das condições de projeto"/>
    <s v="6-Interferência na Produção"/>
    <m/>
    <n v="694.5"/>
    <n v="0.99798387096774188"/>
    <n v="0.99798387096774188"/>
  </r>
  <r>
    <n v="2018"/>
    <x v="8"/>
    <s v="08/07 - Automação:_x000a_OI 2017825528 PV-21237901/902- Falha Intermitente OUT(#)_x000a_Acionado a manutenção por volta das 13:00h com informação da OP da queda do compressor C-3123701B por duas vezes devido a fechamento indevido da PV-901 da UPCGN II. O operador de sala complementou a informação informando que tanto a PV-901 quanto a PV-902 estavam indo para condição de &quot;OUT&quot; na tela de forma espúria. Mobilizado TM Squinca para a avaliação da estratégia de controle, a princípio não foram encontradas anormalidades nas malhas de controle, porém verificamos que as DFI's-21237-03 redundantes não sincronizam. O processamento da CPU-1 estava em 65% e CPU-2 em 15% tentando à sincronização. Dessa forma, optamos por parar a CPU-2 e manter a CPU-1 como única ativa. Após isso, não houve mais alteração da condição de controle das PV´s, ambas ficaram com seus controles estáveis. Tentamos então uma partida no compressor sem sucesso devido atuação do intertravamento pressão diferencial no filtro de sucção do segundo estágio. Após a limpeza dos filtros acompanhamos a partida do compressor e comportamento das PV´s, ambos retornaram sem anormalidades. Ficou pendente realização da análise de falha para buscarmos o motivo da falha dessa DFI, essa demanda será tratada na programação semanal para o restabelecimento da redundância da CPU. Realizamos a partida assistida na máquina que retornou em operação com sucesso por volta das 22:00h _x000a_Planejamento automação: Anderson, por gentileza, emitir nota/ordem para automação para tratar a questão do restabelecimento da redundância DFI-21237-03, sugiro a remoção da DFI que desativada para testes em bancada e posterior por sobressalente, se for o caso. Favor referenciar a ordem contingencial com histórico da falha.  _x000a_Obs.:TM Squinca acionado das 20:30h até 22:30h_x000a_Status: Concluído - Operando"/>
    <n v="2017825528"/>
    <x v="0"/>
    <s v="PV-901"/>
    <s v="filtro de sucção do segundo estágio"/>
    <x v="18"/>
    <s v="Sucção 2º Estágio"/>
    <s v="LIMPEZA DOS FILTROS."/>
    <d v="2018-07-08T13:00:00"/>
    <d v="2018-07-08T22:00:00"/>
    <d v="2018-06-08T19:00:00"/>
    <n v="9"/>
    <n v="714"/>
    <s v="SIM"/>
    <s v="SIM"/>
    <s v="NÃO"/>
    <s v="3-Falha na Instrumentação"/>
    <s v="3.3- Sinal/Indicação/Alarme falso"/>
    <s v="3-Operação/Manutenção"/>
    <s v="3.1-Serviço fora das condições de projeto"/>
    <s v="6-Interferência na Produção"/>
    <m/>
    <n v="723"/>
    <m/>
    <m/>
  </r>
  <r>
    <n v="2018"/>
    <x v="5"/>
    <s v="03,04,05,06/08 - Caldeiraria+Andaime+Guindaste:_x000a_OM 2017010846 - C-123101B - Relocação de PSV's  PSV-1231209 com a PSV-1231206 / PSV-1231207 com a PSV-1231204 / PSV-1231208A com a PSV-1231205A / PSV-1231208B com a PSV-1231205B_x000a_OM 2017010275 - C-123101C - Relocação de PSV's PSV-1231206 com a PSV-1231209 / PSV-1231204 com a PSV-1231207 / PSV-1231205A com a PSV-1231208A / PSV-1231205B com a PSV-1231208B_x000a_Hoje após a revisão das matrizes e aplicação do libra do campo tivemos a liberação dessas atividades por volta das 10:00h. No entanto, assim foi solto parte dos parafusos das PSV´s menores foi constatado a presença de gás na linha. Nas três PSV´s que foram abertas encontramos a mesma condição. A princípio foi deixado em torno de 45 minutos para se ocorria a despressurização, mas sem sucesso. A equipe operação tentou fazer a alivio por linha vent abaixo, mas o gás está classificando área com risco de paralisar outras frentes de trabalho naquela. Dessa forma, optamos junto a coordenação por parar essa atividade e deixar para verificação mais detalhada pela equipe da noite juntamente com a despressurização total dos trechos. Acredita-se que esse gás possa ser pressão residual interna aos compressores. Além dessa questão tivemos interferência de chuva e simultaneidade com atividade do ISUP. Sendo assim, optamos junto a fiscalização realizarmos essa atividade durante no sábado, saindo dessa interferência e tendo a drenagem das linhas prioridades junto a coordenação. Serão um total de 8 trocas de PSV´s para inversão, sendo quatro menores e quatro maiores que demandarão uso do pau de carga e movimentação de carga. Atividade será realizada em paralelo com atividade da EMED. _x000a_Status: Reprogramada- Previsto para 04/08_x000a_06/08 - Caldeiraria+Andaime:_x000a_OM 2017010846 - C-123101B - Relocação de PSV's  _x000a_OM 2017010275 - C-123101C - Relocação de PSV's  _x000a_Hoje conforme programado foi realizado o torqueamento nas 8 PSV´s dos compressores de venda B e C invertidas na data de ontem. Atividade foi concluída com sucesso por volta das 15:00h. Ficou pendente somente a desmontagem dos paus de carga no campo devido ao mal tempo. Reforçado com planejamento da caldeiraria a inclusão da remoção dos forces físicos das XV´s(208/209) na programação da sem#34  _x000a_Status: concluído- disponível"/>
    <n v="2017010275"/>
    <x v="1"/>
    <s v="PVs"/>
    <s v="PVs"/>
    <x v="23"/>
    <s v="Acessórios Pacote"/>
    <s v="Recolação e torqueamento de PVs entre os compressores B e C"/>
    <d v="2018-08-03T08:30:00"/>
    <d v="2018-08-06T15:00:00"/>
    <d v="2018-07-03T11:00:00"/>
    <n v="78.500000000058208"/>
    <n v="741.49999999988358"/>
    <s v="SIM"/>
    <s v="NÃO"/>
    <s v="NÃO"/>
    <s v="7-Manutenção Preventiva"/>
    <s v="7-Manutenção Preventiva"/>
    <s v="7-Manutenção Preventiva"/>
    <s v="7-Manutenção Preventiva"/>
    <s v="1-Manutenção Periódica"/>
    <m/>
    <n v="819.99999999994179"/>
    <m/>
    <m/>
  </r>
  <r>
    <n v="2018"/>
    <x v="9"/>
    <s v="Instrumentação/Automação/Andaime_x000a_OM 2017376423 - C-123101D Falha partida_x000a_Hoje MI foi acionada pela manhã com o relato de queda do compressor de venda D no turno da noite ocasionada pela atuação do PALL-1231327 (sistema de nitrogênio) que não estava aceitando reset. TMs foram ao local mas não identificaram nenhuma anormalidade. Foram realizados testes na geradora, sem nenhum problema. O que se viu foi uma falha na XV de descarga do compressor que estava fechada e não aceitava abertura para permitir a máquina partir. Foi mobilizada equipe de andaime que confeccionou patamar para acesso à válvula. TMs identificaram então uma falha no retorno de posição da mesma. Realizada a substituição do switch e confirmada funcionalidade OK da válvula. Compressor ficou permissivo porém não foi partido em teste por opção da OP._x000a_Status: Concluído - Disponível"/>
    <n v="2017233340"/>
    <x v="1"/>
    <m/>
    <s v="Micro Swith"/>
    <x v="2"/>
    <s v="POSICIONADOR"/>
    <s v="Substituir micro swith"/>
    <d v="2018-02-01T00:00:00"/>
    <d v="2018-03-16T15:00:00"/>
    <d v="2018-01-01T00:00:00"/>
    <n v="1047"/>
    <n v="744"/>
    <s v="NÃO"/>
    <s v="NÃO"/>
    <s v="NÃO"/>
    <s v="3-Falha na Instrumentação"/>
    <s v="3.2 - Sem sinal/indicação/alarme"/>
    <s v="3-Operação/Manutenção"/>
    <s v="3.1-Serviço fora das condições de projeto"/>
    <s v="6-Interferência na Produção"/>
    <m/>
    <n v="1791"/>
    <n v="1541.4285714285713"/>
    <n v="1"/>
  </r>
  <r>
    <n v="2018"/>
    <x v="9"/>
    <s v="Instalação de válvula de reteção no spool de descarga do compressor de venda B"/>
    <n v="2016080271"/>
    <x v="0"/>
    <s v="C-123101B"/>
    <s v="Selo mecânico"/>
    <x v="26"/>
    <s v="Compressor"/>
    <s v="Instalação de check valve descarga compressor"/>
    <d v="2018-02-01T09:00:00"/>
    <d v="2018-03-28T00:00:00"/>
    <d v="2018-01-01T00:00:00"/>
    <n v="1311"/>
    <n v="753"/>
    <s v="NÃO"/>
    <s v="NÃO"/>
    <s v="NÃO"/>
    <s v="5-Falha Externa"/>
    <s v="5-Influência Externa"/>
    <s v="1-Projeto"/>
    <s v="2-Fabricação/Instalação"/>
    <s v="2-Teste Funcional"/>
    <m/>
    <n v="2064"/>
    <n v="1541.4419642857142"/>
    <n v="1541.4419642857142"/>
  </r>
  <r>
    <n v="2018"/>
    <x v="9"/>
    <s v="Hoje por volta das 18:15h tivemos a queda do TGA devido a falha de posição da metering secundária, com isso foi realizado tentativa de partida do TGB com sucesso. Porém, por volta das 19:45h houve evento de ESD 3 parando toda unidade. Foram mobilizados equipes de elétrica e automação para apoio. Verificamos que falha que derrubou o TGB foi devido a atuação da central de fogo e gás do TGB por conta do detector de gás do vent do hood(71GPEV02), esse evento acabou derrubando o TGB e logo em seguida tivemos a queda do TGD por spread na câmara 2. Devido ao cenário de shutdown geral foram mobilizados os plantões da manutenção Eng. Mure, Lucas, Sup. Fazzini  e coordenador Gustavo para apoio no restabelecimento da unidade. Por volta das 21:00h retornamos em operação com TGD e TGC, ficando TGB e TGA indisponíveis para atuação da manutenção em 08/02. "/>
    <m/>
    <x v="0"/>
    <s v="GE-513201A"/>
    <s v="Câmara de combustão"/>
    <x v="17"/>
    <s v="GG-Combustão"/>
    <m/>
    <d v="2018-02-08T18:15:00"/>
    <d v="2018-02-08T21:00:00"/>
    <d v="2018-01-07T10:00:00"/>
    <n v="2.7500000000582077"/>
    <n v="776.25"/>
    <s v="SIM"/>
    <s v="SIM"/>
    <s v="SIM"/>
    <s v="3-Falha na Instrumentação"/>
    <m/>
    <s v="3-Operação/Manutenção"/>
    <s v="3.0-Geral"/>
    <s v="6-Interferência na Produção"/>
    <m/>
    <n v="779.00000000005821"/>
    <n v="0.84164186507924965"/>
    <n v="0.84164186507924965"/>
  </r>
  <r>
    <n v="2018"/>
    <x v="9"/>
    <s v="03.02.2018 2017194812 - B-540002B falha na partida_x000a_Hoje durante realização de teste na bomba de inundação das esferas, OP relatou dificuldade em partir, relacionada ao sistema de arrefecimento. Verificado que havia a falha de alta temperatura do sistema que não aceitava reset. Também foi constatado baixo nível no fluido de selagem. Sendo assim, aberta OM imediata para atuação. Feita reserva de 20l de fluido de arrefecimento e completado nível pela mecânica. Também foi identificada que a chave de nível baixo do sistema de arrefecimento LSL-5420302 está em falha. Como os TMs de instrumentação esavam na atividade do LIT-112, TM Marcelinho e os TMs de mecânica tentaram reapertar os terminais, limpar contatos mas não tiveram sucesso. Assim, foi acertado com a OP que iremos continuar a atuação com a instrumentação amanhã._x000a_Status: Em andamento - Indisponível_x000a_05.02.2018 2017194812 - B-540002B falha na partida_x000a_Hoje demos andamento na avaliação da falha da bomba de injeção de agua das esferas. Confirmados junto à automação que os sensores do motor diesel LSL-5420-302 (Nível do radiador; TSH-5420-301 (Temperatura água arrefecimento); PSL-5420-304 Pressão óleo lubrificante), não impedem o motor de partir, todos são somente alarmes. Com isso, foi mobilizamos a equipe de mecânica e caldeiraria para desacoplamento do motor com intuito de rodar a bomba em vazio, pois em condição normal ele não opera por mais de 3 minutos por não existe linha de retorno para tanque dificultando dessa forma qualquer tipo de teste. Feito o desacoplamento a bomba tivemos um pouco de dificuldade para entrar em operação, sendo necessário atuação pela mecânica no injetor de diesel manual no motor. Durante esse bombeamento foi observado a presença de bastante ar na linha o que possivelmente era o que estava ocasionando na falha na partida. Feito isso, a bomba entrou em operação com sucesso, foi realizado tanto testes de partida em local quanto remoto todos com sucesso, o motor rodou em vazio em torno de uns 10 minutos mantendo bem rotação. Após a conclusão dos testes foi realizado reinstalação do acoplamento e liberado o equipamento para operação._x000a_Equipe de operação sinalizou de falha na botoeira do painel que está gerando acionamento da buzina, foi solicitado abertura de nota para tratamento em fluxo normal da manutenção._x000a_Obs.: Equipe da CCT desmobilizada às 19:30h._x000a_Status: Concluído - disponíve"/>
    <n v="2017194812"/>
    <x v="0"/>
    <s v="B-540002B"/>
    <s v="LSL-5420302"/>
    <x v="19"/>
    <s v="Arrefecimento"/>
    <s v="Substituir chave"/>
    <d v="2018-02-03T09:35:00"/>
    <d v="2018-02-05T19:55:00"/>
    <d v="2018-01-01T00:00:00"/>
    <n v="58.333333333313931"/>
    <n v="801.58333333331393"/>
    <s v="NÃO"/>
    <s v="NÃO"/>
    <s v="NÃO"/>
    <s v="3-Falha na Instrumentação"/>
    <s v="3.3- Sinal/Indicação/Alarme falso"/>
    <s v="3-Operação/Manutenção"/>
    <s v="3.1-Serviço fora das condições de projeto"/>
    <s v="2-Teste Funcional"/>
    <m/>
    <n v="859.91666666662786"/>
    <n v="0.91319444444447329"/>
    <n v="0.91319444444447329"/>
  </r>
  <r>
    <n v="2018"/>
    <x v="9"/>
    <s v="2017159328 B-123101-B bomba de MEG_x000a_Hoje conforme programado foi realizado intervenção no cabeçote dois da bomba MEG B da UAPO I que estava apresentando vazamento, em campo os técnicos não encontraram nenhum tipo de dano aparente no diafragma, anéis de vedação e ou tampouco no parafuso de fixação. Todas as peças aparentemente estavam ok. Porém, por desencargo foi substituído o diafragma. Amanhã prossegue atividade de alinhamento e reinstalação dos spools.                         26.02.2018 Após o aparelho de alinhamento estar carregado e a liberação da PT, foi iniciado o alinhamento do conjunto Stroker 2 - Stroker 3._x000a__x000a_Foram executados os ajustes no conjunto e realizada nova leitura:_x000a__x000a_Stroker 2 - stroker 3:_x000a__x000a_Vertical:_x000a_-0,01 Axial_x000a_+0,06 Radial_x000a__x000a_Horizontal:_x000a_+0,01 Axial_x000a_-0,09 Radial_x000a__x000a_Finalizada a atividade de alinhamento, o equipamento foi entregue para operação._x000a_"/>
    <n v="2017159328"/>
    <x v="0"/>
    <s v="B-123101B"/>
    <s v="Anel elástico "/>
    <x v="21"/>
    <m/>
    <s v="Substituir anel elástico"/>
    <d v="2018-02-19T08:30:00"/>
    <d v="2018-02-26T16:34:00"/>
    <d v="2018-01-16T15:30:00"/>
    <n v="176.06666666676756"/>
    <n v="808.99999999988358"/>
    <s v="NÃO"/>
    <s v="NÃO"/>
    <s v="NÃO"/>
    <s v="1-Falha Mecânica"/>
    <s v="1.1-Vazamento"/>
    <s v="3-Operação/Manutenção"/>
    <s v="3.1-Serviço fora das condições de projeto"/>
    <s v="4-Monitoramento Periódico da Condição"/>
    <m/>
    <n v="985.06666666665114"/>
    <n v="0.73799603174588158"/>
    <n v="0.73799603174588158"/>
  </r>
  <r>
    <n v="2018"/>
    <x v="7"/>
    <s v="2017159328 B-123101-B bomba de MEG_x000a_Hoje conforme programado foi realizado intervenção no cabeçote dois da bomba MEG B da UAPO I que estava apresentando vazamento, em campo os técnicos não encontraram nenhum tipo de dano aparente no diafragma, anéis de vedação e ou tampouco no parafuso de fixação. Todas as peças aparentemente estavam ok. Porém, por desencargo foi substituído o diafragma. Amanhã prossegue atividade de alinhamento e reinstalação dos spools.                         26.02.2018 Após o aparelho de alinhamento estar carregado e a liberação da PT, foi iniciado o alinhamento do conjunto Stroker 2 - Stroker 3._x000a__x000a_Foram executados os ajustes no conjunto e realizada nova leitura:_x000a__x000a_Stroker 2 - stroker 3:_x000a__x000a_Vertical:_x000a_-0,01 Axial_x000a_+0,06 Radial_x000a__x000a_Horizontal:_x000a_+0,01 Axial_x000a_-0,09 Radial_x000a__x000a_Finalizada a atividade de alinhamento, o equipamento foi entregue para operação._x000a_"/>
    <n v="2017159328"/>
    <x v="0"/>
    <s v="B-123101B"/>
    <s v="Anel elástico "/>
    <x v="21"/>
    <m/>
    <s v="Substituir anel elástico"/>
    <d v="2018-04-02T15:00:00"/>
    <d v="2018-04-17T16:57:00"/>
    <d v="2018-02-26T16:34:00"/>
    <n v="361.95000000006985"/>
    <n v="838.43333333329065"/>
    <s v="NÃO"/>
    <s v="NÃO"/>
    <s v="NÃO"/>
    <s v="1-Falha Mecânica"/>
    <s v="1.1-Vazamento"/>
    <s v="3-Operação/Manutenção"/>
    <s v="3.1-Serviço fora das condições de projeto"/>
    <s v="4-Monitoramento Periódico da Condição"/>
    <m/>
    <n v="1200.3833333333605"/>
    <m/>
    <m/>
  </r>
  <r>
    <n v="2018"/>
    <x v="0"/>
    <s v="Caldeiraria_x000a_OM 2017409647 P. UPCGN 1- C-123701B Relocar permutador_x000a_OM 2017410182 P. UPCGN 1- C-123701A Relocar permutador_x000a_OM 2017490807 - P-C-123701B-01B Vazamento pelo flange _x000a_Realizado com sucesso hoje pela equipe da CCT a troca dos permutadores água x óleo do NEA A para o NEA B. Também foi realizado nesta oportunidade a reinstalação da válvula do permutador que apresentou vazamento, após ter sua junta de teflon do corpo substituída em oficina._x000a_Status: Concluído"/>
    <n v="2017409647"/>
    <x v="1"/>
    <s v="P-C-123701B-01A"/>
    <m/>
    <x v="4"/>
    <m/>
    <m/>
    <d v="2018-05-15T08:00:00"/>
    <d v="2018-05-15T17:00:00"/>
    <d v="2018-04-08T20:00:00"/>
    <n v="9"/>
    <n v="876"/>
    <s v="NÃO"/>
    <s v="NÃO"/>
    <s v="NÃO"/>
    <m/>
    <m/>
    <m/>
    <m/>
    <m/>
    <m/>
    <n v="885"/>
    <m/>
    <m/>
  </r>
  <r>
    <n v="2018"/>
    <x v="9"/>
    <s v="2017198772 - VE-P-3123113-5 - Instalar Correias/Alinhar/Tensionar_x000a_Hoje tivemos atuação conjunta da equipe de andaime e mecânica para recomposição do ventilador do P-5 da UAPO III, essas atividades foram tratada como imediata devido a indisponibilidade de três ventiladores simultaneamente 4, 5 e 6 devido queda/rompimento de correias. Após a conclusão da montagem de andaime a mecânica verificou que três das correias das cinco estavam soltas no P-5, com pouco de desgaste, mas integradas, as polias também não apresentavam desgaste significativo. Possivelmente pode ocorrido a queda em função de falta do tensionamento. As correias foram reposicionadas, alinhadas e tensionadas novamente. Devido ao tardar do horário ficou para amanhã o teste funcional antes da  liberação. Foi acordado com equipe de mecânica solicitar o apoio da equipe de preditiva para uso do equipamento novo para conferência do alinhamento.   _x000a_Status: Concluído - Pendente teste funcional"/>
    <n v="2017198772"/>
    <x v="0"/>
    <s v="CORREIA"/>
    <s v="Correia"/>
    <x v="31"/>
    <s v="VENTILADOR"/>
    <s v="Substituir da correia"/>
    <d v="2018-02-06T13:00:00"/>
    <d v="2018-02-08T11:00:00"/>
    <d v="2018-01-01T00:00:00"/>
    <n v="46.000000000116415"/>
    <n v="876.99999999994179"/>
    <s v="SIM"/>
    <s v="SIM"/>
    <s v="NÃO"/>
    <s v="1-Falha Mecânica"/>
    <s v="1.5-Afrouxamento/Perda de Torque"/>
    <s v="3-Operação/Manutenção"/>
    <s v="3.1-Serviço fora das condições de projeto"/>
    <s v="6-Interferência na Produção"/>
    <m/>
    <n v="923.00000000005821"/>
    <n v="0.93154761904744576"/>
    <n v="0.93154761904744576"/>
  </r>
  <r>
    <n v="2018"/>
    <x v="7"/>
    <s v="OM 2017310915-  C-123101D- Inserir Force Físico XV-214_x000a_Conforme programado foi realizado o force da XV-214 e liberado o compressor para a ISUP instalar a check valv. Leonardo Sampaio informou a conclusão pelo ISUP as 16:40h e negociado com a coordenação de operação a remoção deste force amanhã no primeiro horário._x000a_Status: Concluído – Indisponível_x000a_"/>
    <n v="2017310915"/>
    <x v="0"/>
    <s v="C-123101D"/>
    <s v="Selo mecânico"/>
    <x v="2"/>
    <s v="Compressor"/>
    <s v="Instalação de check valve descarga compressor"/>
    <d v="2018-04-25T08:00:00"/>
    <d v="2018-04-27T10:00:00"/>
    <d v="2018-03-19T14:30:00"/>
    <n v="49.999999999883585"/>
    <n v="881.50000000011642"/>
    <s v="SIM"/>
    <s v="NÃO"/>
    <s v="NÃO"/>
    <s v="5-Falha Externa"/>
    <s v="5-Influência Externa"/>
    <s v="1-Projeto"/>
    <s v="2-Fabricação/Instalação"/>
    <s v="2-Teste Funcional"/>
    <m/>
    <n v="931.5"/>
    <m/>
    <m/>
  </r>
  <r>
    <n v="2018"/>
    <x v="9"/>
    <s v="2017198828 - VE-P-3123113-6 - Instalar Correias/Alinhar/Tensionar_x000a_Equipe de andaime concluiu a montagem do patamar de acesso para intervenção no ventilador. Amanhã teremos a intervenção pela mecânica logo a liberação do P-3123113-5. _x000a_Status: Andamento - Continua 07/02."/>
    <n v="2017198828"/>
    <x v="0"/>
    <s v="CORREIA"/>
    <s v="Correia"/>
    <x v="32"/>
    <s v="VENTILADOR"/>
    <s v="Ajustar da correia"/>
    <d v="2018-02-07T10:00:00"/>
    <d v="2018-02-09T11:00:00"/>
    <d v="2018-01-01T00:00:00"/>
    <n v="49.000000000116415"/>
    <n v="897.99999999994179"/>
    <s v="SIM"/>
    <s v="SIM"/>
    <s v="NÃO"/>
    <s v="1-Falha Mecânica"/>
    <s v="1.5-Afrouxamento/Perda de Torque"/>
    <s v="3-Operação/Manutenção"/>
    <s v="3.1-Serviço fora das condições de projeto"/>
    <s v="6-Interferência na Produção"/>
    <m/>
    <n v="947.00000000005821"/>
    <n v="0.92708333333316006"/>
    <n v="0.92708333333316006"/>
  </r>
  <r>
    <n v="2018"/>
    <x v="7"/>
    <s v="Status: Em andamento - Indisponível"/>
    <n v="2017535697"/>
    <x v="0"/>
    <s v="PN-C-123101E "/>
    <s v="TE-401"/>
    <x v="14"/>
    <s v="Controle e Monitoramento"/>
    <s v="REAPERTAR OS CABOS"/>
    <d v="2018-04-24T15:00:00"/>
    <d v="2018-04-24T16:00:00"/>
    <d v="2018-03-18T00:30:00"/>
    <n v="0.99999999994179234"/>
    <n v="902.49999999994179"/>
    <s v="SIM"/>
    <s v="NÃO"/>
    <s v="NÃO"/>
    <s v="3-Falha na Instrumentação"/>
    <s v="3.3- Sinal/Indicação/Alarme falso"/>
    <s v="5-Miscelâneas/Demais causas"/>
    <s v="5.5 Desconhecida"/>
    <s v="6-Interferência na Produção"/>
    <m/>
    <n v="903.49999999988358"/>
    <m/>
    <m/>
  </r>
  <r>
    <n v="2018"/>
    <x v="8"/>
    <s v="17/07 - Instrumentação+Automação:_x000a_OM 2017819994 - GE-513201C Avaliar Meetering Secundária_x000a_Hoje tivemos atuação conjunta das equipes de instrumentação e automação na avaliação da falha na meetering. Inicialmente as equipes optaram por fazer uma avaliação das condições de lógica da válvula de dreno da câmara secundária de alta onde verificamos a presença de bastante água (20FGSD2). Foram verificados a integridade do cabeamento, alimentação da válvula, tudo estava Ok. No entanto, constatamos que essa válvula estava travada fechada, por isso o acumulo de líquido. Foram abertos também para inspeção os tubbing de conexão e encontrado bastante líquido nessa linha que fica em nível mais abaixo das câmaras. Dessa forma, incluímos na ordem uma nova operação para mecânica inspecionar, drenar e secar com N2 todos os trechos de linha inferiores que podem estar com líquido. Considerando a demanda de trabalho e a dificuldade para remoção da válvula do campo, acordamos com a coordenação a indisponibilidade da máquina hoje para continuidade dos trabalhos amanhã. _x000a_Status: Em andamento - continua 18/07  ---  18/07 - Instrumentação+Automação:_x000a_OM 2017819994 - GE-513201C Avaliar Meetering Secundária (#)_x000a_Hoje foi dado continuidade na intervenção no TGC. A equipe de instrumentação verificou em bancada que válvula removida estava com a bobina da solenoide danificada, e com bastante oxidação nos internos, sem condições de reparo. Não foi encontrado no primeiro momento sobressalente em estoque, dessa forma optamos por verificar o sistema de diesel onde encontramos outras válvulas deste mesmo modelo, removemos uma delas para oficina onde foi realizado testes funcionais e avaliação dos internos estavam todos íntegros, O equipamento foi reinstalado no campo, realizado teste funcional com automação com sucesso._x000a_A equipe de mecânica removeu todas linhas de drenagem das câmaras inferiores e injetaram N2 para secagem geral. Atividade foi concluída e o TG entregue à OP por volta das 19:30h_x000a_OBS.: TM´s Davi, Luciano e Danilo atuaram até as 19:30h_x000a_Status: Concluído - Disponível --  19/07 Mecânica+Instrumentação:_x000a_OM 2017819994 - GE-513201C-01C Avaliar Meetering Secundária_x000a_Hoje realizamos nova tentativa de partida no TGC com intuito de identificar as falhas que ocorreram ontem ao final da intervenção da mecânica que impediram a liberação. Os TMs Brazil e Martins acompanharam três tentativas de partida sem sucesso. A primeira houve falha na ignição de todas as câmaras, foi feito o procedimento de ciclagem das velas, não houve falha. Na segunda e terceira tentativa a falha foi devido ausência de ignição na câmara 01(TE´s 15 e 16). Devido ao tardar do horário foi acordado com a coordenação a limpeza da tocha da câmara 01, amanhã no primeiro horário. _x000a_Status: Indisponível - Continua 20/07 --- 20/07 - Mecânica:_x000a_OM 2017819994 - GE-513201C- Avaliar Meetering Secundária (#)_x000a_Hoje nova atuação da equipe de mecânica no TG-C,  foi tentado três tentativa sem sucesso ontem devido falha ignição da câmara 01. O TM Brazil removeu a tocha da câmara 01 junto com a mangueira para limpeza em oficina, lá foi constatado bastante sujeira(resquício de zinabre) nos furos da tocha e pouco na mangueira. Ambos foram lavados, limpos e reinstalado no campo. Após a intervenção a máquina partiu de primeira. A máquina operou em IDLE em torno de 40 minutos das 11:20 ao 12:00h e foi parada. Equipamento testado e liberado para OP.  "/>
    <n v="2017819994"/>
    <x v="0"/>
    <s v="Meetering Secundária"/>
    <s v="Meetering Secundária"/>
    <x v="12"/>
    <s v="GG-Combustão"/>
    <s v="Foi removida todas linhas de drenagem das câmaras inferiores; injetaram N2 para secagem geral; reinstalação do equipamento e testes funcionais; romoção e limpeza da tocha câmera 01"/>
    <d v="2018-07-17T09:00:00"/>
    <d v="2018-07-20T11:40:00"/>
    <d v="2018-06-09T15:00:00"/>
    <n v="74.666666666627862"/>
    <n v="906"/>
    <s v="SIM"/>
    <s v="NÃO"/>
    <s v="NÃO"/>
    <s v="1-Falha Mecânica"/>
    <s v="1.6Interferência/Travamento/Emperramento"/>
    <s v="3-Operação/Manutenção"/>
    <s v="3.1-Serviço fora das condições de projeto"/>
    <s v="8-Manutenção Corretiva"/>
    <m/>
    <n v="980.66666666662786"/>
    <m/>
    <m/>
  </r>
  <r>
    <n v="2018"/>
    <x v="6"/>
    <s v="31/10 - Mecânica_x000a_OM 2018027840 - C-123701A Reinstalar Radiador do Hydrocon_x000a_Hoje atividade de troca dos Hydrocom atrasou muito para iniciar, sendo que foi começar só apenas no final da tarde. Verificamos no momento da instalação que os conectores OD de 3/4&quot; que havíamos enviado junto com o radiador antigo não voltaram no radiador novo. Sup. Fazzini apoiou Sup. Aoki conseguindo estas conexões. Ao final do dia, foi então instalado o radiador e acertamos com a OP para realizar amanhã cedo a pressurização e teste acompanhado da máquina._x000a_Status: Em andamento - Disponível "/>
    <n v="2018027840"/>
    <x v="0"/>
    <s v="Unidade hidraúlica Hydrocom"/>
    <s v="Radiador sistema hidraúlico Hydrocom"/>
    <x v="9"/>
    <s v="Lubrificação  Compressor"/>
    <s v="Substituição do radiador"/>
    <d v="2018-10-31T13:00:00"/>
    <d v="2018-10-31T23:59:00"/>
    <d v="2018-09-21T17:00:00"/>
    <n v="10.983333333337214"/>
    <n v="955.99999999988358"/>
    <m/>
    <m/>
    <m/>
    <m/>
    <m/>
    <m/>
    <m/>
    <m/>
    <m/>
    <n v="966.9833333332208"/>
    <m/>
    <m/>
  </r>
  <r>
    <n v="2018"/>
    <x v="6"/>
    <s v="28/10 - Mecânica_x000a_OM 2018356004 - B-3123101B Baixo rendimento_x000a_Iniciada atividade de mecânica na bomba. Hoje TMs Davi e João K. realizaram a remoção das válvulas de sucção e descarga da bomba e verificaram que o rompimento do diafragma, pela posição do rasgo encontrado, indica uma sobrepressão proveniente da bomba para o processo. Assim, descartamos a hipótese de uma sobrepressão proveniente do processo. Análise prosseguiu com a verificação das válvulas de segurança da bomba. Foi identificado pelos TMs que as válvulas desta bomba estão com ajuste bem diferente das válvulas da bomba redundante, além uma delas apresentar oxidação acentuada. Isto pode estar ocasionando um mal funcionamento da recirculação que esta válvula deve fazer para proteger a membrana e o cabeçote de sobrepressão. Amanhã a análise continua. Será verificado se a bomba está operando nas condições de projeto, pois tudo indica que ela está trabalhando mais solicitada pelo processo."/>
    <n v="2018356004"/>
    <x v="0"/>
    <s v="B-3123101B"/>
    <s v="Membrana da bomba"/>
    <x v="1"/>
    <s v="Bomba"/>
    <s v="Substituição de membrana danificada"/>
    <d v="2018-10-23T15:27:00"/>
    <d v="2018-10-31T23:59:00"/>
    <d v="2018-09-11T16:00:00"/>
    <n v="200.53333333320916"/>
    <n v="1007.4500000001281"/>
    <s v="SIM"/>
    <s v="NÃO"/>
    <s v="NÃO"/>
    <s v="1-Falha Mecânica"/>
    <s v="2.8-Rompimento/Colapso"/>
    <s v="3-Operação/Manutenção"/>
    <s v="3.1-Serviço fora das condições de projeto"/>
    <s v="3-Inspeção"/>
    <m/>
    <n v="1207.9833333333372"/>
    <m/>
    <m/>
  </r>
  <r>
    <n v="2018"/>
    <x v="2"/>
    <s v="Elétrica:_x000a_OM 2017414013 PN-GE-513201C-03- Falhas em Gavetas do CCM_x000a_Hoje após a liberação do TGC pela equipe de analítica que atuou regularizando o sistema de fogo e gás, tivemos acionamento da equipe de elétrica para apoio a operação para regularização de falha no CCM impeditivas para partida da máquina. Foi gerado ordem imediata devido a necessidade de verificação interna de gavetas ligados ao sistema do demister e guilhotina. No CCM não foi identificado nenhuma anomalia na gaveta pela operação, porém ao acessar a parte interna identificamos pelos relês de controle o indicativo de botoeiras batidas no campo. Ambas botoeiras foram resetadas no campo normalizando as condições de partida. Após isso realizamos partida na máquina, porém houve SD devido ao falha na velocidade do motor de partida. &quot;LSS65UC087_13&quot; Starter speed estabilished failure SD às 18:30h. Como a equipe da operação estava empenhada em colocar carga no TGD acordamos realizar novos testes amanhã durante o dia.  _x000a_Status: Concluído - indisponível"/>
    <n v="2017414013"/>
    <x v="0"/>
    <s v="PN-M-DG-P-GE-513201C "/>
    <s v="BOTOEIRA"/>
    <x v="12"/>
    <s v="WHRU"/>
    <s v="NORMALIZAR BOTOEIRA"/>
    <d v="2018-03-25T16:00:00"/>
    <d v="2018-03-25T19:00:00"/>
    <d v="2018-02-10T17:00:00"/>
    <n v="3"/>
    <n v="1030.9999999998836"/>
    <s v="SIM"/>
    <s v="NÃO"/>
    <s v="NÃO"/>
    <s v="4-Falha Elétrica"/>
    <s v="4.2-Circuito aberto"/>
    <s v="3-Operação/Manutenção"/>
    <s v="3.1-Serviço fora das condições de projeto"/>
    <s v="6-Interferência na Produção"/>
    <m/>
    <n v="1033.9999999998836"/>
    <m/>
    <m/>
  </r>
  <r>
    <n v="2018"/>
    <x v="3"/>
    <s v="25/06 - Automação:_x000a_OI 2017774035 - C-123101E - Seqüência de partida travada_x000a_As 07h da manhã foi acionado a manutenção informando que o compressor de venda A estava somente com um dos P-123112 operando e os três permutadores restantes indisponíveis. Com isso foi solicitado atuação imediata pela coordenação de operação para corrigisse a falha na seqüência de partida do compressor. TM Danilo foi até o local onde realizou o reset do CCC na IHM liberando o compressor para operação._x000a_Status: Concluído - Operando"/>
    <n v="2017774035"/>
    <x v="0"/>
    <s v="P-123112"/>
    <s v="P-123112"/>
    <x v="14"/>
    <s v="Sistema de partida"/>
    <s v="Reset do CCC na IHM"/>
    <d v="2018-06-25T07:30:00"/>
    <d v="2018-06-25T08:30:00"/>
    <d v="2018-05-11T16:00:00"/>
    <n v="0.99999999994179234"/>
    <n v="1071.5000000000582"/>
    <s v="NÃO"/>
    <s v="NÃO"/>
    <s v="NÃO"/>
    <s v="3-Falha na Instrumentação"/>
    <s v="3.5-Falha no Software"/>
    <s v="3-Operação/Manutenção"/>
    <s v="3.1-Serviço fora das condições de projeto"/>
    <s v="5-Monitoramento Contínuo da Condição"/>
    <m/>
    <n v="1072.5"/>
    <m/>
    <m/>
  </r>
  <r>
    <n v="2018"/>
    <x v="3"/>
    <s v="23/06 Instrumentação_x000a_OM 2017420875 -GE-513201B Ajuste da válvula HV-0805_x000a_Hoje após o restabelecimento dos TGB tivemos atuação do TM Silvio no ajuste da HV-0805, o valor de pressão inicial estava 0,9 KPA, foi tentado o ajuste para deixar dentro dos valores de tolerância(1,7K a 2,0Kpa) com rotação acima dos 6200rpm, porém sem sucesso. O Valor ficou fixo 0,11KPa, não conseguindo mais nenhum tipo de ajuste pela válvula. Dessa forma, atividade será reprogramada para verificação geral em todo o sistema. Deverá ser realizado calibração da PCV, verificação da válvula de retenção, solenoide e novo ajuste na HV. _x000a_Status: Reprogramar- operando"/>
    <n v="2017420875"/>
    <x v="1"/>
    <s v="HV-0805"/>
    <s v="HV-0805"/>
    <x v="13"/>
    <s v="Controle e Monitoramento"/>
    <s v="Ajustar valor de pressão da válvula HV-0805"/>
    <d v="2018-06-23T09:00:00"/>
    <d v="2018-06-23T17:00:00"/>
    <d v="2018-05-09T16:30:00"/>
    <n v="8.0000000000582077"/>
    <n v="1072.5"/>
    <s v="NÃO"/>
    <s v="NÃO"/>
    <s v="NÃO"/>
    <s v="3-Falha na Instrumentação"/>
    <s v="3.4-Fora de ajuste"/>
    <s v="3-Operação/Manutenção"/>
    <s v="3.1-Serviço fora das condições de projeto"/>
    <s v="5-Monitoramento Contínuo da Condição"/>
    <m/>
    <n v="1080.5000000000582"/>
    <m/>
    <m/>
  </r>
  <r>
    <n v="2018"/>
    <x v="2"/>
    <s v="Mecânica G&amp;E:_x000a_OI 2017410448 B-540002B Vazamento diesel_x000a_Hoje durante a realização preventiva pela mecânica na bomba diesel de injeção da água nas esferas, por volta das 14:00h foi identificado vazamento de diesel pela mangueira de injeção de combustível no motor. Por se tratar de equipamento de segurança e vazamento de produto inflamável, foi gerado ordem imediata. Foi necessário aplicar novo libra no equipamento pois anterior na preventiva não previa intervenção no sistema de diesel. Após a troca do libra foi cortado um pequeno trecho da mangueira que estava rasgada e reinstalado a mesma reposicionado as abraçadeiras. Feito isso, foi sanando o vazamento. Equipamento foi testado e liberado para operação às 18:30h _x000a_Status: Concluído - operand"/>
    <n v="2017410448"/>
    <x v="0"/>
    <s v="B-540002B"/>
    <s v="Mangueira"/>
    <x v="19"/>
    <s v="Injeção de combustível"/>
    <s v="Cortar parte furada da mangueira"/>
    <d v="2018-03-23T14:00:00"/>
    <d v="2018-03-23T16:00:00"/>
    <d v="2018-02-05T19:55:00"/>
    <n v="1.9999999998835847"/>
    <n v="1098.0833333334303"/>
    <s v="SIM"/>
    <s v="NÃO"/>
    <s v="NÃO"/>
    <s v="1-Falha Mecânica"/>
    <s v="1.1-Vazamento"/>
    <s v="3-Operação/Manutenção"/>
    <s v="3.1-Serviço fora das condições de projeto"/>
    <s v="1-Manutenção Periódica"/>
    <m/>
    <n v="1100.0833333333139"/>
    <m/>
    <m/>
  </r>
  <r>
    <n v="2018"/>
    <x v="5"/>
    <s v="03,04,05,06/08 - Caldeiraria+Andaime+Guindaste:_x000a_OM 2017010846 - C-123101B - Relocação de PSV's  PSV-1231209 com a PSV-1231206 / PSV-1231207 com a PSV-1231204 / PSV-1231208A com a PSV-1231205A / PSV-1231208B com a PSV-1231205B_x000a_OM 2017010275 - C-123101C - Relocação de PSV's PSV-1231206 com a PSV-1231209 / PSV-1231204 com a PSV-1231207 / PSV-1231205A com a PSV-1231208A / PSV-1231205B com a PSV-1231208B_x000a_Hoje após a revisão das matrizes e aplicação do libra do campo tivemos a liberação dessas atividades por volta das 10:00h. No entanto, assim foi solto parte dos parafusos das PSV´s menores foi constatado a presença de gás na linha. Nas três PSV´s que foram abertas encontramos a mesma condição. A princípio foi deixado em torno de 45 minutos para se ocorria a despressurização, mas sem sucesso. A equipe operação tentou fazer a alivio por linha vent abaixo, mas o gás está classificando área com risco de paralisar outras frentes de trabalho naquela. Dessa forma, optamos junto a coordenação por parar essa atividade e deixar para verificação mais detalhada pela equipe da noite juntamente com a despressurização total dos trechos. Acredita-se que esse gás possa ser pressão residual interna aos compressores. Além dessa questão tivemos interferência de chuva e simultaneidade com atividade do ISUP. Sendo assim, optamos junto a fiscalização realizarmos essa atividade durante no sábado, saindo dessa interferência e tendo a drenagem das linhas prioridades junto a coordenação. Serão um total de 8 trocas de PSV´s para inversão, sendo quatro menores e quatro maiores que demandarão uso do pau de carga e movimentação de carga. Atividade será realizada em paralelo com atividade da EMED. _x000a_Status: Reprogramada- Previsto para 04/08_x000a_06/08 - Caldeiraria+Andaime:_x000a_OM 2017010846 - C-123101B - Relocação de PSV's  _x000a_OM 2017010275 - C-123101C - Relocação de PSV's  _x000a_Hoje conforme programado foi realizado o torqueamento nas 8 PSV´s dos compressores de venda B e C invertidas na data de ontem. Atividade foi concluída com sucesso por volta das 15:00h. Ficou pendente somente a desmontagem dos paus de carga no campo devido ao mal tempo. Reforçado com planejamento da caldeiraria a inclusão da remoção dos forces físicos das XV´s(208/209) na programação da sem#34  _x000a_Status: concluído- disponível"/>
    <n v="2017010846"/>
    <x v="1"/>
    <s v="PVs"/>
    <s v="PVs"/>
    <x v="26"/>
    <s v="Acessórios Pacote"/>
    <s v="Recolação e torqueamento de PVs entre os compressores B e C"/>
    <d v="2018-08-03T08:30:00"/>
    <d v="2018-08-06T15:00:00"/>
    <d v="2018-06-18T12:55:00"/>
    <n v="78.500000000058208"/>
    <n v="1099.5833333332557"/>
    <s v="SIM"/>
    <s v="NÃO"/>
    <s v="NÃO"/>
    <s v="7-Manutenção Preventiva"/>
    <s v="7-Manutenção Preventiva"/>
    <s v="7-Manutenção Preventiva"/>
    <s v="7-Manutenção Preventiva"/>
    <s v="1-Manutenção Periódica"/>
    <m/>
    <n v="1178.0833333333139"/>
    <m/>
    <m/>
  </r>
  <r>
    <n v="2018"/>
    <x v="6"/>
    <s v="22/10 - Elétrica_x000a_OI 2018347124 C-513401F - Desarmando_x000a_Acionado manutenção devido desarmes recorrentes do compressor por atuação de proteção por curto na gaveta. Equipe foi no local identificando na real um curto na emenda do cabo dentro do painel do compressor C-513401F onde realiza a alimentação do compressor alugado. Realizado nova conexão cabo e eliminando a falha, sendo colocado o compressor em operação sem apresentar nenhuma anormalidade. Equipamento liberado as 18:00h."/>
    <n v="2018347124"/>
    <x v="0"/>
    <s v="conexão painel "/>
    <s v="Conexão painel elétrico"/>
    <x v="33"/>
    <s v="Painel Elétrico"/>
    <s v="Reaperto conexão do painel elétrico"/>
    <d v="2018-10-22T09:00:00"/>
    <d v="2018-10-22T18:30:00"/>
    <d v="2018-09-05T15:00:00"/>
    <n v="9.5000000000582077"/>
    <n v="1122"/>
    <s v="NÃO"/>
    <s v="NÃO"/>
    <s v="NÃO"/>
    <s v="1-Falha Mecânica"/>
    <s v="1.5-Afrouxamento/Perda de Torque"/>
    <s v="3-Operação/Manutenção"/>
    <s v="3.4-Desgaste e deterioção esperados."/>
    <s v="6-Interferência na Produção"/>
    <m/>
    <n v="1131.5000000000582"/>
    <m/>
    <m/>
  </r>
  <r>
    <n v="2018"/>
    <x v="3"/>
    <s v="24/06 Instrumentação:_x000a_OE 2017403405 – C-123101A Remover force físico XV-207(Apoio ISUP – NR-13 do P-123112A): _x000a_Realizado a remoção do force físico da XV-1231207 disponibilizando o compressor para operação após campanha NR-13 dos P-123112A._x000a_Status: Concluído - Operando"/>
    <n v="2017403405"/>
    <x v="0"/>
    <s v="XV-1231207"/>
    <s v="XV-1231207"/>
    <x v="10"/>
    <s v="Acessórios Pacote"/>
    <s v="Remoção do force físico da XV-1231207"/>
    <d v="2018-06-24T09:00:00"/>
    <d v="2018-06-24T17:00:00"/>
    <d v="2018-05-07T16:00:00"/>
    <n v="8.0000000000582077"/>
    <n v="1145.0000000000582"/>
    <s v="NÃO"/>
    <s v="NÃO"/>
    <s v="NÃO"/>
    <s v="7-Em análise"/>
    <s v="8-0-Em análise"/>
    <s v="7-Em análise"/>
    <s v="7.0-Em análise"/>
    <s v="8-Manutenção Corretiva"/>
    <m/>
    <n v="1153.0000000001164"/>
    <m/>
    <m/>
  </r>
  <r>
    <n v="2018"/>
    <x v="3"/>
    <s v="20/06 - Caldeiraria/Mecânica:_x000a_OM 2017751677 - B-3123101B Diafragma Rompido: _x000a_Hoje conforme programado tivemos a montagem de pau de carga, remoção dos spools de sucção e descarga e instalação de flanges cego. Amanhã teremos o início das atividades de mecânica para verificação dos diafragmas dessa bomba.  _x000a_Status: Em andamento- indisponível Mecânica:_x000a_21/ 06 - OM 2017751677 - B-3123101B Diafragma Rompido: _x000a_Hoje conforme programado tivemos atuação da equipe da mecânica na bomba B de MEG da UAPO III para verificar diafragmas dos cabeçotes. Os TM´s da G&amp;E informaram que as duas membranas do lado esquerdo se encontram rompidos, as duas membranas lado direito estão integras. Como não temos sobressalente disponível em estoque optamos por deixar essa bomba raqueteada até chegada desses materiais. Já está priorizada junto ao SBS aquisição desses materiais através da RC 24828396 com abertura de propostas em 26/06/2018. Em paralelo segue o Antonino realizando cotação do material junto ao fabricante da bomba (SPX). _x000a_Status: Reprogramar – indisponível (Aguardando material)Mecânica/ENGP:_x000a_"/>
    <n v="2017751677"/>
    <x v="0"/>
    <s v="B-3123101B"/>
    <s v="DIAFRÁGMA ROMPIDO"/>
    <x v="1"/>
    <s v="Bomba"/>
    <s v="SUBSTITUIR DIAFRÁGMA"/>
    <d v="2018-06-20T08:00:00"/>
    <d v="2018-09-11T16:00:00"/>
    <d v="2018-05-02T17:00:00"/>
    <n v="1999.9999999998836"/>
    <n v="1167"/>
    <s v="NÃO"/>
    <s v="NÃO"/>
    <s v="NÃO"/>
    <s v="1-Falha Mecânica"/>
    <s v="1.1-Vazamento"/>
    <s v="3-Operação/Manutenção"/>
    <s v="3.1-Serviço fora das condições de projeto"/>
    <s v="4-Monitoramento Periódico da Condição"/>
    <m/>
    <n v="3166.9999999998836"/>
    <m/>
    <m/>
  </r>
  <r>
    <n v="2018"/>
    <x v="3"/>
    <s v="Automação_x000a_OI 2017744502 - PN-C-123101D Partida indisponível_x000a_Devido à indisponibilidade dos ventiladores VE-P123112D-C/D por falhas que estão sob tratamento da MI, foi relatado pela OP que o compressor C-123101D está indisponível para partida.  Por ainda não termos uma previsão de retorno próximo dos permutadores e devido à indisponibilidade do C-123101A (NR-13), foi criada esta ordem imediata para inserção de um force que permitiria a partida do venda D com apenas 2 ventiladores, o que será suficiente para resfriar o gás. Destinado TM Danilo para a tarefa que verificou que a lógica prevê que a partida do compressor é liberada com a disponibilidade de, ao menos, um dos ventiladores A e B, em conjunto com ao menos um dos ventiladores C e D. No entanto, esta condição deveria ocorrer apenas para partida pressurizada do compressor, o que não é o caso agora. Para realizarmos este force (ARO 341) que liberaria a partida do compressor com os ventiladores A e B que estão disponíveis, exigimos da OP a pressurização do compressor em seguida, para certificarmo-nos de que o procedimento foi feito corretamente, já que este force nunca foi feito, ao menos pelo TM Danilo. No entanto a Coordenação não liberou a pressurização para teste. Assim, o force não foi feito, o compressor permanece indisponível e iremos deixar esta OM e PT abertas para atuação emergencial em caso de necessidade de partida do venda D._x000a_Status: Em andamento - Indisponível_x000a_"/>
    <n v="2017744502"/>
    <x v="0"/>
    <s v="PN-C-123101D"/>
    <s v="LÓGICA"/>
    <x v="2"/>
    <s v="Controle e Monitoramento"/>
    <s v="FORCE ARO 341"/>
    <d v="2018-06-17T09:00:00"/>
    <d v="2018-06-23T10:00:00"/>
    <d v="2018-04-27T10:00:00"/>
    <n v="144.99999999994179"/>
    <n v="1223.0000000000582"/>
    <s v="SIM"/>
    <s v="NÃO"/>
    <s v="NÃO"/>
    <s v="3-Falha na Instrumentação"/>
    <s v="3.1-Falha de Controle"/>
    <s v="3-Operação/Manutenção"/>
    <s v="3.0-Geral"/>
    <s v="6-Interferência na Produção"/>
    <m/>
    <n v="1368"/>
    <m/>
    <m/>
  </r>
  <r>
    <n v="2018"/>
    <x v="9"/>
    <s v="2017232988 C-3123102B Falha slide valve 2º_x000a_Hoje tivemos atuação conjunta das equipes de instrumentação e automação nas slides valves do compressor de propano B para verificar a falha sinalizada pela equipe de operação que tripou a máquina em dois eventos no dia 08/02. Em campo foram verificados solenoide de acionamento pneumática, modulo hidráulico de controle, retorno de posição tanto na slide valve do 1º estágio quanto do 2º estágio e não foram encontradas nenhuma anomalia; as duas válvulas responderam perfeitamente nos testes realizados de abertura e fechamento no modo manual. Devido a limpeza do P-10 da UAPO III não foi possível partir essa máquina para realizar os testes no modo automático. Acordado com operação a partida amanhã para continuidade da avaliação_x000a_"/>
    <n v="2017232988"/>
    <x v="0"/>
    <s v="XV-31231932B"/>
    <s v="Slide valve"/>
    <x v="34"/>
    <s v="Controle de capacidade"/>
    <m/>
    <d v="2018-02-23T09:00:00"/>
    <d v="2018-02-23T15:30:00"/>
    <d v="2018-01-01T00:00:00"/>
    <n v="6.5000000000582077"/>
    <n v="1281"/>
    <s v="SIM"/>
    <s v="SIM"/>
    <s v="NÃO"/>
    <s v="3-Falha na Instrumentação"/>
    <s v="3.4-Fora de ajuste"/>
    <s v="3-Operação/Manutenção"/>
    <s v="3.1-Serviço fora das condições de projeto"/>
    <s v="6-Interferência na Produção"/>
    <m/>
    <n v="1287.5000000000582"/>
    <n v="0.99032738095229433"/>
    <n v="0.99032738095229433"/>
  </r>
  <r>
    <n v="2018"/>
    <x v="6"/>
    <s v="03/10 - Elétrica:_x000a_OI 2018265807 C-123101C- Falha de Sincronismo_x000a_Hoje conforme combinado com a coordenação tivemos tivemos emissão da ordem imediata para verificação da falha de sincronismo que estava ocorrendo no compressor venda C, atividade não realizada ontem devido a outras priorizações para equipe de elétrica. O TM Rodney e Flaviano realizaram partida assistida nessa máquina logo pela manhã sem sucesso devido ausência de comando de fechamento do disjuntor após o sincronismo. Em avaliação realizada foi verificado que o sincronoscopio enviava o sinal mas não fechava o disjuntor. Assim, foi verificado no rele SEL que o comando para fechar o disjuntor era mandado, mas o disjuntor não estava fechava. Com isso, partimos para avaliação na gaveta do disjuntor no K-13 onde notou-se durante a extração gaveta que o sistema de inserção do disjuntor estava travado, impossibilitando que o disjuntor de fechar. Assim, foi feito correção posicionamento dessa chave de inserção restabelecendo o disjuntor. Após isso realizamos nova partida máquina com sucesso. Equipamento testado e liberado por volta das 14h30 segue em operação. Foi parada a máquina B para ficar de backup da unidade._x000a_Status: Concluído-operando"/>
    <n v="2018265807"/>
    <x v="0"/>
    <s v="DJ-524A"/>
    <s v="DJ-524A"/>
    <x v="23"/>
    <s v="Painel Elétrico"/>
    <s v="_x000a_Verificado no rele SEL que o comando para fecha; correção posicionamento da chave de inserção restabelecendo o disjuntor. "/>
    <d v="2018-10-03T08:30:00"/>
    <d v="2018-10-03T14:30:00"/>
    <d v="2018-08-06T15:00:00"/>
    <n v="6"/>
    <n v="1385.4999999999418"/>
    <s v="SIM"/>
    <s v="NÃO"/>
    <s v="NÃO"/>
    <s v="4-Falha Elétrica"/>
    <s v="4.0-Geral"/>
    <s v="3-Operação/Manutenção"/>
    <s v="3.0-Geral"/>
    <s v="9-Sob Demanda"/>
    <m/>
    <n v="1391.4999999999418"/>
    <m/>
    <m/>
  </r>
  <r>
    <n v="2018"/>
    <x v="9"/>
    <s v="28/02 - Conforme programado iniciada atividade de limpeza do sistema de arrefecimento do compressor, drenado todo inventário de água e realizado a abertura do tanque. Foi identificado grande quantidade de lama no interior do tanque.          Problema econtrado pela OM 2015274513 por esta OM mas as operações foram_x000a_confirmadas final e devido a quebra do c-123701B,a limpeza não foi_x000a_realizada com eficiencia ficando pendente e para a OM não ficar muito_x000a_extensa e facilicar no AR foi aberto a OM 2017549991 para  realizar as_x000a_mesmas intervenções nesta OM descrita. essa mudança  antes de ser_x000a_realizada foi conversado com Supervisor Bellote."/>
    <n v="2017131860"/>
    <x v="0"/>
    <s v="SISTEMA DE ARREFECIMENTO"/>
    <s v="Sistema de arrefecimento do compressor"/>
    <x v="9"/>
    <s v="C-123701A"/>
    <s v="LIMPEZA NO SISTEMA DE ARREFECIMENTO"/>
    <d v="2018-02-28T07:00:00"/>
    <d v="2018-03-15T19:40:00"/>
    <d v="2018-01-01T00:00:00"/>
    <n v="372.66666666674428"/>
    <n v="1398.9999999999418"/>
    <s v="SIM"/>
    <s v="SIM"/>
    <s v="NÃO"/>
    <s v="2-Falha de Material"/>
    <s v="2.5-Fratura/Quebra"/>
    <s v="3-Operação/Manutenção"/>
    <s v="3.0-Geral"/>
    <s v="6-Interferência na Produção"/>
    <m/>
    <n v="1771.6666666666861"/>
    <n v="0.44543650793639245"/>
    <n v="0.44543650793639245"/>
  </r>
  <r>
    <n v="2018"/>
    <x v="9"/>
    <s v="2017269455 - B-123702A  - Substituição do selo mecânico_x000a_Conforme programado realizado a remoção do spool de descarga, raqueteado a sucção da bomba e flangeado os drenos. Também desconectado os cabos motor elétrico. Atividade segue durante a semana com a remoção de instrumentos, bomba e substituição do selo._x000a_"/>
    <n v="2017269455"/>
    <x v="0"/>
    <s v="B-123702A"/>
    <s v="Selo mecânico"/>
    <x v="35"/>
    <s v="BOMBA"/>
    <s v="Substituir selo mecânico"/>
    <d v="2018-02-28T08:00:00"/>
    <d v="2018-10-10T16:30:00"/>
    <d v="2018-01-01T00:00:00"/>
    <n v="5384.4999999999418"/>
    <n v="1400.0000000000582"/>
    <s v="NÃO"/>
    <s v="NÃO"/>
    <s v="NÃO"/>
    <s v="1-Falha Mecânica"/>
    <s v="1.1-Vazamento"/>
    <s v="3-Operação/Manutenção"/>
    <s v="3.1-Serviço fora das condições de projeto"/>
    <s v="6-Interferência na Produção"/>
    <m/>
    <n v="6784.5"/>
    <n v="1542.4047619047619"/>
    <n v="1542.4047619047619"/>
  </r>
  <r>
    <n v="2018"/>
    <x v="5"/>
    <s v="27,28,29,30/08 - Mecânica:_x000a_OM 2017087615 - C-123101D - Ajuste passeio Axial_x000a_Foi verificado o passeio axial do compressor e encontrado o valor de 0,42 mm , onde o mesmo se apresenta fora das tolerâncias de 0,35 à 0,40mm recomendadas pelo o fabricante. Iniciado a fabricação de calços para ajuste do passeio._x000a_Status: Em andamento - Continua 31/08 _x000a_31/08 - Mecânica:_x000a_OM 2017087615 - C-123101D - Ajuste passeio Axial_x000a_Com a instalação do novo calço de 0,05 mm foi ajustado o passeio de 0,42mm para 0,38mm, Com o passeio ajustado, foi levantado a curva do sensor e identificado que o sensor esta danificado._x000a_Status: Em andamento - Continua 03/09"/>
    <n v="2017087615"/>
    <x v="0"/>
    <s v="C-123101D"/>
    <s v="C-123101D"/>
    <x v="2"/>
    <s v="Compressor"/>
    <s v="Realizar passeio axial"/>
    <d v="2018-08-27T09:00:00"/>
    <d v="2018-09-26T16:45:00"/>
    <d v="2018-06-29T09:00:00"/>
    <n v="727.74999999994179"/>
    <n v="1416"/>
    <s v="SIM"/>
    <s v="NÃO"/>
    <s v="NÃO"/>
    <s v="1-Falha Mecânica"/>
    <s v="1.3-Folga/Alinhamento"/>
    <s v="3-Operação/Manutenção"/>
    <s v="3.1-Serviço fora das condições de projeto"/>
    <s v="4-Monitoramento Periódico da Condição"/>
    <m/>
    <n v="2143.7499999999418"/>
    <m/>
    <m/>
  </r>
  <r>
    <n v="2018"/>
    <x v="2"/>
    <s v="2017284816 - C-123101C Falha de comunicação IHM com PLC_x000a_Hoje foi relatado pela OP sobre uma possível falha de comunicação entre a IHM do compressor de venda C com o PLC que deixava a mesma apagada e indisponibilizava o compressor para partida. Devido à condição de parada das unidades e, para evitar possíveis problemas que possamos ter nos compressores de venda no momento da partida, optamos por realizar de forma extra-programada esta ordem para correção. Equipe de automação foi ao local e realizou o reset, restabelecendo a comunicação._x000a_"/>
    <n v="2017284816"/>
    <x v="0"/>
    <s v="PN-C-123101C"/>
    <s v="PAINEL DE CONTROLE "/>
    <x v="23"/>
    <m/>
    <s v="RESET NO PLC"/>
    <d v="2018-03-02T14:30:00"/>
    <d v="2018-03-02T16:00:00"/>
    <d v="2018-01-01T00:00:00"/>
    <n v="1.5"/>
    <n v="1454.4999999999418"/>
    <s v="NÃO"/>
    <s v="NÃO"/>
    <s v="NÃO"/>
    <s v="3-Falha na Instrumentação"/>
    <s v="3.1-Falha de Controle"/>
    <s v="3-Operação/Manutenção"/>
    <s v="3.1-Serviço fora das condições de projeto"/>
    <s v="9-Sob Demanda"/>
    <m/>
    <n v="1455.9999999999418"/>
    <n v="1394.1176075268816"/>
    <n v="1394.1176075268816"/>
  </r>
  <r>
    <n v="2018"/>
    <x v="3"/>
    <s v="NÃO HOUVE APONTAMENTO  NOS FATOS RELEVANTES"/>
    <n v="2017761824"/>
    <x v="0"/>
    <s v="M-C-123101B"/>
    <s v="TERMO-ELEMENTO"/>
    <x v="26"/>
    <s v="Motor"/>
    <s v="SUBSTITUIÇÃO DO TERMO ELEMENTO"/>
    <d v="2018-06-18T12:24:00"/>
    <d v="2018-06-18T12:55:00"/>
    <d v="2018-04-17T20:00:00"/>
    <n v="0.5166666666045785"/>
    <n v="1480.4000000000233"/>
    <s v="SIM"/>
    <s v="SIM"/>
    <s v="NÃO"/>
    <s v="3-Falha na Instrumentação"/>
    <s v="3.3- Sinal/Indicação/Alarme falso"/>
    <s v="3-Operação/Manutenção"/>
    <s v="3.1-Serviço fora das condições de projeto"/>
    <s v="6-Interferência na Produção"/>
    <m/>
    <n v="1480.9166666666279"/>
    <m/>
    <m/>
  </r>
  <r>
    <n v="2018"/>
    <x v="2"/>
    <s v="2017319253 - C-123102A vazamento ar de purga_x000a_Também as 8h, OP relatou condição de falha no sistema de purga do compressor de propano A, sendo que a purga não completava, mantendo ar passando constantemente. Criada OM imediata e destinados TMs de instrumentação para a atividade. Consultado também histórico de falhas neste sistema, que indicou atuação recente dos TMs no ajuste da pressão no interior do motor para superior a 15,5mbar. Foi realizado ajuste semelhante, mantendo a pressão em torno de 17mbar, finalizando a operação de purga e liberando o compressor A por volta das 09h30._x000a_Fazzini e Luan, no histórico da OM 2017064680 de janeiro/18 quando foi feito este ajuste pela primeira vez, os TMs já relataram a necessidade de aquisição do relé pneumático número 10 para correção definitiva desta falha. Peço apoio de vocês para priorizar a identificação/reserva deste material. Obrigado._x000a_Status: Concluído - Disponível"/>
    <n v="2017319253"/>
    <x v="0"/>
    <s v="Painel Purga"/>
    <s v="PAINEL DE PURGA"/>
    <x v="3"/>
    <s v="MOTOR PRINCIPAL"/>
    <s v="AJUSTE NO PAINEL DE PURGA"/>
    <d v="2018-03-04T08:00:00"/>
    <d v="2018-03-04T09:30:00"/>
    <d v="2018-01-01T00:00:00"/>
    <n v="1.5"/>
    <n v="1496.0000000000582"/>
    <s v="NÃO"/>
    <s v="NÃO"/>
    <s v="NÃO"/>
    <s v="3-Falha na Instrumentação"/>
    <s v="3.4-Fora de ajuste"/>
    <s v="3-Operação/Manutenção"/>
    <s v="3.1-Serviço fora das condições de projeto"/>
    <s v="6-Interferência na Produção"/>
    <m/>
    <n v="1497.5000000000582"/>
    <n v="0.98790322580645162"/>
    <n v="0.98790322580645162"/>
  </r>
  <r>
    <n v="2018"/>
    <x v="2"/>
    <s v="2017319685 - C-123101A - TE 18 Falha do sensor (Vorecon)_x000a_Por volta das 16h00, ao tentar partir o compressor de venda A, OP observou sensor TE-18 de temperatura do Vorecon em falha na IHM, impedindo a partida do compressor. Tentaram retirar a falha sem sucesso. Foi então aberta esta ordem imediata para atuação da automação no diagnóstico/reset da falha. TM Danilo estava em outra frente de trabalho e foi deslocado para a atividade por volta das 18h20. Foi identificado que a falha se tratava da barreira intrínseca queimada e não apenas de reset no cartão. Devido ao horário, acordado com a OP para prosseguirmos com a substituição amanhã. OM foi adequada para contemplar esta tarefa pela equipe de instrumentação._x000a_Status: Em andamento - Indisponível"/>
    <n v="2017319685"/>
    <x v="0"/>
    <s v="TE-18"/>
    <s v="Barreira Intrínseca"/>
    <x v="10"/>
    <s v="VORECON"/>
    <s v="Substituir barreira intrínseca"/>
    <d v="2018-03-04T16:00:00"/>
    <d v="2018-03-05T11:00:00"/>
    <d v="2018-01-01T00:00:00"/>
    <n v="19.000000000116415"/>
    <n v="1503.9999999999418"/>
    <s v="SIM"/>
    <s v="NÃO"/>
    <s v="NÃO"/>
    <s v="3-Falha na Instrumentação"/>
    <s v="3.2 - Sem sinal/indicação/alarme"/>
    <s v="3-Operação/Manutenção"/>
    <s v="3.1-Serviço fora das condições de projeto"/>
    <s v="6-Interferência na Produção"/>
    <m/>
    <n v="1523.0000000000582"/>
    <n v="0.9368279569889344"/>
    <n v="0.9385080645158943"/>
  </r>
  <r>
    <n v="2018"/>
    <x v="2"/>
    <s v="Instrumentação+Automação+Engenharia:_x000a_OI-2017412995 GE-513201D- Falha Posição VIGV_x000a_Acionado a manutenção por volta das 14:30h devido a queda do TGD por a falha no sensor de posição da VIGV &quot;A75GGIGVF1&quot;. O sensor RVDT entrada B estava em a falha em função da divergência de diferencial fora da tolerância comparado sinal do sensor RVDT entrada A. Esses valores de de posição de retorno de posição da válvula devem estar sempre bem próximos. Neste caso, o sensor RVDT-A=20% e RVDT=33% essa diferença acabou gerando o SD na máquina. No entanto, ao abrirmos o painel da casota para verificar este módulo _x000a_constatamos a presença de bastante água no interior do painel oriunda de infiltração por condensação vinda ar condicionado. Água acabou afetando vários módulos de controle, foi necessário secagem completa no interior do painel, limpeza nas canaletas de cabos e a sopragem com secador térmico nos módulos eletrônicos. Identificamos que o módulo RVDT-B estava danificado devido a presença água no circuito eletrônico, o mesmo foi substituído por sobressalente disponível em estoque( NM 11.775.553 - Reserva 77733490-1). Foi necessário mobilizar a equipe do almoxarifado para localizar esse material no estoque. A princípio tínhamos o material disponível com duas unidades em estoque, porém, sem a sua respectiva locação no SAP. Somente por volta das 18:00h o material foi localizado pelo TM Márcio Jaime, neste mesmo momento que a equipe do almoxarifado chegou na unidade. Este fato  acarretou em pelo menos três horas de atraso na atuação da manutenção para o restabelecimento da máquina. Superado a questão do material, o módulo danificado foi substituído por sobressalente, na sequência feito sua calibração com uso do gabarito, medidos os valores de impedância da bobina do sensor estava ok. Foi ajustado retorno de sensor posição RVDT-B, movimentando a válvula no campo com sucesso. Após a intervenção na VIGV identificamos uma falha no cartão de interface comunicação da no módulo da bently 3500/22M o cartão estava sem configuração em função da falha em uma das fontes redundantes, foi verificado que a mesma estava apagada devido a mal contato no borne fusível. Sendo assim, foi restabelecido a fonte, regularizado a configuração do cartão fazendo download, normalizando o sistema da bently. Após os testes foi realizada a partida da máquina com sucesso, foi colocada carga até 5MW. No entanto, logo na sequência parou devido a falha de acionamento da VIGV, verificamos que módulo de controle da MOOG recebe o sinal de controle do PLC, mas não envia para campo. Esse controlador também foi afetado pela infiltração de água no painel. Identificamos sobressalente disponível em estoque(NM 11.912.221  Reserva 77733490-1). O módulo reserva foi pré ajustado(jumpers internos) espelhando o controlador original, feito a configuração, realizamos simulação pelo PLC enviado sinal de controle para controlador, mas ele não transferiu o sinal para no campo. Pela complexidade de ajustes neste controlador da MOOG acordamos com operação de continuar atividade amanhã, após o interstício das equipes. Segue operando TGA Central e TG B em Premix reduzindo a pressão do GASMEX aos poucos com três vendas operando. Foi instalado uma lona de proteção em cima do painel da casota como medida paliativa para evitar nova infiltração de água. Equipe da operação já solicitou prioridade na atuação do compartilhado para resolver o problema no sistema de ar condicionado.  _x000a_Obs.: TM´s Danilo, Silvio, Márcio e Eng. Lucas atuaram até as 01:00h_x000a_Status: Em andamento - Continua 25/03                                                                                                           25.03.18 Instrumentação+Automação+Engenharia:_x000a_OI 2017412995 GE-513201D- Falha Posição VIGV_x000a_Hoje após o retorno dos TM´s Silvio e Danilo do interstício por volta das 13:00h conseguimos levantar com apoio do Eng. Lucas todos os documentos para a calibração do módulo sobressalente da MOOG para restabelecimento do controle da VIGV. Trabalhamos bastante na calibração do controlador que ficou bem coerente com dados de referência da documentação e nas medições de tensão e corrente do controle, contudo após a reinstalação do módulo não tivemos sucesso nos testes funcionais. Inicialmente não havia sinal de saída para válvula no campo, foi quando constatamos uma inversão no cabeamento de saída, o que possivelmente estava causando a falha. Corrigido essa ligação a válvula começou a operar a contento. Essa inversão pode ter ocorrido quando da desmontagem dos componentes do painel para secagem com soprador térmico. Por desencargo retornamos com módulo anterior para testar se ele estava bom ou não. De fato, o módulo anterior estava queimado devido infiltração de água parte eletrônica. Finalizados todos os testes liberamos o TGD por volta das 18:00h para operação. A máquina partiu de primeira por volta das 18:15h foi passada para PREMIX por volta das 19:30h. Equipamento testado e liberado para operação. _x000a_Status: Concluído - operando "/>
    <n v="2017412995"/>
    <x v="0"/>
    <s v="PN-513201-D"/>
    <s v="Teto do TGCP com infiltração"/>
    <x v="6"/>
    <s v="GG-Compressor"/>
    <s v="Manutenir teto do TGCP "/>
    <d v="2018-03-24T14:30:00"/>
    <d v="2018-03-25T18:00:00"/>
    <d v="2018-01-20T13:00:00"/>
    <n v="27.500000000058208"/>
    <n v="1513.5"/>
    <s v="SIM"/>
    <s v="SIM"/>
    <s v="NÃO"/>
    <s v="6-Demais Falhas (Miscelâneas)"/>
    <s v="6.3-Outras"/>
    <s v="3-Operação/Manutenção"/>
    <s v="3.1-Serviço fora das condições de projeto"/>
    <s v="6-Interferência na Produção"/>
    <m/>
    <n v="1541.0000000000582"/>
    <m/>
    <m/>
  </r>
  <r>
    <n v="2018"/>
    <x v="2"/>
    <s v=" Por volta de 00h30, conseguimos restabelecer a condição operacional adequada para a UTGCA com a partida do terceiro compressor de venda (E - após reset no PLC). Isto se deu praticamente simultaneamente com evento de ESD3 (fogo e gás) ocorrido em PMXL-1, que zerou a vazão de importação. Sendo assim, um compressor de venda foi parado (C) e um de propano (A), mas estão disponíveis em caso de necessidade._x000a_"/>
    <n v="2017380899"/>
    <x v="0"/>
    <s v="PN-C-123101E "/>
    <s v="PLC em LOOP"/>
    <x v="14"/>
    <s v="Painel de Controle"/>
    <s v="RESET NO PLC"/>
    <d v="2018-03-17T13:20:00"/>
    <d v="2018-03-18T00:30:00"/>
    <d v="2018-01-12T16:00:00"/>
    <n v="11.166666666744277"/>
    <n v="1533.3333333333721"/>
    <s v="SIM"/>
    <s v="SIM"/>
    <s v="SIM"/>
    <s v="3-Falha na Instrumentação"/>
    <s v="3.1-Falha de Controle"/>
    <s v="3-Operação/Manutenção"/>
    <s v="3.1-Serviço fora das condições de projeto"/>
    <s v="6-Interferência na Produção"/>
    <m/>
    <n v="1544.5000000001164"/>
    <m/>
    <m/>
  </r>
  <r>
    <n v="2018"/>
    <x v="2"/>
    <s v="2017334883 B-631503 Completação do pote de selagem._x000a_Acionado a manutenção por volta das 17:30h devido a baixa nível na selagem da bomba de descarregamento de propano está intertravando a partida da bomba. Em campo constatamos que nível do pote estava zerado, foi gerado ordem imediata para atuação pela equipe de mecânica. Em campo TM´s Brazil e Rodrigo fizeram a reposição do pote até o valor máximo, no entanto, mesmo após a reposição o sistema não liberou devido a indicação de pressão baixa no PDIT-6315638 intertravando. A principio imaginamos que havia ocorrido um pressurização indevida gerado pela selagem, foram realizados várias tentativas de despressurização, escorva, chegamos a by passar por alguns segundos a pressurização para ver se o sistema recuperação a pressão, mas não houve sucesso. Foram verificados documentação do plano de selagem em conjunto com operação, mas a documentação não dá muito detalhes da atuação do sistema no campo. Em avaliação da lógica a pressão baixa é que está intertravando o sistema requer em torno de 50Kpa de diferencial para liberação, porém a indicação não passa de 30Kpa. Equipe de mecânica acredita que possivelmente que pode estar tendo uma passagem na vedação do DRU. Enfim, devido ao tardar do horário acordamos junto coordenação para dispensar a carreta para retorno amanhã a noite com intuito de avaliarmos melhor durante o dia o que pode estar causando essa falha._x000a_Obs.: TM´s Brazil, Rodrigo e Danilo atuaram até as 22:30h 2017334883 B-631503 - Falha na partida bomba _x000a_Hoje foi dado prosseguimento na avaliação da falha na partida da bomba de descarregamento de propano. O TM Luciano fez a avaliação no período da manhã com algumas tentativas de partida após bom tempo de escorva, porém sem sucesso. Houve consulta ao Eng. Allan da UO-BS para esclarecimento de dúvidas quanto ao funcionamento do plano de selagem. Foi verificado na lógica que não existe temporização na partida desse sistema, e que também que a presença de alguns RO´s nas linhas que atrapalham a indicação dos instrumentos. Tivemos falhas deste no passado nas bombas do sistema de GLP B-631504 onde foi implementado melhorias no plano de selagem para sanar essas possíveis falhas de projeto. Para liberação do sistema foi emitido a ARO 272 para force no PDIT-6315638, foi verificado que mesmo com essa inibição o sistema está protegido pela intertravamento de pressão alta na linha do selo que ficou ativo. Equipamento o force o equipamento foi colocado em operação com sucesso e segue descarregando a carreta com inventário de propano. Foi gerado a ZE 10383837 para implementação de melhoria no plano de selagem dessa bomba considerando os detalhes da análise de falha dessa ordem contingencial._x000a_Status: Concluído - Operando_x000a_Status: Andamento - Continua 07/03"/>
    <n v="2017334883"/>
    <x v="0"/>
    <s v="B-631503"/>
    <s v="Baaixo nível de selagem +baixa pressão e intertravamento PDIT"/>
    <x v="20"/>
    <m/>
    <s v="FORCE LÓGICO NO PAINEL PREENCHIMENTO DA SELAGEM"/>
    <d v="2018-03-06T17:30:00"/>
    <d v="2018-03-08T09:00:00"/>
    <d v="2018-01-01T00:00:00"/>
    <n v="39.500000000058208"/>
    <n v="1553.4999999999418"/>
    <s v="SIM"/>
    <s v="NÃO"/>
    <s v="NÃO"/>
    <s v="1-Falha Mecânica"/>
    <s v="1.1-Vazamento"/>
    <s v="3-Operação/Manutenção"/>
    <s v="3.1-Serviço fora das condições de projeto"/>
    <s v="6-Interferência na Produção"/>
    <m/>
    <n v="1593"/>
    <m/>
    <m/>
  </r>
  <r>
    <n v="2018"/>
    <x v="4"/>
    <s v="10/09 - Mecânica G&amp;E:_x000a_OE 2017269608 - C-123701B LUBRIFICADOR B VAZAMENTO ÓLEO_x000a_OE 2018027840 - C-123701A Remoção/Instalação do radiador _x000a_Devido a remoção do radiador do Hydrocon do compressor C-123701B por vazamento deixando o compressor indisponível, foi removido o radiador do Hydrocon do compressor C-123701A e instalado no compressor B deixando disponível._x000a_Status: Concluído - C-123701A Em preventiva / C-123701B - Disponível"/>
    <n v="2017269608"/>
    <x v="0"/>
    <s v="Lubrificador Mecanico"/>
    <s v="Radiador"/>
    <x v="4"/>
    <s v="Lubrificação"/>
    <s v="Remoção do radiador do Hydrocon do compressor C-123701A e instalado no compressor B"/>
    <d v="2018-09-01T00:00:00"/>
    <d v="2018-09-10T16:30:00"/>
    <d v="2018-06-27T17:00:00"/>
    <n v="232.5"/>
    <n v="1566.9999999999418"/>
    <s v="SIM"/>
    <s v="NÃO"/>
    <s v="NÃO"/>
    <s v="1-Falha Mecânica"/>
    <s v="1.4-Deformação"/>
    <s v="3-Operação/Manutenção"/>
    <s v="3.1-Serviço fora das condições de projeto"/>
    <s v="5-Monitoramento Contínuo da Condição"/>
    <m/>
    <n v="1799.4999999999418"/>
    <m/>
    <m/>
  </r>
  <r>
    <n v="2018"/>
    <x v="8"/>
    <s v="03/07 - Automação_x000a_OI 2017807378 - C-123101C Falha de comunicação Bently_x000a_Ontem, por volta de 22h30, houve ocorrência de queda do TG-C (sob avaliação da equipe de instrumentação) e, no retorno, foi verificado pela OP alarmes no compressor de venda C que não eram possíveis resetar. Fomos acionados hoje pela manhã com esta informação e os TMs Squinca e Norte verificaram que se tratavam de travamento dos parâmetros do Bently. Realizaram o reset do cartão e o compressor voltou a ficar disponível._x000a_Status: Concluído - Disponível"/>
    <n v="2017807378"/>
    <x v="0"/>
    <s v="C-123101C"/>
    <s v="Bently"/>
    <x v="23"/>
    <s v="Controle e Monitoramento"/>
    <s v="Realizaram o reset do cartão "/>
    <d v="2018-07-03T09:00:00"/>
    <d v="2018-07-03T11:00:00"/>
    <d v="2018-04-24T10:30:00"/>
    <n v="2.0000000000582077"/>
    <n v="1678.5"/>
    <s v="SIM"/>
    <s v="SIM"/>
    <s v="NÃO"/>
    <s v="3-Falha na Instrumentação"/>
    <s v="3.4-Fora de ajuste"/>
    <s v="3-Operação/Manutenção"/>
    <s v="3.1-Serviço fora das condições de projeto"/>
    <s v="5-Monitoramento Contínuo da Condição"/>
    <m/>
    <n v="1680.5000000000582"/>
    <m/>
    <m/>
  </r>
  <r>
    <n v="2018"/>
    <x v="2"/>
    <s v="2017351816 - B-C-123102C-03A - Remoção da bomba vazamento pelo selo_x000a_Conforme vazamento identificado pelo selo da bomba na partida do compressor, foi definido no redia que deveria ser removida a bomba devido as válvulas de bloqueio estarem dando passagem fazendo com que ficasse com o vazamento continuo pelo selo mecânico. Foi emitida ordem e PT imediata sendo removida a bomba e instalado flange cego disponibilizando o compressor para operação. Em conversa com Supervisor Aoki temos selo e bomba em estoque e será programado para a semana 12 o reparo e instalação da bomba._x000a_Status: Concluído - Compressor Disponível"/>
    <n v="2017351816"/>
    <x v="0"/>
    <s v="B-C-123102C-03A "/>
    <s v="Selo mecânico"/>
    <x v="8"/>
    <s v="LUBRIFICAÇÃO"/>
    <s v="substituir o selo"/>
    <d v="2018-03-12T13:50:00"/>
    <d v="2018-03-12T17:10:00"/>
    <d v="2018-01-01T00:00:00"/>
    <n v="3.3333333333721384"/>
    <n v="1693.8333333333721"/>
    <s v="SIM"/>
    <s v="NÃO"/>
    <s v="NÃO"/>
    <s v="1-Falha Mecânica"/>
    <s v="1.1-Vazamento"/>
    <s v="3-Operação/Manutenção"/>
    <s v="3.1-Serviço fora das condições de projeto"/>
    <s v="6-Interferência na Produção"/>
    <m/>
    <n v="1697.1666666667443"/>
    <m/>
    <m/>
  </r>
  <r>
    <n v="2018"/>
    <x v="4"/>
    <s v="12, 13/09 - Mecânica/Caldeiraria_x000a_OM 2018038714 - Mecânica/Caldeiraria - Apoio ao retorno da Unidade_x000a_B-2123101A: Após identificação da quebra da ventoinha do motor desta bomba durante a madrugada, hoje equipe de mecânica realizou a substituição da mesma utilizando uma ventoinha que estava instalada em um motor reparado, localizado no almoxarifado. Não houve necessidade de substituir a tampa. Foi colocada a quantidade correta de parafusos de fixação da tampa e a bomba foi liberada para a OP. No final do turno do dia, a OP colocou a bomba para operar em teste e foi notado um pequeno vazamento de MEG pelo amortecedor de pulsação da bomba. Será aberta nota para tratamento de forma programada. Bomba está disponível como segunda opção._x000a_Status: Concluído - Disponível"/>
    <n v="2018038714"/>
    <x v="0"/>
    <s v="M-B-2123101A"/>
    <s v="Ventuinha do motor da boba"/>
    <x v="29"/>
    <s v="Motor"/>
    <s v="Substituição ventoinha; Realizado fixição dos parafusos da tampa"/>
    <d v="2018-09-13T08:00:00"/>
    <d v="2018-09-13T17:00:00"/>
    <d v="2018-07-04T16:00:00"/>
    <n v="9"/>
    <n v="1696.0000000001164"/>
    <s v="SIM"/>
    <s v="SIM"/>
    <s v="NÃO"/>
    <s v="2-Falha de Material"/>
    <s v="2.5-Fratura/Quebra"/>
    <s v="3-Operação/Manutenção"/>
    <s v="3.1-Serviço fora das condições de projeto"/>
    <s v="6-Interferência na Produção"/>
    <m/>
    <n v="1705.0000000001164"/>
    <m/>
    <m/>
  </r>
  <r>
    <n v="2018"/>
    <x v="0"/>
    <s v="Instrumentação+Caldeiraria+Elétrica:_x000a_OI 2017667609 - LIT-1231512A - Vazamento de óleo_x000a_Acionado manutenção por volta das 13h, devido vazamento de óleo no stand pipe do vaso do segundo estágio do compressor C-123102A. Ao remover o isolamento térmico foi identificado uma trinca na solda da luva do dreno do stand pipe, avaliado que o mesmo era idêntico ao do compressor C. Diante disso foi decidido em remover o stand pipe do compressor C para instalar no compressor A. Acionada equipe multi disciplinar caldeiraria, instrumentação e elétrica, removido stand pipe, traço elétrico e LIT. Instalado do stand pipe que foi removido do compressor C, instalado traço elétrico, LIT, ficando pendente somente a pressurização do equipamento montagem do isolamento térmico. Se não fizéssemos esta permuta de stand pipe o compressor A ficaria indisponível. Atividade concluída pela CCT as 21:30h, instrumentação as 22h e pela elétrica as 22:40h. _x000a_Status: Concluído - Disponível"/>
    <n v="2017667609"/>
    <x v="0"/>
    <s v="LIT-1231512A"/>
    <s v="Stand Pipe"/>
    <x v="3"/>
    <s v="Lubrificação 2 estágio Compressor"/>
    <s v="Substituir Stand Pipe"/>
    <d v="2018-05-28T13:00:00"/>
    <d v="2018-05-28T22:40:00"/>
    <d v="2018-03-18T01:30:00"/>
    <n v="9.6666666667442769"/>
    <n v="1715.4999999999418"/>
    <s v="SIM"/>
    <m/>
    <s v="NÃO"/>
    <s v="2-Falha de Material"/>
    <s v="2.5-Fratura/Quebra"/>
    <s v="3-Operação/Manutenção"/>
    <s v="2.1-Erro de Fabricação"/>
    <s v="7-Observação Casual"/>
    <m/>
    <n v="1725.1666666666861"/>
    <m/>
    <m/>
  </r>
  <r>
    <n v="2018"/>
    <x v="4"/>
    <s v="08,09,10,12/09 - Instrumentação/Automação_x000a_OM C UAPO II/UPCGN I/Utilidades- Apoio de Partida+Selagem Instrumentos_x000a_Seguindo as prioridades da OP para o retorno da planta, hoje foram concluídas as selagens/calibrações dos seguintes instrumentos: FIT-1237006, FIT-5135001, LIT-5412004, FIT-1237202, LIT-1237057, LIT-21231102 e substituição do posicionador da PV-1237005B. Realizado tentativa de reaperto, seguida de substituição da gaxeta da PV-6000020B, porém a válvula continuou apresentando vazamento. Permanecerá librada para continuidade da atuação da caldeiraria amanhã (PV-20A disponível para operar). Está pendente também a recuperação do posicionador da PV-20A que deverá ser instalado na PV-20B posteriormente,_x000a_Em tentativa de realizar o aquecimento do óleo para partida do C-123102A, foi verificado que a temperatura no segundo estágio não aumentava. Equipe de instrumentação verificou que a TV-1231513A estava apresentando comportamento anormal, permanecendo totalmente aberta, alinhando óleo para os permutadores e impedindo seu aquecimento. Foi verificado que a falha provinha da solenóide. Realizado jumper com mangueira de vinil para bloquear o alinhamento para os permutadores e permitir o aquecimento do óleo do compressor e, enquanto isso, a equipe trabalhou no reparo da solenóide em bancada. Por volta das 18h30 a solenóide foi reinstalada mas a TV não funcionou corretamente. Partimos então para a remoção da solenóide da TV-513C (do compressor de propano C) e instalação no local da TV-513A. _x000a_C-123102A-Após a troca da solenóide da TV-513 denominada TY-513 verificamos que mesma estava sem alimentação de 24Vdc, sendo assim, foram verificados todo circuito de alimentação, fusível, integridade do cabeamento, cartão de saída digital do PLC, relé de acionamento e  mesmo assim não conseguimos localizar a origem da ausência deste sinal. No entanto, seguindo o cabeamento dentro do painel do PLC encontramos uma outra régua de borne com fusível queimado, essa &quot;nova régua não tinha identificação nenhuma e nem referência no desenho&quot;. Assim que substituímos o fusível normalizou a alimentação da solenóide, restabelecendo a válvula de controle. Colocamos uma identificação provisória com TAG da solenóide para evitar retrabalhos futuros. Será necessário atualização da documentação. Equipamento foi liberado para operação por volta das 11h00. No entanto, por volta das 05h20 tivemos nova queda do compressor de propano B e na tentativa de partida do compressor A, houve a falha na sinalização da abertura da SDV-1231503A, segue a equipe de instrumentação atuando no campo para sanar essa falha e deixar a máquina disponível como backup para operação. "/>
    <n v="2018060523"/>
    <x v="0"/>
    <s v="PN-C-123101A"/>
    <s v="PN-C-123101A"/>
    <x v="10"/>
    <s v="Painel Elétrico"/>
    <s v="Retrabalho de soldagem da conexão do cabo de comunicação RS-485; Inversão de fibras óticas e regularização da comunicação com CCC"/>
    <d v="2018-09-08T09:00:00"/>
    <d v="2018-09-11T09:00:00"/>
    <d v="2018-06-28T09:00:00"/>
    <n v="72"/>
    <n v="1728"/>
    <s v="SIM"/>
    <s v="NÃO"/>
    <s v="NÃO"/>
    <s v="3-Falha na Instrumentação"/>
    <s v="3.1-Falha de Controle"/>
    <s v="3-Operação/Manutenção"/>
    <s v="3.1-Serviço fora das condições de projeto"/>
    <s v="1-Manutenção Periódica"/>
    <m/>
    <n v="1800"/>
    <m/>
    <m/>
  </r>
  <r>
    <n v="2018"/>
    <x v="2"/>
    <s v="REVISÃO GERAL"/>
    <n v="2017330395"/>
    <x v="1"/>
    <s v="C-3123701C"/>
    <m/>
    <x v="11"/>
    <m/>
    <m/>
    <d v="2018-03-14T09:00:00"/>
    <d v="2018-05-28T13:30:00"/>
    <d v="2018-01-01T00:00:00"/>
    <n v="1804.5"/>
    <n v="1737"/>
    <s v="NÃO"/>
    <s v="NÃO"/>
    <s v="NÃO"/>
    <m/>
    <m/>
    <m/>
    <m/>
    <m/>
    <m/>
    <n v="3541.5"/>
    <m/>
    <m/>
  </r>
  <r>
    <n v="2018"/>
    <x v="4"/>
    <s v="26/09 - OM 2017907218 -  Apoio ao retorno da Unidade - UAPO I, II e III, UPCGN II e III_x000a_Com a indisponibilidade do C-123701A, partimos para a partida do C-2123701C - durante a partida foi observado que a PV-21237901 era comandada para fechar, ocasionando pressão baixa na sucção e desarmando a máquina. Acionamos a automação e observamos que o comando vinha do PLC do campo. devido o avançar do horario interrompemos a partida para aguardar a troca de turno. Devemos retomar pela manha com acompanhamento da automação._x000a_Status: Em andamento, indisponível."/>
    <n v="2017907218"/>
    <x v="0"/>
    <s v="PV-21237901"/>
    <s v="PV-21237901"/>
    <x v="11"/>
    <s v="Sistema de partida"/>
    <m/>
    <d v="2018-09-27T01:03:00"/>
    <d v="2018-09-27T22:29:00"/>
    <d v="2018-07-09T13:00:00"/>
    <n v="21.433333333348855"/>
    <n v="1908.0499999999884"/>
    <s v="SIM"/>
    <s v="NÃO"/>
    <s v="NÃO"/>
    <s v="3-Falha na Instrumentação"/>
    <s v="3.5-Falha no Software"/>
    <s v="3-Operação/Manutenção"/>
    <s v="3.1-Serviço fora das condições de projeto"/>
    <s v="9-Sob Demanda"/>
    <m/>
    <n v="1929.4833333333372"/>
    <m/>
    <m/>
  </r>
  <r>
    <n v="2018"/>
    <x v="3"/>
    <s v="Instrumentação+Andaime:_x000a_GE-513201D - Atuar nas atividade de preventiva e corretiva do TG-D"/>
    <s v="N/A"/>
    <x v="1"/>
    <s v="GE-513201D"/>
    <s v="GE-513201D"/>
    <x v="6"/>
    <s v="Gerador"/>
    <s v="EXECUTAR PREVENTIVA 4.000 HORAS"/>
    <d v="2018-06-14T09:00:00"/>
    <d v="2018-07-07T16:00:00"/>
    <d v="2018-03-26T10:00:00"/>
    <n v="558.99999999994179"/>
    <n v="1919.0000000000582"/>
    <s v="NÃO"/>
    <s v="NÃO"/>
    <s v="NÃO"/>
    <s v="7-Manutenção Preventiva"/>
    <s v="7.0-Preventiva"/>
    <s v="6-Preventiva"/>
    <s v="6.0-Preventiva"/>
    <s v="1-Manutenção Periódica"/>
    <m/>
    <n v="2478"/>
    <m/>
    <m/>
  </r>
  <r>
    <n v="2018"/>
    <x v="8"/>
    <s v="24/-7 - Automação:_x000a_OI 2017892105 - OCVAP II - Falha na partida_x000a_Por volta das 16:30h fomos acionados pela operação devido algumas tentativas sem sucesso do OCVAP II com o relato de que não subia os alarmes de indicação de falha. Deslocado TM Norte da Forship para verificação da falha, ao tentar algumas partidas foi idientificado que a bomba Booster B-6313101A e B não consegui alcançar a pressão para a partida da bomba principal e a bomba. Após a troca do turno acompanhei em campo a partida do sistema onde foi identificado a cavitação da bomba B-6313101B, orientado a operação para que realização a escorva do sistema, ao realizar a escorva na partida seguinte melhorou muito a condição de operação bomba Booster B assim partindo a bomba principal A vindo a cair na sequência pela cavitação da bomba booster B. Tentamos mais 4 partidas se repetindo o mesmo cenário, sendo que o diferencial de pressão do filtro estava baixa. Em conversa com o Coordenado de operação foi orientado para que a operação continuasse realizando o processo de escorva do sistema onde aparenta ter um bolsão de gás causando a cavitação da bomba. TM Norte Liberado as 21h. Após realização da escorva pela operação foi dado a partida no sistema as 22h com sucesso._x000a_Status: Concluído - Disponível"/>
    <n v="2017892105"/>
    <x v="0"/>
    <s v="B-6313101B"/>
    <s v="B-6313101B"/>
    <x v="25"/>
    <s v="Sistema de partida"/>
    <s v="Escorva do sistema"/>
    <d v="2018-07-24T16:30:00"/>
    <d v="2018-07-24T22:00:00"/>
    <d v="2018-05-05T16:00:00"/>
    <n v="5.4999999999417923"/>
    <n v="1920.5000013888348"/>
    <s v="SIM"/>
    <s v="NÃO"/>
    <s v="NÃO"/>
    <s v="2-Falha de Material"/>
    <s v="2.1-Cavitação"/>
    <s v="5-Miscelâneas/Demais causas"/>
    <s v="5.0-Miscelâneas Geral"/>
    <s v="9-Sob Demanda"/>
    <m/>
    <n v="1926.0000013887766"/>
    <m/>
    <m/>
  </r>
  <r>
    <n v="2018"/>
    <x v="4"/>
    <s v="26/09 - Elétrica:_x000a_OE 2018038599 Elétrica- Apoio ao retorno da Unidade_x000a_B-1621301A/B - Falha do disjuntor - Acionado manutenção devido as duas bombas com impedimento de partida por falha nos disjuntores, equipe atuou corrigindo a de indicação de carregamento de mole e de inserção do disjuntor._x000a_Status: Concluído  - Disponível"/>
    <n v="2018038599"/>
    <x v="0"/>
    <s v="Disjuntor"/>
    <s v="Disjuntor"/>
    <x v="36"/>
    <s v="Bomba"/>
    <s v="Realização de reparo na indicação de carregamento de mole e inserção de disjuntor"/>
    <d v="2018-09-26T07:10:00"/>
    <d v="2018-09-26T18:10:00"/>
    <d v="2018-07-07T11:00:00"/>
    <n v="11.000000000058208"/>
    <n v="1940.1666666665697"/>
    <s v="SIM"/>
    <s v="NÃO"/>
    <s v="NÃO"/>
    <s v="4-Falha Elétrica"/>
    <s v="4.3-Sem energia"/>
    <s v="3-Operação/Manutenção"/>
    <s v="3.0-Geral"/>
    <s v="9-Sob Demanda"/>
    <m/>
    <n v="1951.1666666666279"/>
    <m/>
    <m/>
  </r>
  <r>
    <n v="2018"/>
    <x v="4"/>
    <s v="26/09 - Elétrica:_x000a_OE 2018038599 Elétrica- Apoio ao retorno da Unidade_x000a_B-1621301A/B - Falha do disjuntor - Acionado manutenção devido as duas bombas com impedimento de partida por falha nos disjuntores, equipe atuou corrigindo a de indicação de carregamento de mole e de inserção do disjuntor._x000a_Status: Concluído  - Disponível"/>
    <n v="2018038599"/>
    <x v="0"/>
    <s v="Disjuntor"/>
    <s v="Disjuntor"/>
    <x v="0"/>
    <s v="Bomba"/>
    <s v="Realização de reparo na indicação de carregamento de mole e inserção de disjuntor"/>
    <d v="2018-09-26T07:10:00"/>
    <d v="2018-09-26T18:10:00"/>
    <d v="2018-07-03T19:45:00"/>
    <n v="11.000000000058208"/>
    <n v="2027.4166666666861"/>
    <s v="SIM"/>
    <s v="NÃO"/>
    <s v="NÃO"/>
    <s v="4-Falha Elétrica"/>
    <s v="4.3-Sem energia"/>
    <s v="3-Operação/Manutenção"/>
    <s v="3.0-Geral"/>
    <s v="9-Sob Demanda"/>
    <m/>
    <n v="2038.4166666667443"/>
    <m/>
    <m/>
  </r>
  <r>
    <n v="2018"/>
    <x v="6"/>
    <s v="Elétrica:_x000a_OI 2018282289 C-3123701B/C-Falha Disjuntores (#):_x000a_No retorno da adequação a operação identificou que o compressor C-3123701C apresentava sinal de compressor operando sendo que o mesmo estava parado devido ao SD e com este sinal impedia a entrada do compressor C-3123701A sendo que realizado reset na subestação e na sala de controle não permitia a partida dos compressores. Acionado equipe de elétrica que avaliou a falha identificando a queima da bobina do disjuntor do C-3123701C, igual a falha ocorrida na madrugada de 06/10/2018. Equipe realizando a análise da falha suspeita de uma possível falha no disjuntor que pode estar causando a queima destas bobinas, para a liberação mais rápida dos compressores de reciclo, retiramos o disjuntor do compressor C-3123701A e instalamos no C-3123701C liberando o compressor C por volta das 11h. Os TM's Flaviano e Carneiro seguiram na recomposição de um disjuntor para disponibilizar o compressor A, com isso de 3 disjuntores (2 reservas + o disjuntor que falhou) montaram um disjuntor e disponibilizaram também o compressor C-3123701A para operação. Alinhado com o TM Flaviano e Sup. Daniel o envio destes dois disjuntores que foram retiradas as peças para a oficina de manutenção para testes e reparo dos mesmos."/>
    <n v="2018282289"/>
    <x v="0"/>
    <s v="Disjuntor"/>
    <s v="bobina disjuntor"/>
    <x v="18"/>
    <s v="Painel Elétrico"/>
    <s v="Reposicionamento de chaves de fim de curso"/>
    <d v="2018-10-06T01:15:00"/>
    <d v="2018-10-06T05:15:00"/>
    <d v="2018-07-08T22:00:00"/>
    <n v="3.9999999999417923"/>
    <n v="2139.2500000001164"/>
    <s v="NÃO"/>
    <s v="NÃO"/>
    <s v="NÃO"/>
    <m/>
    <m/>
    <m/>
    <m/>
    <s v="9-Sob Demanda"/>
    <m/>
    <n v="2143.2500000000582"/>
    <m/>
    <m/>
  </r>
  <r>
    <n v="2018"/>
    <x v="4"/>
    <s v="27/09 - Automação_x000a_Sem nota / OM - C-123102A Queda por Sinal Indevido de Acionamento de Botoeira_x000a_Hoje, por volta das 11h, houve ocorrência de queda do compressor de propano A da fase 1. OP relatou que se tratava aparentemente de um sinal indevido de acionamento de botoeira de emergência na sala de controle que ocasionou a queda do compressor. Equipe de automação realizou uma breve análise e identificou que o sinal provinha, na verdade do PES, sendo necessária uma intervenção mais aprofundada no painel, cartões, etc. Por opção da OP, a atividade corretiva não foi liberada e o compressor foi partido em seguida. Não foi aberta nota ou OM para esta atividade, mas já orientado à OP para proceder com a criação da nota para tratamento posterior._x000a_Status: Concluído - Disponível"/>
    <s v="SEM ORDEM"/>
    <x v="0"/>
    <s v="PES"/>
    <s v="PES"/>
    <x v="3"/>
    <s v="Painel Elétrico"/>
    <s v="Abrir nota"/>
    <d v="2018-09-27T13:00:00"/>
    <d v="2018-09-27T18:00:00"/>
    <d v="2018-06-28T14:00:00"/>
    <n v="5.0000000000582077"/>
    <n v="2182.9999999998836"/>
    <s v="SIM"/>
    <s v="SIM"/>
    <s v="NÃO"/>
    <s v="3-Falha na Instrumentação"/>
    <s v="3.2 - Sem sinal/indicação/alarme"/>
    <m/>
    <m/>
    <s v="6-Interferência na Produção"/>
    <m/>
    <n v="2187.9999999999418"/>
    <m/>
    <m/>
  </r>
  <r>
    <n v="2018"/>
    <x v="4"/>
    <s v="24/09 - Instrumentação/Automação_x000a_OM 2017907218 -  Apoio ao retorno da Unidade - UAPO I, II e III, UPCGN II e III_x000a_C-123101E - Acionado manutenção com a informação de que a IHM estava apagada, foi verificado que o ar de pressurização estava bloqueado para a execução de uma atividade de caldeiraria fazendo com que desligasse todo o painel. Com isso foi necessário a abertura do painel para iniciar a IHM a qual foi realizada com sucesso. Concluído - Operando. OBS.: Na  realização do force físico para a abertura do painel identificamos que o relé onde realizamos o force para abertura do painel está danificado, necessário programar a substituição do relé NM 11.443.429 com 2 unidades em estoque"/>
    <n v="2017907218"/>
    <x v="0"/>
    <s v="IHM"/>
    <s v="IHM"/>
    <x v="14"/>
    <s v="Controle e Monitoramento"/>
    <s v="Partir IHM"/>
    <d v="2018-09-24T15:00:00"/>
    <d v="2018-09-24T17:00:00"/>
    <d v="2018-06-25T08:30:00"/>
    <n v="2.0000000000582077"/>
    <n v="2190.5000000000582"/>
    <s v="SIM"/>
    <s v="NÃO"/>
    <s v="NÃO"/>
    <s v="3-Falha na Instrumentação"/>
    <s v="3.5-Falha no Software"/>
    <s v="3-Operação/Manutenção"/>
    <s v="3.1-Serviço fora das condições de projeto"/>
    <s v="9-Sob Demanda"/>
    <m/>
    <n v="2192.5000000001164"/>
    <m/>
    <m/>
  </r>
  <r>
    <n v="2018"/>
    <x v="7"/>
    <m/>
    <n v="2016620312"/>
    <x v="0"/>
    <s v="Correia"/>
    <m/>
    <x v="30"/>
    <m/>
    <m/>
    <d v="2018-04-02T09:00:00"/>
    <d v="2018-04-02T16:30:00"/>
    <d v="2018-01-01T00:00:00"/>
    <n v="7.5"/>
    <n v="2193"/>
    <s v="NÃO"/>
    <s v="NÃO"/>
    <s v="NÃO"/>
    <s v="2-Falha de Material"/>
    <m/>
    <m/>
    <m/>
    <m/>
    <m/>
    <n v="2200.5"/>
    <m/>
    <m/>
  </r>
  <r>
    <n v="2018"/>
    <x v="4"/>
    <s v="09,10/09 - Mecânica:_x000a_OE 2018090832 - MC-B-540001C - Superaquecimento do motor_x000a_Durante o teste semanal das bombas de incêndio o supervisor Edimilson da operação estava passando pela rua quando identificou que o motor da bomba B-540001C estava fumaçando onde correu para realizar o desligamento da bomba na botoeira de emergência e com alarme de temperatura na IHM atuado. Foi acionado a manutenção para verificar o que havia ocorrido com o motor da bomba onde foi identificado que não havia a presença de água no reservatório, seguindo na avaliação foi também identificado que o selo da bomba d'água está danificado porém não percebido vazamento de água no skid da bomba que pudesse ter causado este superaquecimento. Amanhã será dado continuidade na análise da falha sendo que esta bomba passou por preventiva SO em 30/08 através da OM 2017850129. Encontramos no estoque bomba d'água sobressalente para substituir e testar o motor para avaliarmos se houve mais algum dano no motor ou não._x000a_Status: Indisponível - Início do reparo 10/09_x000a_10/09 - Mecânica:_x000a_OE 2018090832 - MC-B-540001C - Superaquecimento do motor_x000a_Realizado de forma extraprogramada a substituição da bomba d'água do motor Scania, substituído o filtro de óleo lubrificante que havia apresentado vazamento e completado sistema de arrefecimento com água e aditivo. Realizado a partida assistida da bomba onde não foi observado nenhum vazamento como também foi acompanhado a temperatura do motor que se manteve na faixa de 78ºC_x000a_Status: Concluído - Disponível"/>
    <n v="2018090832"/>
    <x v="0"/>
    <s v="MC-B-540001C"/>
    <s v="MC-B-540001C"/>
    <x v="37"/>
    <s v="Motor"/>
    <s v="_x000a_ Substituição da bomba d'água do motor Scania e do o filtro de óleo lubrificante"/>
    <d v="2018-09-09T11:00:00"/>
    <d v="2018-09-10T16:00:00"/>
    <d v="2018-06-05T18:00:00"/>
    <n v="28.999999999883585"/>
    <n v="2297.0000000000582"/>
    <s v="SIM"/>
    <s v="NÃO"/>
    <s v="NÃO"/>
    <s v="2-Falha de Material"/>
    <s v="2.7-Sobreaquecimento"/>
    <s v="3-Operação/Manutenção"/>
    <s v="3.1-Serviço fora das condições de projeto"/>
    <s v="7-Observação Casual"/>
    <m/>
    <n v="2325.9999999999418"/>
    <m/>
    <m/>
  </r>
  <r>
    <n v="2018"/>
    <x v="7"/>
    <s v="NEAC+Preditiva:_x000a_OM 2017466052 - C-3123701B Revisão Geral_x000a_Finalizada a inspeção de partida do C-3123701 B, avanço curva &quot;S&quot; realizado 100,00% x planejado 91,53%_x000a_Status: Concluído_x000a_"/>
    <n v="2017466052"/>
    <x v="1"/>
    <s v="C-3123701B"/>
    <m/>
    <x v="18"/>
    <m/>
    <m/>
    <d v="2018-04-11T09:00:00"/>
    <d v="2018-04-25T17:00:00"/>
    <d v="2018-01-01T00:00:00"/>
    <n v="344.00000000005821"/>
    <n v="2409"/>
    <s v="NÃO"/>
    <s v="NÃO"/>
    <s v="NÃO"/>
    <m/>
    <m/>
    <m/>
    <m/>
    <m/>
    <m/>
    <n v="2753.0000000000582"/>
    <m/>
    <m/>
  </r>
  <r>
    <n v="2018"/>
    <x v="7"/>
    <s v="ata: 13/04/2018; OM:2017489079, PT: 11097631 das 15h00 até 18h00._x000a__x000a_Ocorrência: C-UC-513401E_x000a__x000a_Causa: Corretiva._x000a_Atuação: Encontrado elemento danificado, tínhamos um sobressalente no laboratório novo. Logo efetuamos substituição do TE-5134303E e instalação do VE-5134329E Fabr: Bently Nevada, PN 330400,100mv/g (10,2mv/m/s2), CE 1180, G08E022Y._x000a__x000a_Situação deixada: Operacional._x000a_Responsável: Silvio/Menezes."/>
    <n v="2017489079"/>
    <x v="0"/>
    <s v="TE-5134303E"/>
    <s v="TE-5134303E"/>
    <x v="38"/>
    <m/>
    <s v="SUBSTITUIR SENSOR"/>
    <d v="2018-04-13T15:00:00"/>
    <d v="2018-04-13T18:00:00"/>
    <d v="2018-01-01T00:00:00"/>
    <n v="3"/>
    <n v="2463"/>
    <s v="SIM"/>
    <s v="NÃO"/>
    <s v="NÃO"/>
    <s v="3-Falha na Instrumentação"/>
    <s v="3.2 - Sem sinal/indicação/alarme"/>
    <s v="3-Operação/Manutenção"/>
    <s v="3.1-Serviço fora das condições de projeto"/>
    <s v="6-Interferência na Produção"/>
    <m/>
    <n v="2466"/>
    <m/>
    <m/>
  </r>
  <r>
    <n v="2018"/>
    <x v="7"/>
    <s v="19/04 - Hoje foi identificado pela equipe de elétrica que a falha do disjuntor da bomba se tratava de uma perda das propriedades mecânicas do suporte de borracha da micro switch de sinalização de mola comprimida (disjuntor fechado), que impedia o fechamento correto do disjuntor. O suporte estava totalmente solto, não suportando mais a posição da micro switch. Equipe de elétrica envolveu então a caldeiraria para realizar a confecção de uma pequena chapinha em L de aço para apoiar a borracha e restaurar suas propriedades. O novo suporte foi instalado e o disjuntor sinalizou normalmente."/>
    <n v="2017491186"/>
    <x v="0"/>
    <s v="PN-123001"/>
    <s v="SUPORTE DE BORRACHA"/>
    <x v="39"/>
    <s v="DISJUNTOR"/>
    <s v="APOIAR O SUPORTE DE BORRACHA"/>
    <d v="2018-04-13T15:40:00"/>
    <d v="2018-04-19T16:00:00"/>
    <d v="2018-01-01T00:00:00"/>
    <n v="144.33333333319752"/>
    <n v="2463.6666666667443"/>
    <s v="SIM"/>
    <s v="SIM"/>
    <s v="NÃO"/>
    <s v="1-Falha Mecânica"/>
    <s v="1.4-Deformação"/>
    <s v="3-Operação/Manutenção"/>
    <s v="3.4-Desgaste e deterioção esperados."/>
    <s v="6-Interferência na Produção"/>
    <m/>
    <n v="2607.9999999999418"/>
    <m/>
    <m/>
  </r>
  <r>
    <n v="2018"/>
    <x v="7"/>
    <s v="OI 2017498332 - B-1621301A Falha na Partida_x000a_Hoje pela manhã MI foi acionada com a informação de que, por diversas vezes ao longo do turno da noite, a OP não conseguiu realizar a partida do OCVAP I através da bomba principal A. Como a bomba B está indisponível (atividades corretivas programadas para semana 16), foi criada ordem imediata para verificação, pela equipe de automação. TM Squinca identificou que existe um intertravamento por pressão baixa na sucção de cada uma das bombas (PSL-1621301) que só é resetado com a partida de uma das bombas. Como a bomba redundante estava indisponível para partida, o alarme permanecia intertravando a B-1621301A. Foi realizado um reset do mesmo na lógica geral do OCVAP I e a bomba partiu com sucesso em seguida. Esta condição de lógica é incomum para as outras bombas da unidade e deverá ser feita uma SGM para realizar sua alteração. Por ora, caso ocorra o intertravamento novamente, a equipe de automação deverá ser acionada para realizar o reset na lógica._x000a_Status: Concluído - Disponível_x000a_Edinilson, com a ausência do Ger. Flaviano hoje da unidade, tirei uma dúvida com o Ger. Amauri sobre esta SGM que envolve a lógica da Transpetro e ele me informou que esta SGM deve ser registrada mesmo no sistema da Transpetro, porém a execução da mudança pode ser feita por nós. Assim, solicito que ao longo dos próximos dias, você procure o Ger. Flaviano para saber quem é o responsável por registrar e autorizar esta mudança na Transpetro, baseando-se no relatório do TM Squinca. O relatório deve ser enviado para esta pessoa e devemos acompanhar o andamento do registro da mudança, para programarmos a correção definitiva. Qualquer dúvida, me procure amanhã. Obrigado."/>
    <n v="2017498332"/>
    <x v="0"/>
    <s v="B-1621301A"/>
    <s v="CLP"/>
    <x v="0"/>
    <s v="Controle e Monitoramento"/>
    <s v="ELABORAR SGM"/>
    <d v="2018-04-16T08:00:00"/>
    <d v="2018-04-16T14:00:00"/>
    <d v="2018-01-01T00:00:00"/>
    <n v="6"/>
    <n v="2528.0000000000582"/>
    <s v="SIM"/>
    <s v="NÃO"/>
    <s v="NÃO"/>
    <s v="3-Falha na Instrumentação"/>
    <s v="3.1-Falha de Controle"/>
    <s v="1-Projeto"/>
    <s v="1-Projeto"/>
    <s v="9-Sob Demanda"/>
    <m/>
    <n v="2534.0000000000582"/>
    <m/>
    <m/>
  </r>
  <r>
    <n v="2018"/>
    <x v="6"/>
    <s v="20/10 - Mecânica:_x000a_OI 2018322321 C-3123701A -Limpeza Filtro(Apoio ISUP)_x000a_OI 2018326316 C-3123701C -Limpeza Filtro(Apoio ISUP)_x000a_Acionado a manutenção por volta das 0h10 com informação da operação da indisponibilidade de recurso do ISUP para atendimento a limpeza dos filtros chapéu de bruxa dos compressores. Assim, foi mobilizada a equipe de mecânica para realizar atividade. Foi incluso nas ordens do ISUP operação de apoio do MI para limpeza dos filtros. Realizado inicialmente a limpeza do filtro compressor A e logo em seguida o do compressor C, em ambos os casos foi verificado que a estrutura do filtro estava íntegra, apresentaram somente uma pequena camada de sujeira característica de fuligem seca oriunda resíduo de tubulação. Equipamentos liberados pela MI por volta das às 04h00 . Após intervenção o compressor A foi colocado em operação com sucesso.  Obs.:TM´s Rodrigo e Sérgio ficaram em interstício até 15h00._x000a_Status: Concluído disponível"/>
    <n v="2018322321"/>
    <x v="0"/>
    <s v="Filtro Y sucção "/>
    <s v="Filtro Y sucção compressor 1 estagio"/>
    <x v="16"/>
    <s v="Acessórios Pacote"/>
    <s v="Remoção, limpeza e reinstalação do filtro"/>
    <d v="2018-10-19T23:00:00"/>
    <d v="2018-10-20T01:30:00"/>
    <d v="2018-07-01T15:00:00"/>
    <n v="2.4999999999417923"/>
    <n v="2648.0000000000582"/>
    <s v="SIM"/>
    <s v="NÃO"/>
    <s v="NÃO"/>
    <s v="5-Falha Externa"/>
    <s v="5.1-Obstrução/Bloqueio/Entupimento"/>
    <s v="3-Operação/Manutenção"/>
    <s v="3.1-Serviço fora das condições de projeto"/>
    <s v="4-Monitoramento Periódico da Condição"/>
    <m/>
    <n v="2650.5"/>
    <m/>
    <m/>
  </r>
  <r>
    <n v="2018"/>
    <x v="7"/>
    <s v="Mecânica:_x000a_OM 2017449786 B-123101A Ajuste de defasagem bomba_x000a_Concluída a montagem do 3 cabeçotes e iniciado o alinhamento do conjunto._x000a_Status: Concluído – disponível_x000a_"/>
    <n v="2017449786"/>
    <x v="0"/>
    <s v="B-123101A"/>
    <s v="DEFASAGEM (ERRO DE MONTAGEM"/>
    <x v="40"/>
    <m/>
    <s v="REMONTAR"/>
    <d v="2018-04-23T08:30:00"/>
    <d v="2018-04-30T12:00:00"/>
    <d v="2018-01-01T00:00:00"/>
    <n v="171.50000000005821"/>
    <n v="2696.4999999999418"/>
    <s v="SIM"/>
    <s v="NÃO"/>
    <s v="NÃO"/>
    <s v="1-Falha Mecânica"/>
    <s v="1.2-Vibração"/>
    <s v="2-Fabricação/Instalação"/>
    <s v="2.2-Erro na Instalação"/>
    <s v="4-Monitoramento Periódico da Condição"/>
    <m/>
    <n v="2868"/>
    <m/>
    <m/>
  </r>
  <r>
    <n v="2018"/>
    <x v="7"/>
    <s v="Mecânica:_x000a_OM 2017497351 - VE-P-123113D Troca de Correia_x000a_Conforme programado realizado a substituição da correia, testado e liberado o permutador._x000a_"/>
    <n v="2017497351"/>
    <x v="0"/>
    <s v="M-VE-P-123113D"/>
    <s v="POLIA"/>
    <x v="41"/>
    <m/>
    <s v="SUBSTITUIR POLIA"/>
    <d v="2018-04-25T14:00:00"/>
    <d v="2018-04-25T18:00:00"/>
    <d v="2018-01-01T00:00:00"/>
    <n v="3.9999999999417923"/>
    <n v="2750.0000000000582"/>
    <s v="SIM"/>
    <s v="NÃO"/>
    <s v="NÃO"/>
    <s v="1-Falha Mecânica"/>
    <s v="1.3-Folga/Alinhamento"/>
    <s v="3-Operação/Manutenção"/>
    <s v="3.1-Serviço fora das condições de projeto"/>
    <s v="4-Monitoramento Periódico da Condição"/>
    <m/>
    <n v="2754"/>
    <m/>
    <m/>
  </r>
  <r>
    <n v="2018"/>
    <x v="7"/>
    <s v="OM 2017316042 - C -3123701A - Revisão Geral_x000a_Iniciada atividade de montagem de andaime, bancadas, cobertura e plataformas._x000a_Status: Concluído - disponível_x000a_"/>
    <n v="2017483423"/>
    <x v="1"/>
    <s v="C-3123701A"/>
    <m/>
    <x v="16"/>
    <m/>
    <m/>
    <d v="2018-04-26T08:00:00"/>
    <d v="2018-06-05T13:59:00"/>
    <d v="2018-01-01T00:00:00"/>
    <n v="965.98333333327901"/>
    <n v="2768.0000000000582"/>
    <s v="NÃO"/>
    <s v="NÃO"/>
    <s v="NÃO"/>
    <m/>
    <m/>
    <m/>
    <m/>
    <m/>
    <m/>
    <n v="3733.9833333333372"/>
    <m/>
    <m/>
  </r>
  <r>
    <n v="2018"/>
    <x v="7"/>
    <s v="OM 2017029009 - CF-M-VT-P-123113A Substituir Controlador_x000a_Na instalação do controlador de temperatura foi na gaveta do ventilador na K-13, foi identificado que neste controlador existe um timer ativo onde impacta na partida do ventilador, diferente dos outros controladores instalados na gaveta do ventilador onde este timer está desativado. Equipe tentará em bancada a desativação deste timer para tentar reinstalar nos dias 30/04 ou 01/05 ainda dentro da semana 17._x000a_Status: Em andamento - Indisponível_x000a_"/>
    <n v="2017029009"/>
    <x v="0"/>
    <s v="CF-M-VE-P-123113A"/>
    <s v="CONTROLADOR"/>
    <x v="42"/>
    <m/>
    <s v="SUBSTITUIR CONTROLADOR"/>
    <d v="2018-04-28T08:00:00"/>
    <d v="2018-04-28T16:00:00"/>
    <d v="2018-01-01T00:00:00"/>
    <n v="7.9999999998835847"/>
    <n v="2816.0000000000582"/>
    <s v="NÃO"/>
    <s v="NÃO"/>
    <s v="NÃO"/>
    <s v="4-Falha Elétrica"/>
    <s v="4.4- Energia/tensão incorreta"/>
    <s v="3-Operação/Manutenção"/>
    <s v="3.1-Serviço fora das condições de projeto"/>
    <s v="6-Interferência na Produção"/>
    <m/>
    <n v="2823.9999999999418"/>
    <m/>
    <m/>
  </r>
  <r>
    <n v="2018"/>
    <x v="0"/>
    <s v="OM 2017553887 - B-3123101B - Bomba sem Pressão/Vazão_x000a_Realizada atividade da mecânica na bomba de MEG B da UAPO III após relato da OP de baixa eficiência. Sistema hidráulico de acionamento da bomba foi aberto e foi encontrada muita sujeira no óleo. Equipe não chegou à conclusão de onde esta sujeira pode ter vindo (contaminação externa ou interna através de passagem de MEG para a bomba). Foi realizada drenagem de todo o óleo e limpeza do sistema, sendo reabastecido em seguida. Bomba foi testada com acompanhamento da MI e apresentou comportamento normal novamente._x000a_Status: Concluído - Disponível"/>
    <n v="2017553887"/>
    <x v="0"/>
    <s v="B-3123101B"/>
    <s v="CONTAMINAÇÃO DO SISTEMA"/>
    <x v="1"/>
    <m/>
    <s v="LIMPAR "/>
    <d v="2018-05-02T08:00:00"/>
    <d v="2018-05-02T17:00:00"/>
    <d v="2018-01-04T14:00:00"/>
    <n v="9"/>
    <n v="2826"/>
    <s v="SIM"/>
    <s v="NÃO"/>
    <s v="NÃO"/>
    <s v="5-Falha Externa"/>
    <s v="5.2-Contaminação"/>
    <s v="5-Miscelâneas/Demais causas"/>
    <s v="5.2-Causas comum"/>
    <s v="6-Interferência na Produção"/>
    <m/>
    <n v="2835"/>
    <m/>
    <m/>
  </r>
  <r>
    <n v="2018"/>
    <x v="0"/>
    <s v="Automação+Mecânica:_x000a_OI 2017571468 - OCVAP II - Falha na partida_x000a_Após a intervenção da caldeiraria na inspeção do filtro foi negociado com CNCO partidas no sistema OCVAP II para testes funcionais. Logo após almoço demos continuidade na avaliação da falha, inicialmente foi realizado partida tanto pelo tramo A quanto pelo B alinhados pelo TQ-03 sem sucesso atuando intertravamento por baixa pressão na descarga menor do que 1Kgf/cm2, o que nos levou a entender que se tratava de algo comum entre as bombas. Foram verificados novamente o alinhamento das válvulas manuais junto a equipe da operação e testado todas as válvulas XV´s do header de alimentação XV-105/106/107 todas sem anormalidades. Realizamos então segundo teste partida agora alinhando o TQ-02, porém houve o mesmo tipo de falha nas duas bombas. Sendo assim, foram realizadas várias tentativas de escorva utilizando alinhamento dos vent´s para vaso de drenagem fechada, mas também sem sucesso, a bomba não dava nenhum indício de ruído característico quando da ocorrência de ar no seu interior. Dessa forma, realizamos junto a operação drenagem da linha de sucção da bomba booster A através da tomada do PDIT-6313101A com apoio do caminhão vácuo, identificamos a saída de líquido com presença de gás. Feito essa manobra foi colocado novamente a bomba A em operação eo sistema partiu de primeira a pressão de descarga subiu para 13Kgf/cm2. Com isso, concluímos que realmente a falha era devido presença de ar trapeada na bomba. Foi feito esse mês procedimento na bomba B e deixando as duas bombas disponíveis para operação. Atividade concluída por volta das 16:00h. Por volta das 19:30h houve a necessidade de troca da bomba A pela B devido a uma falha no relé da  gaveta do K-13 da bomba A, Foi necessário verificação pela equipe de elétrica para avaliar a falha e acompanhar o retorno do tramo B, o que ocorreu com sucesso as 20:00h Caldeiraria:_x000a_OE 2016841774 - B-6313101B - Verificação Filtro Y _x000a_Hoje conforme programado tivemos a mobilização da equipe da CCT para inspeção no filtro Y da bomba B do OCVAP II com intuito de verificar a existência de alguma restrição interna que poderia estar ocasionando na indisponibilidade da bomba desde o dia 04/05. O filtro foi aberto e inspecionado pelo sup. Aoki e líder, porém não foi encontrado nenhum indicio de sujeira e ou existência de alguma tela de proteção que poderia estar causando a falha no sistema. Verificamos também a malha nova mesh(50) comparando com o filtro original mesh(100) a nova é realmente é mais aberta e está OK. Dessa forma, descartamos qualquer tipo de anormalidade no filtro, o mesmo foi reinstalado sem maiores delongas para realização novos testes funcionais nos sistemas com acompanhamento da manutenção. Atividade concluída por volta das 11:30h_x000a_Status: Concluído - disponível "/>
    <n v="2016841774"/>
    <x v="1"/>
    <s v="B-6313101B"/>
    <m/>
    <x v="25"/>
    <m/>
    <m/>
    <d v="2018-05-04T16:00:00"/>
    <d v="2018-05-05T16:00:00"/>
    <d v="2018-01-06T16:00:00"/>
    <n v="23.999998611223418"/>
    <n v="2832"/>
    <s v="SIM"/>
    <m/>
    <m/>
    <s v="6-Demais Falhas (Miscelâneas)"/>
    <s v="6.2-Causas Combinadas"/>
    <s v="3-Operação/Manutenção"/>
    <s v="3.1-Serviço fora das condições de projeto"/>
    <s v="6-Interferência na Produção"/>
    <m/>
    <n v="2855.9999986112234"/>
    <m/>
    <m/>
  </r>
  <r>
    <n v="2018"/>
    <x v="0"/>
    <s v="Hoje foi definido por realizarmos intervenção emergencial na bomba_x000a_FIREDOS de LGE, após relato da OP de que a mesma não estava operando_x000a_adequadamente, bombeando apenas água sem formar espuma. Por se tratar de_x000a_sistema de segurança, foi gerada ordem imediata para avaliação inicial_x000a_da caldeiraria, nas válvulas à montante da bomba para nos certificarmos_x000a_que o LGE chegava na bomba._x000a_Ao avaliar a válvula 3 vias, foi identificado que a mesma estava montada_x000a_com seu obturador invertido, causando um falso alinhamento de LGE para a_x000a_bomba, se tratando na verdade de um bloqueio de LGE. O mesmo foi_x000a_corrigido de imediato pela equipe. Equipamento foi testado sem_x000a_anormalidades._x000a__x000a_Informações do Executante: Não houve necessidade da retirada do_x000a_carretel. Foi constatado que o batente da alavanca estava invertido._x000a_Invertemos e o fluxo voltou ao normal (LGE). O mesmo não estava_x000a_obstruído."/>
    <n v="2017563814"/>
    <x v="1"/>
    <s v="B-542401"/>
    <s v="MONTAGEM DO OBTURADOR"/>
    <x v="43"/>
    <m/>
    <s v="REMONTAR "/>
    <d v="2018-05-02T12:30:00"/>
    <d v="2018-05-02T16:00:00"/>
    <d v="2018-01-01T00:00:00"/>
    <n v="3.4999999998835847"/>
    <n v="2916.5000000000582"/>
    <s v="SIM"/>
    <s v="NÃO"/>
    <s v="NÃO"/>
    <s v="1-Falha Mecânica"/>
    <s v="1.0-Geral"/>
    <s v="2-Fabricação/Instalação"/>
    <s v="2.2-Erro na Instalação"/>
    <s v="2-Teste Funcional"/>
    <m/>
    <n v="2919.9999999999418"/>
    <m/>
    <m/>
  </r>
  <r>
    <n v="2018"/>
    <x v="4"/>
    <s v="29/09 - Elétrica/Automação_x000a_OI 2018247833 - B-2621301A Falha na partida_x000a_Com o descarte de todas as cargas ocasionado pela queda do TG-D, a OP não conseguiu colocar novamente o OCVAP II para operar por uma falha na partida do motor da bomba principal. TMs Rodney, Valdemar e Danilo foram destinados para atuar de forma imediata. Equipe fez várias verificações em campo e tentou identificar de onde vinha esse sinal de shutdown mas estavam com dificuldade de encontrar a documentação do OCVAP II. Orientamos os TMs a tentar buscar estes documentos na pasta da documentação técnica, na NP-1, e foi possível encontrar o diagrama de interligação e possibilitar a análise. De imediato, TM Danilo identificou que o sinal de SD vinha do PED do shelter dos OCVAPs. Foi realizado apenas um reset e o SD sumiu. Por volta das 19h30, uma nova tentativa de partida foi feita, com sucesso da primeira vez. Segue operando._x000a_Status: Concluído - Operando_x000a_OBS: TMs Rodney, Valdemar e Danilo atuaram até aproximadamente 20h para finalizar a atividade e apontar os HHs de hoje._x000a_"/>
    <n v="2018247833"/>
    <x v="0"/>
    <s v="PED do shelter"/>
    <s v="PED do shelter"/>
    <x v="44"/>
    <s v="Bomba"/>
    <s v="Realização de reset PED do shelter"/>
    <d v="2018-09-29T14:15:00"/>
    <d v="2018-09-29T19:30:00"/>
    <d v="2018-05-19T18:30:00"/>
    <n v="5.25"/>
    <n v="3187.7499999999418"/>
    <s v="SIM"/>
    <s v="SIM"/>
    <s v="NÃO"/>
    <s v="3-Falha na Instrumentação"/>
    <s v="3.5-Falha no Software"/>
    <s v="3-Operação/Manutenção"/>
    <s v="3-Operação/Manutenção"/>
    <s v="9-Sob Demanda"/>
    <m/>
    <n v="3192.9999999999418"/>
    <m/>
    <m/>
  </r>
  <r>
    <n v="2018"/>
    <x v="0"/>
    <s v="Elétrica_x000a_OM 2017591334 - OCVAP II Correção Falha Disjuntores TRAMO A_x000a_Hoje equipe de elétrica deu continuidade na tarefa no disjuntor. A tomada que havia sido danificada foi substituído e foi possível prosseguir na análise. Equipe encontrou um dos cabos que chega ao relé solto. Este cabo era responsável por enviar o sinal de disjuntor aberto. Equipe realizou a conexão, fez testes e deu a tarefa como concluída, deixando o disjuntor e a bomba principal A do OCVAP II disponíveis._x000a_Status: Concluído - Disponível"/>
    <n v="2017591334"/>
    <x v="0"/>
    <s v="DJ-526"/>
    <s v="CABO SOLTO"/>
    <x v="44"/>
    <s v="Bomba"/>
    <s v="RECONECTAR EM LOCAL CORRETO."/>
    <d v="2018-05-19T07:30:00"/>
    <d v="2018-05-19T18:30:00"/>
    <d v="2018-01-01T00:00:00"/>
    <n v="11.000000000058208"/>
    <n v="3319.5"/>
    <s v="NÃO"/>
    <s v="NÃO"/>
    <s v="NÃO"/>
    <s v="4-Falha Elétrica"/>
    <s v="4.2-Circuito aberto"/>
    <s v="3-Operação/Manutenção"/>
    <s v="3.1-Serviço fora das condições de projeto"/>
    <s v="6-Interferência na Produção"/>
    <m/>
    <n v="3330.5000000000582"/>
    <m/>
    <m/>
  </r>
  <r>
    <n v="2018"/>
    <x v="0"/>
    <s v="Instrumentação / Automação / Elétrica/ Andaime_x000a_OI 2017638800 Queda do C-3123102A _x000a_Hoje as 8:38 da manha o compressor desarmou porem sem histórico de alarmes. Segundo relato da operação os instrumentos de campo estavam apagados, porem o TM Silvio ao chegar no local não identificou esta falha. Foi observado que a lógica de primeiro evento não está funcionando e também o sumario de alarmes, , acionado o Eng Daniel para verificação em campo, o mesmo já contactou a MAYEKAWA que está ciente do problema e estão tratando._x000a_Definido com a Instrumentação a verificação de todo circuito de alimentação do painel e instrumentos de campo com apoio da Automação. Verificado pela elétrica também possíveis falhas no rele SEL, nada encontrado._x000a_As 18h30 foi entregue para operação, operando._x000a_Eng Daniel, Favor acompanhar junto a MAYEKAWA a solução do problema,   _x000a_Edinison, o sumario de alarmes na IHM não conseguimos ver com nosso pessoal?_x000a_Status: Concluído - operando , pendente o sumario de alarmes."/>
    <s v="2017638800"/>
    <x v="0"/>
    <s v="C-3123102A"/>
    <m/>
    <x v="5"/>
    <s v="Painel de Controle"/>
    <m/>
    <d v="2018-05-21T08:00:00"/>
    <d v="2018-05-21T18:30:00"/>
    <d v="2018-01-01T00:00:00"/>
    <n v="10.5"/>
    <n v="3368.0000000000582"/>
    <s v="SIM"/>
    <s v="NÃO"/>
    <s v="NÃO"/>
    <s v="3-Falha na Instrumentação"/>
    <s v="3.1-Falha de Controle"/>
    <s v="3-Operação/Manutenção"/>
    <s v="3.1-Serviço fora das condições de projeto"/>
    <s v="6-Interferência na Produção"/>
    <m/>
    <n v="3378.5000000000582"/>
    <m/>
    <m/>
  </r>
  <r>
    <n v="2018"/>
    <x v="6"/>
    <s v="26/10 - Automação+Elétrica:_x000a_OI 2018367217 C-3123102A - Falha no aquecedor AQ-C-3123102A_x000a_Operação durante a noite e o dia tentou realizar a partida do aquecedor de óleo sem sucesso permanecendo em falha. Acionado manutenção após o almoço para avaliar a falha onde a equipe de automação atuou identificando que a falha era real e não uma falha retida na lógica. Foi então acionado a equipe de Elétrica Marcelão e Wladimir para verificar o equipamento, quando aberto a caixa de passagem foi identificado um curto nos cabos de ligação dos aquecedores onde estavam totalmente derretidos. Caso haja a necessidade de partir o compressor será necessário realizar um force no aquecedor para não ligar e liberar a para liberar o compressor para partir, os eletrecistas orientaram os operadores que caso precise partir o compressor a gaveta do aquecedor deve estar extraída para não ocasionar um dano maior. Em conversa com o Eng. Daniel foi identificado o NM 11.294.513 das resistências  onde temos 36un em estoque, estas resistências não são originais e já existe uma GM aplicada GAS/UO-APGN/APSP/MI2016/0008 neste mesmo equipamento, que foi realizada através da OM 2015209540. Amanhã será avaliado melhor o local para verificarmos se já é possível iniciar a substituição._x000a_Status: Indisponível - Necessário force no aquecedor para partir"/>
    <n v="2018367217"/>
    <x v="0"/>
    <s v="AQ-C-3123102A"/>
    <s v="AQ-C-3123102A"/>
    <x v="5"/>
    <s v="Lubrificação  Compressor"/>
    <s v="Substituição de cabos de ligação elétrico do aquecedor de óleo"/>
    <d v="2018-10-26T07:30:00"/>
    <d v="2018-10-30T16:00:00"/>
    <d v="2018-06-07T14:00:00"/>
    <n v="104.49999999994179"/>
    <n v="3377.4999999999418"/>
    <s v="NÃO"/>
    <s v="NÃO"/>
    <s v="NÃO"/>
    <s v="1-Falha Mecânica"/>
    <s v="1.3-Folga/Alinhamento"/>
    <s v="3-Operação/Manutenção"/>
    <s v="3.4-Desgaste e deterioção esperados."/>
    <s v="7-Observação Casual"/>
    <m/>
    <n v="3481.9999999998836"/>
    <m/>
    <m/>
  </r>
  <r>
    <n v="2018"/>
    <x v="6"/>
    <s v="28/10 - Caldeiraria/Mecânica_x000a_OM 2016856590 -  B-540001B REALIZAR TROCA DO ROTOR_x000a_Realizado raqueteamento da bomba com sucesso pela caldeiraria. Realizada remoção dos spools do sistema de selagem e arrefecimento da bomba. Um dos flanges do sistema de selagem foi danificado durante a desmontagem e precisaremos de atenção especial para realizar substituição dentro do período de troca do rotor da bomba. Amanhã iniciaremos a abertura da voluta da bomba."/>
    <n v="2016856590"/>
    <x v="0"/>
    <s v="Bomba"/>
    <s v="rotor Bomba"/>
    <x v="45"/>
    <s v="Bomba"/>
    <s v="Substituição de rotor da bomba para aumento de head fornecido"/>
    <d v="2018-10-30T09:00:00"/>
    <d v="2018-10-31T23:59:00"/>
    <d v="2018-06-05T15:00:00"/>
    <n v="38.983333333279006"/>
    <n v="3522"/>
    <s v="NÃO"/>
    <s v="NÃO"/>
    <s v="NÃO"/>
    <s v="5-Falha Externa"/>
    <s v="5.1-Obstrução/Bloqueio/Entupimento"/>
    <s v="3-Operação/Manutenção"/>
    <s v="3.4-Desgaste e deterioção esperados."/>
    <s v="4-Monitoramento Periódico da Condição"/>
    <m/>
    <n v="3560.983333333279"/>
    <m/>
    <m/>
  </r>
  <r>
    <n v="2018"/>
    <x v="3"/>
    <s v="Automação_x000a_OI 2017687016 - B-631502 Falha ventilador selagem_x000a_Hoje pela manhã houve mais uma falha similar à ocorrida ontem na B-631503, mas desta vez, na B-631502 de make up de propano, que impedia a transferência do inventário recém recebido de propano para as UAPOs. Realizada atividade com TM Danilo que identificou exatamente a mesma situação de problemas na lógica do temporizador do ventilador do sistema de selagem. Ajustamos novamente seguindo a mesma estratégia padrão dos planos de selagem da EagleBurgmann: operação do ventilador por 60s &gt; entrada da bomba &gt; operação do ventilador por 120s após parada da bomba. Com isto, a bomba entrou em operação na primeira tentativa e segue operando. OBS: Acreditamos que houve alguma SGM implementada recentemente que alterou estas lógicas de tempo dos ventiladores, porém de maneira errada, comprometendo a entrada da bomba. Como isto não passou pela MI, na segunda-feira, iremos consultar o pessoal do UOTOP que pode ter solicitado estas alterações._x000a_Status: Concluído - Disponível_x000a_"/>
    <n v="2017687016"/>
    <x v="0"/>
    <s v="B-631502"/>
    <s v="Lógica "/>
    <x v="46"/>
    <s v="Controle e Monitoramento"/>
    <s v="force com ARO 272"/>
    <d v="2018-06-02T08:15:00"/>
    <d v="2018-06-02T16:30:00"/>
    <d v="2018-01-01T00:00:00"/>
    <n v="8.25"/>
    <n v="3656.25"/>
    <s v="SIM"/>
    <s v="NÃO"/>
    <s v="NÃO"/>
    <s v="3-Falha na Instrumentação"/>
    <s v="3.1-Falha de Controle"/>
    <s v="2-Fabricação/Instalação"/>
    <s v="2.2-Erro na Instalação"/>
    <s v="6-Interferência na Produção"/>
    <m/>
    <n v="3664.5"/>
    <m/>
    <m/>
  </r>
  <r>
    <n v="2018"/>
    <x v="3"/>
    <s v="Elétrica+Engenharia: _x000a_OM 2017516631 - B-540001A - Alteração modo de operação - ISOC_x000a_OM 2017649042 - B-540001B - Alteração modo de operação - ISOC_x000a_OM 2017649090 - B-540001C - Alteração modo de operação - ISOC_x000a_Hoje conforme programado tivemos atuação da equipe de elétrica na alteração do modo de rotação das três bombas de combate a incêndio. Os TMs Flaviano e Rodney com apoio do eng. Allan passaram o modo controle de rotação do modo &quot;DROOP&quot; para modo &quot;ISOC&quot; fixando dessa forma o valor de rotação do motor a diesel em 1800rpm. Após as alterações foram testadas todas as bombas, o valor médio de rotação em torno de 1830rpm. Atividade concluída com sucesso. _x000a_Status: Concluído - disponível_x000a_"/>
    <n v="2017516631"/>
    <x v="1"/>
    <s v="PN-B-540001A"/>
    <s v="PN-B-540001A"/>
    <x v="47"/>
    <s v="Controle e Monitoramento"/>
    <s v="Passar o modo controle de rotação do modo &quot;DROOP&quot; para modo &quot;ISOC&quot;"/>
    <d v="2018-06-05T07:30:00"/>
    <d v="2018-06-05T11:00:00"/>
    <d v="2018-01-01T00:00:00"/>
    <n v="3.5000000000582077"/>
    <n v="3727.5"/>
    <s v="NÃO"/>
    <s v="NÃO"/>
    <s v="NÃO"/>
    <m/>
    <m/>
    <m/>
    <m/>
    <m/>
    <m/>
    <n v="3731.0000000000582"/>
    <m/>
    <m/>
  </r>
  <r>
    <n v="2018"/>
    <x v="3"/>
    <s v="Elétrica+Engenharia: _x000a_OM 2017516631 - B-540001A - Alteração modo de operação - ISOC_x000a_OM 2017649042 - B-540001B - Alteração modo de operação - ISOC_x000a_OM 2017649090 - B-540001C - Alteração modo de operação - ISOC_x000a_Hoje conforme programado tivemos atuação da equipe de elétrica na alteração do modo de rotação das três bombas de combate a incêndio. Os TMs Flaviano e Rodney com apoio do eng. Allan passaram o modo controle de rotação do modo &quot;DROOP&quot; para modo &quot;ISOC&quot; fixando dessa forma o valor de rotação do motor a diesel em 1800rpm. Após as alterações foram testadas todas as bombas, o valor médio de rotação em torno de 1830rpm. Atividade concluída com sucesso. _x000a_Status: Concluído - disponível"/>
    <n v="2017649042"/>
    <x v="1"/>
    <s v="PN-B-540001B"/>
    <s v="PN-B-540001B"/>
    <x v="45"/>
    <s v="Controle e Monitoramento"/>
    <s v="Passar o modo controle de rotação do modo &quot;DROOP&quot; para modo &quot;ISOC&quot;"/>
    <d v="2018-06-05T12:00:00"/>
    <d v="2018-06-05T15:00:00"/>
    <d v="2018-01-01T00:00:00"/>
    <n v="3"/>
    <n v="3732"/>
    <s v="NÃO"/>
    <s v="NÃO"/>
    <s v="NÃO"/>
    <m/>
    <m/>
    <m/>
    <m/>
    <m/>
    <m/>
    <n v="3735"/>
    <m/>
    <m/>
  </r>
  <r>
    <n v="2018"/>
    <x v="3"/>
    <s v="Elétrica+Engenharia: _x000a_OM 2017516631 - B-540001A - Alteração modo de operação - ISOC_x000a_OM 2017649042 - B-540001B - Alteração modo de operação - ISOC_x000a_OM 2017649090 - B-540001C - Alteração modo de operação - ISOC_x000a_Hoje conforme programado tivemos atuação da equipe de elétrica na alteração do modo de rotação das três bombas de combate a incêndio. Os TMs Flaviano e Rodney com apoio do eng. Allan passaram o modo controle de rotação do modo &quot;DROOP&quot; para modo &quot;ISOC&quot; fixando dessa forma o valor de rotação do motor a diesel em 1800rpm. Após as alterações foram testadas todas as bombas, o valor médio de rotação em torno de 1830rpm. Atividade concluída com sucesso. _x000a_Status: Concluído - disponível"/>
    <n v="2017649090"/>
    <x v="1"/>
    <s v="PN-B-540001C"/>
    <s v="PN-B-540001C"/>
    <x v="37"/>
    <s v="Controle e Monitoramento"/>
    <s v="Passar o modo controle de rotação do modo &quot;DROOP&quot; para modo &quot;ISOC&quot;"/>
    <d v="2018-06-05T15:30:00"/>
    <d v="2018-06-05T18:00:00"/>
    <d v="2018-01-01T00:00:00"/>
    <n v="2.4999999999417923"/>
    <n v="3735.5000000000582"/>
    <s v="NÃO"/>
    <s v="NÃO"/>
    <s v="NÃO"/>
    <m/>
    <m/>
    <m/>
    <m/>
    <m/>
    <m/>
    <n v="3738"/>
    <m/>
    <m/>
  </r>
  <r>
    <n v="2018"/>
    <x v="3"/>
    <s v="07/06 - Elétrica+Caldeiraria:_x000a_OM 2017173041 C-UC-513401B - Religação Cabos+Troca conexões+Teste funcional_x000a_Hoje foi dado prosseguimento na intervenção para restabelecimento do compressor de ar &quot;B&quot; original. Equipe de elétrica atuou na período da manhã removendo os cabos do compressor alugado da AGERADORA e reinstalou no compressor original. Em paralelo a equipe da caldeiraria realizou a desconexão do mangote e giro do spool da saída para conexão retonando com a condição original do compressor. Na parte da tarde quando do momento da remoção do libra da válvula descarga(gaveta) foi identificado trinca no flange lado do compressor em quase toda sua extensão inviabilizando qualquer tipo de teste na máquina. Com isso, junto a coordenação optamos impedir esse compressor até a troca dessa válvula. A equipe da CCT localizou no almoxarifado uma sobressalente válvula recuperada, no entanto, para realização dessa troca é necessário parada total da unidade devido a não ter nenhum tipo de bloqueio a montante desse compressor ou de qualquer outro ponto no header de saída.  _x000a_Planejamento-Caldeiraria: Por gentileza viabilizar nota/OM para substituição dessa válvula danificada no período de parada total em julho ou qualquer outra oportunidade de parada.   _x000a_Status: Reprogramar - Indisponível  -  31/07 - Caldeiraria_x000a_OM 2017710044 P. TOTAL - VALV-51340111 - Trinca no Flange da Válvula_x000a_Realizado com sucesso a troca da válvula manual de bloqueio do C-513401B. Compressor estará disponível para testes quando do retorno do sistema de ar comprimido._x000a_Status: Concluído"/>
    <n v="2017173041"/>
    <x v="0"/>
    <s v="C-UC-513401B"/>
    <s v="VALV-51340111"/>
    <x v="48"/>
    <s v="Compressor"/>
    <s v="Substituição da  VALV-51340111 (Válvula manual de bloqueio)"/>
    <d v="2018-06-07T09:45:00"/>
    <d v="2018-10-31T23:59:00"/>
    <d v="2018-01-01T00:00:00"/>
    <n v="3518.233333333279"/>
    <n v="3777.75"/>
    <s v="SIM"/>
    <s v="NÃO"/>
    <s v="NÃO"/>
    <s v="2-Falha de Material"/>
    <s v="2.5-Fratura/Quebra"/>
    <s v="3-Operação/Manutenção"/>
    <s v="3.1-Serviço fora das condições de projeto"/>
    <s v="5-Monitoramento Contínuo da Condição"/>
    <m/>
    <n v="7295.983333333279"/>
    <m/>
    <m/>
  </r>
  <r>
    <n v="2018"/>
    <x v="3"/>
    <s v="OI 2016306539 - M-VE-P-123113E - Reinstalar Polia Motora do Ventilador_x000a_Hoje no redia das 8h o Coordenador e Gerente de Operação solicitaram atuação imediata neste ventilador devido baixa refrigeração no sistema da UAPO I por falta de dois ventiladores e a alta carga da planta devido a parada da UAPO II. Esta atividade seria executa na semana 24 acabando sendo antecipada, a equipe de mecânica atuou na instalação da polia e correia do ventilador, realizado teste e liberado para a operação por volta das 14:30h._x000a_Status: Concluído - Operando"/>
    <n v="2016306539"/>
    <x v="0"/>
    <s v="M-VE-P-123113E"/>
    <s v="POLIA"/>
    <x v="49"/>
    <s v="Ventilador"/>
    <s v="USINAR E REISNTALAR POLIA"/>
    <d v="2018-06-12T09:30:00"/>
    <d v="2018-06-12T16:30:00"/>
    <d v="2018-01-01T00:00:00"/>
    <n v="6.9999999999417923"/>
    <n v="3897.5000000000582"/>
    <s v="NÃO"/>
    <s v="NÃO"/>
    <s v="NÃO"/>
    <s v="1-Falha Mecânica"/>
    <s v="1.5-Afrouxamento/Perda de Torque"/>
    <s v="3-Operação/Manutenção"/>
    <s v="3.1-Serviço fora das condições de projeto"/>
    <s v="4-Monitoramento Periódico da Condição"/>
    <m/>
    <n v="3904.5"/>
    <m/>
    <m/>
  </r>
  <r>
    <n v="2018"/>
    <x v="4"/>
    <s v="13/09 - Mecânica/Caldeiraria_x000a_OM 2018038714 - Mecânica/Caldeiraria - Apoio ao retorno da Unidade_x000a_C-123102B: Hoje por volta das 11h45, houve nova queda do compressor de propano B, desta vez por diferencial alto no filtro do sistema de óleo. Compressor de propano A foi partido após breve atuação da automação e a equipe de caldeiraria foi mobilizada no período da tarde para realizar a limpeza do filtro das bombas de óleo. Realmente havia bastante obstrução no filtro, que foi limpo e reinstalado, deixando novamente o compressor disponível para a OP._x000a_Status: Concluído - Disponível"/>
    <n v="2018038714"/>
    <x v="0"/>
    <s v="C-123102B"/>
    <s v="Filtro do sistema de óleo"/>
    <x v="28"/>
    <s v="Lubrificação"/>
    <s v=" Realizado limpeza do filtro das bombas de óleo"/>
    <d v="2018-09-13T13:00:00"/>
    <d v="2018-09-13T15:00:00"/>
    <d v="2018-03-25T19:00:00"/>
    <n v="2.0000000000582077"/>
    <n v="4122"/>
    <s v="SIM"/>
    <s v="NÃO"/>
    <s v="NÃO"/>
    <s v="3-Falha na Instrumentação"/>
    <s v="3.2 - Sem sinal/indicação/alarme"/>
    <s v="3-Operação/Manutenção"/>
    <s v="3-Operação/Manutenção"/>
    <s v="6-Interferência na Produção"/>
    <m/>
    <n v="4124.0000000000582"/>
    <m/>
    <m/>
  </r>
  <r>
    <n v="2018"/>
    <x v="6"/>
    <s v="19/10 - Mecânica+Elétrica+Mov.Carga:_x000a_OE 2018303229 B-123101A - Vazamento de óleo_x000a_Hoje conforme solicitado pela operação no REDIA foi antecipado atividade de reparo da bomba e MEG A da UAPO I da semana #43 para #42 em função de vazamento pela redutora. Em campo foi realizado a remoção dos cabos e do conjunto motor e da redutora para reparo em oficina. Em oficina foi verificado folga na entrada e saída da redutora fora dos limites de tolerância. Em avaliação junto coord. Gustavo foi decidido por substituir a mesma por redutora sobressalente disponível em estoque. Foi aberto a redutora nova e coleta de medidas das folgas para referência comparação com redutora danificada. Atividade continua amanhã com montagem da redutora nova com motor junto com a sua reinstalação no campo. Foi mobilizado os apoios de caminhão munck e empilhadeira da recomposição do equipamento no campo."/>
    <n v="2018303229"/>
    <x v="0"/>
    <s v="Cabeçote bomba"/>
    <s v="vedação cabeçote bomba"/>
    <x v="40"/>
    <s v="Bomba"/>
    <s v="Realizado verificação e realizado troca do redutor por excesso de folga axial"/>
    <d v="2018-10-19T08:30:00"/>
    <d v="2018-10-23T14:19:00"/>
    <d v="2018-04-30T12:00:00"/>
    <n v="101.81666666676756"/>
    <n v="4124.4999999999418"/>
    <s v="SIM"/>
    <s v="NÃO"/>
    <s v="NÃO"/>
    <m/>
    <m/>
    <m/>
    <m/>
    <s v="7-Observação Casual"/>
    <m/>
    <n v="4226.3166666667094"/>
    <m/>
    <m/>
  </r>
  <r>
    <n v="2018"/>
    <x v="3"/>
    <s v="27/06 - Andaime/Mecânica/Caldeiraria/Lubrificação:_x000a_OM 2017612984 - B-2123101A - AJUSTE DE DEFASAGEM_x000a_Realizada a montagem do pau de carga, remoção dos spools de sucção e descarga, remoção dos amortecedores de pulsação. Amanhã daremos início para a verificação da defasagem dos pistões._x000a_Status: Em andamento – Indisponível_x000a_28/06 - Mecânica:_x000a_OM 2017612984 - B-2123101A - AJUSTE DE DEFASAGEM_x000a_Realizada a desmontagem  bomba, iniciado a realização do ajuste da defasagem dos pistões e preparação para a montagem da bomba._x000a_Status: Em andamento – Indisponível_x000a_29/06 - OM 2017612984 - B-2123101A - AJUSTE DE DEFASAGEM_x000a_Atividade prosseguiu hoje com a instalação dos 3 diafragmas e tampas. Para segunda-feira, fica o torqueamento das tampas e alinhamento do conjunto._x000a_Status: Em andamento - Indisponível"/>
    <n v="2017612984"/>
    <x v="0"/>
    <s v="B-2123101A"/>
    <s v="MONTAGEM INCORRETA"/>
    <x v="29"/>
    <s v="Outros"/>
    <s v="CORREÇÃO DA MONTAGEM"/>
    <d v="2018-06-27T09:00:00"/>
    <d v="2018-07-04T16:00:00"/>
    <d v="2018-01-01T00:00:00"/>
    <n v="174.99999999994179"/>
    <n v="4257"/>
    <s v="NÃO"/>
    <s v="NÃO"/>
    <s v="NÃO"/>
    <s v="1-Falha Mecânica"/>
    <s v="1.6Interferência/Travamento/Emperramento"/>
    <s v="3-Operação/Manutenção"/>
    <s v="3.1-Serviço fora das condições de projeto"/>
    <s v="4-Monitoramento Periódico da Condição"/>
    <m/>
    <n v="4431.9999999999418"/>
    <m/>
    <m/>
  </r>
  <r>
    <n v="2018"/>
    <x v="4"/>
    <s v="05/09 - Automação+Mecânica:_x000a_OE 2017334883 - B-631503 Falha na Partida_x000a_Hoje tivemos recebimento pela manhã da primeira carreta de propano para recomposição do inventário do vaso de MAKE UP, a equipe solicitou apoio da MI para partida da bomba de descarregamento. Tivemos o em campo do Eng. Suzuki, Líder Renato e Coordenador Caio para avaliação para partida assistida e levantamento de dados para estudo de melhoria do plano de selagem. Foram tentadas várias manobras operacionais sem sucesso. Tentado a partida porém durante a pressurização da bomba ocorreu o esvaziamento de todo do pote de selagem, acionado a mecânica para completação do DRU, verificado a presença de glicol pela linha de vent da bomba. Foi realizado reaperto na válvula de dreno do sistema de selagem, onde foi dado meia volta de aperto. Tentado nova partida sem sucesso devido a pressão alta no sistema de selagem. Realizado então despressurização da bomba onde ocorreu a queda de pressão do sistema de selagem levando a diagnóstico de possível quebra do selo primário ou selo estava aberto. Foi feito teste despressurizando a bomba totalmente elevando a pressão do sistema de selagem com nova completação de glicol, onde o selo apresentou estanqueidade diante disso, foi realizado diversas partida sem sucesso devido a necessidade de alinhamento das válvulas de fundo das esferas 4 e 5 que estavam fechadas gerando shutdown para gaveta elétrica no K-13 via sinal do PES. Após abertura das válvulas foi feito by-pass do sinal de alarme do PDI-6315328 via ECOS. Após isso, foi feito a partida da bomba com sucesso, no entanto, a equipe da operação não estava conseguindo tirar todo o gás de dentro da bomba. Após a entrega da bomba operando a equipe da MI foi desmobilizada por volta das 20h00. Entregue equipamento para operação realizar a escorva no sistema para descarregamento do caminhão._x000a_Status: Concluído-operando "/>
    <n v="2017334883"/>
    <x v="0"/>
    <s v="B-631503"/>
    <s v="B-631503"/>
    <x v="20"/>
    <s v="Bomba"/>
    <s v="Completação do DRU; verificação da presença de glicol pela linha de venti da bomba; realização de reaperto na válvula de dreno do sistema de selagem; realização de despressurização da bomba; alinhamento das válvulas de fundo das esferas 4 e 5;realização de by-pass do sinal de alarme do PDI-6315328"/>
    <d v="2018-09-05T15:30:00"/>
    <d v="2018-09-05T19:00:00"/>
    <d v="2018-03-08T09:00:00"/>
    <n v="3.4999999998835847"/>
    <n v="4350.5000000000582"/>
    <s v="SIM"/>
    <s v="NÃO"/>
    <s v="NÃO"/>
    <s v="6-Demais Falhas (Miscelâneas)"/>
    <s v="6.2-Causas Combinadas"/>
    <s v="5-Miscelâneas/Demais causas"/>
    <s v="5.3-Causas combinadas"/>
    <s v="6-Interferência na Produção"/>
    <m/>
    <n v="4353.9999999999418"/>
    <m/>
    <m/>
  </r>
  <r>
    <n v="2018"/>
    <x v="8"/>
    <s v="03/07 - Elétrica/Automação_x000a_OI 2017805335 - XV-1621301B Não abre_x000a_Ontem, por volta das 23h, tivemos ocorrência de falha na XV-301B, da bomba principal B do OCVAP I. A válvula não abre e no display está descrita falha de fonte e falha de posicionador, além dos 3 leds verdes estarem acesos (condição anormal). Isto causa indisponibilidade do sistema todo, pois a bomba redundante está fora, em manutenção. Foi decidido junto com Coord. Ornan, por realizar a atividade apenas hoje, pela manhã. Foi então aberta esta ordem imediata e destinado TMs Wladimir e Rodney para avaliação inicial. Ao chegar no local, TMs a falha havia sumido. Foram realizadas tentativas de modular em local e remoto, com sucesso. Em seguida, foi realizada uma tentativa de partida do sistema com acompanhamento do TM Thiago mas a válvula voltou a falhar. TMs de elétrica então voltaram à atividade e identificaram que a falha possivelmente vinha de uma das placas do atuador. Realizada reserva do material para substituição, porém não obtivemos sucesso. Foi identificado pelos TMs um cabo danificado, que foi substituído, mas mesmo assim, sem sucesso. Partimos então para a troca do sensor de posição (realizada reserva de uma unidade do NM 11.583.254), com apoio do TM Hélvio, mas a falha continuou aparecendo. Neste meio tempo, foi finalizada a atividade na bomba B-1621301B, que permitiu a bomba operar com sucesso. Assim, suspendemos esta atividade para continuidade amanhã. Ainda temos a possibilidade de substituir mais duas placas deste atuador para tentar restabelecê-lo._x000a_OBS: TMs Hélvio, Wladimir e Rodney atuaram até aproximadamente 21h30 para finalizar a tarefa e relatar os detalhes na OM._x000a_Status: Em andamento - Indisponível 07/07 - Elétrica/Instrumentação:_x000a_OE 2017805335 - XV-1621301B Não abre(#)_x000a_Hoje foi dado prosseguimento na corretiva na válvula XV-301B do OCVAP I com apoio da equipe de instrumentação. Conseguimos identificar o motivo da falha na calibração dos sensores de posição. Estávamos configurando os limites de tolerância de abertura e fechamento que digital da válvula com valores invertidos. Após correção do posicionamento dos valores a válvula aceitou calibração de primeira. Sendo assim, foram feitos testes tanto remoto quanto local a válvula respondeu adequadamente. Equipe da operação conseguiu realizar o teste de troca da bomba porque havia terminal o bombeamento a pouco tempo, tendo produto agora para bombear somente na segunda-feira à noite. Atividade foi concluída por volta das 11:00h _x000a_Daniel, conforme acordado foi emitido a nota ZS 10682799 para montagem no laboratório da elétrica de uma giga de testes para desenvolvimento/aperfeiçoamento dos técnicos de elétrica nos atuadores da coester instalados nos sistemas OCVAP´s I e II. Temos dois atuadores reservas disponível em estoque. Com isso, foi solicitado ao planejamento realizar delineamento de uma ordem para inclusão na programação semanal para montagem dessa GIGA de testes, com intuito simular troca de placas, barreira, parametrização e configuração/calibração dos limites de posição. Também será incluso uma operação para elaboração de um procedimento/instrução técnica dessas. Este procedimento deverá conter cuidados específicos pois o risco de contato com circuito eletrônico é bastante elevado, uma vez que a tensão que alimenta essas placas é de 480Vac._x000a_Planejamento-Diego: Favor criar a reserva de devolução dos NM 11.583.254 e NM 11.229.860 placas não utilizadas, o único problema era a barreira intrínseca NM 11.231.644 danificada. _x000a_Status: Concluído-disponível - RETORNOU ATIVIDADES DE MANUTENÇÃO NOS DIAS (FATOS RELEVANTES)  04,05,06/07"/>
    <n v="2017805335"/>
    <x v="0"/>
    <s v="XV-1621301B"/>
    <s v="XV-1621301B"/>
    <x v="36"/>
    <s v="Bomba"/>
    <s v="Modular em local e remoto; Substituição do cabo e de duas placas do atuador; correção do posicionamento"/>
    <d v="2018-07-02T23:00:00"/>
    <d v="2018-07-07T11:00:00"/>
    <d v="2018-01-01T00:00:00"/>
    <n v="108"/>
    <n v="4391.0000000000582"/>
    <s v="SIM"/>
    <s v="SIM"/>
    <s v="NÃO"/>
    <s v="1-Falha Mecânica"/>
    <s v="1.6Interferência/Travamento/Emperramento"/>
    <s v="5-Miscelâneas/Demais causas"/>
    <s v="5.1-Nenhuma causa encontrada"/>
    <s v="6-Interferência na Produção"/>
    <m/>
    <n v="4499.0000000000582"/>
    <m/>
    <m/>
  </r>
  <r>
    <n v="2018"/>
    <x v="8"/>
    <s v="16/07  - Mecânica:_x000a_OM 2017645796 - M-B-123701A Subst. Rolamentos do Motor_x000a_Segue em andamento atividade em oficina para a substituição dos rolamentos do motor. Hoje foi aberto o motor, removido as tampas, medidos os dimensionais de folga. Atividade continua amanhã. _x000a_Status: Em andamento - continua 16/07_x000a_"/>
    <n v="2017645796"/>
    <x v="0"/>
    <s v="M-B-123701A"/>
    <s v="M-B-123701A"/>
    <x v="50"/>
    <s v="Motor"/>
    <s v="Subistituição de rolamento do moter elétrico"/>
    <d v="2018-07-16T08:00:00"/>
    <d v="2018-07-23T16:30:00"/>
    <d v="2018-01-01T00:00:00"/>
    <n v="176.49999999994179"/>
    <n v="4712.0000000000582"/>
    <s v="SIM"/>
    <s v="NÃO"/>
    <s v="NÃO"/>
    <s v="7-Manutenção Preventiva"/>
    <s v="7-Manutenção Preventiva"/>
    <s v="7-Manutenção Preventiva"/>
    <s v="7-Manutenção Preventiva"/>
    <s v="4-Monitoramento Periódico da Condição"/>
    <m/>
    <n v="4888.5"/>
    <m/>
    <m/>
  </r>
  <r>
    <n v="2018"/>
    <x v="8"/>
    <s v="26/07 - Mecânica:_x000a_OI 2017898038 - B-600001A - Limpeza filtro Y_x000a_OI 2017897893 - B-600001B - Limpeza filtro Y_x000a_As 05:00h da manhã foi acionado a manutenção devido ao entupimento dos filtro das bombas de drenagem fechada impedindo a continuidade na drenagem dos coletores para a liberação da unidade para a parada de manutenção da unidade, sendo entregue as bombas para a operação as 08:00h. Logo que realizada a partida da bomba B já ocorreu o entupimento do filtro, foi acionado o ISUP para atuar na limpeza do filtro novamente. Devido a criticidade da drenagem dos coletores o Gerente Amauri autorizou a remoção do filtro e a operação da bomba sem o filtro na sucção, sendo assim concluída a drenagem dos coletores no final do dia._x000a_Status: Concluído - Disponível"/>
    <n v="2017898038"/>
    <x v="0"/>
    <s v="Filtro Y"/>
    <s v="Filtro Y"/>
    <x v="51"/>
    <s v="Acessórios Pacote"/>
    <s v="Limpeza do Filtro"/>
    <d v="2018-07-26T05:00:00"/>
    <d v="2018-07-26T08:00:00"/>
    <d v="2018-01-01T00:00:00"/>
    <n v="3"/>
    <n v="4949.0000000000582"/>
    <s v="SIM"/>
    <s v="NÃO"/>
    <s v="NÃO"/>
    <s v="1-Falha Mecânica"/>
    <s v="1.6Interferência/Travamento/Emperramento"/>
    <s v="3-Operação/Manutenção"/>
    <s v="3.1-Serviço fora das condições de projeto"/>
    <s v="5-Monitoramento Contínuo da Condição"/>
    <m/>
    <n v="4952.0000000000582"/>
    <m/>
    <m/>
  </r>
  <r>
    <n v="2018"/>
    <x v="8"/>
    <s v="26/07 - Mecânica:_x000a_OI 2017898038 - B-600001A - Limpeza filtro Y_x000a_OI 2017897893 - B-600001B - Limpeza filtro Y_x000a_As 05:00h da manhã foi acionado a manutenção devido ao entupimento dos filtro das bombas de drenagem fechada impedindo a continuidade na drenagem dos coletores para a liberação da unidade para a parada de manutenção da unidade, sendo entregue as bombas para a operação as 08:00h. Logo que realizada a partida da bomba B já ocorreu o entupimento do filtro, foi acionado o ISUP para atuar na limpeza do filtro novamente. Devido a criticidade da drenagem dos coletores o Gerente Amauri autorizou a remoção do filtro e a operação da bomba sem o filtro na sucção, sendo assim concluída a drenagem dos coletores no final do dia._x000a_Status: Concluído - Disponível"/>
    <n v="2017897893"/>
    <x v="0"/>
    <s v="Filtro Y"/>
    <s v="Filtro Y"/>
    <x v="52"/>
    <s v="Acessórios Pacote"/>
    <s v="Limpeza do Filtro"/>
    <d v="2018-07-26T05:00:00"/>
    <d v="2018-07-26T08:00:00"/>
    <d v="2018-01-01T00:00:00"/>
    <n v="3"/>
    <n v="4949.0000000000582"/>
    <s v="SIM"/>
    <s v="NÃO"/>
    <s v="NÃO"/>
    <s v="1-Falha Mecânica"/>
    <s v="1.6Interferência/Travamento/Emperramento"/>
    <s v="3-Operação/Manutenção"/>
    <s v="3.1-Serviço fora das condições de projeto"/>
    <s v="5-Monitoramento Contínuo da Condição"/>
    <m/>
    <n v="4952.0000000000582"/>
    <m/>
    <m/>
  </r>
  <r>
    <n v="2018"/>
    <x v="5"/>
    <s v="01,02,03,06,07,08,10,14,15,16,17,27,28,29,/08 - Sulzer/Engenharia:_x000a_OM 2017591632 - M-B-2621301B Subst. Castelo da Base _x000a_Hoje foi concluído a montagem dos três eletrodutos que haviam sido removidos para instalação da nova base do castelo. Foi concluído também o alinhamento do motor. Ficou pendente agora a recomposição dos cabos dos instrumentos, montagem dos eletrodutos e reinstalação dos cabos do motor para realização de testes funcionais. Acordado entre CMOC e MI que essas etapas pendentes serão realizadas na programação da semana #36 quando teremos novamente alimentação para fazer o teste do sentido de giro do motor._x000a_Status: Reprogramada - Semana #36"/>
    <n v="2017591632"/>
    <x v="1"/>
    <s v="Castelo da Base"/>
    <s v="Castelo da Base (B-2621301B)"/>
    <x v="15"/>
    <s v="Motor"/>
    <s v="Subistituição do Castelo da Base (B-2321301B)"/>
    <d v="2018-08-01T09:00:00"/>
    <d v="2018-09-20T15:50:00"/>
    <d v="2018-01-03T16:30:00"/>
    <n v="1206.8333333332557"/>
    <n v="5032.5"/>
    <s v="SIM"/>
    <s v="NÃO"/>
    <s v="NÃO"/>
    <s v="7-Manutenção Preventiva"/>
    <s v="7-Manutenção Preventiva"/>
    <s v="7-Manutenção Preventiva"/>
    <s v="7-Manutenção Preventiva"/>
    <s v="1-Manutenção Periódica"/>
    <m/>
    <n v="6239.3333333332557"/>
    <m/>
    <m/>
  </r>
  <r>
    <n v="2018"/>
    <x v="5"/>
    <s v="13,15/08 - Mecânica_x000a_OM 2016778155 - B-513203 - Montar andaime e substituir rolamentos_x000a_Realizada remoção da bomba para oficina. Amanhã será iniciada a troca dos rolamentos._x000a_Status: Em andamento_x000a_Preditiva_x000a_14/09 - OM 2016778155 - B-513203 Rolamento Danificado_x000a_Realizada coleta e verificação dos parâmetros de vibração pela preditiva. Bomba está OK, sem necessidade de alinhar. No período da manhã, a mesma foi parada para partida da bomba 01B. Está disponível._x000a_Status: Concluído - Disponível_x000a_"/>
    <n v="2016778155"/>
    <x v="0"/>
    <s v="ROLAMENTO DA B-513203"/>
    <s v="ROLAMENTO B-513203"/>
    <x v="53"/>
    <s v="Bomba"/>
    <s v="Realizar subistituição de rolamento"/>
    <d v="2018-08-13T09:00:00"/>
    <d v="2018-08-24T12:00:00"/>
    <d v="2018-01-01T00:00:00"/>
    <n v="267"/>
    <n v="5385"/>
    <s v="SIM"/>
    <s v="NÃO"/>
    <s v="NÃO"/>
    <s v="1-Falha Mecânica"/>
    <s v="1.2-Vibração"/>
    <s v="3-Operação/Manutenção"/>
    <s v="3.4-Desgaste e deterioção esperados."/>
    <s v="4-Monitoramento Periódico da Condição"/>
    <m/>
    <n v="5652"/>
    <m/>
    <m/>
  </r>
  <r>
    <n v="2018"/>
    <x v="5"/>
    <s v="13,15/08 -_x000a_ OE 2014868114 - B-513201B - Montar andaime e e sanar vazamento pela voluta_x000a_Realizada remoção dos periféricos da bomba para possibilitar sua abertura. Amanhã deve ser aberta a voluta e substituída a junta._x000a_Status: Em andamento_x000a_COMENTARIO SAP 27/08 - Atividade não realizada por solicitação do coordenador Carlos Toledo com justificativa assinada. O mesmo informou que somente ira disponibilizar o equipamento para desraqueamento quando o filtro Y da sucção da bomba estiver fechado e torqueado._x000a__x000a_Obs: esta pendente a junta do Filtro Y"/>
    <n v="2014868114"/>
    <x v="0"/>
    <s v="ROLAMENTO DA B-513201B"/>
    <s v="ROLAMENTO B-513201B"/>
    <x v="54"/>
    <s v="Bomba"/>
    <s v="Realizar subistituição de rolamento"/>
    <d v="2018-08-13T13:30:00"/>
    <d v="2018-10-31T23:59:00"/>
    <d v="2018-01-01T00:00:00"/>
    <n v="1906.483333333279"/>
    <n v="5389.5"/>
    <s v="SIM"/>
    <s v="NÃO"/>
    <s v="NÃO"/>
    <s v="1-Falha Mecânica"/>
    <s v="1.2-Vibração"/>
    <s v="3-Operação/Manutenção"/>
    <s v="3.4-Desgaste e deterioção esperados."/>
    <s v="4-Monitoramento Periódico da Condição"/>
    <m/>
    <n v="7295.983333333279"/>
    <m/>
    <m/>
  </r>
  <r>
    <n v="2018"/>
    <x v="5"/>
    <s v="24,25,27,28,29,30/08 - OM 2017613206 B-2123101B AJUSTE DE DEFASAGEM_x000a_Hoje foi concluído o alinhamento dos três cabeçotes pela equipe da G&amp;E, próximo passo agora é o desraqueteamento pela G&amp;E nos próximos dias._x000a_Status: Em andamento - Continua 31/08"/>
    <n v="2017613206"/>
    <x v="0"/>
    <s v="B-2123101B"/>
    <s v="B-2123101B"/>
    <x v="22"/>
    <s v="Bomba"/>
    <s v="Ajuste de defasagem da bomba"/>
    <d v="2018-08-24T13:00:00"/>
    <d v="2018-08-31T17:00:00"/>
    <d v="2018-01-01T00:00:00"/>
    <n v="172.00000000011642"/>
    <n v="5652.9999999999418"/>
    <s v="SIM"/>
    <s v="NÃO"/>
    <s v="NÃO"/>
    <s v="1-Falha Mecânica"/>
    <s v="1.5-Afrouxamento/Perda de Torque"/>
    <s v="3-Operação/Manutenção"/>
    <s v="3.1-Serviço fora das condições de projeto"/>
    <s v="4-Monitoramento Periódico da Condição"/>
    <m/>
    <n v="5825.0000000000582"/>
    <m/>
    <m/>
  </r>
  <r>
    <n v="2018"/>
    <x v="4"/>
    <s v="06/09 - Elétrica:_x000a_OM  2016064944 C-513401F Substituição Transformador de Comando_x000a_Conforme programado foi realizado a instalação do transformador de comando do compressor sendo finalizada todas as pendências impeditivas para operar o compressor. Agora vamos programar a remoção dos cabos do compressor alugado para o compressor F e interligar a tubulação de descarga._x000a_Status: Concluído - Pendente interligação dos cabos elétricos e tubulação de descarga"/>
    <n v="2016064944"/>
    <x v="0"/>
    <s v="Transformador de comando"/>
    <s v="Transformador de comando"/>
    <x v="33"/>
    <s v="Compressor"/>
    <s v="Instalação do transformador de comando do compressor"/>
    <d v="2018-09-05T13:00:00"/>
    <d v="2018-09-05T15:00:00"/>
    <d v="2018-01-01T00:00:00"/>
    <n v="2.0000000000582077"/>
    <n v="5940.9999999999418"/>
    <s v="SIM"/>
    <s v="NÃO"/>
    <s v="NÃO"/>
    <s v="4-Falha Elétrica"/>
    <s v="4.0-Geral"/>
    <s v="2-Fabricação/Instalação"/>
    <s v="2-Fabricação/Instalação"/>
    <s v="8-Manutenção Corretiva"/>
    <m/>
    <n v="5943"/>
    <m/>
    <m/>
  </r>
  <r>
    <n v="2018"/>
    <x v="4"/>
    <s v="12/09 - Elétrica+Automação_x000a_OM 2018038599 M-VT-C-123102B-Desarme motor do ventilador._x000a_Estamos com equipe de elétrica e automação atuando na verificação da falha do motor do ventilador do permutador das bombas de óleo de lubrificação do motor do propano B que está desarmando. Fforam verificados os sinais na gaveta 3J do PN-513207 e constatado que desarme é devido ausência do sinal vindo do PES. TM Damasco segue atuando na busca desse sinal no painel do PLC/Rearranjo._x000a_Status: Em andamento_x000a_13/09 - Elétrica/Automação_x000a_OM 2018038599 ELÉTRICA - Apoio ao retorno da Unidade_x000a_M-VT-C-123102B - Desarme do motor: Após falha de comunicação gerando confusão, onde foi avaliado o cooler do sistema de óleo do compressor que está librado a um tempo para reparo que possui redundância com o cooler do sistema de lubrificação do motor principal que não tem redundância. Chegamos  a conclusão de que o ventilador que está em falha é o do sistema de lubrificação do motor principal que não possui redundância e temperatura do óleo elevar pode ocorrer o TRIP do compressor, a equipe avaliou e a gaveta do disjuntor do ventilador está com indicação de SD onde foi identificado que a gaveta está enviando o sinal de 24V para o PES e recebendo também o sinal de 24V do PES. Para isso a equipe precisa desconectar o cabo de SD que vai para o PES e simular um novo sinal de 24V enviado por uma fonte externa para identificar a origem da falha. Por solicitação do Coordenador de operação a atividade deveria ser deixada para a parte da manhã onde Mexilhão realizará o fechamento de 2 poços e estando com a pressão dos GASMEX mais baixa caso acorra algum SD na unidade estará menos crítico para o retorno da unidade_x000a_Status: Indisponível"/>
    <n v="2018038599"/>
    <x v="0"/>
    <s v="M-VT-C-123102B"/>
    <s v="M-VT-C-123102B"/>
    <x v="55"/>
    <s v="Motor"/>
    <s v="Verificados os sinais na gaveta 3J do PN-513207 ; Avaliação do cooler do sistema de óleo do compressor; avaliação da gaveta do disjuntor do ventilador; Desconectar o cabo de SD"/>
    <d v="2018-09-12T07:30:00"/>
    <d v="2018-09-25T13:20:00"/>
    <d v="2018-01-01T00:00:00"/>
    <n v="317.83333333331393"/>
    <n v="6103.5"/>
    <s v="SIM"/>
    <s v="NÃO"/>
    <s v="NÃO"/>
    <s v="3-Falha na Instrumentação"/>
    <s v="3.2 - Sem sinal/indicação/alarme"/>
    <s v="3-Operação/Manutenção"/>
    <s v="3.1-Serviço fora das condições de projeto"/>
    <s v="6-Interferência na Produção"/>
    <m/>
    <n v="6421.3333333333139"/>
    <m/>
    <m/>
  </r>
  <r>
    <n v="2018"/>
    <x v="4"/>
    <s v="13/09 - Elétrica/Automação_x000a_OM 2018038599 ELÉTRICA - Apoio ao retorno da Unidade_x000a_C-513401C: Analisado a falha de sobre carga do motor do compressor após ter retornado para sistema de geração principal da unidade onde foi identificado a inversão de umas das fases do motor fazendo com que ocorresse a sobre carga, com isso foi invertida a fase do motor e colocado o compressor em operação sem anormalidade._x000a_Status: Concluído - Operando"/>
    <n v="2018038599"/>
    <x v="0"/>
    <s v="M-C-513401C"/>
    <s v="M-C-513401C"/>
    <x v="56"/>
    <s v="Motor"/>
    <s v="Realização de inverção da fase do motor"/>
    <d v="2018-09-13T13:00:00"/>
    <d v="2018-09-13T23:00:00"/>
    <d v="2018-01-01T00:00:00"/>
    <n v="10.000000000116415"/>
    <n v="6132.9999999999418"/>
    <s v="SIM"/>
    <s v="NÃO"/>
    <s v="NÃO"/>
    <s v="4-Falha Elétrica"/>
    <s v="4-Falha Elétrica"/>
    <s v="3-Operação/Manutenção"/>
    <s v="3-Operação/Manutenção"/>
    <s v="9-Sob Demanda"/>
    <m/>
    <n v="6143.0000000000582"/>
    <m/>
    <m/>
  </r>
  <r>
    <n v="2018"/>
    <x v="4"/>
    <s v="25/09  - OM 2018038599 - Apoio elétrica partida unidade_x000a_MV-P-2123713-7 - Não entra em operação. _x000a_A Elétrica foi acionada para verificar falha na partida do motor, foi identificado que falha na inserção do cubículo, reparado e colocado em operação._x000a_Status: Concluído - operando"/>
    <n v="2018038599"/>
    <x v="0"/>
    <s v="Cubículo"/>
    <s v="Cubículo"/>
    <x v="57"/>
    <s v="Motor"/>
    <s v="Realizado Inserção do cubículo após ser reparado"/>
    <d v="2018-09-25T10:30:00"/>
    <d v="2018-09-26T00:04:00"/>
    <d v="2018-01-01T00:00:00"/>
    <n v="13.566666666709352"/>
    <n v="6418.5"/>
    <s v="SIM"/>
    <s v="NÃO"/>
    <s v="NÃO"/>
    <s v="3-Falha na Instrumentação"/>
    <s v="3-Falha na Instrumentação"/>
    <s v="3-Operação/Manutenção"/>
    <s v="3.0-Geral"/>
    <s v="9-Sob Demanda"/>
    <m/>
    <n v="6432.0666666667094"/>
    <m/>
    <m/>
  </r>
  <r>
    <n v="2018"/>
    <x v="4"/>
    <s v="27/09 - Mecânica_x000a_OM 2018032425 - GE-513202 MANUT PREV ANUAL_x000a_Iniciada e praticamente finalizada toda a preventiva mecânica do MTU. Somente está faltando a troca do filtro de óleo lubrificante, que será realizada amanha. Amanhã também a elétrica iniciará suas atividades, com previsão de finalizar no mesmo dia, salvo grandes imprevistos._x000a_Status: Em andamento - Disponível"/>
    <n v="2018032425"/>
    <x v="1"/>
    <s v="MTU"/>
    <s v="GE-513202"/>
    <x v="27"/>
    <s v="Gerador"/>
    <s v="Mantenção preventiva anual no GE-513202"/>
    <d v="2018-09-27T09:00:00"/>
    <d v="2018-09-30T17:00:00"/>
    <d v="2018-01-01T00:00:00"/>
    <n v="80.000000000058208"/>
    <n v="6465"/>
    <s v="SIM"/>
    <s v="NÃO"/>
    <s v="NÃO"/>
    <s v="7-Manutenção Preventiva"/>
    <s v="7-Manutenção Preventiva"/>
    <s v="7-Manutenção Preventiva"/>
    <s v="7-Manutenção Preventiva"/>
    <s v="7-Manutenção Preventiva"/>
    <m/>
    <n v="6545.0000000000582"/>
    <m/>
    <m/>
  </r>
  <r>
    <n v="2018"/>
    <x v="6"/>
    <s v="02/10 - Elétrica:_x000a_OE 2015668168 -C-513401D- Substituição Contatora e terminal gaveta_x000a_Realizado atividade extraprogramada antecipada da semana #40 para substituição da contatora danificada e do terminal da fase T que estava bastante degradado. Essa demanda é oriunda de atividade preditiva realizada recentemente. Além da substituição dos dois componentes danificados foi necessário também a troca do sensor de gaveta inserida que apresentando falha. TM Valdemar retirou da gaveta reserva esse componente e recompôs esse demarrador DEM-05 do PN-513213 reestabelecendo a gaveta. Equipamento foi liberado com sucesso por volta das 15h00. Compressor segue operando sem anormalidades._x000a_Status: Concluído-operando"/>
    <n v="2015668168"/>
    <x v="0"/>
    <s v="Diversos"/>
    <s v="Diversos"/>
    <x v="58"/>
    <s v="Compressor"/>
    <s v="Substituição Contatora e terminal gaveta_x000a_do terminal da fase T;  troca do sensor de gaveta inserida;  recomposição do demarrador DEM-05 do PN-513213; reestabelecimento da a gaveta. Equipamento foi liberado com sucesso por volta das 15h00. Compressor segue operando sem anormalidades._x000a_Status: Concluído-operando"/>
    <d v="2018-10-02T09:00:00"/>
    <d v="2018-10-02T15:00:00"/>
    <d v="2018-01-01T00:00:00"/>
    <n v="6"/>
    <n v="6585"/>
    <s v="SIM"/>
    <s v="NÃO"/>
    <s v="NÃO"/>
    <s v="2-Falha de Material"/>
    <s v="2.5-Fratura/Quebra"/>
    <s v="3-Operação/Manutenção"/>
    <s v="3-Operação/Manutenção"/>
    <s v="9-Sob Demanda"/>
    <m/>
    <n v="6591"/>
    <m/>
    <m/>
  </r>
  <r>
    <n v="2018"/>
    <x v="6"/>
    <s v="03/10 - Mecânica+Mov. Carga:_x000a_OM 2015900767 - B-636101B - Reinstalar Motor_x000a_Hoje conforme programado foi realizado a remoção do campo dos motores danificados das bombas  A e B do sistema de etanol para oficina. Foram montados pelas equipes de mecânica e movimentação de carga os dois motores reparados no campo. Atividade prossegue amanhã com recomposição dos cabos e demais periféricos. _x000a_Status: Em andamento - Indisponível"/>
    <n v="2015900767"/>
    <x v="0"/>
    <s v="M-B-636101B"/>
    <s v="  M-B-636101B"/>
    <x v="59"/>
    <s v="Motor"/>
    <s v="Remoção do campo dos motores danificados das bombas  A e B do sistema de etanol; reparados no campo"/>
    <d v="2018-10-03T08:30:00"/>
    <d v="2018-10-04T16:00:00"/>
    <d v="2018-01-01T00:00:00"/>
    <n v="31.5"/>
    <n v="6608.4999999999418"/>
    <s v="SIM"/>
    <s v="NÃO"/>
    <s v="NÃO"/>
    <s v="2-Falha de Material"/>
    <s v="2-Falha de Material"/>
    <s v="3-Operação/Manutenção"/>
    <s v="3.0-Geral"/>
    <s v="4-Monitoramento Periódico da Condição"/>
    <m/>
    <n v="6639.9999999999418"/>
    <m/>
    <m/>
  </r>
  <r>
    <n v="2018"/>
    <x v="6"/>
    <s v="03/10 - Mecânica+Mov. Carga:_x000a_OM 2015905439 - B-636101A - Reinstalar Motor_x000a_Hoje conforme programado foi realizado a remoção do campo dos motores danificados das bombas  A e B do sistema de etanol para oficina. Foram montados pelas equipes de mecânica e movimentação de carga os dois motores reparados no campo. Atividade prossegue amanhã com recomposição dos cabos e demais periféricos. _x000a_Status: Em andamento - Indisponível"/>
    <n v="2015905439"/>
    <x v="0"/>
    <s v="  M-B-636101A"/>
    <s v="  M-B-636101A"/>
    <x v="60"/>
    <s v="Motor"/>
    <s v="Remoção do campo dos motores danificados das bombas  A e B do sistema de etanol; reparados no campo"/>
    <d v="2018-10-03T10:30:00"/>
    <d v="2018-10-04T16:00:00"/>
    <d v="2018-01-01T00:00:00"/>
    <n v="29.499999999941792"/>
    <n v="6610.5"/>
    <s v="SIM"/>
    <s v="NÃO"/>
    <s v="NÃO"/>
    <s v="2-Falha de Material"/>
    <s v="2-Falha de Material"/>
    <s v="3-Operação/Manutenção"/>
    <s v="3.0-Geral"/>
    <s v="4-Monitoramento Periódico da Condição"/>
    <m/>
    <n v="6639.9999999999418"/>
    <m/>
    <m/>
  </r>
  <r>
    <n v="2018"/>
    <x v="6"/>
    <s v="09/10 - Elétrica+Mecânica:_x000a_OI 2018291290 - B-123702B - Quebra do Ventilador do sistema de selagem (#)_x000a_OI 2018291338 - B-123702A - Remoção do ventilador do sistema de selagem_x000a_No retorno da estabilização após o SD parcial, na partida da bomba B-123702B ocorreu a quebra da hélice do ventilador do sistema de selagem indisponibilizando a bomba. Foi acionado a manutenção para verificar e foi identificado realmente a quebra da hélice como também que os rolamentos do motor também estavam ruins com folga e travando aleatoriamente. Diante o exposto removemos o ventilador da bomba ao lado B-123702A que se encontra indisponível devido a troca do selo mecânico, instalado da bomba B-123702B e liberado para operação por volta das 15h."/>
    <n v="2018291290"/>
    <x v="0"/>
    <s v="Motor elétrico resfriador selagem"/>
    <s v="Ventoinha do motor elétrico"/>
    <x v="61"/>
    <s v="Bomba"/>
    <s v="Substituição do motor elétrico com aplicação do equipamento que estava disponível na B-123702A"/>
    <d v="2018-10-09T08:00:00"/>
    <d v="2018-10-09T16:45:00"/>
    <d v="2018-01-01T00:00:00"/>
    <n v="8.7499999998835847"/>
    <n v="6752.0000000000582"/>
    <s v="SIM"/>
    <s v="NÃO"/>
    <s v="NÃO"/>
    <m/>
    <m/>
    <m/>
    <m/>
    <m/>
    <m/>
    <n v="6760.7499999999418"/>
    <m/>
    <m/>
  </r>
  <r>
    <n v="2018"/>
    <x v="6"/>
    <s v="Mecânica+Elétrica:_x000a_OI 2018301148 - M-VE-P-B-541201A-01 Motor travado #_x000a_OI 2018301058 - M-VE-P-B-541201B-01 Motor travado #_x000a_Acionado a manutenção no primeiro horário devido falha na partida das duas bombas do vaso de Blowdown desarmando os disjuntores e o vaso estava com indicação de 30% de nível e o intertravamento da unidade por SD2 ocorre com 36%. Equipe avaliou e identificou que o ventilador da selagem das duas bombas estavam travado onde foi realizado o destravamento dos dois ventiladores, acompanhada a partida das bombas que ocorreram com sucesso._x000a_Status: Concluído - Disponível"/>
    <n v="2018301148"/>
    <x v="0"/>
    <s v="Motor elétrico"/>
    <s v="Eixo"/>
    <x v="62"/>
    <s v="Motor Elétrico"/>
    <s v="Aplicação de desengripante com destravamento do eixo"/>
    <d v="2018-10-11T09:00:00"/>
    <d v="2018-10-11T16:00:00"/>
    <d v="2018-01-01T00:00:00"/>
    <n v="6.9999999999417923"/>
    <n v="6801"/>
    <s v="SIM"/>
    <s v="NÃO"/>
    <s v="NÃO"/>
    <m/>
    <m/>
    <m/>
    <m/>
    <s v="9-Sob Demanda"/>
    <m/>
    <n v="6807.9999999999418"/>
    <m/>
    <m/>
  </r>
  <r>
    <n v="2018"/>
    <x v="6"/>
    <s v="Mecânica+Elétrica:_x000a_OI 2018301148 - M-VE-P-B-541201A-01 Motor travado #_x000a_OI 2018301058 - M-VE-P-B-541201B-01 Motor travado #_x000a_Acionado a manutenção no primeiro horário devido falha na partida das duas bombas do vaso de Blowdown desarmando os disjuntores e o vaso estava com indicação de 30% de nível e o intertravamento da unidade por SD2 ocorre com 36%. Equipe avaliou e identificou que o ventilador da selagem das duas bombas estavam travado onde foi realizado o destravamento dos dois ventiladores, acompanhada a partida das bombas que ocorreram com sucesso._x000a_Status: Concluído - Disponível"/>
    <n v="2018301058"/>
    <x v="0"/>
    <s v="Motor elétrico"/>
    <s v="Eixo"/>
    <x v="63"/>
    <s v="Motor Elétrico"/>
    <s v="Aplicação de desengripante com destravamento do eixo"/>
    <d v="2018-10-11T09:00:00"/>
    <d v="2018-10-11T16:00:00"/>
    <d v="2018-01-01T00:00:00"/>
    <n v="6.9999999999417923"/>
    <n v="6801"/>
    <s v="SIM"/>
    <s v="NÃO"/>
    <s v="NÃO"/>
    <m/>
    <m/>
    <m/>
    <m/>
    <s v="9-Sob Demanda"/>
    <m/>
    <n v="6807.9999999999418"/>
    <m/>
    <m/>
  </r>
  <r>
    <n v="2018"/>
    <x v="6"/>
    <s v="24/10 - Caldeiraria+Andaime+Mecânica:_x000a_OM 2014868101 - B-513201A Com vazamento de óleo térmico_x000a_Conforme programado foi realizada a montagem do pau de carga e raqueteamento da bomba"/>
    <n v="2014868101"/>
    <x v="0"/>
    <s v="Bomba"/>
    <s v="Junta de tampa de voluta da bomba"/>
    <x v="64"/>
    <s v="bomba"/>
    <s v="Substituição da junta"/>
    <d v="2018-10-25T08:30:00"/>
    <d v="2018-10-31T23:59:00"/>
    <d v="2018-01-01T00:00:00"/>
    <n v="159.48333333333721"/>
    <n v="7136.4999999999418"/>
    <s v="NÃO"/>
    <s v="NÃO"/>
    <s v="NÃO"/>
    <s v="1-Falha Mecânica"/>
    <s v="1.4-Deformação"/>
    <s v="3-Operação/Manutenção"/>
    <s v="3.3-Erro de manutenção"/>
    <s v="3-Inspeção"/>
    <m/>
    <n v="7295.983333333279"/>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71">
  <r>
    <x v="0"/>
    <x v="0"/>
    <s v="OM 2023206156 - VE-P-3123716A PERMUTAR MANCAL Y COM VE-P-3123716C (PFCEO + PST COTUR): PF: Suzuki_x000a_Recebido o conjunto mancal e eixo novo da empresa, realizado medição e ajuste de folgas. Iniciada a preparação para montagem do conjunto._x000a_15/09 - Finalizada a montagem do conjunto em oficina. Com apoio da caldeiraria foi ajustado o suporte do sensor de vibração e realizada a correção do TAG do conjunto. Amanhã será instalado o conjunto em campo._x000a_16/09 - Realizada a montagem do conjunto em campo. Testado, sem anormalidades. Item concluído._x000a_"/>
    <s v="NÃO"/>
    <s v="Corretiva planejada"/>
    <s v="MANCAL"/>
    <s v="EIXO E CAMISA"/>
    <x v="0"/>
    <x v="0"/>
    <s v="Ventilador"/>
    <s v="Troca do mancal e dos ventiladores entre os compressores C-3123701A e C-3123701C."/>
    <d v="2020-09-14T00:00:00"/>
    <d v="2020-09-17T00:00:00"/>
    <d v="2019-10-14T08:00:00"/>
    <n v="72"/>
    <n v="8055.9999999999418"/>
    <s v="SIM"/>
    <x v="0"/>
    <s v="NÃO"/>
    <s v="1-Falha Mecânica"/>
    <s v="1.3-Folga/Alinhamento"/>
    <s v="Manutenção preventiva"/>
    <s v="3.3-Erro de manutenção"/>
    <x v="0"/>
    <s v="1-Substituição"/>
    <n v="8127.9999999999418"/>
  </r>
  <r>
    <x v="0"/>
    <x v="0"/>
    <s v="OE 2023483972 – C-123701A Baixa Eficiência Resfriamento – PF: Suzuki_x000a_Hoje foi dado continuidade na análise pelo Eng. Suzuki e equipe de Mecânica. Foi realizada abertura e substituição dos filtros do engaxetamento, que estavam bastante sujos. Realizado também um pequeno teste de performance em uma das bombas, onde a mesma respondeu de acordo com a curva de performance no ponto de shutoff. Colocada então as resistências para aquecer e na parte da tarde, uma nova partida do sistema foi feita. Mais uma vez o sistema se mostrou muito ineficiente, com vazões e pressões muito baixas. Assim, estamos direcionando esforços agora para encontrar uma TCV para substituição. Conforme informação prévia do Eng. Suzuki, não foi identificada nenhuma válvula compatível no Sistema Petrobras, mas devemos ir mais a fundo nesta busca semana que vem. Em paralelo, Luis H. iniciou cotações com alguns fornecedores desta válvula. Teremos mais novidades na segunda-feira._x000a_"/>
    <s v="NÃO"/>
    <s v="Corretiva planejada"/>
    <s v="TCV-1237412A, filtros FY-1237700A e FY-127701A"/>
    <s v="Filtros e termoelemento da válvula termostática"/>
    <x v="0"/>
    <x v="1"/>
    <s v="Bombas"/>
    <s v="Limpeza de equipamentos do sistema de refrigeração, destravamento do termoelemento da válvula termostática, etc."/>
    <d v="2020-09-14T00:00:00"/>
    <d v="2020-09-30T00:00:00"/>
    <d v="2020-02-09T19:00:00"/>
    <n v="384"/>
    <n v="5213.0000000000582"/>
    <s v="SIM"/>
    <x v="0"/>
    <s v="NÃO"/>
    <s v="1-Falha Mecânica"/>
    <s v="1.6-Emperramento"/>
    <s v="Em análise"/>
    <s v="3.4-Desgaste e deterioção esperados."/>
    <x v="1"/>
    <s v="1-Substituição"/>
    <n v="5597.0000000000582"/>
  </r>
  <r>
    <x v="0"/>
    <x v="0"/>
    <s v="05/09/2020_x000a_OI 2023341270 - AQ-C-3123102 B -01 Aquecedor Intertravado – PF: Boito_x000a_Hoje foi relatado pela OP que a chave de temperatura alta do aquecedor de óleo do propano B da fase 2 estava atuada TSH-31231955, o que impede a entrada em operação do aquecedor e, consequentemente, a partida da máquina. Não está prevista a entrada desta máquina em operação após o retorno da parada, mas para qualquer eventualidade, foram realizados 2 AROs e deixados inativos para utilização conforme necessidade: um para permitir partida com temperatura abaixo de 30° (acima de 20°) (ARO 2019-276) e outro para forçar o sinal da chave de temperatura alta para permitir aquecimento de óleo (2020-258). Será acionado TM Squinca para fazer o force se for preciso partir este compressor durante a noite. Atuaremos com a Instrumentação de forma imediata amanhã para corretiva na chave._x000a_06/09 - Hoje foi Removido o TSH-31231955 para manutenção em bancada, (impede a entrada em operação do aquecedor de óleo e, consequentemente, a partida da máquina) , foi constatada falha na micro chave, localizada em estoque, substituída, calibrada a chave e reinstalada. Colocado em operação e sistema operando com sucesso. Temperatura do óleo as 21hs em 36 dando permissivo de partida."/>
    <s v="NÃO"/>
    <s v="Corretiva planejada"/>
    <s v="TSH-31231955B"/>
    <s v="Microchave"/>
    <x v="1"/>
    <x v="2"/>
    <s v="Sistema de lubrificação"/>
    <s v="Substituição da microchave"/>
    <d v="2020-09-05T07:00:00"/>
    <d v="2020-09-06T08:00:00"/>
    <d v="2020-08-27T12:00:00"/>
    <n v="25.000000000116415"/>
    <n v="210.99999999994179"/>
    <s v="SIM"/>
    <x v="0"/>
    <s v="NÃO"/>
    <s v="3-Falha na Instrumentação"/>
    <s v="3.3- Sinal/Indicação/Alarme falso"/>
    <s v="Em análise"/>
    <s v="5.5 Desconhecida"/>
    <x v="0"/>
    <s v="1-Substituição"/>
    <n v="236.00000000005821"/>
  </r>
  <r>
    <x v="1"/>
    <x v="1"/>
    <s v="09.05.2018 Andaime+Elétrica:_x000a_OM 2017542446 XV-1621301A Especificação Diâmetro Haste+Chaveta_x000a_Hoje conforme programado foi realizado a montagem de andaime, instalação de pau de carga e desconexão dos cabos elétricos e de rede para remoção do atuador a ser realizado amanhã pela equipe de mecânica. Essa atividade visa levantamento de dados para elaboração de nota de centro para NM criado somente para aquisição do corpo dessa válvula. _x000a_Status: Em andamento - indisponível                                                                                                         10.05.2018 Andaime+Elétrica+Mecânica:_x000a_OM 2017542446 - XV-1621301A Especificação Diâmetro Haste+Chaveta_x000a_Finalizada  a coleta do dimensional da chaveta e da haste e realizada instalação do atuador da válvula, ficando pendente somente teste da válvula que será realizada após finalização da verificação/correção do vazamento de óleo pelo mancal LOA da bomba B-1621301A._x000a_Status: Concluído - Pendente teste                                                                                                            14.05.2018 Mecânica:_x000a_OM 2016886069 - B-1621301A Vazamento de óleo pela caixa mancal_x000a_Concluída a montagem do mancal LOA e será redelineado a atividade para a substituição do selo LOA._x000a_Status: Concluído - Disponível"/>
    <m/>
    <s v="Corretiva"/>
    <s v="B-1621301A"/>
    <s v="MANCAL"/>
    <x v="2"/>
    <x v="3"/>
    <s v="Bomba"/>
    <s v="Substituição de vedações mancal LOA"/>
    <d v="2018-05-10T14:00:00"/>
    <d v="2018-05-14T16:30:00"/>
    <d v="2018-05-10T13:59:00"/>
    <n v="98.499999999941792"/>
    <n v="1.6666666720993817E-2"/>
    <s v="NÃO"/>
    <x v="1"/>
    <s v="NÃO"/>
    <s v="1-Falha Mecânica"/>
    <s v="1.1-Vazamento"/>
    <s v="3-Operação/Manutenção"/>
    <s v="3.1-Serviço fora das condições de projeto"/>
    <x v="0"/>
    <m/>
    <n v="98.516666666662786"/>
  </r>
  <r>
    <x v="1"/>
    <x v="2"/>
    <s v="2017017991 - B-3123101B Vazamento pelo amortecedor de pulsação_x000a_Equipe de mecânica atuou em seguida na identificação do vazamento do amortecedor de pulsação da bomba B de meg da UAPO III. Amortecedor foi removido pelos TMs para oficina e identificado que o vazamento é proveniente do assentamento da sede da válvula de fundo do amortecedor. A bexiga está íntegra. Realizada consulta ao estoque mas não foi encontrado o kit de reparo. Amanhã será feita nova tentativa de consulta, também em outros locais da Petrobras, para tentarmos abreviar o prazo de retorno desta bomba._x000a_Status: Em andamento - Indisponível"/>
    <m/>
    <s v="Corretiva"/>
    <s v="B-3123101B"/>
    <s v="Amortecedor de Pulsação"/>
    <x v="2"/>
    <x v="4"/>
    <s v="PERMUTADOR"/>
    <s v="Substituir o kit de reparo"/>
    <d v="2018-01-01T00:00:00"/>
    <d v="2018-01-04T14:00:00"/>
    <d v="2017-12-31T23:59:00"/>
    <n v="86.000000000058208"/>
    <n v="1.6666666720993817E-2"/>
    <s v="SIM"/>
    <x v="1"/>
    <s v="NÃO"/>
    <s v="1-Falha Mecânica"/>
    <s v="1.1-Vazamento"/>
    <s v="3-Operação/Manutenção"/>
    <s v="3.1-Serviço fora das condições de projeto"/>
    <x v="0"/>
    <m/>
    <n v="86.016666666779201"/>
  </r>
  <r>
    <x v="1"/>
    <x v="3"/>
    <s v="Instrumentação/Automação/Andaime_x000a_OM 2017376423 - C-123101D Falha partida_x000a_Hoje MI foi acionada pela manhã com o relato de queda do compressor de venda D no turno da noite ocasionada pela atuação do PALL-1231327 (sistema de nitrogênio) que não estava aceitando reset. TMs foram ao local mas não identificaram nenhuma anormalidade. Foram realizados testes na geradora, sem nenhum problema. O que se viu foi uma falha na XV de descarga do compressor que estava fechada e não aceitava abertura para permitir a máquina partir. Foi mobilizada equipe de andaime que confeccionou patamar para acesso à válvula. TMs identificaram então uma falha no retorno de posição da mesma. Realizada a substituição do switch e confirmada funcionalidade OK da válvula. Compressor ficou permissivo porém não foi partido em teste por opção da OP._x000a_Status: Concluído - Disponível_x000a_"/>
    <m/>
    <s v="Corretiva"/>
    <s v="XV-1231212"/>
    <s v="Micro Swith"/>
    <x v="3"/>
    <x v="5"/>
    <s v="POSICIONADOR"/>
    <s v="Substituir micro swith"/>
    <d v="2018-03-16T15:00:00"/>
    <d v="2018-03-17T17:00:00"/>
    <d v="2018-03-16T14:59:00"/>
    <n v="26.000000000058208"/>
    <n v="1.6666666720993817E-2"/>
    <s v="SIM"/>
    <x v="1"/>
    <s v="NÃO"/>
    <s v="3-Falha na Instrumentação"/>
    <s v="3.2 - Sem sinal/indicação/alarme"/>
    <s v="3-Operação/Manutenção"/>
    <s v="3.1-Serviço fora das condições de projeto"/>
    <x v="2"/>
    <m/>
    <n v="26.016666666779201"/>
  </r>
  <r>
    <x v="1"/>
    <x v="3"/>
    <s v="Elétrica/Automação/Instrumentação_x000a_OI 2017380996 - C-123101D Falha na partida_x000a_Hoje foi dado prosseguimento na avaliação da falha que, por 3 vezes consecutivas neste final de semana, ocasionou o trip do compressor de venda D logo após a partida (XS-323-Disjuntor Desenergizado). Foi envolvido na análise, além dos TMs Flaviano, Wladimir e Danyell, também o TM André, após a suspeita levantada ontem pela equipe de uma possível falha no booster estar causando este shutdown, retornando o sinal de disjuntor desenergizado. TMs verificaram que, na lógica, existe um sinal de shutdown por &quot;pressão diferencial baixa do filtro do booster&quot; que sempre é enviado após o booster terminar sua operação normal durante a sequência de partida. Este sinal, em uma condição normal, não causa o trip do compressor pois é seguido de um comando &quot;always off&quot; que o inibe. Com a suspeita de que, por algum motivo, algum erro possa ter acontecido na leitura da lógica durante os procedimentos de partida do compressor, talvez ocasionado pelo ESD3 de sábado, foi decidido por realizar um reset no PLC e uma nova tentativa de partida monitorada. Nesta tentativa, o compressor entrou com sucesso na primeira tentativa, e segue em operação. Esta atividade foi muito importante para desenvolvimento da equipe na lógica dos compressores de venda e para confirmar que, frequentemente, problemas na leitura da lógica destes compressores acontecem quando demandada sua partida. Evento similar ocorreu no sábado no compressor de venda E, quando um passo da sequência de partida foi pulado, sem motivo aparente e só foi possível &quot;destravar&quot; a permissão para partida do compressor com um reset no PLC"/>
    <m/>
    <s v="Corretiva"/>
    <s v="PN-C-123101D"/>
    <s v="PLC em LOOP"/>
    <x v="3"/>
    <x v="5"/>
    <s v="Painel de Controle"/>
    <s v="RESET NO PLC"/>
    <d v="2018-03-17T17:00:00"/>
    <d v="2018-03-19T14:30:00"/>
    <d v="2018-03-17T16:59:00"/>
    <n v="45.499999999883585"/>
    <n v="1.6666666720993817E-2"/>
    <s v="SIM"/>
    <x v="1"/>
    <s v="SIM"/>
    <s v="3-Falha na Instrumentação"/>
    <s v="3.1-Falha de Controle"/>
    <s v="3-Operação/Manutenção"/>
    <s v="3.1-Serviço fora das condições de projeto"/>
    <x v="2"/>
    <m/>
    <n v="45.516666666604578"/>
  </r>
  <r>
    <x v="1"/>
    <x v="3"/>
    <s v="2017279332 - TIT-1231509A INDICAÇÃO FALSA_x000a_Após a conclusão da atividade no painel de purga do compressor de propano A, por volta das 09h30, nos foi passada a informação de outra falha no compressor, agora no TIT-509 (temperatura de óleo do primeiro estágio), sendo que este instrumento apresentava indicação travada em 159°C (fim de escala) desde o início de fevereiro. Esta condição não impede o compressor de operar e nem é impeditivo de partir a máquina, porém impede o aquecedor de óleo de ligar para chegar na temperatura correta de partida. Optamos por mobilizar a equipe de instrumentação para tentativa de correção definitiva da falha ao invés de forçar o aquecedor a ligar. Verificado que já existia OM pronta para execução e que ainda não havia sido programada intervenção devido a indisponibilidade do compressor de propano C (preventiva, NR-13). Utilizamos esta OM e os TMs foram ao local e identificaram um cabo solto na conexão do instrumento. Cabo foi reconectado e o instrumento testado sem apresentar nenhuma outra anormalidade. Atividade finalizada por volta das 11h00._x000a_Status: Concluído - Disponível"/>
    <m/>
    <s v="Corretiva"/>
    <s v="TIT-1231509A"/>
    <s v="TIT-1231509A"/>
    <x v="1"/>
    <x v="6"/>
    <s v="ÓLEO PRIMEIRO ESTÁGIO"/>
    <s v="Reaperto nos bornes"/>
    <d v="2018-03-04T09:30:00"/>
    <d v="2018-03-04T11:00:00"/>
    <d v="2018-03-04T09:29:00"/>
    <n v="1.5"/>
    <n v="1.6666666720993817E-2"/>
    <s v="NÃO"/>
    <x v="0"/>
    <s v="NÃO"/>
    <s v="3-Falha na Instrumentação"/>
    <s v="3.2 - Sem sinal/indicação/alarme"/>
    <s v="3-Operação/Manutenção"/>
    <s v="3.1-Serviço fora das condições de projeto"/>
    <x v="3"/>
    <m/>
    <n v="1.5166666667209938"/>
  </r>
  <r>
    <x v="1"/>
    <x v="2"/>
    <s v="2017169073 - C-123701B - Falha na chave de nível LSL-1237403B_x000a_Acionado manutenção por volta das 21h devido falha na chave de nível LSL-1237403B impedindo a partida do compressor. Elaborado ARO 251, nota, ordem e PT imediata para realização do force e liberado o compressor para operação. Atividade finalizada as 22:30h._x000a_Status: Concluído - Operando"/>
    <m/>
    <s v="Corretiva"/>
    <s v="LSL-1237403A"/>
    <s v="CHAVE DE NÍVEL"/>
    <x v="0"/>
    <x v="7"/>
    <s v="GG-Combustão"/>
    <s v="FORCE LÓGICO NA CHAVE"/>
    <d v="2018-01-29T21:00:00"/>
    <d v="2018-01-29T22:30:00"/>
    <d v="2017-12-31T23:59:00"/>
    <n v="1.5"/>
    <n v="693.01666666672099"/>
    <s v="NÃO"/>
    <x v="1"/>
    <s v="NÃO"/>
    <s v="3-Falha na Instrumentação"/>
    <s v="3.3- Sinal/Indicação/Alarme falso"/>
    <s v="3-Operação/Manutenção"/>
    <s v="3.1-Serviço fora das condições de projeto"/>
    <x v="3"/>
    <m/>
    <n v="694.51666666672099"/>
  </r>
  <r>
    <x v="1"/>
    <x v="1"/>
    <s v="Instrumentação / Automação / Elétrica/ Andaime_x000a_OI 2017638800 Queda do C-3123102A _x000a_Hoje as 8:38 da manha o compressor desarmou porem sem histórico de alarmes. Segundo relato da operação os instrumentos de campo estavam apagados, porem o TM Silvio ao chegar no local não identificou esta falha. Foi observado que a lógica de primeiro evento não está funcionando e também o sumario de alarmes, , acionado o Eng Daniel para verificação em campo, o mesmo já contactou a MAYEKAWA que está ciente do problema e estão tratando._x000a_Definido com a Instrumentação a verificação de todo circuito de alimentação do painel e instrumentos de campo com apoio da Automação. Verificado pela elétrica também possíveis falhas no rele SEL, nada encontrado._x000a_As 18h30 foi entregue para operação, operando._x000a_Eng Daniel, Favor acompanhar junto a MAYEKAWA a solução do problema,   _x000a_Edinison, o sumario de alarmes na IHM não conseguimos ver com nosso pessoal?_x000a_Status: Concluído - operando , pendente o sumario de alarmes."/>
    <m/>
    <s v="Corretiva"/>
    <s v="C-3123102A"/>
    <m/>
    <x v="1"/>
    <x v="8"/>
    <s v="Painel de Controle"/>
    <m/>
    <d v="2018-05-21T08:00:00"/>
    <d v="2018-05-21T18:30:00"/>
    <d v="2017-12-31T23:59:00"/>
    <n v="10.5"/>
    <n v="3368.0166666667792"/>
    <s v="SIM"/>
    <x v="1"/>
    <s v="NÃO"/>
    <s v="3-Falha na Instrumentação"/>
    <s v="3.1-Falha de Controle"/>
    <s v="3-Operação/Manutenção"/>
    <s v="3.1-Serviço fora das condições de projeto"/>
    <x v="2"/>
    <m/>
    <n v="3378.5166666667792"/>
  </r>
  <r>
    <x v="1"/>
    <x v="3"/>
    <s v="2017351816 - B-C-123102C-03A - Remoção da bomba vazamento pelo selo_x000a_Conforme vazamento identificado pelo selo da bomba na partida do compressor, foi definido no redia que deveria ser removida a bomba devido as válvulas de bloqueio estarem dando passagem fazendo com que ficasse com o vazamento continuo pelo selo mecânico. Foi emitida ordem e PT imediata sendo removida a bomba e instalado flange cego disponibilizando o compressor para operação. Em conversa com Supervisor Aoki temos selo e bomba em estoque e será programado para a semana 12 o reparo e instalação da bomba._x000a_Status: Concluído - Compressor Disponível"/>
    <m/>
    <s v="Corretiva"/>
    <s v="B-C-123102C-03A "/>
    <s v="Selo mecânico"/>
    <x v="1"/>
    <x v="9"/>
    <s v="LUBRIFICAÇÃO"/>
    <s v="substituir o selo"/>
    <d v="2018-03-12T13:50:00"/>
    <d v="2018-03-12T17:10:00"/>
    <d v="2017-12-31T23:59:00"/>
    <n v="3.3333333333721384"/>
    <n v="1693.8500000000931"/>
    <s v="NÃO"/>
    <x v="0"/>
    <s v="NÃO"/>
    <s v="1-Falha Mecânica"/>
    <s v="1.1-Vazamento"/>
    <s v="3-Operação/Manutenção"/>
    <s v="3.1-Serviço fora das condições de projeto"/>
    <x v="3"/>
    <m/>
    <n v="1697.1833333334653"/>
  </r>
  <r>
    <x v="1"/>
    <x v="4"/>
    <s v="Vazamento Nos P-B-1621301A-B LA, P-B-1621301A-A Pote de Selagem LOA,_x000a_P-B-1621301A-B Pote de Selagem LA"/>
    <m/>
    <s v="Corretiva"/>
    <s v="B-1621301A"/>
    <s v="Selo mecânico LA - lado acionado"/>
    <x v="2"/>
    <x v="3"/>
    <s v="Bomba"/>
    <s v="Substituir selo"/>
    <d v="2018-10-18T04:22:00"/>
    <d v="2018-11-21T16:30:00"/>
    <d v="2018-09-28T22:00:00"/>
    <n v="828.1333333334187"/>
    <n v="462.3666666666395"/>
    <s v="NÃO"/>
    <x v="1"/>
    <s v="NÃO"/>
    <m/>
    <m/>
    <m/>
    <m/>
    <x v="4"/>
    <m/>
    <n v="1290.5000000000582"/>
  </r>
  <r>
    <x v="1"/>
    <x v="3"/>
    <s v="Instrumentação_x000a_OI 2017382039 - C-123102C falha LIT Interestágio_x000a_Ontem foi verificado pela OP que o instrumento de medição de nível interestágio do compressor de propano C estava em falha o que comprometia a partida do sistema de lubrificação do compressor e o aquecimento do óleo. Foram feitas algumas manobras operacionais com apoio do Téc. Carlos da Semapi e foi possível iniciar o aquecimento do óleo ainda ontem, porém o problema no LIT persistia e foi decidido por atuar de forma imediata para correção hoje. Sendo assim, TMs de instrumentação iniciaram atuação e identificaram que a faixa de calibração do instrumento estava errada. Refeita a calibração sem anormalidades e liberado o equipamento para a OP por volta de 16h30 que iniciou os procedimentos de partida. _x000a_Status: Concluído - Disponível_x000a_"/>
    <m/>
    <s v="Corretiva"/>
    <s v="LIT-1231506"/>
    <s v="LIT-1231506C"/>
    <x v="1"/>
    <x v="9"/>
    <s v="INTER-ESTÁGIO"/>
    <s v="CALIBRAÇÃO DO INSTRUMENTO"/>
    <d v="2018-03-17T22:00:00"/>
    <d v="2018-03-18T12:29:00"/>
    <d v="2018-03-12T17:10:00"/>
    <n v="14.483333333395422"/>
    <n v="124.83333333319752"/>
    <s v="NÃO"/>
    <x v="0"/>
    <s v="NÃO"/>
    <s v="3-Falha na Instrumentação"/>
    <s v="3.2 - Sem sinal/indicação/alarme"/>
    <s v="3-Operação/Manutenção"/>
    <s v="3.1-Serviço fora das condições de projeto"/>
    <x v="3"/>
    <m/>
    <n v="139.31666666659294"/>
  </r>
  <r>
    <x v="1"/>
    <x v="3"/>
    <s v="Vazamento do seo mecânico do 1º estágio do compressor. Está em avaliação pela Mayekawa."/>
    <m/>
    <s v="Corretiva"/>
    <s v="SELO MECÂNICO"/>
    <s v="Selo mecânico"/>
    <x v="1"/>
    <x v="9"/>
    <s v="Compressor"/>
    <s v="Substituir selo"/>
    <d v="2018-03-18T12:30:00"/>
    <d v="2018-09-04T16:00:00"/>
    <d v="2018-03-18T12:29:00"/>
    <n v="4083.4999999998836"/>
    <n v="1.6666666720993817E-2"/>
    <s v="NÃO"/>
    <x v="0"/>
    <s v="NÃO"/>
    <s v="1-Falha Mecânica"/>
    <s v="1.1-Vazamento"/>
    <s v="3-Operação/Manutenção"/>
    <s v="3.1-Serviço fora das condições de projeto"/>
    <x v="3"/>
    <m/>
    <n v="4083.5166666666046"/>
  </r>
  <r>
    <x v="1"/>
    <x v="5"/>
    <s v="01/08 -  Andaime/Mycom_x000a_OM 2017872745 - C-123102C - ANDAIME COMP PROPANO_x000a_OM 2017872747 - C-123102C - Preventiva do compressor_x000a_Iniciada a montagem dos andaimes para a preventiva do compressor de propano C. Também foram iniciadas algumas atividades da preventiva pela MYCOM, como limpeza de filtros Y das bombas e verificação da slide do 2º estágio._x000a_Status: Em andamento"/>
    <m/>
    <s v="Preventiva"/>
    <s v="C-123102C"/>
    <s v="C-123102C"/>
    <x v="1"/>
    <x v="9"/>
    <s v="Compressor"/>
    <s v="Realizar manutenção preventiva"/>
    <d v="2018-09-04T16:01:00"/>
    <d v="2018-09-30T18:00:00"/>
    <d v="2018-09-04T16:00:00"/>
    <n v="625.98333333333721"/>
    <n v="1.6666666720993817E-2"/>
    <s v="NÃO"/>
    <x v="0"/>
    <s v="NÃO"/>
    <s v="7-Manutenção Preventiva"/>
    <s v="7-Manutenção Preventiva"/>
    <s v="7-Manutenção Preventiva"/>
    <s v="7-Manutenção Preventiva"/>
    <x v="5"/>
    <m/>
    <n v="626.00000000005821"/>
  </r>
  <r>
    <x v="1"/>
    <x v="3"/>
    <s v="02.03.18 - Danilo (U4UE)_x000a_Ordem imediata aberta após OP identificar pequeno vazamento pelo dreno_x000a_da válvula manual de bloqueio da sucção do compressor de venda A._x000a_Aproveitando a oportunidade de parada total da planta prevista para_x000a_amanhã, iremos realizar esta tarefa com a caldeiraria que demanda_x000a_despressurização total do header de sucção para sua liberação."/>
    <m/>
    <s v="Preventiva"/>
    <s v="XV-12310643"/>
    <s v="BUJÃO"/>
    <x v="3"/>
    <x v="10"/>
    <m/>
    <s v="VEDAR E REAPERTAR"/>
    <d v="2018-03-05T11:30:00"/>
    <d v="2018-03-05T12:30:00"/>
    <d v="2018-03-05T11:00:00"/>
    <n v="1.0000000001164153"/>
    <n v="0.49999999988358468"/>
    <s v="NÃO"/>
    <x v="0"/>
    <s v="NÃO"/>
    <s v="1-Falha Mecânica"/>
    <s v="1.1-Vazamento"/>
    <s v="3-Operação/Manutenção"/>
    <s v="3.1-Serviço fora das condições de projeto"/>
    <x v="4"/>
    <m/>
    <n v="1.5"/>
  </r>
  <r>
    <x v="1"/>
    <x v="5"/>
    <s v="13/08 -  Andaime:_x000a_OM 2017918098 - MANUT PREV ANDAIME C-123701A_x000a_Foi realizada a montagem do andaime para o raqueteamento do compressor e iniciada a montagem do andaime para preventiva do compressor._x000a_Status: Em andamento - Continua - 13/08_x000a_"/>
    <m/>
    <s v="Preventiva"/>
    <s v="C-123701A"/>
    <s v="C-123701A"/>
    <x v="0"/>
    <x v="1"/>
    <s v="Compressor"/>
    <s v="Realizar manutenção preventiva C-123701A"/>
    <d v="2018-08-13T09:30:00"/>
    <d v="2018-09-21T17:00:00"/>
    <d v="2018-08-13T09:29:00"/>
    <n v="943.5"/>
    <n v="1.6666666720993817E-2"/>
    <s v="NÃO"/>
    <x v="0"/>
    <s v="NÃO"/>
    <s v="7-Manutenção Preventiva"/>
    <s v="7.0-Preventiva"/>
    <s v="6-Preventiva"/>
    <s v="6.0-Preventiva"/>
    <x v="5"/>
    <m/>
    <n v="943.51666666672099"/>
  </r>
  <r>
    <x v="1"/>
    <x v="6"/>
    <s v="22/06 Caldeiraria:_x000a_OE 2017503327 C-3123701C - Limpeza de Filtros Chapéu de bruxa_x000a_Após esses eventos de queda do compressor A, houve abertura de contagem de 3 horas para nova partida. Sendo assim, foi tentado partida no compressor &quot;C&quot; que sido limpo pela equipe de sobreaviso, no entanto, a máquina logo na primeira partida caiu por baixa pressão na sucção sendo necessária nova limpeza. A equipe caldeiraria foi mobilizada, efetuou a limpeza nos dois filtros que realmente estavam sujos novamente. Por volta das 15:00h terminamos essa atividade. A máquina por volta das 16;00h com sucesso e segue operando. A equipe de operação deve realizar a troca do compressor &quot;C&quot; pelo &quot;A&quot; durante o final de semana para possibilitar a coleta de vibração neste compressor na segunda-feira pela contratada do ISUP._x000a_Status: Concluído - operando."/>
    <m/>
    <s v="Corretiva"/>
    <s v="Filtros Chapéu de bruxa"/>
    <s v="Filtros Chapéu de bruxa"/>
    <x v="0"/>
    <x v="11"/>
    <s v="Acessórios Pacote"/>
    <s v="LIMPEZA FILTRO CHAPÉU BRUXA"/>
    <d v="2018-06-22T08:20:00"/>
    <d v="2018-06-22T16:00:00"/>
    <d v="2018-06-22T03:15:00"/>
    <n v="7.6666666666860692"/>
    <n v="5.0833333333139308"/>
    <s v="SIM"/>
    <x v="1"/>
    <s v="NÃO"/>
    <s v="5-Falha Externa"/>
    <s v="5.1-Obstrução/Bloqueio/Entupimento"/>
    <s v="3-Operação/Manutenção"/>
    <s v="3.1-Serviço fora das condições de projeto"/>
    <x v="2"/>
    <s v="5-Conservação"/>
    <n v="12.75"/>
  </r>
  <r>
    <x v="1"/>
    <x v="2"/>
    <s v="2017043627 - FT-5132603C Falha secundária (SD do TG-C)_x000a_Hoje por volta das 09h00 a MI foi acionada devido a queda do TG-C por suposta falha na meetering do secundário. Foi criada ordem imediata para atuação da equipe de instrumentação que verificou que a falha provia do FT-5132603C, controlador da meetering. TM Sílvio identificou que um dos cabos do instrumento estava solto de seu terminal (o terminal estava fixado corretamente no borne). Foi realizado o reparo do cabeamento e entregue à OP por volta das 16h30, que realizou sua partida em seguida sem anormalidades._x000a_Status: Concluído - Disponível"/>
    <m/>
    <s v="Corretiva"/>
    <s v="FT-5132603 (80FGS)"/>
    <s v="METERING"/>
    <x v="4"/>
    <x v="12"/>
    <s v="Proteção vibração Bently Nevada"/>
    <s v="REAPERTAR OS CABOS"/>
    <d v="2018-01-02T09:00:00"/>
    <d v="2018-01-02T16:30:00"/>
    <d v="2017-12-31T23:59:00"/>
    <n v="7.5"/>
    <n v="33.016666666720994"/>
    <s v="SIM"/>
    <x v="1"/>
    <s v="NÃO"/>
    <s v="3-Falha na Instrumentação"/>
    <s v="3.2 - Sem sinal/indicação/alarme"/>
    <s v="3-Operação/Manutenção"/>
    <s v="3.1-Serviço fora das condições de projeto"/>
    <x v="2"/>
    <m/>
    <n v="40.516666666720994"/>
  </r>
  <r>
    <x v="1"/>
    <x v="2"/>
    <s v="2017165617 - GE-513201C - Falha no termopar 7_x000a_Com o planejamento da operação em colocar o TG-C em operação para liberar os serviços no TG-A para a semana 05, os operadores informaram que quando ocorreu o desligamento do TG-C dia 20/01 ocorreu spread na câmara 5. Ao verificar o histórico identificaram que este termopar apresentava grande discrepância nos valores comprados com os outros termopares, sendo assim a operação informou que não se sentia segura em partir o TG-C nestas condições. Diante do exposto foi emitida ordem e PT imediata para verificação e correção da falha. Solicitado apoio do Eng. Lucas para avaliar esta falha que identificou que o Termopar 7B apresentou um ruído no momento do desligamento do TG-C. Em análise o Supo. Fazzini com sua equipe informou que o multi cabos do termopar 7A está desconectado na casota devido baixa isolação do cabo, para o termopar 7B foi testado o termopar e cabo e não apresentaram nenhuma falha. Foi realizado o reaperto dos bornes de todos os termopares e liberado o TG-C para operação._x000a_Status: Concluído - Disponível"/>
    <m/>
    <s v="Corretiva"/>
    <s v="TE-5132610G-AC"/>
    <s v="Cabos dos termopares"/>
    <x v="4"/>
    <x v="12"/>
    <s v="Compressor"/>
    <s v="Reaperto nos bornes"/>
    <d v="2018-01-29T10:00:00"/>
    <d v="2018-01-29T17:00:00"/>
    <d v="2018-01-02T16:30:00"/>
    <n v="7.0000000001164153"/>
    <n v="641.49999999994179"/>
    <s v="NÃO"/>
    <x v="0"/>
    <s v="NÃO"/>
    <s v="3-Falha na Instrumentação"/>
    <s v="3.3- Sinal/Indicação/Alarme falso"/>
    <s v="3-Operação/Manutenção"/>
    <s v="3.1-Serviço fora das condições de projeto"/>
    <x v="0"/>
    <m/>
    <n v="648.50000000005821"/>
  </r>
  <r>
    <x v="1"/>
    <x v="7"/>
    <s v="05/04 - Hoje por volta das 07:00h tivemos a informação da equipe da operação da queda do C-123701A na data de ontem devido a temperatura alta no &quot;Mancal D&quot;, por atuação do TIT-1237436A, eles informaram que foi observado logo após a queda, constataram uma fumaça proveniente das tampas localizadas na parte superior do compressor. Esse evento aconteceu por volta das 22h30 do dia 05/04 informado também que ocorreu um aumento súbito na temperatura do Mancal D, variando de 66ºC para 89 ºC em espaço de tempo de aprox. 13 minutos, logo na sequência a máquina veio a cair. Com isso, o compressor C-123701B foi colocado novamente em operação. Essa demanda foi encaminhada para avaliação do Coord. Gustavo que prontamente respondeu com as recomendações para avaliação de falha. Para essa atividade foi gerado ordem extraprogramada para início da avaliação amanhã em campo.   _x000a_"/>
    <m/>
    <s v="Corretiva"/>
    <s v="Acoplamento"/>
    <s v="Acoplamento"/>
    <x v="0"/>
    <x v="1"/>
    <s v="Compressor"/>
    <s v="Substituição de acoplamento e mancal D do compressor"/>
    <d v="2018-04-05T23:45:00"/>
    <d v="2018-06-19T19:00:00"/>
    <d v="2018-04-05T16:00:00"/>
    <n v="1795.2499999998836"/>
    <n v="7.7500000001164153"/>
    <s v="SIM"/>
    <x v="1"/>
    <s v="NÃO"/>
    <s v="2-Falha de Material"/>
    <s v="1.2-Vibração"/>
    <s v="3-Operação/Manutenção"/>
    <s v="3.1-Serviço fora das condições de projeto"/>
    <x v="2"/>
    <m/>
    <n v="1803"/>
  </r>
  <r>
    <x v="1"/>
    <x v="6"/>
    <s v="27/06 - Mecânica:_x000a_OM 2017503327 - C-3123701C - Limpeza chapéu de bruxa_x000a_Acionado manutenção por volta das 22:500h devido à queda do compressor por diferencial alto de pressão gerando queima elevada de gás, foi mobilizada equipe da mecânica para atuar na limpeza do filtro do primeiro e segundo estágio de forma imediata. Equipamento liberado para atuar pela operação as 02:30h realizado a limpeza dos filtros e liberado para operação as 04:30h para pressurização. Foi encontrada bastante sujeira no filtro do segundo estágio. Equipe dispensada as 05:00h._x000a_Status: Concluído - Disponível"/>
    <m/>
    <s v="Corretiva"/>
    <s v="Filtros Chapéu de bruxa"/>
    <s v="Filtros Chapéu de bruxa"/>
    <x v="0"/>
    <x v="11"/>
    <s v="Acessórios Pacote"/>
    <s v="LIMPEZA FILTRO CHAPÉU BRUXA"/>
    <d v="2018-06-27T22:50:00"/>
    <d v="2018-06-28T04:30:00"/>
    <d v="2018-06-27T15:00:00"/>
    <n v="5.6666666666278616"/>
    <n v="7.8333333333721384"/>
    <s v="SIM"/>
    <x v="1"/>
    <s v="NÃO"/>
    <s v="5-Falha Externa"/>
    <s v="5.1-Obstrução/Bloqueio/Entupimento"/>
    <s v="3-Operação/Manutenção"/>
    <s v="3.1-Serviço fora das condições de projeto"/>
    <x v="2"/>
    <s v="5-Conservação"/>
    <n v="13.5"/>
  </r>
  <r>
    <x v="1"/>
    <x v="2"/>
    <s v="I 2017169240 - GE-513201C Falha na partida_x000a_Hoje no turno da noite foi relatado pela OP que o TG-C estava apresentando falha na ignição durante tentativas de partida. Foi realizada avaliação pela manhã e constatado que o problema não tinha relação com a questão do termopar 7 solucionada ontem. Sendo assim, foi criada nova ordem imediata para verificação pela instrumentação. Equipe realizou um teste de partida com monitoramento das variáveis envolvidas e não encontrou anormalidades na sequência de partida que possam estar levando as tochas a não acender. Foram então realizados testes no RIC, também sem anomalias. Em seguida, também foram verificadas as 2 XVs do sistema, funcionalidade de PCV, inspeção do RO e abertura das linhas de dreno para verificar presença de umidade. Nenhuma situação aparentemente anormal foi encontrada. Assim, equipe decidiu por uma nova tentativa de partida ao final do dia junto com a OP. Nesta tentativa, o TG queimou de primeira, sem problemas. O mesmo foi acelerado por um curto período pela OP e em seguida parado._x000a_Status: Concluído - Disponível"/>
    <m/>
    <s v="Corretiva"/>
    <s v="JE-5132600CC"/>
    <s v="NÃO CONCLUSIVO"/>
    <x v="4"/>
    <x v="12"/>
    <s v="LUBRIFICAÇÃO"/>
    <m/>
    <d v="2018-01-30T08:00:00"/>
    <d v="2018-01-30T20:00:00"/>
    <d v="2018-01-29T17:00:00"/>
    <n v="12"/>
    <n v="15"/>
    <s v="NÃO"/>
    <x v="1"/>
    <s v="NÃO"/>
    <s v="3-Falha na Instrumentação"/>
    <s v="3.2 - Sem sinal/indicação/alarme"/>
    <s v="3-Operação/Manutenção"/>
    <s v="3.1-Serviço fora das condições de projeto"/>
    <x v="3"/>
    <m/>
    <n v="27"/>
  </r>
  <r>
    <x v="1"/>
    <x v="1"/>
    <s v="Mecânica_x000a_OE 2017368917 - C-123701B Lapidação_x000a_Definição a respeito da lapidação em campo das vedações da válvula/cabeçote. O Supervisor AOKI está verificando junto ao TEBAR a possibilidade la lapidação da tampa da válvula para que possamos concluir esta máquina e liberar para operar._x000a_Status: Em andamento - indisponível._x000a_"/>
    <m/>
    <s v="Preventiva"/>
    <s v="VE-1237402"/>
    <s v="PREVENTIVA"/>
    <x v="0"/>
    <x v="7"/>
    <s v="Compressor"/>
    <s v="PREVENTIVA"/>
    <d v="2018-05-20T14:00:00"/>
    <d v="2018-06-03T14:30:00"/>
    <d v="2018-05-20T13:59:00"/>
    <n v="336.49999999988358"/>
    <n v="1.6666666720993817E-2"/>
    <s v="NÃO"/>
    <x v="0"/>
    <s v="NÃO"/>
    <s v="1-Falha Mecânica"/>
    <s v="1.1-Vazamento"/>
    <s v="3-Operação/Manutenção"/>
    <s v="3.1-Serviço fora das condições de projeto"/>
    <x v="2"/>
    <m/>
    <n v="336.51666666660458"/>
  </r>
  <r>
    <x v="1"/>
    <x v="2"/>
    <s v="2017173784 - GE-513201C Falha na partida (Spread termopar 15/16)_x000a_Hoje MI foi acionada no período da manhã pela OP após 3 tentativas mal sucedidas de partida do TG-C no turno da noite. Nestas 3 oportunidades a máquina caia por spread no termopar 01, no início da ignição, segundo a OP, sendo esta uma falha diferente da verificada ontem, quando a equipe de instrumentação atuou e conseguiu uma partida com sucesso do TG. Foi então criada OM para atuação imediata da equipe de mecânica, que verificou em campo que, na verdade, as quedas se deviam ao spread nos termopares 15 e 16, indicando uma provável falha na tocha da câmara 01. TM Luciano removeu a tocha e não encontrou sujeira visível, mas fez a limpeza com WD e trocou pela tocha da câmara 5 para controle. Foi então iniciadas tentativas de partida do TG, todas sem sucesso e sem relação com o problema de spread verificado anteriormente. Equipes de automação e instrumentação foram envolvidas também para tentar identificar o motivo destas quedas, sem sucesso. Houveram falhas pelo sistema de combustível (SD common gas fail), starter crash reengagement, outras falhas de automação resetadas no PLC até o momento que o TG passou pelo Warm Up, confirmando que não havia mais problemas na tocha da câmara 1 e caiu cerca de 10 minutos depois novamente por SD common gas fail. Assim, interrompemos a atividade e continuaremos amanhã._x000a_OBS: TMs Luciano, Squinca, Martins e Menezes atuaram até aproximadamente 20h45._x000a_Status: Em andamento - Indisponível"/>
    <m/>
    <s v="Corretiva"/>
    <s v="CÂMARA DE COMBUSTÃO"/>
    <s v="Câmara de combustão"/>
    <x v="4"/>
    <x v="12"/>
    <s v="GG-Combustão"/>
    <s v="Substituição câmara de combustão"/>
    <d v="2018-01-31T03:00:00"/>
    <d v="2018-02-05T17:45:00"/>
    <d v="2018-01-30T20:00:00"/>
    <n v="134.75000000005821"/>
    <n v="6.9999999999417923"/>
    <s v="NÃO"/>
    <x v="1"/>
    <s v="NÃO"/>
    <s v="1-Falha Mecânica"/>
    <s v="5.1-Obstrução/Bloqueio/Entupimento"/>
    <s v="3-Operação/Manutenção"/>
    <s v="3.1-Serviço fora das condições de projeto"/>
    <x v="3"/>
    <m/>
    <n v="141.75"/>
  </r>
  <r>
    <x v="1"/>
    <x v="2"/>
    <s v="2017045578 - GE-513201B Spread na Partida_x000a_Após a queda do TG-A por nível baixo de óleo, como o TG-C ainda não estava disponível, OP tentou realizar a partida do TG-B, sem sucesso. Em 3 tentativas de partida houve spread por atuação dos termopares 01 e 17.  Assim, foi aberta ordem imediata para equipe de mecânica realizar a limpeza das tochas. TMs Sérgio e João Vitor realizaram a tarefa, reinstalaram as tochas e acompanharam a partida do TG, que queimou na primeira tentativa. OBS: TMs João e Sérgio atuaram até aproximadamente 21h30. _x000a_Status: Concluído - Disponível"/>
    <m/>
    <s v="Corretiva"/>
    <s v="CÂMARA DE COMBUSTÃO"/>
    <s v="Câmara de combustão 9"/>
    <x v="4"/>
    <x v="13"/>
    <s v="GG-Combustão"/>
    <s v="Limpeza da tocha"/>
    <d v="2018-01-02T14:21:00"/>
    <d v="2018-01-02T19:55:00"/>
    <d v="2017-12-31T23:59:00"/>
    <n v="5.5666666666511446"/>
    <n v="38.366666666697711"/>
    <s v="NÃO"/>
    <x v="1"/>
    <s v="NÃO"/>
    <s v="1-Falha Mecânica"/>
    <s v="5.1-Obstrução/Bloqueio/Entupimento"/>
    <s v="3-Operação/Manutenção"/>
    <s v="3.0-Geral"/>
    <x v="3"/>
    <m/>
    <n v="43.933333333348855"/>
  </r>
  <r>
    <x v="1"/>
    <x v="8"/>
    <s v="2017173784 - GE-513201C Falha na partida (Spread termopar 15/16)_x000a_Hoje MI foi acionada no período da manhã pela OP após 3 tentativas mal sucedidas de partida do TG-C no turno da noite. Nestas 3 oportunidades a máquina caia por spread no termopar 01, no início da ignição, segundo a OP, sendo esta uma falha diferente da verificada ontem, quando a equipe de instrumentação atuou e conseguiu uma partida com sucesso do TG. Foi então criada OM para atuação imediata da equipe de mecânica, que verificou em campo que, na verdade, as quedas se deviam ao spread nos termopares 15 e 16, indicando uma provável falha na tocha da câmara 01. TM Luciano removeu a tocha e não encontrou sujeira visível, mas fez a limpeza com WD e trocou pela tocha da câmara 5 para controle. Foi então iniciadas tentativas de partida do TG, todas sem sucesso e sem relação com o problema de spread verificado anteriormente. Equipes de automação e instrumentação foram envolvidas também para tentar identificar o motivo destas quedas, sem sucesso. Houveram falhas pelo sistema de combustível (SD common gas fail), starter crash reengagement, outras falhas de automação resetadas no PLC até o momento que o TG passou pelo Warm Up, confirmando que não havia mais problemas na tocha da câmara 1 e caiu cerca de 10 minutos depois novamente por SD common gas fail. Assim, interrompemos a atividade e continuaremos amanhã._x000a_OBS: TMs Luciano, Squinca, Martins e Menezes atuaram até aproximadamente 20h45._x000a_Status: Em andamento - Indisponível"/>
    <m/>
    <s v="Corretiva"/>
    <s v="CÂMARA DE COMBUSTÃO"/>
    <s v="Câmara de combustão"/>
    <x v="4"/>
    <x v="12"/>
    <s v="GG-Combustão"/>
    <s v="Substituição câmara de combustão"/>
    <d v="2018-02-10T08:00:00"/>
    <d v="2018-02-10T17:00:00"/>
    <d v="2018-02-05T17:45:00"/>
    <n v="9"/>
    <n v="110.25"/>
    <s v="NÃO"/>
    <x v="1"/>
    <s v="NÃO"/>
    <s v="1-Falha Mecânica"/>
    <s v="5.1-Obstrução/Bloqueio/Entupimento"/>
    <s v="3-Operação/Manutenção"/>
    <s v="3.1-Serviço fora das condições de projeto"/>
    <x v="3"/>
    <m/>
    <n v="119.25"/>
  </r>
  <r>
    <x v="1"/>
    <x v="3"/>
    <s v="Elétrica:_x000a_OM 2017414013 PN-GE-513201C-03- Falhas em Gavetas do CCM_x000a_Hoje após a liberação do TGC pela equipe de analítica que atuou regularizando o sistema de fogo e gás, tivemos acionamento da equipe de elétrica para apoio a operação para regularização de falha no CCM impeditivas para partida da máquina. Foi gerado ordem imediata devido a necessidade de verificação interna de gavetas ligados ao sistema do demister e guilhotina. No CCM não foi identificado nenhuma anomalia na gaveta pela operação, porém ao acessar a parte interna identificamos pelos relês de controle o indicativo de botoeiras batidas no campo. Ambas botoeiras foram resetadas no campo normalizando as condições de partida. Após isso realizamos partida na máquina, porém houve SD devido ao falha na velocidade do motor de partida. &quot;LSS65UC087_13&quot; Starter speed estabilished failure SD às 18:30h. Como a equipe da operação estava empenhada em colocar carga no TGD acordamos realizar novos testes amanhã durante o dia.  _x000a_Status: Concluído - indisponível"/>
    <m/>
    <s v="Corretiva"/>
    <s v="PN-M-DG-P-GE-513201C "/>
    <s v="BOTOEIRA"/>
    <x v="4"/>
    <x v="12"/>
    <s v="WHRU"/>
    <s v="NORMALIZAR BOTOEIRA"/>
    <d v="2018-03-25T16:00:00"/>
    <d v="2018-03-25T19:00:00"/>
    <d v="2018-02-10T17:00:00"/>
    <n v="3"/>
    <n v="1030.9999999998836"/>
    <s v="SIM"/>
    <x v="1"/>
    <s v="NÃO"/>
    <s v="4-Falha Elétrica"/>
    <s v="4.2-Circuito aberto"/>
    <s v="3-Operação/Manutenção"/>
    <s v="3.1-Serviço fora das condições de projeto"/>
    <x v="3"/>
    <m/>
    <n v="1033.9999999998836"/>
  </r>
  <r>
    <x v="1"/>
    <x v="2"/>
    <s v="Automação+Instrumentação:_x000a_OI 2017086772 C-123101E - Falha na IHM e queima de barreira intrínseca_x000a_Após a identificação de um novo vazamento de gás pelo flange do carretel instalado pela Azevedo, diante desse vazamento foi decidido em parar o compressor para realizar o retorqueamento dos estojos. O venda E estava liberado para o Isup realizar a o prolongamento do dreno da linhar ar do compressor, no momento em que alinhou o ar a IHM permaneceu apagada. Foi emitida Ordem e PT imediata para automação para resetar a IHM, quando habilitado a IHM foi identificado que o TE-434 estava em falha e identificado a queima da barreira intrínseca, Acionado a equipe de instrumentação e realizada a substituição da barreira com sucesso. Na pressurização no painel ocorreu nova falha na IHM, onde foi realizado novo reset e liberado para a operação._x000a_Status: Concluído - Operando"/>
    <m/>
    <s v="Corretiva"/>
    <s v="PN-C-123101E "/>
    <s v="Barreira Intrínseca"/>
    <x v="3"/>
    <x v="14"/>
    <s v="Painel de Controle"/>
    <s v="Substituir barreira intrínseca"/>
    <d v="2018-01-11T14:07:00"/>
    <d v="2018-01-12T16:00:00"/>
    <d v="2017-12-31T23:59:00"/>
    <n v="25.883333333360497"/>
    <n v="254.13333333330229"/>
    <s v="SIM"/>
    <x v="1"/>
    <s v="NÃO"/>
    <s v="3-Falha na Instrumentação"/>
    <s v="3.2 - Sem sinal/indicação/alarme"/>
    <s v="3-Operação/Manutenção"/>
    <s v="3.1-Serviço fora das condições de projeto"/>
    <x v="2"/>
    <m/>
    <n v="280.01666666666279"/>
  </r>
  <r>
    <x v="1"/>
    <x v="3"/>
    <s v="Instrumentação+Automação+Mecnãnica:_x000a_OI  2017420526 GE-513201C- Falha na partida_x000a_Na tentativa de partida do TG-C para queima após a preventiva para garantir a queima para a lavagem. Equipe de instrumentação identificou logo pela manhã que a não havia pressão de óleo no sistema acionando a mecânica para apoio na avaliação, em avaliação conjunta chegaram a conclusão que válvula MV-UH-TS-GE-513201C (75QGCV) não estava recebendo o comando de abertura se mantendo com 4MA. Dando andamento na análise em conjunto com a automação, foi identificado que o cartão apresentava o alarme (LAA65UC148_13) dos termopares 1 a 8 (câmaras 2 a 6) estava em falha, onde foi substituído por sobressalente e normalizado. A equipe identificou mais 5 alarmes que não conseguiam realizar reset, onde foram realizados reset via PLC e normalizando 3 alarmes. Amanhã daremos continuidade na avaliação dos outros 2 alarmes existentes, teste na válvula MV-UH-TS-GE-513201C (75QGCV) e tentativa de partida do TG-C. TM's Marcio, Silvio e Danilo liberados as 20:00h._x000a_Status: Em andamento  - Indisponível"/>
    <m/>
    <s v="Corretiva"/>
    <s v="PN-513201-C"/>
    <s v="FALHA NO CARTÃO "/>
    <x v="4"/>
    <x v="12"/>
    <s v="Controle e Monitoramento"/>
    <s v="SUBSTITUIR O CALRTÃO DE COMANDO DA VÁLVULA"/>
    <d v="2018-03-26T08:00:00"/>
    <d v="2018-03-30T00:00:00"/>
    <d v="2018-03-25T19:00:00"/>
    <n v="87.999999999941792"/>
    <n v="13.000000000116415"/>
    <s v="SIM"/>
    <x v="1"/>
    <s v="NÃO"/>
    <s v="3-Falha na Instrumentação"/>
    <s v="3.1-Falha de Controle"/>
    <s v="3-Operação/Manutenção"/>
    <s v="3.1-Serviço fora das condições de projeto"/>
    <x v="3"/>
    <m/>
    <n v="101.00000000005821"/>
  </r>
  <r>
    <x v="1"/>
    <x v="3"/>
    <s v="NÃO HOUVE A NECESSIDADE DE ATUAR DE FORMA CORRETIVA NO SISTEMA DE ACIONAMNETO DA SOLENÓIDE DO SISTEMA DE CO2.O MESMO FOI REALIZADO NA ORDEM DE 8000 HORAS,COM SEU FUNCIONAMENTO NORMAL.E ATUAÇÃO CORRETA._x000a_STATUS OPERACIONAL_x000a__x000a_EXEC.RODRIGO DO PRADO_x000a_         46261788_x000a_           B1GK"/>
    <m/>
    <s v="Corretiva"/>
    <s v="CILINDROS CO2"/>
    <s v="VÁLVULAS CO2"/>
    <x v="4"/>
    <x v="15"/>
    <s v="Fogo e Gás"/>
    <s v="AJUSTE"/>
    <d v="2018-03-26T09:00:00"/>
    <d v="2018-03-26T10:00:00"/>
    <d v="2018-03-25T18:00:00"/>
    <n v="0.99999999994179234"/>
    <n v="15"/>
    <s v="NÃO"/>
    <x v="0"/>
    <s v="NÃO"/>
    <s v="3-Falha na Instrumentação"/>
    <s v="3.1-Falha de Controle"/>
    <s v="3-Operação/Manutenção"/>
    <s v="3.1-Serviço fora das condições de projeto"/>
    <x v="6"/>
    <m/>
    <n v="15.999999999941792"/>
  </r>
  <r>
    <x v="1"/>
    <x v="4"/>
    <s v="Mecânica+Elétrica+Instrumentação:_x000a_OI 2018247323 - M-C-123102C Vazamento de ar pela caixa de ligação: (#)_x000a_Equipe realizou novamente a instalação da tampa com a vedação antiga aplicando selante no conjunto. Ficou acordado que iremos aguardar o tempo de cura do selante e iremos realizar a pressurização da caixa da caixa de ligação amanhã no primeiro horário. Em paralelo recebemos o retorno da WEG hoje no meio da tarde a cotação e disponibilidade do Perfil de borracha H na unidade de São Bernardo do Campo, com isso fechamos o pedido de 4 metros do perfil de borracha para retirarmos amanhã na parte da manhã."/>
    <m/>
    <s v="Corretiva"/>
    <s v="Motor elétrico"/>
    <s v="Tampa de caixa de motor elétrico"/>
    <x v="1"/>
    <x v="9"/>
    <s v="Motor Elétrico"/>
    <s v="Substituição do componente danificado e ajuste de painel de purga"/>
    <d v="2018-10-01T09:00:00"/>
    <d v="2018-10-11T13:10:00"/>
    <d v="2018-09-30T18:00:00"/>
    <n v="244.16666666662786"/>
    <n v="15"/>
    <s v="NÃO"/>
    <x v="0"/>
    <s v="NÃO"/>
    <m/>
    <m/>
    <m/>
    <m/>
    <x v="7"/>
    <m/>
    <n v="259.16666666662786"/>
  </r>
  <r>
    <x v="1"/>
    <x v="2"/>
    <s v="2017041449 - B-2621301B Falha Bently Nevada_x000a_Ontem, após a liberação da bomba pela equipe de automação e instrumentação, no período da noite, novamente o mesmo sensor alarmou no Bently (com a bomba parada) e deixou a bomba indisponível. A OP conseguiu fazer um reset, porém a falha voltava em seguida. Sendo assim, hoje novamente a equipe foi direcionada ao local. Equipe de instrumentação retirou o sensor e aplicou sinal de PT-100 no cartão do Bently, confirmando que a falha não era no sensor. Com apoio do Sup. Fazzini, equipe de automação realizou reset no cartão e limpeza com limpa contato. Supôs-se por uma falha no contato. No período da tarde a bomba foi entregue à OP que realizou sua partida com sucesso. Desde então a bomba segue operando._x000a_Status: Concluído - Disponível"/>
    <m/>
    <s v="Corretiva"/>
    <s v="BENTLY NEVADA "/>
    <s v="BENTLY NEVADA"/>
    <x v="2"/>
    <x v="16"/>
    <s v="ANTI SURGE"/>
    <s v="RESET"/>
    <d v="2018-01-03T08:30:00"/>
    <d v="2018-01-03T16:30:00"/>
    <d v="2018-01-02T17:00:00"/>
    <n v="8.0000000000582077"/>
    <n v="15.499999999883585"/>
    <s v="SIM"/>
    <x v="1"/>
    <s v="NÃO"/>
    <s v="3-Falha na Instrumentação"/>
    <s v="3.3- Sinal/Indicação/Alarme falso"/>
    <s v="3-Operação/Manutenção"/>
    <s v="3.1-Serviço fora das condições de projeto"/>
    <x v="2"/>
    <m/>
    <n v="23.499999999941792"/>
  </r>
  <r>
    <x v="1"/>
    <x v="5"/>
    <s v="15,16,17,18,23,24,31/08 -Mecânica/ Caldeiraria _x000a_2017154701- GE-513201D Reparos na Excitatriz_x000a_Durante a pressurização do sistema foi identificado vazamento por  uma trinca na solda._x000a_Status: Em andamento - 31/09_x000a_24/08 - Mecânica:_x000a_OM 2017154701 - GE-513201D Reparos na Excitatriz_x000a_Finalizado a aplicação do selante pela mecânica, equipe de pintura aguardando a cura do selante para concluir a pintura da peça._x000a_Status: Concluído_x000a__x000a_"/>
    <m/>
    <s v="Corretiva planejada"/>
    <s v="EXCITATRIZ DO TGD"/>
    <s v="EXCITATRIZ TGD"/>
    <x v="4"/>
    <x v="15"/>
    <s v="Gerador"/>
    <s v="Realizados reapertos das abraçadeiras e das conexões do sistema de óleo sintético"/>
    <d v="2018-08-15T09:00:00"/>
    <d v="2018-08-24T12:00:00"/>
    <d v="2018-08-14T17:00:00"/>
    <n v="219"/>
    <n v="15.999999999941792"/>
    <s v="NÃO"/>
    <x v="0"/>
    <s v="NÃO"/>
    <s v="1-Falha Mecânica"/>
    <s v="1.3-Folga/Alinhamento"/>
    <s v="3-Operação/Manutenção"/>
    <s v="3.1-Serviço fora das condições de projeto"/>
    <x v="2"/>
    <m/>
    <n v="234.99999999994179"/>
  </r>
  <r>
    <x v="1"/>
    <x v="2"/>
    <s v=" 2016977271 - GE-513201B - Falha motor de partida  _x000a_Após a queda do TGD por Spread foi tentado duas partidas no TG-B, sem sucesso devido falha “starter crash re-engagement” nos momentos iniciais do acionamento do motor de partida. Essa condição é pouco diferente das outras ocorrências que temos histórico, esse tipo de falha sempre ocorria quando da aceleração da máquina, essa é primeira vez que vemos essa condição de falha logo na partida do motor. Realizamos com equipe de mecânica um teste de cranck mas não houve sucesso logo no início da partida, houve indicação normal de rotação do motor descartando algum tipo de travamento. No entanto, devido as condições de resolução do TGC serem mais favoráveis optamos por deixar atuação nesse TG para amanhã. Iremos montar alguns logger para testes e avaliação mais detalhada dessa falha. Foi inserido na ordem do motor de partida que está programada a operação para automação montar esses logs´s de acompanhamento._x000a_Status: Indisponível - Inicia 21/01                                                                                                                             23.01.2018 GE-513201B - Falha motor partida TGB. _x000a_Hoje demos prosseguimento avaliação de falha do motor de partida do TGB, em campo realizamos a remoção do sensor de velocidade para verificação do orifício de inserção do sensor de rotação do motor de partida. Constatamos que o sensor capta os pulsos através de um tipo de cruzeta, e não em uma roda fônica comum. Foi realizado o alinhamento do &quot;dente&quot; com o orifício com auxílio de boroscópio e medido a distância entre a face do orifício e o &quot;dente&quot; da cruzeta. Com isso, percebe-se que a inserção do sensor rotação estava aquém da distância medida. Por isso, não conseguíamos receber os pulsos em baixas rotações. Tendo a medida de adequada do ponto de fixação foi realizado ajuste do comprimento de inserção na contraporca e reinstalado do sensor. Na sequência foram realizados dois crank's com sucesso. Foi negociado com operação a partida da máquina por volta das 17:30h, não houve nenhum tipo de anomalia na sequência de partida. Equipamento operou por 01:30h em IDLE, sendo parado as 19:15h. Equipamento testado e liberado para operação. _x000a_Status: Concluído - disponível"/>
    <m/>
    <s v="Corretiva"/>
    <s v="M-PT-513201B"/>
    <s v="Motor de partida"/>
    <x v="4"/>
    <x v="13"/>
    <s v="GG-Combustão"/>
    <m/>
    <d v="2018-01-20T09:00:00"/>
    <d v="2018-01-23T17:30:00"/>
    <d v="2018-01-02T19:55:00"/>
    <n v="80.499999999941792"/>
    <n v="421.08333333337214"/>
    <s v="NÃO"/>
    <x v="1"/>
    <s v="NÃO"/>
    <s v="1-Falha Mecânica"/>
    <s v="1.5-Afrouxamento/Perda de Torque"/>
    <s v="3-Operação/Manutenção"/>
    <s v="3.1-Serviço fora das condições de projeto"/>
    <x v="3"/>
    <m/>
    <n v="501.58333333331393"/>
  </r>
  <r>
    <x v="1"/>
    <x v="0"/>
    <s v="29/09 - Elétrica_x000a_OI 2018247288 - DJ-527 (PN-123001) Bobina de abertura queimada_x000a_Hoje por volta das 05h15, a MI foi acionada com a informação de trip de todo o PN-123001 ocasionado após a parada normal B-1621301A quando concluído bombeio da EF-631503. Segundo informação da OP, a bomba foi parada normalmente pelo CNCL por volta das 04h40 mas desarmou todo o PN-123001, causando a queda do C-3123701C que estava em operação no momento. Devido ao trip do painel, todos os compressores de reciclo da fase 2 ficaram sem condição de partida, ocasionando perda de gás. Foi observado pelos TOs a indicação de &quot;bobina queimada&quot; acesa no disjuntor do motor da bomba. Com isso, TMs Rodney e Valdemar foram mobilizados de imediato para verificação, foi passada a prioridade de tentarmos liberar a partida dos compressores de reciclos e posteriormente atuação na correção da falha do disjuntor do motor da bomba. TMs foram ao local e conseguiram extrair o DJ-527 identificando que realmente a bobina estava queimada por, possivelmente, ter comandado a abertura do disjuntor após o término do bombeio e o disjuntor não ter abrido, necessitando a abertura do TF de alta. Após a extração do disjuntor, foram retirados todos os sinais de trip dos outros disjuntores da barra. Foi observado que o disjuntor do motor do C-3123701C apresentou novamente problemas no carregamento de mola e precisará de correção (inserida operação nesta OM para correção). Assim, antes das 07h já estava liberada partida do C-3123701B para a OP, que ocorreu com sucesso no primeiro horário do turno do dia. Equipe de elétrica foi então deslocada para finalizar as preventivas SO de setembro. Finalizadas as preventivas, foi inserida nova operação nesta OM para tratamento da falha no carregamento de mola do disjuntor do M-C-3123701C e os TMs Rodney e Valdemar partiram para a correção desta falha por volta das 14h. Foi realizada remoção e inserção correta do disjuntor, que desta vez carregou a mola normalmente, deixando também o C-3123701C disponível. Em seguida, TMs iniciaram a corretiva no DJ da B-1621301A, subtituindo a bobina por uma que tinham na sala da elétrica mas a falha não sumiu no relé 86. Possivelmente a bobina está avariada. Iríamos dar prosseguimento nas verificações de uma bobina compatível, porém a OP relatou impossibilidade de partir o OCVAP II após a queda do TG-D por falha no motor da B-2621301A. Assim, equipe foi destinada para esta nova tarefa e retornaremos ao DJ-527 amanhã._x000a_Status: Em andamento - DJ-527 Indisponível (B-1621301A)_x000a_30/09 - Elétrica_x000a_OI 2018247288 - DJ-527 (PN-123001) Bobina de abertura queimada_x000a_Retornando à atividade hoje, TMs realizaram mais uma troca de bobina no disjuntor e desta vez o disjuntor a funcionar corretamente. No entanto, estava apresentando um sinal de SD. Verificando a documentação técnica, TMs identificaram que se tratava de botoeira de emergência apertada no campo. Comunicado a OP que soltou a botoeira, deixando o disjuntor OK. O mesmo não foi testado por falta de produto, mas consideramos OK devido a todas as falhas terem sumido._x000a_Status: Concluído - Disponível"/>
    <m/>
    <s v="Corretiva"/>
    <s v="PN-123001"/>
    <s v="Disjuntor"/>
    <x v="0"/>
    <x v="11"/>
    <s v="Compressor"/>
    <s v="Subistituição de bobina no disjuntor; Verificação de documentação técnica; destravamento de botoeira de emergência"/>
    <d v="2018-09-28T14:54:00"/>
    <d v="2018-09-28T20:40:00"/>
    <d v="2018-09-27T22:29:00"/>
    <n v="5.7666666666045785"/>
    <n v="16.416666666744277"/>
    <s v="SIM"/>
    <x v="1"/>
    <s v="NÃO"/>
    <s v="4-Falha Elétrica"/>
    <s v="4.0-Geral"/>
    <s v="5-Miscelâneas/Demais causas"/>
    <s v="5-Demais Causas/Miscelâneas"/>
    <x v="2"/>
    <s v="8-Teste"/>
    <n v="22.183333333348855"/>
  </r>
  <r>
    <x v="1"/>
    <x v="6"/>
    <s v="Automação:_x000a_OI 2017714135 C-3123701C- Análise de falha Queda compressor_x000a_Acionado a manutenção por volta das 12:00h com a informação da OP indicando a queda do compressor sem motivo aparente. Sobe alarme de pressão alta no primeiro estágio, porém as variáveis de processo estão todas estáveis. Não ficou evidente se o compressor primeiro cai e depois resulta em pressão alta ou se primeiro atinge pressão alta no 1º est. e então o compressor cai. Solicitado a manutenção para identificar o que está derrubando o compressor, pois este é o segundo evento do dia ele cai pelo mesmo motivo na período da manhã. TM Tiago identificou que a queda do compressor ocorreu pela atuação da chave de vazão baixo FAL-31237906C, chave de vazão da bomba de lubrificação das camisas. A qual foi ajustada pela mecânica normalizando a falha._x000a_Status: Concluído - Operando"/>
    <m/>
    <s v="Corretiva"/>
    <s v="PCV-31237921C"/>
    <s v="VÁLVULA DE CONTROLE DE PRESSÃO"/>
    <x v="0"/>
    <x v="11"/>
    <s v="LUBRIFICAÇÃO"/>
    <s v="AJUSTAR PRESSÃO"/>
    <d v="2018-06-09T11:39:00"/>
    <d v="2018-06-09T16:47:00"/>
    <d v="2018-06-08T19:00:00"/>
    <n v="5.1333333333022892"/>
    <n v="16.650000000139698"/>
    <s v="SIM"/>
    <x v="1"/>
    <s v="NÃO"/>
    <s v="3-Falha na Instrumentação"/>
    <s v="3.1-Falha de Controle"/>
    <s v="3-Operação/Manutenção"/>
    <s v="3.1-Serviço fora das condições de projeto"/>
    <x v="2"/>
    <s v="4-Ajuste"/>
    <n v="21.783333333441988"/>
  </r>
  <r>
    <x v="1"/>
    <x v="6"/>
    <s v="25/06 - Mecânica:_x000a_OE 2015914562 - VE-P-123112A-B - Alinhamento de polia e substituição de correia_x000a_Foi solicitado no redia pelo Gerente e Coord. de Op, prioridade na atuação do reestabelecimento dos ventiladores dos P-123112 do compressor de venda A que estava somente com um ventilador disponível e que não seria possível manter o compressor operando somente com um permutador devido a alta temperatura ambiente. Com isso foi parado o compressor A e emitida PT imediata para a recomposição do ventilador VE-P-123112A-B que estava planejada para a semana 26 dia 27/06. Foi realizado o alinhamento das polias  e substituída a correia, testado e liberado para operação. Será solicitado análise de vibração do ventilador devido no momento dos testes o mecânico ter observado uma possível vibração excessiva no motor do ventilador._x000a_Status: Concluído - Disponível"/>
    <m/>
    <s v="Corretiva"/>
    <s v="VE-P-123112A-B"/>
    <s v="VE-P-123112A-B"/>
    <x v="3"/>
    <x v="10"/>
    <s v="Motor"/>
    <s v=" Alinhamento das polias  e substituída a correia"/>
    <d v="2018-06-25T10:30:00"/>
    <d v="2018-06-25T17:00:00"/>
    <d v="2018-06-24T17:00:00"/>
    <n v="6.5000000000582077"/>
    <n v="17.499999999941792"/>
    <s v="NÃO"/>
    <x v="0"/>
    <s v="NÃO"/>
    <s v="2-Falha de Material"/>
    <s v="2.4-Desgaste"/>
    <s v="3-Operação/Manutenção"/>
    <s v="3.1-Serviço fora das condições de projeto"/>
    <x v="0"/>
    <m/>
    <n v="24"/>
  </r>
  <r>
    <x v="1"/>
    <x v="8"/>
    <s v="Acompanhamento e apoio a execução de serviços de &quot;Diagnóstico Mensal de Condição&quot; das Unidades Compressoras de Reciclo da Fase 1 e da Fase 2._x000a__x000a_Fiscalização de contrato de assistência técnica e garantia de disponibilidade dos Compressores de Reciclo com a empreasa NEAC._x000a__x000a_- Requisição de Permissão de Trabalho;_x000a_- Acompanhamento da execução da atividades programadas em campo (coleta de dados e análise de vibração no C-123701B);_x000a_(inspeção termográfica em componentes mecânicos do C-123701B);_x000a_preparação para análise preditiva através técnica do diagrama PxV no C-123701B);_x000a_- Leitura e comentários nos RDOs (Relatórios de Ocorrências);_x000a_- Arquivamento de documentos eletrônicos e físicos;_x000a_- Confirmação de HH na Ordem de Manutenção._x000a__x000a_A NEAC apresentará o Relatório Técnico Específico em até 7 (sete) dias corridos, a contar a partir do último dia da visita (23/02/18)."/>
    <m/>
    <s v="Preventiva"/>
    <s v="C-123701B"/>
    <m/>
    <x v="0"/>
    <x v="7"/>
    <m/>
    <m/>
    <d v="2018-02-22T09:00:00"/>
    <d v="2018-02-27T17:00:00"/>
    <d v="2018-01-29T22:30:00"/>
    <n v="128.00000000005821"/>
    <n v="562.5"/>
    <s v="NÃO"/>
    <x v="0"/>
    <s v="NÃO"/>
    <m/>
    <m/>
    <m/>
    <m/>
    <x v="7"/>
    <m/>
    <n v="690.50000000005821"/>
  </r>
  <r>
    <x v="1"/>
    <x v="6"/>
    <s v="Mecânica_x000a_OI 2017744282 - C-3123701A Regular bomba de lubrificação das camisas_x000a_Hoje foi identificado pela OP e confirmado pela equipe da SEMAPI que o gotejador do C-3123701A estava com ajuste inadequado, ocasionando em lubrificação insuficiente. Como este compressor deve ser mantido em operação, foi aberta esta ordem imediata para equipe de mecânica realizar o ajuste. Consultado manual e efetuado o ajuste com sucesso. Compressor segue operando desde ontem por volta das 17h sem nenhuma anormalidade, inclusive sem entupimento dos filtros chapéu de bruxa, alinhado para o skid da UPCGN III._x000a_Status: Concluído - Disponível"/>
    <m/>
    <s v="Corretiva"/>
    <s v="C-3123701A"/>
    <s v="GOTEJADOR DE ÓLEO"/>
    <x v="0"/>
    <x v="0"/>
    <s v="Lubrificação  Compressor"/>
    <s v="AJUSTAR O GOTEJADOR"/>
    <d v="2018-06-16T11:00:00"/>
    <d v="2018-06-16T17:00:00"/>
    <d v="2018-06-15T16:00:00"/>
    <n v="6"/>
    <n v="19.000000000116415"/>
    <s v="NÃO"/>
    <x v="0"/>
    <s v="NÃO"/>
    <s v="1-Falha Mecânica"/>
    <s v="1.0-Geral"/>
    <s v="3-Operação/Manutenção"/>
    <s v="3.1-Serviço fora das condições de projeto"/>
    <x v="0"/>
    <m/>
    <n v="25.000000000116415"/>
  </r>
  <r>
    <x v="1"/>
    <x v="3"/>
    <s v="Mecânica:_x000a_OM 2017191050 - GE-513201C - Preventiva 1.000 (Lavagem e Boroscopia)_x000a_Finalizada a lavagem da GG com sucesso, na primeira tentativa de partida da máquina ocorreu SD na partida pela falha SECUNDARY DOWNSTREAM PRESSURE FAULT SHUTDOWN, foi tentado a segunda partida que foi realizada com sucesso. Em conversa com a Coordenação de operação optamos em deixar o TG-C disponível, mesmo com a necessidade de reparo no suporte da tubulação do vent do gas combustível na chaminé, que estamos prevendo realizar de forma extra programada na segunda 02/04._x000a_Status: Em andamento - Disponível"/>
    <m/>
    <s v="Preventiva"/>
    <s v="B-UH-TS-GE-513201C-02 "/>
    <m/>
    <x v="4"/>
    <x v="12"/>
    <m/>
    <m/>
    <d v="2018-03-30T08:00:00"/>
    <d v="2018-03-31T19:00:00"/>
    <d v="2018-03-30T00:00:00"/>
    <n v="34.999999999883585"/>
    <n v="8.0000000000582077"/>
    <s v="NÃO"/>
    <x v="0"/>
    <s v="NÃO"/>
    <m/>
    <m/>
    <m/>
    <m/>
    <x v="7"/>
    <m/>
    <n v="42.999999999941792"/>
  </r>
  <r>
    <x v="1"/>
    <x v="3"/>
    <s v=" Por volta de 00h30, conseguimos restabelecer a condição operacional adequada para a UTGCA com a partida do terceiro compressor de venda (E - após reset no PLC). Isto se deu praticamente simultaneamente com evento de ESD3 (fogo e gás) ocorrido em PMXL-1, que zerou a vazão de importação. Sendo assim, um compressor de venda foi parado (C) e um de propano (A), mas estão disponíveis em caso de necessidade._x000a_"/>
    <m/>
    <s v="Corretiva"/>
    <s v="PN-C-123101E "/>
    <s v="PLC em LOOP"/>
    <x v="3"/>
    <x v="14"/>
    <s v="Painel de Controle"/>
    <s v="RESET NO PLC"/>
    <d v="2018-03-17T13:20:00"/>
    <d v="2018-03-18T00:30:00"/>
    <d v="2018-01-12T16:00:00"/>
    <n v="11.166666666744277"/>
    <n v="1533.3333333333721"/>
    <s v="SIM"/>
    <x v="1"/>
    <s v="SIM"/>
    <s v="3-Falha na Instrumentação"/>
    <s v="3.1-Falha de Controle"/>
    <s v="3-Operação/Manutenção"/>
    <s v="3.1-Serviço fora das condições de projeto"/>
    <x v="2"/>
    <m/>
    <n v="1544.5000000001164"/>
  </r>
  <r>
    <x v="1"/>
    <x v="0"/>
    <s v="29/09 - Automação_x000a_OM 2018246857 - GE-513201D Force do sensor Bently Nevada I39UCHH_x000a_Hoje, por volta das 14h15, a OP solicitou apoio da automação para realizar o force de inibição do BDN COMMON VIBRATION HIGH SDL para partida dos compressores de propano da fase 2, conforme nossa orientação. Foi necessário partir estes compressores pois a UTGCA precisou fazer uma breve redução de produção devido a um SD ocorrido em PMXL-1 pela manhã, que foi resolvido rapidamente. Foi realizado o force e tentada a partida do C-3123101B, sem sucesso. Em seguida foi tentada partida no C-3123102A, no momento que ocorreu nova queda do TG-D. Confirmamos com TM Danilo que o intertravamento estava realmente forçado e houve atuação manual do TO na botoeira do TG-D, ao perceber que o nível de vibração subiu quando o C-3123102A entrou em operação. Isto ocasionou a queda do TG e novo descarte de todas as cargas, que foram colocadas novamente para operar pela OP ao longo da tarde. No retorno, o force foi novamente inserido e removido pelo TM Danilo para partida do C-3123102B que segue operando desde então._x000a_Status: Concluído - TG-D Operando (manter OM aberta)_x000a_OBS: Foi resetado o cartão do Bently que apresentava diversas falhas nesta oportunidade pelo TM Danilo, antes da repartida do TG-D."/>
    <m/>
    <s v="Corretiva"/>
    <s v="C-3123102A"/>
    <s v="C-3123102A"/>
    <x v="4"/>
    <x v="15"/>
    <s v="Compressor"/>
    <s v="Realizar partida do C-3123102B"/>
    <d v="2018-09-29T14:42:00"/>
    <d v="2018-09-29T15:14:00"/>
    <d v="2018-09-28T16:40:00"/>
    <n v="0.53333333332557231"/>
    <n v="22.03333333338378"/>
    <s v="NÃO"/>
    <x v="0"/>
    <s v="NÃO"/>
    <s v="1-Falha Mecânica"/>
    <s v="1.2-Vibração"/>
    <s v="3-Operação/Manutenção"/>
    <s v="3-Operação/Manutenção"/>
    <x v="1"/>
    <m/>
    <n v="22.566666666709352"/>
  </r>
  <r>
    <x v="1"/>
    <x v="3"/>
    <s v="Mecânica:_x000a_OI 2017368917 - C-123701B - Queda do compressor por atuação do sensor VE-1237402_x000a_Acionado a manutenção por volta das 11:40h informando a queda do compressor de Reciclo B com atuação de vibração VE-1237402, foi emitida ordem e Pt imediata para verificar o ocorrido, foi removido a proteção do acoplamento e identificado que as lâminas do acoplamento lado do motor estava totalmente danificadas e as lâminas do lado compressor parcialmente danificadas. Com isso o compressor ficou indisponível. Será delineado a atividade de substituição e análise da falha, Foi identificado que temos 1 unidade das lâminas em estoque, será iniciado o delineamento da substituição das lâminas e será atuado logo na seqüência da liberação do compressor_x000a_Status: Em andamento - Indisponível"/>
    <m/>
    <s v="Corretiva"/>
    <s v="VE-1237402"/>
    <m/>
    <x v="0"/>
    <x v="7"/>
    <m/>
    <m/>
    <d v="2018-03-14T20:30:00"/>
    <d v="2018-03-30T21:30:00"/>
    <d v="2018-02-27T17:00:00"/>
    <n v="385.00000000011642"/>
    <n v="363.49999999988358"/>
    <s v="SIM"/>
    <x v="1"/>
    <s v="NÃO"/>
    <s v="1-Falha Mecânica"/>
    <s v="1.2-Vibração"/>
    <s v="3-Operação/Manutenção"/>
    <s v="3.1-Serviço fora das condições de projeto"/>
    <x v="2"/>
    <m/>
    <n v="748.5"/>
  </r>
  <r>
    <x v="1"/>
    <x v="3"/>
    <s v="Automação_x000a_OI 2017354462 - GE-513201A Falha de comunicação do Bently_x000a_Mais uma vez hoje pela manhã a MI foi acionada pela OP com a informação de nova falha no Bently do TG-A. Ontem havia sido substituído o cartão do Slot 1 do rack do Bently, o que havia momentaneamente solucionado o problema. Em avaliação do TM Dannyel hoje, foi verificada uma falha no cartão do slot 10. Verificado em estoque a disponibilidade de 1 UND do NM 10.655.486 (realizada reserva 77481007/2 na OM) referente a este cartão, porém o mesmo não foi localizado por nós no K-08. Optamos por não acionar o sobreaviso do almoxarifado neste momento para localizar o cartão e realizar a troca dos cartões do slot 10 do TG-C para o do TG-A, monitorando ao longo do final de semana se a falha volta a aparecer em algum dos TGs (quando os cartões foram trocados, nenhum apresentou falha). Iremos tratar na segunda-feira com o almoxarifado o atendimento da reserva para recomposição do TG-C se for o caso. Durante todo o dia de hoje, a falha não voltou a aparecer em nenhum TG. Seguiremos monitorando amanhã e a OP durante o fim do turno da noite._x000a_Status: Concluído - Disponível"/>
    <m/>
    <s v="Corretiva"/>
    <s v="PN-513201-A"/>
    <s v="BENTLY NEVADA"/>
    <x v="4"/>
    <x v="17"/>
    <s v="Controle e Monitoramento"/>
    <s v="Substituir cartão"/>
    <d v="2018-03-17T09:00:00"/>
    <d v="2018-03-17T20:00:00"/>
    <d v="2018-03-16T10:30:00"/>
    <n v="11.000000000058208"/>
    <n v="22.5"/>
    <s v="NÃO"/>
    <x v="0"/>
    <s v="NÃO"/>
    <s v="3-Falha na Instrumentação"/>
    <s v="3.1-Falha de Controle"/>
    <s v="3-Operação/Manutenção"/>
    <s v="3.1-Serviço fora das condições de projeto"/>
    <x v="0"/>
    <m/>
    <n v="33.500000000058208"/>
  </r>
  <r>
    <x v="1"/>
    <x v="7"/>
    <s v="OI 2017479089 - GE-513201C- Drenagem Manifold Central_x000a_Devido manobra operacional do TG-C por queda da Plataforma de Mexilhão, ocorreu SD do TG-C na saída do PREMIX por volta das 11h. Em conversa com Gerente Flaviano solicitou que fosse verificado a presença de líquido no manifoald da central. Emitido ordem e PT imediata e realizado a drenagem do manifoald central encontrando a presença de muito líquido, aproveitada a oportunidade foi drenada e encontrada também a presença de bastante líquido no manifoald das tochas e no manifoald da primária não foi identificado nenhum condensado._x000a_Status: Concluído - Disponível "/>
    <m/>
    <s v="Corretiva"/>
    <s v="GG-513201C"/>
    <s v="Manifold Central"/>
    <x v="4"/>
    <x v="12"/>
    <s v="GG-Combustão"/>
    <s v="LIMPEZA DOS DRENOS."/>
    <d v="2018-04-10T09:51:00"/>
    <d v="2018-04-10T18:00:00"/>
    <d v="2018-03-31T19:00:00"/>
    <n v="8.1500000000232831"/>
    <n v="230.85000000003492"/>
    <s v="SIM"/>
    <x v="1"/>
    <s v="NÃO"/>
    <s v="1-Falha Mecânica"/>
    <s v="5.1-Obstrução/Bloqueio/Entupimento"/>
    <s v="3-Operação/Manutenção"/>
    <s v="3.1-Serviço fora das condições de projeto"/>
    <x v="2"/>
    <m/>
    <n v="239.00000000005821"/>
  </r>
  <r>
    <x v="1"/>
    <x v="7"/>
    <s v="NEAC+Preditiva:_x000a_OM 2017466052 - C-3123701B Revisão Geral_x000a_Finalizada a inspeção de partida do C-3123701 B, avanço curva &quot;S&quot; realizado 100,00% x planejado 91,53%_x000a_Status: Concluído_x000a_"/>
    <m/>
    <s v="Preventiva"/>
    <s v="C-3123701B"/>
    <m/>
    <x v="0"/>
    <x v="18"/>
    <m/>
    <m/>
    <d v="2018-04-11T09:00:00"/>
    <d v="2018-04-25T17:00:00"/>
    <d v="2017-12-31T23:59:00"/>
    <n v="344.00000000005821"/>
    <n v="2409.016666666721"/>
    <s v="NÃO"/>
    <x v="0"/>
    <s v="NÃO"/>
    <m/>
    <m/>
    <m/>
    <m/>
    <x v="7"/>
    <m/>
    <n v="2753.0166666667792"/>
  </r>
  <r>
    <x v="1"/>
    <x v="3"/>
    <s v="Automação+Engenharia:_x000a_OI 2017412960 GE-513201A - Falha na partida GG NH Pullaway_x000a_Hoje, após a queda do TGD por volta das 14:30h foi tentado diversas partidas no TGA sem sucesso devido devido a falha NH Pullaway Speed Achieved Failure SD. Devido a recorrência de falhas foi mobilizado o apoio do Eng. Lucas para avaliação e apoio no restabelecimento da máquina. Em campo foi verificado que esse SD é devido a um watchdog timer para identificar, após a detecção da ignição, que a rotação NH da GG chegou em 3500 rpm. Conforme já havia sido identificado anteriormente, este timer está configurado para 15s em todos os TGs, porém o diagrama lógico dos TGs apresenta que este timer deveria ser de 30s. Verificado também que nas tentativas de partida que falharam, a rotação NH chegava próximo a 3400, indicando que se o tempo estivesse conforme projeto, provavelmente seria possível a rotação chegar a 3500 e seguir com a sequência de partida. O preset desse timer, em 15s, está em uma rotina da lógica do ECS a qual não temos acesso. Foi identificado na lógica algumas rotinas abertas, uma delas é a &quot;T3gc&quot;, que é responsável para leitura dos dados de cromatografia do gás. Optamos então por incluir ao final dessa rotina uma instrução que altera o preset desse timer para 30s, conforme projeto. Com isso, o timer foi deixado conforme projeto. Após essa alteração, foi realizada a partida do TG com sucesso, onde foi identificado que o TG está demorando 16s para atingir a velocidade de 3500 rpm. Acordamos por deixar o TG com essa temporização até Segunda-feira, onde reavaliaremos qual a estratégia será adotada para regularização do problema, é possível com uma lavagem a máquina possivelmente melhore este tempo de partida. O TGA segue operando em central com carga em torno de 10MW._x000a_Status: Concluído-operando"/>
    <m/>
    <s v="Corretiva"/>
    <s v="PN-513201-A"/>
    <s v="Lógica do ECS"/>
    <x v="4"/>
    <x v="17"/>
    <s v="GG-Compressor"/>
    <s v="Ajuste set point"/>
    <d v="2018-03-24T14:30:00"/>
    <d v="2018-03-24T19:30:00"/>
    <d v="2018-03-23T15:00:00"/>
    <n v="5.0000000000582077"/>
    <n v="23.499999999941792"/>
    <s v="SIM"/>
    <x v="1"/>
    <s v="NÃO"/>
    <s v="3-Falha na Instrumentação"/>
    <s v="3.1-Falha de Controle"/>
    <s v="3-Operação/Manutenção"/>
    <s v="3.1-Serviço fora das condições de projeto"/>
    <x v="3"/>
    <m/>
    <n v="28.5"/>
  </r>
  <r>
    <x v="1"/>
    <x v="3"/>
    <s v="2017333312 - C-123101A - Falha Pressurização_x000a_Acionado a manutenção devido a queda do compressor de venda A por volta das 12:30h como informação da operação de falha no sistema de pressurização. Foi ordem imediata para verificação no sistema pressurização, foram verificados o cabeamento e pressostato, mas não foram encontrados nenhuma anormalidade. Inclusive constatamos que sistema de pressurização já estava inibido pela chaveta do relé levantada. Esse sistema havia ficado nessa condição force da pressurização devido a painel do CCC poder causar queda nas demais máquinas em operação durante testes funcionais, porém, por algum motivo desconhecido foi dado baixa na ARO e se perdeu o registro dessa condição. Enfim, foi inclusa nessa ordem o registro do retorno da ARO 271 ativando o force e outro registro de remoção que se dará quando da realização do teste funcional. A equipe automação também atuou resetando o cartão modbus que havia travado congelando várias indicações para sala de controle e IHM. Ambas atividades foram por volta das 18:00h. Equipamento liberação com sucesso. _x000a_Status: Concluído - disponível"/>
    <m/>
    <s v="Corretiva"/>
    <s v="PN-C-123101A"/>
    <s v="FORCE RETIRADO SEM COMUNICAÇÃO"/>
    <x v="3"/>
    <x v="10"/>
    <s v="Painel de Controle"/>
    <s v="FORCE LÓGICO NO PAINEL"/>
    <d v="2018-03-06T12:30:00"/>
    <d v="2018-03-06T18:00:00"/>
    <d v="2018-03-05T12:30:00"/>
    <n v="5.4999999999417923"/>
    <n v="24"/>
    <s v="SIM"/>
    <x v="1"/>
    <s v="NÃO"/>
    <s v="3-Falha na Instrumentação"/>
    <s v="3.4-Fora de ajuste"/>
    <s v="3-Operação/Manutenção"/>
    <s v="3.1-Serviço fora das condições de projeto"/>
    <x v="2"/>
    <m/>
    <n v="29.499999999941792"/>
  </r>
  <r>
    <x v="1"/>
    <x v="6"/>
    <s v="aldeiraria_x000a_OM 2017503180 - C-3123701A Limpeza filtros chapéu de bruxa_x000a_Erick, hoje por volta das 17h00 o compressor de reciclo A da fase 2 caiu por possível saturação dos filtros chapéu de bruxa. O C foi colocado para operar e o A já está librado para execução da limpeza dos filtros amanhã cedo. Favor priorizar com a equipe. Obrigado"/>
    <m/>
    <s v="Corretiva"/>
    <s v="C-3123701A"/>
    <s v="FILTRO"/>
    <x v="0"/>
    <x v="0"/>
    <s v="Sucção 1º Estágio"/>
    <s v="LIMPEZA DO FILTRO"/>
    <d v="2018-06-17T17:00:00"/>
    <d v="2018-06-18T11:40:00"/>
    <d v="2018-06-16T17:00:00"/>
    <n v="18.666666666569654"/>
    <n v="24"/>
    <s v="SIM"/>
    <x v="1"/>
    <s v="NÃO"/>
    <s v="1-Falha Mecânica"/>
    <s v="5.1-Obstrução/Bloqueio/Entupimento"/>
    <s v="3-Operação/Manutenção"/>
    <s v="3.1-Serviço fora das condições de projeto"/>
    <x v="2"/>
    <s v="5-Conservação"/>
    <n v="42.666666666569654"/>
  </r>
  <r>
    <x v="1"/>
    <x v="2"/>
    <s v="2017041449 - B-2621301B Falha Bently Nevada_x000a_Hoje durante o turno da noite houve ocorrência de queda da B-2621301B por suposta falha na XV-102B. Ao tentar voltar com o bombeio, a bomba apresentou no TE-2621301B sendo que a OP não conseguiu resetar o Bently para tentar a partida. Ao tentar partir a bomba redundante, a mesma operou por algum tempo mas foi observada perda acentuada de fluido de selagem da B-2621301A, levando à parada da bomba. Assim, no primeiro horário optamos por tratar de forma imediata a ocorrência no Bently da bomba B-2621301B. Equipe de automação foi destinada e identificou uma possível falha no instrumento. Assim, a instrumentação foi envolvida e verificou que o TE-301B (temperatura do motor da bomba) estava com seu bloco cerâmico interno rachado, porém segundo Sup. Fazzini, isto não causa nenhuma anormalidade na medição. Sendo assim, foi realizado reset no Bently pela automação e liberada a bomba._x000a_Status: Concluído - Disponível"/>
    <m/>
    <s v="Corretiva"/>
    <s v="BENTLY NEVADA "/>
    <s v="BENTLY NEVADA"/>
    <x v="2"/>
    <x v="16"/>
    <s v="Óleo Sintético"/>
    <s v="RESET"/>
    <d v="2018-01-02T01:03:00"/>
    <d v="2018-01-02T17:00:00"/>
    <d v="2017-12-31T23:59:00"/>
    <n v="15.950000000128057"/>
    <n v="25.066666666651145"/>
    <s v="SIM"/>
    <x v="1"/>
    <s v="NÃO"/>
    <s v="3-Falha na Instrumentação"/>
    <s v="3.3- Sinal/Indicação/Alarme falso"/>
    <s v="3-Operação/Manutenção"/>
    <s v="3.1-Serviço fora das condições de projeto"/>
    <x v="2"/>
    <m/>
    <n v="41.016666666779201"/>
  </r>
  <r>
    <x v="1"/>
    <x v="7"/>
    <s v="14/04 - Realizado a substituição dos dois oring's da mangueira de descarga da bomba hidráulica pelo oring adquirido pelo Antonino, conforme especificação do Eng. Suzuki. Realizamos uma inspeção mais abrangente e identificamos uma abraçadeira de fixação da tubulação de descarga da bomba dentro do hood debaixo da inlet plenum totalmente solta e uma segunda abaraçadeira com um parafuso caído e o outro quase caído também, normalizado a fixação da tubulação. Acreditamos que pode ser a causa do rompimento dos anéis de vedação."/>
    <m/>
    <s v="Corretiva"/>
    <s v="Oring mangueira sistema de partida"/>
    <s v="Oring"/>
    <x v="4"/>
    <x v="12"/>
    <s v="Sistema de partida"/>
    <s v="Substituição do oring e reaperto de fixação de tubulação"/>
    <d v="2018-04-11T00:45:00"/>
    <d v="2018-04-20T20:40:00"/>
    <d v="2018-04-10T18:00:00"/>
    <n v="235.91666666662786"/>
    <n v="6.75"/>
    <s v="NÃO"/>
    <x v="0"/>
    <s v="NÃO"/>
    <s v="2-Falha de Material"/>
    <m/>
    <m/>
    <m/>
    <x v="7"/>
    <m/>
    <n v="242.66666666662786"/>
  </r>
  <r>
    <x v="1"/>
    <x v="7"/>
    <s v="Hoje conforme acordado foi realizado partida do TGC por volta 05:20h da manhã, porém às 08:45h quando da passagem para PREMIX houve queda por SPREAD nas câmaras. O TM Brazil realizou avaliação pelo gráfico de tendência junto operação e identificou ocorrência de SPREAD nos TE´s 14, 15 e 16(Câmaras 1 e 9). Neste momento, houve descarte de carga pelo GSP de dois vendas e um propano. O TGD se manteve estável em Premix e retornamos com TGB logo em seguida. Por volta das 12:00h já havia sido restabelecido a vazão da unidade. Foi inserido nova operação nesta ordem para sopragem nas câmaras 1, 2 e 9, essa atividade só teve inicio na parte da tarde em função do repartida das máquinas pela operação e aplicação do libra. Os TM´s Brazil  e Anderson da G&amp;E realizaram sopragem das três câmaras com N2, a atividade finalizada por volta das 17:00h. Após intervenção a máquina com sucesso por volta das 17:45h, fez todo ciclo de &quot;Warm up&quot; e foi parada logo em seguida ficando disponível como backup. Foi acordado a partida por volta das 05:00h para a passagem para premix logo no início do próximo turno. "/>
    <m/>
    <s v="Corretiva"/>
    <s v="CÂMARA DE COMBUSTÃO"/>
    <s v="CÂMERA DE COMBUSTÃO"/>
    <x v="4"/>
    <x v="12"/>
    <s v="GG-Combustão"/>
    <s v="LIMPAR AS CÂMERAS"/>
    <d v="2018-04-21T08:45:00"/>
    <d v="2018-04-21T17:45:00"/>
    <d v="2018-04-20T20:40:00"/>
    <n v="9"/>
    <n v="12.083333333430346"/>
    <s v="SIM"/>
    <x v="1"/>
    <s v="NÃO"/>
    <s v="1-Falha Mecânica"/>
    <s v="5.1-Obstrução/Bloqueio/Entupimento"/>
    <s v="3-Operação/Manutenção"/>
    <s v="3.1-Serviço fora das condições de projeto"/>
    <x v="2"/>
    <m/>
    <n v="21.083333333430346"/>
  </r>
  <r>
    <x v="1"/>
    <x v="1"/>
    <s v="Instrumentação:_x000a_OE 2017571718 - GE-513201C Verif. Meetering secundária_x000a_Hoje logo após a intervenção programada na XV-207 a equipe instrumentação iniciou atividade extraprogramada de análise de falha no TGC para a verificação da válvula meetering secundária conforme roteiro definido pela engenharia da MI baseados nos data logs dos eventos. Os TM´s Bretas e Nobre realizaram as verificações em campo nas conexões elétricas, integridade do cabeamento tanto na válvula quanto no controlador MOOG drive. Também foram realizados as medições nas bobinas dos retornos de posição da válvula, os valores encontrados de resistência, impedâncias estavam um poucos diferentes dos valores de referência descrito na ordem, mas comparados com valores de outra válvula existente na oficina estavam bem similares. Atividade prossegue amanhã com a realização do auto-teste do controlador e loop test com intuito de encontrar alguma anormalidade no comportamento da válvula, a principio nada de relevante foi encontrado no campo._x000a_Status: Em andamento - Indisponível 2017571718 - GE-513201C Verif. Meetering secundária_x000a_Hoje foi dado continuidade na análise de falha da meetering do TGC. Os TM´s Bretas e Nobre atuaram na verificação da impedância das bobinas das válvulas meetering primária e central para confrontar com medições encontradas na válvula secundária. Os valores medidos no campo foram: (A - B = 74,1 ohms - Seno, C - D = 74,5 ohms - Cosseno E - F = 31,7 ohms - Referência. Todos estão coerentes com as demais válvulas medidas, porém estão divergente do valores de manual(A - B = 33 ohms - Seno, C - D = 33 ohms - Cosseno  E - F = 16 ohms - Referência). O manual de referência existente para consulta indica outro part number de válvula por isso os desencontros de valores. Foi realizado também o auto-test da com sucesso, o hardware do controlador não apresentou nenhuma falha. No entanto, o led de falha da rede estava ativo, foi realizado procedimento padrão de reset pela casota normalizando a indicação. Por desencargo também verificamos os transmissores de pressão dessa malha PT-63FGSS e PT-63FGSM. Foram verificados toda parte elétrica, conexões, terminais e integridade do cabeamento, foi aberto também as tomadas de impulso para drenagem, mas não foram encontrados nenhum resquício de líquido. Amanhã vamos alinhar com equipe de engenharia se tem mais algum teste a ser realizado para o fechamento da análise de falha para liberação de partida da máquina TGC. Foi acordado com coordenação a realização da troca dessa máquina ou amanhã na parte da tarde ou no mais tardar na terça-feira pela manhã. Pois a máquina B está com tendência aumento de SPREAD no(TE- 16) câmara 01. Com isso, foi gerado ordem imediata 2017577998 para sopragem das três câmaras superiores 1, 2 e 9 assim que essa máquina parar._x000a_Status: Concluído - disponível"/>
    <m/>
    <s v="Preventiva"/>
    <s v="MV-UC-TS-GE-513201C-01"/>
    <m/>
    <x v="4"/>
    <x v="12"/>
    <s v="Gás Combustível"/>
    <m/>
    <d v="2018-05-05T10:30:00"/>
    <d v="2018-05-06T18:00:00"/>
    <d v="2018-04-21T17:45:00"/>
    <n v="31.5"/>
    <n v="328.74999999994179"/>
    <s v="NÃO"/>
    <x v="0"/>
    <s v="NÃO"/>
    <s v="3-Falha na Instrumentação"/>
    <s v="3.4-Fora de ajuste"/>
    <s v="3-Operação/Manutenção"/>
    <s v="3-Operação/Manutenção"/>
    <x v="1"/>
    <m/>
    <n v="360.24999999994179"/>
  </r>
  <r>
    <x v="1"/>
    <x v="1"/>
    <s v="Mecânica:_x000a_OI 2017586804 GE-513201C - Falha na Partida_x000a_Sinalizado pela equipe da operação por volta das 06:30h da realização de três tentativas de partida do TGC durante a madrugada de hoje sem sucesso devido a falha na ignição das câmaras 1,8,9(TE´s 13,14,15,16). Sendo necessário a intervenção para limpeza das tochas. Em função da indisponibilidade do TGA essa demanda foi tratada como imediata. Foi realizada a retirada as tochas 1, 8 e 9 para limpeza em oficina na sequência os mesmos foram reinstalados em campo. Atividade foi concluída com sucesso por volta das 12:00h. A máquina entrou em operação 12:30h mas caiu durante a fase de warmup devido a falha no sistema de fogo e gás. Verificamos que existiam algumas falhas ativas no EAGLE pertinente a abertura de porta, desbloqueio de CO2 dentre outras que não haviam sido resetadas antes da partida da máquina. Após o reset, a máquina partiu com sucesso, foi colocada em carga e passou para PREMIX com 14,3MW por volta das 15:00h. Obs.: Essa questão da passagem tardia para premix está em avaliação pela equipe de engenharia. Foi montado logger pelo Eng. Mure para acompanhamento de variáveis que influenciam nessa fase, caso venha a ocorrer outro evento de passagem indevida de PREMIX para Central teremos condições analisar melhor a falha. _x000a_Após o retorno do TGC o TGB foi parado para realização de sopragem nas câmaras que estavam apresentando spread elevado. Segue operando TGD e TGC em PREMIX._x000a_Status: Concluído - Operando"/>
    <m/>
    <s v="Corretiva"/>
    <s v="CÂMARA DE COMBUSTÃO"/>
    <s v="CÂMARA DE COMBUSTÃO"/>
    <x v="4"/>
    <x v="12"/>
    <s v="GG-Combustão"/>
    <s v="LIMPAR CÂMARAS"/>
    <d v="2018-05-08T06:30:00"/>
    <d v="2018-05-08T12:00:00"/>
    <d v="2018-05-06T18:00:00"/>
    <n v="5.4999999999417923"/>
    <n v="36.500000000058208"/>
    <s v="SIM"/>
    <x v="1"/>
    <s v="NÃO"/>
    <s v="1-Falha Mecânica"/>
    <s v="5.1-Obstrução/Bloqueio/Entupimento"/>
    <s v="3-Operação/Manutenção"/>
    <s v="3.1-Serviço fora das condições de projeto"/>
    <x v="3"/>
    <m/>
    <n v="42"/>
  </r>
  <r>
    <x v="1"/>
    <x v="1"/>
    <s v="Engenharia/Instrumentação/Automação_x000a_OI 2017571718 - GE-513201C PT-5132647 Subst. Instrumento_x000a_Nesta madrugada, por volta das 4h00, houve nova ocorrência de passagem de pré-mix para central do TG-C com alta carga (cerca de 13,5MW). OP identificou esta passagem rápido e passou o TG de Droop para Isoch na tentativa de evitar um retorno de central para pré-mix, o que realmente não ocorreu. Este evento possibilitou que o data logger que a Engenharia da MI havia colocado para monitorar parâmetros de pressão de saída do difusor da GG confirmasse que, no momento da ocorrência, um dos dois instrumentos de medição apresentou pico divergente do outro. Assim, optamos por realizar atividade imediata corretiva hoje. TG-B foi colocado em operação sem anormalidades, liberando o TG-C para a MI atuar por volta das 14h. Equipe de instrumentação implementou a recomendação da Engenharia de substituir o instrumento defeituoso (PT-5132647) e equipe de automação também fez sua parte checando o cartão e multiplexador associados ao instrumento. Ao final do dia, a atividade foi concluída, ficando para amanhã pela manhã a partida do TG-C. Vamos manter o monitoramento destas variáveis para termos a certeza de que foi efetivo. TG-C foi deixado como disponível em caso de necessidade nesta noite._x000a_Status: Concluído (pendente teste) - Disponível_x000a_Ocorrência: TG-513201C_x000a__x000a_Causa: Corretiva._x000a__x000a_Atuação: Efetuado requisição NM 11.202.251. Transmissor novo PT 5132-647C, foi levantada a curva do instrumento utilizando os referidos padrões de referência. Após o término do procedimento, o instrumento recebeu nova etiqueta/selo de calibração, com dados atualizados e foi encaminhado para reinstalação e realinhamento, ao processo. Conforme resultados da calibração realizada, o Instrumento encontra-se dentro da especificação de ERRO (EMAD). Foi gerado certificado de calibração e anexado na ordem._x000a__x000a_Situação deixada: Foi deixado o range do instrumento de 0 a 2800kpa._x000a__x000a_Responsáveis: Silvio/Menezes._x000a_"/>
    <m/>
    <s v="Corretiva"/>
    <s v="PT-5132647C"/>
    <s v="PT-5132647C"/>
    <x v="4"/>
    <x v="12"/>
    <s v="GG-Combustão"/>
    <s v="SUBSTITUIR INSTRUMENTO"/>
    <d v="2018-05-16T09:00:00"/>
    <d v="2018-05-16T18:00:00"/>
    <d v="2018-05-08T12:00:00"/>
    <n v="9"/>
    <n v="189"/>
    <s v="NÃO"/>
    <x v="0"/>
    <s v="NÃO"/>
    <s v="3-Falha na Instrumentação"/>
    <s v="3.3- Sinal/Indicação/Alarme falso"/>
    <s v="3-Operação/Manutenção"/>
    <s v="3.1-Serviço fora das condições de projeto"/>
    <x v="1"/>
    <m/>
    <n v="198"/>
  </r>
  <r>
    <x v="1"/>
    <x v="1"/>
    <s v="Automação/Instrumentação/Engenharia_x000a_OI 2017571718 - GE-513201C PT-5132647 Subst. Instrumento_x000a_Hoje pela manhã, o TG-C foi parado pela OP conforme havíamos combinado. Equipes de instrumentação e automação iniciaram atuação e contaram com apoio dos Eng. Lucas e Mure, além do envolvimento dos Sup. Edinilson e Fazzini. Foram realizadas as verificações propostas pela engenharia e mais algumas ao longo do dia: substituído cartão, foi passado um novo cabeamento externo para teste, invertidos canais do cartão para ver se o problema se invertia indicando um possível problema interno no PLC. A cada tentativa, eram realizados crancks no TG para verificar o ruído e não foi observada melhora em nenhuma delas. Equipe então partiu para tentativa de ajuste no damping dos transmissores e desta vez foi observado que o ruído diminuiu. Partimos então para um ajuste fino no damping pois, a depender do valor colocado, o TG nem conseguia partir para teste. Ao final do dia, chegou-se a um valor de damping de 0,8s que permitiu a partida correta do TG e um comportamento menos ruidoso do instrumentos. Assim, o TG foi parado e será mantido disponível ao longo do final de semana. Estamos planejando para segunda-feira uma tentativa de partida do TG-C com passagem a pré-mix para vermos se a atuação de hoje foi efetiva para correção da falha._x000a_OBS: TMs Menezes, Bruno Forship, Norte Forship e Eng. Lucas atuaram até próximo das 21h._x000a_OBS: TM Danyell atuou até aproximadamente 20h._x000a_Status: Pendente teste de passagem a pré-mix - Disponível"/>
    <m/>
    <s v="Corretiva"/>
    <s v="PT-5132647C"/>
    <s v="PT-5132647C"/>
    <x v="4"/>
    <x v="12"/>
    <s v="GG-Combustão"/>
    <s v="SUBSTITUIR INSTRUMENTO"/>
    <d v="2018-05-18T08:00:00"/>
    <d v="2018-05-18T21:00:00"/>
    <d v="2018-05-16T18:00:00"/>
    <n v="12.999999999941792"/>
    <n v="38.000000000058208"/>
    <s v="NÃO"/>
    <x v="0"/>
    <s v="NÃO"/>
    <s v="3-Falha na Instrumentação"/>
    <s v="3.3- Sinal/Indicação/Alarme falso"/>
    <s v="3-Operação/Manutenção"/>
    <s v="3.1-Serviço fora das condições de projeto"/>
    <x v="1"/>
    <m/>
    <n v="51"/>
  </r>
  <r>
    <x v="1"/>
    <x v="2"/>
    <s v="2017173758 - GE-513201B Falha na partida (Ignition Failure)_x000a_Hoje MI foi acionada logo pela manhã após o relato da OP de tentar realizar partidas do TG-B no turno da noite quando ocorreu falhas na ignição (Ignition Failure SD). Foi criada ordem imediata para verificação pela equipe de instrumentação e automação onde se identificou necessidade de apoio também da mecânica para verificação das tochas. Devido à priorização da atividade no TG-C e no Venda D, a continuidade da intervenção foi postergada para amanhã. Solicitamos também ao Coordenador André que, se possível, detalhe um pouco mais os eventos ocorridos na última madrugada neste TG e nos informe por email para tentarmos ganhar mais tempo no diagnóstico amanhã cedo._x000a_Status: Em andamento - Indisponíve"/>
    <m/>
    <s v="Corretiva"/>
    <s v="JE-5132600CB"/>
    <s v="NÃO CONCLUSIVO"/>
    <x v="4"/>
    <x v="13"/>
    <s v="GG-Combustão"/>
    <m/>
    <d v="2018-01-31T08:00:00"/>
    <d v="2018-01-31T14:00:00"/>
    <d v="2018-01-23T17:30:00"/>
    <n v="6"/>
    <n v="182.50000000011642"/>
    <s v="SIM"/>
    <x v="1"/>
    <s v="NÃO"/>
    <s v="3-Falha na Instrumentação"/>
    <s v="3.2 - Sem sinal/indicação/alarme"/>
    <s v="3-Operação/Manutenção"/>
    <s v="3.1-Serviço fora das condições de projeto"/>
    <x v="2"/>
    <m/>
    <n v="188.50000000011642"/>
  </r>
  <r>
    <x v="1"/>
    <x v="0"/>
    <s v="28/09 - Elétrica_x000a_OI 2018244539 - M-B-1621301A Em Falha_x000a_Hoje de manhã fomos informados pela OP sobre a indisponibilidade do sistema OCVAP I, devido a uma falha no carregamento de mola do DJ-527A (bomba A) e falha na XV-301B (sucção da bomba B), ocorridas durante tentativa de partida do bombeio no turno da noite. Optamos por atuar de imediato com a elétrica no disjunto do motor da bomba A, devido ao histórico recente de intervenção nele. Em 24/09 a OP solicitou prioridade na correção de falha similar neste disjuntor, pois necessitava bombear, a MI atuou mas na hora do teste, por opção da OP, o mesmo não foi liberado. Hoje no redia questionamos a OP se o turno da noite verificou a situação da gaveta na K-24, o que nos foi confirmado. Sendo assim, hoje pela manhã a equipe retornou ao local mas constatou que o disjuntor estava extraído. Feita inserção para a OP e liberado. Foi acompanhada tentativas de partida do sistema, porém sem sucesso. Ambas as bombas retornavam condição anormal de não escorvadas. Esta situação foi tratada pela OM 2018244572, abaixo._x000a_Status: Concluído"/>
    <m/>
    <s v="Corretiva"/>
    <s v="Disjuntor M-B-1621301A"/>
    <s v="Disjuntor M-B-1621301A"/>
    <x v="2"/>
    <x v="3"/>
    <s v="Motor"/>
    <s v="Realização da inserção do disjuntor"/>
    <d v="2018-09-28T09:00:00"/>
    <d v="2018-09-28T22:00:00"/>
    <d v="2018-09-26T18:10:00"/>
    <n v="12.999999999941792"/>
    <n v="38.833333333313931"/>
    <s v="NÃO"/>
    <x v="1"/>
    <s v="NÃO"/>
    <s v="4-Falha Elétrica"/>
    <s v="4.3-Sem energia"/>
    <s v="3-Operação/Manutenção"/>
    <s v="3-Operação/Manutenção"/>
    <x v="3"/>
    <m/>
    <n v="51.833333333255723"/>
  </r>
  <r>
    <x v="1"/>
    <x v="6"/>
    <s v="27/06 - Andaime:_x000a_OM 2017776408 - VE-P-123112A-A Montar andaime e substituir correia_x000a_Concluída a montagem do andaime para a substituição da correia amanhã pela mecânica. Compressor A somente com dois permutadores disponíveis._x000a_Status: Em andamento – Indisponível_x000a__x000a_28/06 - Mecânica_x000a_OM 2017776408 - VE-P-123112A-A Montar andaime e substituir correia_x000a_Realizado a substituição da correia, testado e liberado o ventilador para operação, desta forma deixamos o compressor A com 3 dos 4 ventiladores disponíveis. _x000a_Status: Concluído –disponível_x000a_"/>
    <m/>
    <s v="Corretiva"/>
    <s v="VE-P-123112A-A"/>
    <s v="VE-P-123112A-A"/>
    <x v="3"/>
    <x v="10"/>
    <s v="Ventilador"/>
    <s v="SUBSTITUIR CORREIA"/>
    <d v="2018-06-27T09:00:00"/>
    <d v="2018-06-28T09:00:00"/>
    <d v="2018-06-25T17:00:00"/>
    <n v="24"/>
    <n v="39.999999999941792"/>
    <s v="NÃO"/>
    <x v="0"/>
    <s v="NÃO"/>
    <s v="2-Falha de Material"/>
    <s v="2.4-Desgaste"/>
    <s v="3-Operação/Manutenção"/>
    <s v="3.3-Erro de manutenção"/>
    <x v="0"/>
    <m/>
    <n v="63.999999999941792"/>
  </r>
  <r>
    <x v="1"/>
    <x v="2"/>
    <s v="GE-513201A Vazamento de Óleo Sintético (SD do TG-A)_x000a_Após a queda do TG-C, OP colocou em operação o TG-A, que partiu sem maiores problemas porém veio a cair por volta das 16h00 por baixo nível de óleo sintético. Equipe da Semapi foi acionada para realizar a completação e investigação da falha. Conforme informado pela equipe, cerca de 80 litros de óleo foram perdidos no vazamento. Foi completado 120 litros e deixada a máquina com aproximadamente 300mm de nível (acima do que estava antes do vazamento). Ao abrir o hood, foi encontrada bastante sujeira de óleo e não foi possível identificar o ponto exato do vazamento, mas Sup. Helimar suspeita de ser algum mangote. Nos próximos dias será dada continuidade nesta avaliação, com a limpeza do hood e avaliação da possibilidade de partir o TG com as portas do hood abertas para abreviar o tempo de identificação do ponto que falhou. _x000a_Status: Indisponível 07.01.2018 GE-513201A - Sanar vazamento conexão bomba motor de partida_x000a_Ontem durante a partida TGA por volta das 11:00h para realização dos testes de estanqueidade das linhas de óleo sintético do hood houve pequeno vazamento na conexão do mangote da bomba do motor de partida (externo), o resíduo de óleo ficou contido no dick de contenção localizado abaixo na bomba. Hoje a equipe de mecânica substituiu os o'rings das duas extremidades do mangote de 1.1/2&quot; do motor de partida. Constatado que o'ring estava realmente rompido no ponto onde ocorreu o vazamento. Atividade foi concluída por volta das 10:00h, logo em seguida o TGA foi colocado em operação, o mesmo ficou operando até as 15:00h com carga de 2MW. Por volta das 18:00h realizamos inspeção interna no hood para verificar a existência de algum vazamento, nada foi encontrado. Dessa forma, o equipamento foi liberado para operação. Acordamos junto a coordenação fazer da TGD pelo TGA durante o dia._x000a_INFORMATIVO: O TGD permaneceu durante todo o final de semana com mesma contagem de partículas no debris counter(14) está estável._x000a_Status: Concluído - disponível"/>
    <m/>
    <s v="Corretiva"/>
    <s v="TANQUE DE ÓLEO"/>
    <s v="O'RING"/>
    <x v="4"/>
    <x v="17"/>
    <s v="GG-Combustão"/>
    <m/>
    <d v="2018-01-02T16:00:00"/>
    <d v="2018-01-07T10:00:00"/>
    <d v="2017-12-31T23:59:00"/>
    <n v="114"/>
    <n v="40.016666666662786"/>
    <s v="SIM"/>
    <x v="1"/>
    <s v="NÃO"/>
    <s v="1-Falha Mecânica"/>
    <s v="1.1-Vazamento"/>
    <s v="3-Operação/Manutenção"/>
    <s v="3.1-Serviço fora das condições de projeto"/>
    <x v="2"/>
    <m/>
    <n v="154.01666666666279"/>
  </r>
  <r>
    <x v="1"/>
    <x v="7"/>
    <s v="Instrumentação+Automação:_x000a_OM 2016220721 - B-540002B - Substituir TSH-5420301_x000a_TM Silvio e Danilo atuaram no TSH e idenficaram que o alarme existente na IHM não era referente uma falha do termostato, mas um erro na lógica onde havia a entrada do sinal do instrumento porem no PLC não havia lógica habilitada paro recebimento do sinal do campo. Removida a IHM do campo e também foi constatado que não havia backup da lógica, com isso foi realizado o backup da lógica e estudado como poderia ser habilitada o recebimento do sinal do termostato. Realizado tentativa de habilitação sem sucesso, equipe de automação precisará de mis tempo apara estudar a lógica da bomba para corrigir esta falha de alta temperatura do sistema de arrefecimento. Atividade deverá ser reprogramada para a equipe de automação._x000a_Status: Concluído substituição do Termostato - Disponíve"/>
    <m/>
    <s v="Corretiva"/>
    <s v="B-540002B"/>
    <s v="TSH-5420301/ LOGICA"/>
    <x v="2"/>
    <x v="19"/>
    <m/>
    <s v="SUBSTITUIR TSH/ AJUSTAR LÓGICA PLC"/>
    <d v="2018-04-28T08:00:00"/>
    <d v="2018-04-29T18:00:00"/>
    <d v="2018-04-26T14:30:00"/>
    <n v="33.999999999941792"/>
    <n v="41.500000000116415"/>
    <s v="NÃO"/>
    <x v="1"/>
    <s v="NÃO"/>
    <s v="3-Falha na Instrumentação"/>
    <s v="3-Falha na Instrumentação"/>
    <s v="3-Operação/Manutenção"/>
    <s v="3.1-Serviço fora das condições de projeto"/>
    <x v="8"/>
    <m/>
    <n v="75.500000000058208"/>
  </r>
  <r>
    <x v="1"/>
    <x v="8"/>
    <s v="2017188825 - GE-513201B Sopragem Câmara 9_x000a_Após a conclusão da atividade de ontem na falha de partida do TG-B, hoje de manhã o mesmo foi colocado para operar com sucesso. Ao passar para o pré-mix, também com sucesso, foi notado comportamento anormal na câmara 9, sendo que o termopar 14 estava indicando temperatura muito superior aos demais, em torno de 100°C. Pelo histórico que temos de, em condições parecidas, acontecer SD por spread caso a medição ultrapasse 150°C, optamos por novamente para a máquina, partindo o TG-A, e intervir na câmara 9 para sopragem. Foi aberta OM Imediata e os TMs Luciano e João Vitor realizaram a tarefa. TG foi testado ao final do dia e partiu sem problemas e sem apresentar spread._x000a_Status: Concluído - Disponível"/>
    <m/>
    <s v="Corretiva"/>
    <s v="CÂMARA DE COMBUSTÃO"/>
    <s v="Câmara de combustão"/>
    <x v="4"/>
    <x v="13"/>
    <s v="GG-Combustão"/>
    <s v="Soprar as câmeras com N2"/>
    <d v="2018-02-02T08:21:00"/>
    <d v="2018-02-09T18:00:00"/>
    <d v="2018-01-31T14:00:00"/>
    <n v="177.65000000002328"/>
    <n v="42.349999999918509"/>
    <s v="NÃO"/>
    <x v="0"/>
    <s v="NÃO"/>
    <s v="1-Falha Mecânica"/>
    <s v="5.1-Obstrução/Bloqueio/Entupimento"/>
    <s v="3-Operação/Manutenção"/>
    <s v="3.1-Serviço fora das condições de projeto"/>
    <x v="1"/>
    <m/>
    <n v="219.99999999994179"/>
  </r>
  <r>
    <x v="1"/>
    <x v="8"/>
    <m/>
    <m/>
    <s v="Corretiva"/>
    <s v="GE-513201A"/>
    <m/>
    <x v="4"/>
    <x v="17"/>
    <s v="Gás Combustível"/>
    <m/>
    <d v="2018-02-15T12:50:00"/>
    <d v="2018-02-19T12:00:00"/>
    <d v="2018-02-13T17:30:00"/>
    <n v="95.166666666744277"/>
    <n v="43.333333333313931"/>
    <s v="NÃO"/>
    <x v="0"/>
    <s v="NÃO"/>
    <m/>
    <m/>
    <m/>
    <m/>
    <x v="7"/>
    <m/>
    <n v="138.50000000005821"/>
  </r>
  <r>
    <x v="1"/>
    <x v="7"/>
    <s v="08/04 - Acionado a manutenção por volta das 16;00h devido a queda compressor de reciclo C-123701B devido atuação intertravamento por temperatura no da garrafa de descarga do 2º estágio(V-C-123701B-04), em função da indisponibilidade do compressor de reciclo C-123701A demanda foi tratada como imediata. Foi negociado com operação a realização de force nesse instrumento enquanto atuávamos no TGB, porém em análise na lógica o TM Danilo identificou a presença de dois instrumentos redundantes TIT-404B-1 e TIT-404B-2 em canais diferentes de entrada analógica do PLC que atuaram com mesmo valor de intertravamento de temperatura elevada, esses instrumentos entrando em lógica de votação SIL2. Tendo essa informação recuamos na questão do force, buscando documentação não menção alguma a esse segundo instrumento no campo ou quanto a redundância de medição aplicada nesta máquina. Em campo verificamos que realmente só existe um sensor fisicamente, foi verificado termoelemento, integridade e isolação do cabeamento, testado a calibração do transmissor tudo ok. A única ressalva foi que encontramos o transmissor de temperatura com parafuso de fixação da suportação frouxo acarretando em vibração excessiva na parte eletronica quando do compressor em operação. Foi realizado também loop teste desse instrumento e constatado pelo TM Danilo que valor de entrada analógica está identifico nos TIT-404B-1 e TIT-404B-2 de alguma forma fisicamente internamente no painel esse sinal está sendo duplicado para entrar nessa lógica de votação SIL2. Verificamos também que essa lógica existe para diversos outros instrumentos tais como TIT-402/404/407/409 e PIT-401/403/406/409/411.Após a intervenção o equipamento foi testado e liberado para operação por volta das 20;00h"/>
    <m/>
    <s v="Corretiva"/>
    <s v="TIT-1237404B"/>
    <s v="TIT-1237404B"/>
    <x v="0"/>
    <x v="7"/>
    <s v="2ºEST 1º PROCESSO"/>
    <s v="FIXAR TIT"/>
    <d v="2018-04-08T16:00:00"/>
    <d v="2018-04-08T20:00:00"/>
    <d v="2018-03-30T21:30:00"/>
    <n v="4.0000000001164153"/>
    <n v="210.49999999988358"/>
    <s v="SIM"/>
    <x v="1"/>
    <s v="NÃO"/>
    <s v="3-Falha na Instrumentação"/>
    <s v="3.3- Sinal/Indicação/Alarme falso"/>
    <s v="3-Operação/Manutenção"/>
    <s v="3.1-Serviço fora das condições de projeto"/>
    <x v="2"/>
    <m/>
    <n v="214.5"/>
  </r>
  <r>
    <x v="1"/>
    <x v="0"/>
    <s v="28/09 - OM 2018246857 - GE-513201D Shutdown TG-D (atuação do sensor Bently Nevada I39UCHH)_x000a_Hoje, por volta das 16h10, houve queda do TG-D por nova atuação do sensor do Bently Nevada I39UCHH, como ocorreu também já havia ocorrido alguns dias atrás. Houve o descarte de todas as cargas, ficando somente o TG-B operando. Porém, não houve grande transtorno operacional para voltar com todas as máquinas e por volta das 18h30 a UTGCA já estava exportando normalmente. A queda ocorreu no momento da partida do C-3123102A, mesma situação verificada em outras oportunidades. Equipe de engenharia está avaliando estas ocorrências e suspeita que há algum efeito que o fechamento do disjuntor do motor deste compressor causa no disjuntor do TG-D, que está localizado fisicamente no painel do lado do painel do motor do compressor. Como isto ainda está sob análise, definimos em conjunto com a gerência que toda próxima partida de qualquer compressor de propano da fase 2 só deve ocorrer com a inibição deste sensor, através da ativação do ARO 2018/045. E assim foi feito no retorno da planta pelo TM Danilo, com a partida do C-3123102B. Este force deve ser feito durante antes da partida e retirado logo após a partida com sucesso destes compressores. Manteremos esta OM aberta para atuar desta forma sempre que necessário enquanto ainda não temos um parecer para solução definitiva do problema._x000a_Status: Concluído - TG-D Operando (manter OM aberta)"/>
    <m/>
    <s v="Corretiva"/>
    <s v="Em análise"/>
    <s v="Em análise"/>
    <x v="4"/>
    <x v="15"/>
    <s v="Gerador"/>
    <s v="Realizar análise de falha"/>
    <d v="2018-09-28T16:14:00"/>
    <d v="2018-09-28T16:40:00"/>
    <d v="2018-09-26T16:25:00"/>
    <n v="0.43333333334885538"/>
    <n v="47.816666666592937"/>
    <s v="SIM"/>
    <x v="1"/>
    <s v="NÃO"/>
    <s v="8-Em análise"/>
    <s v="8-Em análise"/>
    <s v="8-Em análise"/>
    <s v="8-Em análise"/>
    <x v="2"/>
    <m/>
    <n v="48.249999999941792"/>
  </r>
  <r>
    <x v="1"/>
    <x v="0"/>
    <s v="26/09 - Eng. Gustavo, Eng Lucas, Eng Fernando, Sup Aoki e Sup Thomaz _x000a_GE-513201D - Shutdown_x000a_Hoje por voltas das 16:20h ocorreu o SD do TG-D por uma falha do bently BDN COMMON VIBRATION HIGH SDL e na sequência subindo o alarme PT NDE X VIBRATION HIGH ALM já na parada do TG-D com isso derrubando 2 compressor de propano fase 1 e 3 compressores de venda. Este TG vinha operando em PREMIX sem apresentar anormalidades, quando no momento da partida do compressor C-3123102A ao mesmo tempo ocorreu o SD do TG-D. Em avaliação iniciada pela equipe não foi identificada a causa do SD do TG-D, segue em análise._x000a_Status: Em andamento - Operando em PREMIX"/>
    <m/>
    <s v="Corretiva"/>
    <s v="Em análise"/>
    <s v="Em análise"/>
    <x v="4"/>
    <x v="15"/>
    <s v="Gerador"/>
    <s v="Realizar análise de falha"/>
    <d v="2018-09-26T15:57:00"/>
    <d v="2018-09-26T16:25:00"/>
    <d v="2018-09-24T16:00:00"/>
    <n v="0.46666666679084301"/>
    <n v="47.950000000011642"/>
    <s v="SIM"/>
    <x v="1"/>
    <s v="SIM"/>
    <s v="3-Falha na Instrumentação"/>
    <s v="3.3- Sinal/Indicação/Alarme falso"/>
    <m/>
    <m/>
    <x v="2"/>
    <m/>
    <n v="48.416666666802485"/>
  </r>
  <r>
    <x v="1"/>
    <x v="0"/>
    <s v="08,09/09 - Automação:_x000a_OE 2017334883 - B-631503 Falha na Partida_x000a_Acionado a manutenção as 23:40h do dia 07/09 devido a operação estar tentando operar a bomba para realizar o descarregamento de propano, devido a bomba estar recebendo um sinal de shutdown impedindo a partida. TM Tiago avaliou e identificou que o sinal partia da XV-6315046 por estar em falha, realizado force na XV-6315046 e colocado a bomba em operação em seguida. Atividade concluída as 00:30h do dia 08/09. Elaborado ARO 21 para o force da XV-6315046._x000a_Status: Concluído - Operando_x000a_"/>
    <m/>
    <s v="Corretiva"/>
    <s v="XV-6315046"/>
    <s v="XV-6315046"/>
    <x v="2"/>
    <x v="20"/>
    <s v="Bomba"/>
    <s v="_x000a_Realização do force na XV-6315046 _x000a_"/>
    <d v="2018-09-08T00:00:00"/>
    <d v="2018-09-08T01:00:00"/>
    <d v="2018-09-05T19:00:00"/>
    <n v="0.99999999994179234"/>
    <n v="53.000000000058208"/>
    <s v="SIM"/>
    <x v="1"/>
    <s v="NÃO"/>
    <s v="1-Falha Mecânica"/>
    <s v="1.6Interferência/Travamento/Emperramento"/>
    <s v="3-Operação/Manutenção"/>
    <s v="3.1-Serviço fora das condições de projeto"/>
    <x v="3"/>
    <m/>
    <n v="54"/>
  </r>
  <r>
    <x v="1"/>
    <x v="0"/>
    <s v="09/09 - Automação:_x000a_OE 2017334883 - B-631503 Falha na Partida - Remover force XV-6315046_x000a_Após o reparo realizado pela instrumentação na data de ontem na XV-6315046, hoje foi removido o force pela automação e dado baixa na ARO 21_x000a_Status: Concluído-operando"/>
    <m/>
    <s v="Corretiva planejada"/>
    <s v="XV-6315046"/>
    <s v="XV-6315046"/>
    <x v="2"/>
    <x v="20"/>
    <s v="Bomba"/>
    <s v="_x000a_Remoção do force na XV-6315046 _x000a_"/>
    <d v="2018-09-10T08:00:00"/>
    <d v="2018-09-10T09:00:00"/>
    <d v="2018-09-08T01:00:00"/>
    <n v="0.99999999994179234"/>
    <n v="55.000000000116415"/>
    <s v="NÃO"/>
    <x v="1"/>
    <s v="NÃO"/>
    <s v="1-Falha Mecânica"/>
    <s v="1.6Interferência/Travamento/Emperramento"/>
    <s v="3-Operação/Manutenção"/>
    <s v="3.1-Serviço fora das condições de projeto"/>
    <x v="2"/>
    <m/>
    <n v="56.000000000058208"/>
  </r>
  <r>
    <x v="1"/>
    <x v="3"/>
    <s v="Automação:_x000a_OI 2017375700 - C-123101A - Falha impedindo partida_x000a_Acionado manutenção por volta das 20:20h devido a queda do compressor de venda D e na tentativa de partida a operação identificou que a válvula anti surge do Venda D XV1231214 estava travada a princípio. Diante disso forma partir o compressor A porém apresenta falha e não conseguia resetar, acionado TM Danyell para avalia um possível travamento do Bentlly, na primeira avaliação suspeitou da falha de um cartão da Bently, retirado sobressalente do estoque e substituído sem sucesso. Ao aprofundar um pouco mais na identificação, foi observado que o TE-34 do mancal do motor principal estava em falha e chegando a conclusão da barreira intrínseca queimada. Acionado o TM Helvio as 22;30h e realizada a substituição da barreira por outra recuperada eliminando a falha. Iniciada nova partida sendo abortada por falha no booster. Ao avaliar o funcionamento do booster foi identificado que um dos cilindros pneumáticos estava solto com os 4 parafusos caídos e que o tube de acionamento do cilindro havia cisalhado na anilha, normalizado a fixação do cilindro e refeito a fixação do Tube. Após isto foi realizada nova partida do compressor com sucesso as 23:45h. TM Danyell e TM Helvio liberados as 00:00h. OBS: Compressor D ficou indisponível para melhor avaliação no dia seguinte._x000a_Status: Concluído - Operando"/>
    <m/>
    <s v="Corretiva"/>
    <s v="BARREIRAS INTRÍNSECAS"/>
    <s v="Barreira Intrínseca"/>
    <x v="3"/>
    <x v="10"/>
    <s v="PAINEL DE PROTEÇÃO"/>
    <s v="Substituir barreira intrínseca"/>
    <d v="2018-03-15T20:00:00"/>
    <d v="2018-03-15T23:45:00"/>
    <d v="2018-03-13T11:00:00"/>
    <n v="3.75"/>
    <n v="57"/>
    <s v="SIM"/>
    <x v="1"/>
    <s v="NÃO"/>
    <s v="3-Falha na Instrumentação"/>
    <s v="3.2 - Sem sinal/indicação/alarme"/>
    <s v="3-Operação/Manutenção"/>
    <s v="3.1-Serviço fora das condições de projeto"/>
    <x v="3"/>
    <m/>
    <n v="60.75"/>
  </r>
  <r>
    <x v="1"/>
    <x v="2"/>
    <s v="2016999925 - B-123101B Ruído Anormal e Temperatura Elevada_x000a_Iniciada atividade na bomba B de MEG da UAPO-I. Realizada medição dimensional da folga do primeiro pinhão do redutor, após desacoplamento motor x redutor. Atividade segue amanhã._x000a_Status: Em andamento - Indisponível_x000a_"/>
    <m/>
    <s v="Corretiva"/>
    <s v="B-123101B"/>
    <s v="B-123101B"/>
    <x v="2"/>
    <x v="21"/>
    <m/>
    <m/>
    <d v="2018-01-03T09:30:00"/>
    <d v="2018-01-16T15:30:00"/>
    <d v="2017-12-31T23:59:00"/>
    <n v="318"/>
    <n v="57.516666666779201"/>
    <s v="NÃO"/>
    <x v="1"/>
    <s v="NÃO"/>
    <s v="1-Falha Mecânica"/>
    <s v="1.3-Folga/Alinhamento"/>
    <s v="3-Operação/Manutenção"/>
    <s v="3.1-Serviço fora das condições de projeto"/>
    <x v="5"/>
    <m/>
    <n v="375.5166666667792"/>
  </r>
  <r>
    <x v="1"/>
    <x v="1"/>
    <s v="Instrumentação_x000a_OI 2017636026 - GE-513201C - ZSL-5132603C Alarme_x000a_Hoje pela manhã fomos acionados com a informação de falha do sensor ZSL-5132603C (331FDC2) que está indicando porta dos filtros do TG-C aberta, porém a mesma está fechada. Verificado que esta falha acarreta ocasiona indisponibilidade do TG-C e conseqüente perda da redundância da geração principal. Assim, aberta ordem imediata para atuação da instrumentação. TM Sílvio identificou que o sensor estava danificado, necessitando substituição. Realizada reserva 78746910 e retirada uma unidade do NM 11.296.637 do estoque. Feita a troca do sensor e o equipamento voltou a ficar funcional, disponibilizando novamente o TG-C._x000a_Status: Concluído - Disponível"/>
    <m/>
    <s v="Corretiva"/>
    <s v="ZSL-5132603C"/>
    <s v="SENSOR DE PORTA"/>
    <x v="4"/>
    <x v="12"/>
    <s v="Ar de Ventilação"/>
    <s v="SUBSTITUIR SENSOR"/>
    <d v="2018-05-20T08:00:00"/>
    <d v="2018-05-20T14:00:00"/>
    <d v="2018-05-18T21:00:00"/>
    <n v="6"/>
    <n v="35.000000000058208"/>
    <s v="NÃO"/>
    <x v="0"/>
    <s v="NÃO"/>
    <s v="3-Falha na Instrumentação"/>
    <s v="3.2 - Sem sinal/indicação/alarme"/>
    <s v="3-Operação/Manutenção"/>
    <s v="3.4-Desgaste e deterioção esperados."/>
    <x v="0"/>
    <m/>
    <n v="41.000000000058208"/>
  </r>
  <r>
    <x v="1"/>
    <x v="0"/>
    <s v="03,04/09 - Caldeiraria:_x000a_OM 2017613206 B-2123101B - Ajuste Defasagem_x000a_Hoje foi dado prosseguimento na intervenção da bomba de MEG B da UAPO II pela caldeiraria. Foi realizado o desraqueteamento das linhas de sucção e descarga, reinstalado o acumulador de pressão calibrado e iniciado a montagem da suportação das linhas. Atividade continua amanhã, devemos concluir a suportação junto com paralelismo._x000a_Status: Em andamento - continua 04/09"/>
    <m/>
    <s v="Corretiva"/>
    <s v="B-2123101B"/>
    <s v="B-2123101B"/>
    <x v="2"/>
    <x v="22"/>
    <s v="Bomba"/>
    <s v="Realizar o desraqueteamento da Bomba"/>
    <d v="2018-09-03T09:30:00"/>
    <d v="2018-09-04T16:30:00"/>
    <d v="2018-08-31T17:00:00"/>
    <n v="30.999999999941792"/>
    <n v="64.5"/>
    <s v="NÃO"/>
    <x v="1"/>
    <s v="NÃO"/>
    <s v="1-Falha Mecânica"/>
    <s v="1.6Interferência/Travamento/Emperramento"/>
    <s v="3-Operação/Manutenção"/>
    <s v="3.1-Serviço fora das condições de projeto"/>
    <x v="9"/>
    <m/>
    <n v="95.499999999941792"/>
  </r>
  <r>
    <x v="1"/>
    <x v="1"/>
    <s v="Caldeiraria_x000a_OM 2017409647 P. UPCGN 1- C-123701B Relocar permutador_x000a_OM 2017410182 P. UPCGN 1- C-123701A Relocar permutador_x000a_OM 2017490807 - P-C-123701B-01B Vazamento pelo flange _x000a_Realizado com sucesso hoje pela equipe da CCT a troca dos permutadores água x óleo do NEA A para o NEA B. Também foi realizado nesta oportunidade a reinstalação da válvula do permutador que apresentou vazamento, após ter sua junta de teflon do corpo substituída em oficina._x000a_Status: Concluído"/>
    <m/>
    <s v="Preventiva"/>
    <s v="P-C-123701B-01A"/>
    <m/>
    <x v="0"/>
    <x v="7"/>
    <m/>
    <m/>
    <d v="2018-05-15T08:00:00"/>
    <d v="2018-05-15T17:00:00"/>
    <d v="2018-04-08T20:00:00"/>
    <n v="9"/>
    <n v="876"/>
    <s v="NÃO"/>
    <x v="0"/>
    <s v="NÃO"/>
    <m/>
    <m/>
    <m/>
    <m/>
    <x v="7"/>
    <m/>
    <n v="885"/>
  </r>
  <r>
    <x v="1"/>
    <x v="3"/>
    <s v="AT-1231201C -Em falha_x000a_------------------------------------------------------------------------_x000a_Ver relato ..._x000a__x000a_Data: 05/03/2018; OM: 2017324795; PT: 10968386 das 12:00h até 17:00h._x000a_Ocorrência: C-123101C - Geradora de N2 / AT-201._x000a_Causa: Corretiva._x000a_Atuação: Realizado primeiramente a verificação do alinhamento de ar-_x000a_comprimido para geradora de nitrogênio e posteriormente solicitado ao_x000a_operador que desce o comando de inicialização da mesma, logo após,_x000a_verificamos as indicações dos transmissores de pressão de entrada &quot;PIT-_x000a_442&quot; e de saída &quot;PIT-426&quot;da geradora, e notamos que somente o_x000a_transmissor de pressão de entrada é que estava com a pressão requerida_x000a_em aproximadamente 660kPa e observamos que o transmissor de saída &quot;PIT-_x000a_426&quot; estava com a indicação de pressão zerada. Desta forma, efetuamos o_x000a_alinhamento do by-pass da &quot;PCV-243&quot; e notamos que o &quot;PIT-426&quot; permanecia_x000a_com a indicação zerada, então chegamos à conclusão que a válvula &quot;ROV-_x000a_235&quot; não estava aberta. Solicitamos apoio da equipe de automação para_x000a_verificação do comando da &quot;SOV-235&quot; que é responsável pela atuação da_x000a_respectiva válvula &quot;ROV-235&quot;, enquanto realizamos as devidas medições de_x000a_tensão de alimentação &quot;24Vcc&quot; da &quot;SOV-235&quot; (sem tensão) e de saída de_x000a_ar-comprimido da &quot;SOV-235&quot; (sem ar de saída). Em paralelo, realizamos a_x000a_verificação do analisador de oxigênio &quot;AT-201&quot;, passando o gás padrão de_x000a_O2 à 10% e o mesmo indicou o valor coerente de 99,8% na IHM, em seguida_x000a_passamos o gás padrão de nitrogênio à 99,99% e o mesmo indicou também o_x000a_valor coerente de -0,1% na IHM, o que descartou qualquer possível_x000a_problema com o analisador de O2. Por fim, a equipe de automação,_x000a_realizou vários forces para teste da &quot;SOV-235&quot;, até que foi observado_x000a_que o CLP do compressor de venda &quot;C&quot; estava &quot;PARADO&quot; em &quot;STOP&quot;. Foi_x000a_normalizado o CLP passando para modo &quot;RUN&quot; e em seguida, testado_x000a_novamente a &quot;SOV-235&quot; com sucesso, onde foi observado que a &quot;ROV-235&quot;_x000a_foi perfeitamente aberta, permitindo que o transmissor de pressão de_x000a_saída &quot;PIT-426&quot; indicasse a devida pressão requerida em aproximadamente_x000a_660kPa e toda a malha de controle da geradora passou a funcionar_x000a_perfeitamente._x000a_Situação deixada: Disponível a geradora de nitrogênio e analisador de_x000a_O2, porém a equipe de automação ainda realizará a atualização do Backup_x000a_do programa desta máquina._x000a_Responsáveis: Márcio Jaime, Hélvio, Martins, Prado G&amp;E, Eber Automação e_x000a_Anderson GE."/>
    <m/>
    <s v="Corretiva"/>
    <s v="PN-C-123101C"/>
    <s v="ANALIZADOR DE O2"/>
    <x v="3"/>
    <x v="23"/>
    <s v="SELAGEM"/>
    <s v="AJUSTAR O ANALISADOR"/>
    <d v="2018-03-05T12:00:00"/>
    <d v="2018-03-05T17:00:00"/>
    <d v="2018-03-02T16:00:00"/>
    <n v="5.0000000000582077"/>
    <n v="68.000000000058208"/>
    <s v="NÃO"/>
    <x v="0"/>
    <s v="NÃO"/>
    <s v="3-Falha na Instrumentação"/>
    <s v="3.4-Fora de ajuste"/>
    <s v="3-Operação/Manutenção"/>
    <s v="3.1-Serviço fora das condições de projeto"/>
    <x v="2"/>
    <m/>
    <n v="73.000000000116415"/>
  </r>
  <r>
    <x v="1"/>
    <x v="1"/>
    <s v="NEAC/Mecânica_x000a_OM 2017546708 - C-3123701A Apoio de Partida_x000a_OM 2017546786 - C-3123701B Apoio de Partida_x000a_OM 2017546837 - C-3123701C Apoio de Partida_x000a_Hoje foi realizada a conferência do aperto de todas as porcas castelo de fixação das gaiolas das válvulas dos 3 compressores. Foram encontradas diversas porcas sem aperto, com aperto insuficiente ou arruelas danificadas. Para viabilizar a disponibilizar os compressores C e B, a equipe removeu as arruelas que estavam em bom estado do compressor A e instalou nos compressores B e C. No total foram 7 arruelas removidas, que agora estão pendentes de instalação no compressor A. Feito contato com a empresa que fez a usinagem das arruelas do C-123701B e acertado que façam o mesmo serviço nas arruelas do C-3123701A. Amanhã, até o meio-dia, já teremos este material em mãos para instalar a liberar os compressores para partida no período da tarde._x000a_Status: Em andamento - Indisponível"/>
    <m/>
    <s v="Preventiva"/>
    <s v="C-3123701B"/>
    <m/>
    <x v="0"/>
    <x v="18"/>
    <m/>
    <m/>
    <d v="2018-05-15T08:00:00"/>
    <d v="2018-05-18T22:00:00"/>
    <d v="2018-04-25T17:00:00"/>
    <n v="85.999999999883585"/>
    <n v="471"/>
    <s v="NÃO"/>
    <x v="0"/>
    <s v="NÃO"/>
    <m/>
    <m/>
    <m/>
    <m/>
    <x v="7"/>
    <m/>
    <n v="556.99999999988358"/>
  </r>
  <r>
    <x v="1"/>
    <x v="0"/>
    <s v="14/09 -Automação/Instrumentação:_x000a_OM 2017907218 -  - Apoio ao retorno da Unidade_x000a_C-123101A: Com a queda do TG-D devido ao problema de óleo térmico, houve o descarte do venda A. Ao tentar partir novamente, não foi possível pois havia sinal de SD despressurizado da máquina que não aceitava reset. TM Danilo foi envolvido na atividade e, com auxílio do notebook, identificou que a falha provinha de uma falha no inversor de frequência. Esta falha foi resetada pelo TO com sucesso e a máquina partiu na primeira tentativa. Segue operando._x000a_Status: Concluído - Operando_x000a_14/09 -Automação/Instrumentação:_x000a_OM 2017907218 -  - Apoio ao retorno da Unidade_x000a_C-123101A: No inicio do turno da noite foi acionado a manutenção devido o compressor C-123102A estar indisponível por um sinal de shutdown que a operação não conseguia resetar. TM Thiago avaliou os sinais do painel onde não foi encontrado anormalidade, retornando a análise da lógica identificou o sinal travado no PES, realizado reset normalizando deixando o compressor disponível_x000a_Status: Concluído - Disponível"/>
    <m/>
    <s v="Corretiva"/>
    <s v="PES"/>
    <s v="PES"/>
    <x v="3"/>
    <x v="10"/>
    <s v="Sistema de partida"/>
    <s v="Realização de reset no  inversor de frequência"/>
    <d v="2018-09-14T10:30:00"/>
    <d v="2018-09-14T23:00:00"/>
    <d v="2018-09-11T09:00:00"/>
    <n v="12.500000000058208"/>
    <n v="73.5"/>
    <s v="NÃO"/>
    <x v="0"/>
    <s v="NÃO"/>
    <s v="3-Falha na Instrumentação"/>
    <s v="3.5-Falha no Software"/>
    <s v="5-Miscelâneas/Demais causas"/>
    <s v="5.2-Causas comum"/>
    <x v="3"/>
    <m/>
    <n v="86.000000000058208"/>
  </r>
  <r>
    <x v="1"/>
    <x v="2"/>
    <s v="2017010249 - M-VE-P-2123113A Substituir Correia_x000a_Realizada com sucesso pela equipe da G&amp;E a substituição da correia do M-VE-P-2123113A. Ventilador disponível. - Item do PFCEO quitado._x000a_Status: Concluído - Disponível"/>
    <m/>
    <s v="Intervenção por condição"/>
    <s v="CORREIA"/>
    <s v="Correia"/>
    <x v="5"/>
    <x v="24"/>
    <s v="Proteção vibração Bently Nevada"/>
    <s v="Substituir correia"/>
    <d v="2018-01-04T09:00:00"/>
    <d v="2018-01-04T12:00:00"/>
    <d v="2017-12-31T23:59:00"/>
    <n v="3"/>
    <n v="81.016666666720994"/>
    <s v="NÃO"/>
    <x v="0"/>
    <s v="NÃO"/>
    <s v="1-Falha Mecânica"/>
    <s v="1.4-Deformação"/>
    <s v="3-Operação/Manutenção"/>
    <s v="3.1-Serviço fora das condições de projeto"/>
    <x v="0"/>
    <m/>
    <n v="84.016666666720994"/>
  </r>
  <r>
    <x v="1"/>
    <x v="6"/>
    <s v="1) Atividades de Emergência/Imediatas:_x000a_21/06 Mecânica:_x000a_OI 2017503327 C-3123701C - Limpeza de Filtro Chapéu de Bruxa _x000a_Acionado a manutenção por volta das 21:00h devido a tentativas de partida nos compressores de reciclo A e C da fase II sem sucesso em função de baixa pressão na sucção dos compressores, sendo necessário a limpeza nos filtros chapéu de bruxa. A operação optou pela limpeza do compressor &quot;C&quot; devido ao mesmo estar com maior confiabilidade. Dessa forma, foi mobilizado os TM de sobreaviso da mecânica para realização da limpeza nos filtros do compressor C. Foi constatado a presença de sujeira seca no interior dos dois filtros, feito limpeza e reinstalado ambos no campo. Atividade concluída por das volta das 03:15h. Após a intervenção o compressor foi tentado nova partida sem sucesso, a máquina veio a cair por baixa pressão agora na sucção do 2º estágio. Durante o acompanhamento de partida não foi constatado nenhum tipo de vazamento pelos flanges, sendo assim, o equipamento foi considerando entregue pela manutenção. A operação operação verificou ruído sonoro elevado vindo da região dos skids na área e optou reavaliar as condições operacionais no campo antes de mobilizar apoio da manutenção. Logo pela manhã vamos realizar a limpeza nos filtros do compressor C-3123701A. Obs.: TM´s Sérgio e João katsu desmobilizados as 04:00h.._x000a_Status: Concluído - disponível."/>
    <m/>
    <s v="Corretiva"/>
    <s v="C-3123701C"/>
    <s v="Filtro Chapéu de Bruxa "/>
    <x v="0"/>
    <x v="11"/>
    <s v="Acessórios Pacote"/>
    <s v="LIMPEZA FILTRO CHAPÉU BRUXA"/>
    <d v="2018-06-21T21:00:00"/>
    <d v="2018-06-22T03:15:00"/>
    <d v="2018-06-18T11:40:00"/>
    <n v="6.2499999999417923"/>
    <n v="81.333333333372138"/>
    <s v="SIM"/>
    <x v="1"/>
    <s v="NÃO"/>
    <s v="5-Falha Externa"/>
    <s v="5.1-Obstrução/Bloqueio/Entupimento"/>
    <s v="3-Operação/Manutenção"/>
    <s v="3.1-Serviço fora das condições de projeto"/>
    <x v="2"/>
    <s v="5-Conservação"/>
    <n v="87.583333333313931"/>
  </r>
  <r>
    <x v="1"/>
    <x v="3"/>
    <s v="Automação:_x000a_OI 2017354462 - GE-513201A - Falha de comunicação do Bently_x000a_Fomos acionados hoje devido o TG-A estar indisponível e não aceitando reset, TM Danyell da automação foi avaliar a falha e identificou que o Bently estava travado, emitida Pt imediata para reset do Bently, após realização do reset foi normalizado e deixado o TG-A disponível para operação._x000a_Status: Concluído - Disponível"/>
    <m/>
    <s v="Corretiva"/>
    <s v="BENTLY NEVADA "/>
    <s v="BENTLY NEVADA"/>
    <x v="4"/>
    <x v="17"/>
    <s v="Controle e Monitoramento"/>
    <s v="RESET DO BENTLY NEVADA"/>
    <d v="2018-03-16T08:00:00"/>
    <d v="2018-03-16T10:30:00"/>
    <d v="2018-03-12T17:30:00"/>
    <n v="2.4999999999417923"/>
    <n v="86.500000000116415"/>
    <s v="NÃO"/>
    <x v="0"/>
    <s v="NÃO"/>
    <s v="3-Falha na Instrumentação"/>
    <s v="3.1-Falha de Controle"/>
    <s v="3-Operação/Manutenção"/>
    <s v="3.1-Serviço fora das condições de projeto"/>
    <x v="0"/>
    <m/>
    <n v="89.000000000058208"/>
  </r>
  <r>
    <x v="1"/>
    <x v="1"/>
    <s v="Caldeiraria_x000a_OI 2017636109 - C-123701B filtro saturado_x000a_Ordem imediata aberta após identificação de cavitação na bomba de óleo do compressor. Equipe de caldeiraria atuou na limpeza do filtro Y da bomba de óleo do compressor NEA B da fase 1. Realizada limpeza com sucesso, porém compressor não será partido neste momento devido ao dano encontrado nas vedações da tampa de uma das válvulas do 1E2P._x000a_Status: Concluído_x000a_"/>
    <m/>
    <s v="Corretiva"/>
    <s v="FY-1237800B"/>
    <s v="FILTRO "/>
    <x v="0"/>
    <x v="7"/>
    <s v="BOMBA LUBRIFICAÇÃO DO 1º ST"/>
    <s v="SUBSTUIR/LIMPAR FILTRO"/>
    <d v="2018-05-20T10:00:00"/>
    <d v="2018-05-20T14:00:00"/>
    <d v="2018-05-15T17:00:00"/>
    <n v="4.0000000001164153"/>
    <n v="112.99999999988358"/>
    <s v="NÃO"/>
    <x v="0"/>
    <s v="NÃO"/>
    <s v="5-Falha Externa"/>
    <s v="5.1-Obstrução/Bloqueio/Entupimento"/>
    <s v="3-Operação/Manutenção"/>
    <s v="3.1-Serviço fora das condições de projeto"/>
    <x v="2"/>
    <m/>
    <n v="117"/>
  </r>
  <r>
    <x v="1"/>
    <x v="3"/>
    <s v="Automação_x000a_OI 2017382036 - C-123101A Falha na IHM (painel apagado)_x000a_Ontem a MI foi acionada por volta de 15h45 com o relato da OP de que a IHM do compressor de venda A estava com as indicações dos valores das variáveis do compressor apagados (blocos pretos nas variáveis). Como isto não ocasionava queda da máquina e a indicação estava visível através da tela dos compressores de venda da sala de controle, mas impediria a possibilidade de tentar uma nova partida em caso de queda do compressor, a atividade corretiva foi priorizada apenas para hoje de forma imediata. TM Danyell verificou em campo que o cabo ethernet que chega na placa de rede estava conectado na placa cujo IP estava errado. Foi realizada a troca do cabo para a placa de rede do IP correto, normalizando de imediato a indicação na IHM._x000a_Status: Concluído - Disponível_x000a_"/>
    <m/>
    <s v="Preventiva"/>
    <s v="PN-C-123101A"/>
    <s v="CONEXÃO DE CABOS"/>
    <x v="3"/>
    <x v="10"/>
    <s v="Painel de Controle"/>
    <s v="RECONECTAR EM LOCAL CORRETO."/>
    <d v="2018-03-19T15:45:00"/>
    <d v="2018-03-19T16:00:00"/>
    <d v="2018-03-15T23:45:00"/>
    <n v="0.24999999994179234"/>
    <n v="87.999999999941792"/>
    <s v="NÃO"/>
    <x v="0"/>
    <s v="NÃO"/>
    <s v="3-Falha na Instrumentação"/>
    <s v="3.1-Falha de Controle"/>
    <s v="3-Operação/Manutenção"/>
    <s v="3.1-Serviço fora das condições de projeto"/>
    <x v="0"/>
    <m/>
    <n v="88.249999999883585"/>
  </r>
  <r>
    <x v="1"/>
    <x v="4"/>
    <s v="Mecânica:_x000a_OI 2018305348 - C-123102C - Vazamento de óleo pelo filtro Y_x000a_Após a partida do compressor apresentou vazamento de óleo e propano pela tampa do filtro Y localizado debaixo do V-123102C-02 a montante do FG-1231507C. Solicitado pela operação atuação imediata para sanar o vazamento de óleo e propano para assim partir compressor. Com o segundo compressor de propano parada na fase não ocorria perca/restrição na exportação de gás porém gerando perca na produção de líquidos. Realizada a substituição do filtro e liberado para a operação. Com a queda do compressor por alta temperatura de óleo no segundo estágio, acompanhamos a 1º partida por volta das 20:30h após ter sanado o vazamento onde ocorreu nova queda por temperatura alta no segundo estágio onde acompanhamos de perto a operação da FV-1231513C e a mesma durante a partida e parada operou sem apresentar falhas físicas na sua operação, nesta queda foi inspecionado o compressor e identificado que as válvulas de bloqueio da TV-1231503C de injeção de propano líquido no compressor estavam fechadas. Forma abertas a válvulas e realizado nova partida sem sucesso por falha na SDV-1231503C abrindo a contagem de 1h sendo que esta válvula não havia apresentado falha em nenhuma partida anterior e logo após aceitou o reset eliminando a falha. Alinhado com a operação que se fossem tentar mais uma partida ainda a noite, a manutenção não estaria acompanhando devido a próxima partida que iria abrir a contagem muito longa e sendo que nas quedas começaram apresentar falhas diferentes e que estaríamos acompanhando a partida logo pela manhã. Equipe mecânica liberada às 21:30h _x000a_Status: Concluído - Disponível para operar"/>
    <m/>
    <s v="Corretiva"/>
    <s v="Filtro Y "/>
    <s v="Filtro Y do sistema de óleo"/>
    <x v="1"/>
    <x v="9"/>
    <s v="Lubrificação 2 estágio Compressor"/>
    <s v="Substituição de filtro Y"/>
    <d v="2018-10-11T18:00:00"/>
    <d v="2018-10-11T21:30:00"/>
    <d v="2018-10-11T13:10:00"/>
    <n v="3.5000000000582077"/>
    <n v="4.8333333333721384"/>
    <s v="NÃO"/>
    <x v="0"/>
    <s v="NÃO"/>
    <m/>
    <m/>
    <m/>
    <m/>
    <x v="3"/>
    <m/>
    <n v="8.3333333334303461"/>
  </r>
  <r>
    <x v="1"/>
    <x v="9"/>
    <s v="11/07 - Mecânica/ Instrumentação: _x000a_OI 2017839933 - Queda do TG-D  _x000a_Hoje pela manha ocorreu a queda do TG-D durante a partida por Spread nas câmaras 1, 2 e 9 durante passagem para pré-mix.. A programação era a parada do TG-C na sequência para verificação do sistema de gás combustível. _x000a_Ordem delineada para a limpeza em 12/07. O TG-D ficou disponível para operar em central._x000a_Status: Disponível, em andamento.Mecânica/ Instrumentação: _x000a_12/07 - OI 2017839933 - Queda do TG-D  _x000a_Concluída a limpeza das câmaras as 17hs , definido pela operação a partida e troca somente dos TGs somente amanha (13/07) pela manha._x000a_Status: Concluído, Disponível.Mecânica/ Instrumentação: _x000a_13/07 - OI 2017839933 - Queda do TG-D  _x000a_Realizado a partida do TG-D as 9:00 com passagem para pré-mix, as 10:15 o TG-C foi retirado de operação.. _x000a_Status: Concluído, operando."/>
    <m/>
    <s v="Corretiva"/>
    <s v="câmaras 1, 2 e 9"/>
    <s v="câmaras 1, 2 e 9"/>
    <x v="4"/>
    <x v="15"/>
    <s v="GG-Combustão"/>
    <s v="LIMPEZA NAS CÂMERAS"/>
    <d v="2018-07-11T09:00:00"/>
    <d v="2018-07-12T17:00:00"/>
    <d v="2018-07-07T16:00:00"/>
    <n v="32.000000000058208"/>
    <n v="89.000000000058208"/>
    <s v="SIM"/>
    <x v="1"/>
    <s v="NÃO"/>
    <s v="1-Falha Mecânica"/>
    <s v="1.6Interferência/Travamento/Emperramento"/>
    <s v="3-Operação/Manutenção"/>
    <s v="3.1-Serviço fora das condições de projeto"/>
    <x v="2"/>
    <m/>
    <n v="121.00000000011642"/>
  </r>
  <r>
    <x v="1"/>
    <x v="0"/>
    <s v="11/09 - Instrumentação:_x000a_OM 2017942001 TG-D - Serv. Gerais - Queda do Falha na 75QCDV_x000a_Por volta da 05:30h ocorreu a queda do TG-D por falha na 75QCDV  GGLO CONTROL VALVE POSITION VALVE. No primeiro horário do sobreaviso fomos acionados para restabelecer o TG-D, foi deslocado os TM's Matrins e Grammlich que avaliaram a falha e identificaram um cabo de controle da válvula folgado no GS3. Reapertado todos os bornes e realizada a partida TG-D com sucesso por volta das 11h._x000a_Status: Concluído - Operando"/>
    <m/>
    <s v="Corretiva"/>
    <s v="Cabo de controle da válvula no GS3"/>
    <s v="Cabo de controle da válvula no GS3"/>
    <x v="4"/>
    <x v="15"/>
    <s v="Gerador"/>
    <s v="Reapertos em todos os bornes"/>
    <d v="2018-09-11T05:30:00"/>
    <d v="2018-09-11T11:00:00"/>
    <d v="2018-09-07T12:00:00"/>
    <n v="5.5000000001164153"/>
    <n v="89.499999999941792"/>
    <s v="SIM"/>
    <x v="1"/>
    <s v="NÃO"/>
    <s v="3-Falha na Instrumentação"/>
    <s v="3.2 - Sem sinal/indicação/alarme"/>
    <s v="3-Operação/Manutenção"/>
    <s v="3.1-Serviço fora das condições de projeto"/>
    <x v="2"/>
    <m/>
    <n v="95.000000000058208"/>
  </r>
  <r>
    <x v="1"/>
    <x v="4"/>
    <s v="28/10 - Mecânica_x000a_OM 2018356004 - B-3123101B Baixo rendimento_x000a_Iniciada atividade de mecânica na bomba. Hoje TMs Davi e João K. realizaram a remoção das válvulas de sucção e descarga da bomba e verificaram que o rompimento do diafragma, pela posição do rasgo encontrado, indica uma sobrepressão proveniente da bomba para o processo. Assim, descartamos a hipótese de uma sobrepressão proveniente do processo. Análise prosseguiu com a verificação das válvulas de segurança da bomba. Foi identificado pelos TMs que as válvulas desta bomba estão com ajuste bem diferente das válvulas da bomba redundante, além uma delas apresentar oxidação acentuada. Isto pode estar ocasionando um mal funcionamento da recirculação que esta válvula deve fazer para proteger a membrana e o cabeçote de sobrepressão. Amanhã a análise continua. Será verificado se a bomba está operando nas condições de projeto, pois tudo indica que ela está trabalhando mais solicitada pelo processo."/>
    <m/>
    <s v="Corretiva"/>
    <s v="B-3123101B"/>
    <s v="Membrana da bomba"/>
    <x v="2"/>
    <x v="4"/>
    <s v="Bomba"/>
    <s v="Substituição de membrana danificada"/>
    <d v="2018-10-23T15:27:00"/>
    <d v="2018-11-20T18:00:00"/>
    <d v="2018-09-11T16:00:00"/>
    <n v="674.54999999993015"/>
    <n v="1007.4500000001281"/>
    <s v="NÃO"/>
    <x v="1"/>
    <s v="NÃO"/>
    <s v="1-Falha Mecânica"/>
    <s v="2.8-Rompimento/Colapso"/>
    <s v="3-Operação/Manutenção"/>
    <s v="3.1-Serviço fora das condições de projeto"/>
    <x v="9"/>
    <m/>
    <n v="1682.0000000000582"/>
  </r>
  <r>
    <x v="1"/>
    <x v="6"/>
    <s v="_x000a_Instrumentação+Elétrica:_x000a_OI 2017703320 C-3123102A - Baixa eficiência Sist. Aquecimento de óleo_x000a_Hoje tivemos atuação pelas equipes da MI para restabelecimento do compressor de propano A da adequação que estava indisponível devido à baixa eficiência no sistema de aquecimento de óleo. Em campo o TM Martins identificou que a válvula de controle de temperatura TV-31231906A estava indisponível devido a caixa infiltração de água no interior da caixa de interligação da solenoide de alimentação de ar. Foi realizado limpeza geral, troca das conexões e substituição do fusível que queimado. Após a intervenção a válvula de controle retornou à operação com seu alinhamento original. A falha possivelmente era causada devido ao travamento dessa válvula que é de três vias, seu alinhamento estava direcionando todo o fluxo de óleo para os coolers de refrigeração, quando do momento da reenergização da válvula TV-906A houve retornou do fluxo de óleo para vaso do 1º estágio, onde fica localizado a medição de controle através do TIT-905A. Sendo assim, o óleo retornou a temperatura de controle correta variando entre 37ºC a 33ºC liberando dessa forma a máquina para partida. Tivemos também atuação da equipe de elétrica verificando as condições do aquecedor, foram medidos tanto as resistências de aquecimento quanto o balanceamento de fases (em torno de 11A) estava tudo OK. Dessa forma, o equipamento foi liberado para operação por volta das 15:00h._x000a_Status: Concluído - disponível"/>
    <m/>
    <s v="Corretiva"/>
    <s v="TCV-31231985A"/>
    <s v="VÁLVULA DE CONTROLE DE TEMPERATURA"/>
    <x v="1"/>
    <x v="8"/>
    <s v="Lubrificação  Compressor"/>
    <s v="SUBSTITUIÇÃO DE CONEXÕES E FUSÍVEL"/>
    <d v="2018-06-06T16:00:00"/>
    <d v="2018-06-07T14:00:00"/>
    <d v="2018-06-06T15:59:00"/>
    <n v="22.000000000116415"/>
    <n v="1.6666666546370834E-2"/>
    <s v="SIM"/>
    <x v="1"/>
    <s v="NÃO"/>
    <s v="3-Falha na Instrumentação"/>
    <s v="3.2 - Sem sinal/indicação/alarme"/>
    <s v="3-Operação/Manutenção"/>
    <s v="3.1-Serviço fora das condições de projeto"/>
    <x v="2"/>
    <m/>
    <n v="22.016666666662786"/>
  </r>
  <r>
    <x v="1"/>
    <x v="6"/>
    <s v="22/06 - Caldeiraria:_x000a_OE 2017503180 -C-3123701A - Limpeza de Filtros Chapéu de bruxa (#)_x000a_Hoje pela manhã tivemos a partida do compressor de reciclo pela OP por volta das 08:00h o mesmo operou até as 08:20h, vindo a cair por atuação do intertravamento de baixa pressão na sucção PDAH-912A. Dessa forma, foi mobilizado equipe de caldeiraria para limpeza nos filtros de chapéu de bruxa. Em campo verificamos que o filtro de 6&quot; do 2º estágio estava bem sujo e danificado, o elemento filtrante virou &quot;avesso a montagem original&quot;. Tivemos bastante dificuldade para remover esse filtro danificado, pela informação da CCT esse não foi a primeiro evento deste tipo. Felizmente tínhamos um filtro reserva no canteiro da CCT que substituiu o filtro danificado, o filtro do 1º estágio foi limpo e reinstalado. Atividade foi concluída por volta das 12:30h. Após a intervenção de limpeza dos filtros a máquina foi partida, porém nas duas tentativas houve queda consecutivas por temperatura elevada na descarga do 2º estágio, muito por conta da temperatura do dia e da ausência de um dos motores do sistema de refrigeração (M-VE-P-3123716A) que está em processo de compras junto ao SBS. Obs.: Precisaremos buscar informações junto ao fabricante SFAY o motivo desse filtro inverter para dentro da tubulação, se alguma falha construtiva ou de especificação._x000a_Status: Concluído - disponível. (Com restrição de temperatura)"/>
    <m/>
    <s v="Corretiva"/>
    <s v="Filtros Chapéu de bruxa"/>
    <s v="Filtros Chapéu de bruxa"/>
    <x v="0"/>
    <x v="0"/>
    <s v="Acessórios Pacote"/>
    <s v="LIMPEZA FILTRO CHAPÉU BRUXA"/>
    <d v="2018-06-22T08:20:00"/>
    <d v="2018-06-22T12:30:00"/>
    <d v="2018-06-18T11:40:00"/>
    <n v="4.1666666668024845"/>
    <n v="92.666666666627862"/>
    <s v="SIM"/>
    <x v="1"/>
    <s v="NÃO"/>
    <s v="5-Falha Externa"/>
    <s v="5.1-Obstrução/Bloqueio/Entupimento"/>
    <s v="3-Operação/Manutenção"/>
    <s v="3.1-Serviço fora das condições de projeto"/>
    <x v="2"/>
    <s v="5-Conservação"/>
    <n v="96.833333333430346"/>
  </r>
  <r>
    <x v="1"/>
    <x v="8"/>
    <m/>
    <m/>
    <s v="Corretiva"/>
    <s v="AIQ-5132601B"/>
    <m/>
    <x v="4"/>
    <x v="13"/>
    <s v="Fogo e Gás"/>
    <m/>
    <d v="2018-02-20T13:00:00"/>
    <d v="2018-02-20T17:00:00"/>
    <d v="2018-02-09T18:00:00"/>
    <n v="4.0000000001164153"/>
    <n v="258.99999999994179"/>
    <s v="SIM"/>
    <x v="1"/>
    <s v="NÃO"/>
    <s v="3-Falha na Instrumentação"/>
    <s v="3.2 - Sem sinal/indicação/alarme"/>
    <s v="3-Operação/Manutenção"/>
    <s v="3.1-Serviço fora das condições de projeto"/>
    <x v="3"/>
    <m/>
    <n v="263.00000000005821"/>
  </r>
  <r>
    <x v="1"/>
    <x v="8"/>
    <s v="2017233301 - GE-513201A - Teste das válvulas meatring_x000a_Devido a queda do TG-A em 08/02 por falha na válvula meatring secundária, foi emitida ordem para verificação e testes das 3 válvulas: central, primária e secundária conforme recomendação do Eng. lucas. Nos testes realizados na data de hoje observou que a válvula meatring secundária apresentou diversos ruídos com características de possível travamento da válvula. Equipe emitiu relatório para avaliação do Eng. Lucas para confirmação da falha na válvula. Consultado o estoque identificado que possuímos 3 válvulas disponíveis ( NM 11.290.815 Válvula p/turb.gás R.ROYCE )._x000a_"/>
    <m/>
    <s v="Corretiva"/>
    <s v="MV-UH-TS-GE-513201A-01A"/>
    <s v="Válvula Metering Central"/>
    <x v="4"/>
    <x v="17"/>
    <s v="GG-Combustão"/>
    <m/>
    <d v="2018-02-13T09:00:00"/>
    <d v="2018-02-13T17:30:00"/>
    <d v="2018-02-08T21:00:00"/>
    <n v="8.4999999999417923"/>
    <n v="108"/>
    <s v="NÃO"/>
    <x v="0"/>
    <s v="NÃO"/>
    <s v="3-Falha na Instrumentação"/>
    <s v="3.1-Falha de Controle"/>
    <s v="3-Operação/Manutenção"/>
    <s v="3.1-Serviço fora das condições de projeto"/>
    <x v="6"/>
    <m/>
    <n v="116.49999999994179"/>
  </r>
  <r>
    <x v="1"/>
    <x v="6"/>
    <s v="Instrumentação+Automação+Engenharia:_x000a_OE 2017571718 - GE-513201C - Verificação válvula 20FGCD+Inversão tomadas PIT-647/649._x000a_Hoje tivemos no período da manhã tivemos a troca dos TGC pelo TGB. Por volta das 08:20h durante a passagem de Prémix para central oTGC veio a cair com carga de12,5MW, neste mesmo mmento o TGB passou de 3MW para 13MW segurando a carga da planta junto ao TGD. Comportamento este já esperado devido a suspeita de liquido na câmaras inferiores. Na parte após o resfriamento e bloqueio da máquina, tivemos atuação da instrumentação e automação com Eng Mure, Lucas e Sup. Fazzini, foi realizado a inversão das tomadas de medição no hood entre os PIT´s -647/649, removido o damping dos dois sensores, realizado também a drenagem do header das câmaras inferiores, foi constatado a presença de bastante água. Foi implementando a configuração dos data loggers para realização dos testes funcionais. Devido a tardar do horário optamos por deixar a máquina disponível e fazer os testes na válvula de 20FGCD amanhã logo no primeiro horário._x000a_Status: Em andamento - Continua"/>
    <m/>
    <s v="Preventiva"/>
    <s v="20FGTORD"/>
    <s v="VÁLVULA SOLENÓIDE"/>
    <x v="4"/>
    <x v="12"/>
    <s v="GG-Combustão"/>
    <s v="MANUTENIR VÁLVULA SOLENÓIDE"/>
    <d v="2018-06-07T08:00:00"/>
    <d v="2018-06-09T15:00:00"/>
    <d v="2018-05-20T14:00:00"/>
    <n v="54.999999999941792"/>
    <n v="426"/>
    <s v="SIM"/>
    <x v="1"/>
    <s v="NÃO"/>
    <s v="3-Falha na Instrumentação"/>
    <s v="3.1-Falha de Controle"/>
    <s v="3-Operação/Manutenção"/>
    <s v="3.1-Serviço fora das condições de projeto"/>
    <x v="2"/>
    <m/>
    <n v="480.99999999994179"/>
  </r>
  <r>
    <x v="1"/>
    <x v="9"/>
    <s v="17/07 - Instrumentação+Automação:_x000a_OM 2017819994 - GE-513201C Avaliar Meetering Secundária_x000a_Hoje tivemos atuação conjunta das equipes de instrumentação e automação na avaliação da falha na meetering. Inicialmente as equipes optaram por fazer uma avaliação das condições de lógica da válvula de dreno da câmara secundária de alta onde verificamos a presença de bastante água (20FGSD2). Foram verificados a integridade do cabeamento, alimentação da válvula, tudo estava Ok. No entanto, constatamos que essa válvula estava travada fechada, por isso o acumulo de líquido. Foram abertos também para inspeção os tubbing de conexão e encontrado bastante líquido nessa linha que fica em nível mais abaixo das câmaras. Dessa forma, incluímos na ordem uma nova operação para mecânica inspecionar, drenar e secar com N2 todos os trechos de linha inferiores que podem estar com líquido. Considerando a demanda de trabalho e a dificuldade para remoção da válvula do campo, acordamos com a coordenação a indisponibilidade da máquina hoje para continuidade dos trabalhos amanhã. _x000a_Status: Em andamento - continua 18/07  ---  18/07 - Instrumentação+Automação:_x000a_OM 2017819994 - GE-513201C Avaliar Meetering Secundária (#)_x000a_Hoje foi dado continuidade na intervenção no TGC. A equipe de instrumentação verificou em bancada que válvula removida estava com a bobina da solenoide danificada, e com bastante oxidação nos internos, sem condições de reparo. Não foi encontrado no primeiro momento sobressalente em estoque, dessa forma optamos por verificar o sistema de diesel onde encontramos outras válvulas deste mesmo modelo, removemos uma delas para oficina onde foi realizado testes funcionais e avaliação dos internos estavam todos íntegros, O equipamento foi reinstalado no campo, realizado teste funcional com automação com sucesso._x000a_A equipe de mecânica removeu todas linhas de drenagem das câmaras inferiores e injetaram N2 para secagem geral. Atividade foi concluída e o TG entregue à OP por volta das 19:30h_x000a_OBS.: TM´s Davi, Luciano e Danilo atuaram até as 19:30h_x000a_Status: Concluído - Disponível --  19/07 Mecânica+Instrumentação:_x000a_OM 2017819994 - GE-513201C-01C Avaliar Meetering Secundária_x000a_Hoje realizamos nova tentativa de partida no TGC com intuito de identificar as falhas que ocorreram ontem ao final da intervenção da mecânica que impediram a liberação. Os TMs Brazil e Martins acompanharam três tentativas de partida sem sucesso. A primeira houve falha na ignição de todas as câmaras, foi feito o procedimento de ciclagem das velas, não houve falha. Na segunda e terceira tentativa a falha foi devido ausência de ignição na câmara 01(TE´s 15 e 16). Devido ao tardar do horário foi acordado com a coordenação a limpeza da tocha da câmara 01, amanhã no primeiro horário. _x000a_Status: Indisponível - Continua 20/07 --- 20/07 - Mecânica:_x000a_OM 2017819994 - GE-513201C- Avaliar Meetering Secundária (#)_x000a_Hoje nova atuação da equipe de mecânica no TG-C,  foi tentado três tentativa sem sucesso ontem devido falha ignição da câmara 01. O TM Brazil removeu a tocha da câmara 01 junto com a mangueira para limpeza em oficina, lá foi constatado bastante sujeira(resquício de zinabre) nos furos da tocha e pouco na mangueira. Ambos foram lavados, limpos e reinstalado no campo. Após a intervenção a máquina partiu de primeira. A máquina operou em IDLE em torno de 40 minutos das 11:20 ao 12:00h e foi parada. Equipamento testado e liberado para OP.  "/>
    <m/>
    <s v="Corretiva"/>
    <s v="Meetering Secundária"/>
    <s v="Meetering Secundária"/>
    <x v="4"/>
    <x v="12"/>
    <s v="GG-Combustão"/>
    <s v="Foi removida todas linhas de drenagem das câmaras inferiores; injetaram N2 para secagem geral; reinstalação do equipamento e testes funcionais; romoção e limpeza da tocha câmera 01"/>
    <d v="2018-07-17T09:00:00"/>
    <d v="2018-07-20T11:40:00"/>
    <d v="2018-06-09T15:00:00"/>
    <n v="74.666666666627862"/>
    <n v="906"/>
    <s v="NÃO"/>
    <x v="0"/>
    <s v="NÃO"/>
    <s v="1-Falha Mecânica"/>
    <s v="1.6Interferência/Travamento/Emperramento"/>
    <s v="3-Operação/Manutenção"/>
    <s v="3.1-Serviço fora das condições de projeto"/>
    <x v="6"/>
    <m/>
    <n v="980.66666666662786"/>
  </r>
  <r>
    <x v="1"/>
    <x v="6"/>
    <s v="Mecânica:_x000a_OI 2017368917 - C-123701B - Sanar vazamento_x000a_Hoje no período da manhã fomos acionados pela OP com a informação de pequeno vazamento gás no compressor de reciclo B que estava em operação identificado pela equipe do SMS durante o turno da noite. A equipe da operação não soube precisar no primeiro momento o local adequado. Com isso, foi mobilizada equipe de mecânica para nova em campo junto ao SMS, nessa inspeção foram constatados dois pontos de vazamento sendo um deles pelas porcas castelo e outro próximo em linha de tubbing no vaso de descarga. Tendo essa avaliação do cenário foi solicitado a parada da máquina para intervenção imediata pela MI. Máquina foi parada por volta das 13:00h onde foram realizados reapertos tanto nessas porcas castelo quanto nas tampas do 1ºP 1ºE/2ºE e 2ºP1ºE. Também foi necessário trocar a anilha do tubbing do manômetro de indicação local de pressão do vaso de descarga que cisalhou, local este por onde estava a quantidade do vazamento. Sanado essas falhas a máquina foi liberada pela MI para operação por volta das 15:00h. _x000a_Obs.: Logo após o retorno houve uma nova inspeção pela equipe do SMS, não sendo mais identificado nenhum tipo vazamento. Equipamento segue operando sem anormalidades. _x000a_Status: concluído operando"/>
    <m/>
    <s v="Corretiva"/>
    <s v="C-123701B"/>
    <s v="TAMPAS DAS VÁLVULAS"/>
    <x v="0"/>
    <x v="7"/>
    <s v="Compressor"/>
    <s v="REAPERTO NAS TAMPAS DAS VÁLVULAS"/>
    <d v="2018-06-04T13:00:00"/>
    <d v="2018-06-04T15:00:00"/>
    <d v="2018-06-03T14:30:00"/>
    <n v="2.0000000000582077"/>
    <n v="22.5"/>
    <s v="NÃO"/>
    <x v="0"/>
    <s v="NÃO"/>
    <s v="1-Falha Mecânica"/>
    <s v="1.1-Vazamento"/>
    <s v="2-Fabricação/Instalação"/>
    <s v="2.2-Erro na Instalação"/>
    <x v="0"/>
    <m/>
    <n v="24.500000000058208"/>
  </r>
  <r>
    <x v="1"/>
    <x v="3"/>
    <s v="Mecânica_x000a_OE 2017316040 - GG-GE-513201B Sopragem Câmaras 1, 2 e 9_x000a_Após relato da OP de ontem e confirmação da preditiva sobre spread elevado nos termopares 1 e 16 do TG-B, indicando uma possível queda no retorno da planta ou ao longo do mês de março, optamos hoje por realizar preventivamente a sopragem das câmaras 1, 2 e 9, de forma imediata. Atividade transcorreu sem surpresas disponibilizando o TG ao final do dia. OBS: Foi definido por soprar as câmaras e não substituí-las para que a equipe de preditiva/grandes máquinas possa fazer um monitoramento da eficiência das sopragem ao longo do mês de março."/>
    <m/>
    <s v="Corretiva planejada"/>
    <s v="CÂMARA DE COMBUSTÃO"/>
    <s v="CÂMARA 1,2 e9"/>
    <x v="4"/>
    <x v="13"/>
    <s v="GG-Combustão"/>
    <s v="Soprar as câmeras com N2"/>
    <d v="2018-03-04T07:30:00"/>
    <d v="2018-03-04T15:30:00"/>
    <d v="2018-02-20T17:00:00"/>
    <n v="8.0000000000582077"/>
    <n v="278.49999999994179"/>
    <s v="NÃO"/>
    <x v="0"/>
    <s v="NÃO"/>
    <s v="1-Falha Mecânica"/>
    <s v="5.1-Obstrução/Bloqueio/Entupimento"/>
    <s v="3-Operação/Manutenção"/>
    <s v="3.1-Serviço fora das condições de projeto"/>
    <x v="0"/>
    <m/>
    <n v="286.5"/>
  </r>
  <r>
    <x v="1"/>
    <x v="3"/>
    <s v="Elétrica+Automação+Instrumentação+Engenharia:_x000a_OI 2017404953 GE-513201A - Falha motor de partida._x000a_Hoje, foi dado continuidade na avaliação da falha no motor de partida do TGA com apoio do Eng. Lucas. Em campo verificamos que a gaveta do motor da bomba não estava sendo energizada devido falha no cabeamento de controle vindo do inversor de frequência; os TM´s Bruno e Rodney identificaram um mal contato nesse cabo, foi realizado reaperto geral normalizando a energização da gaveta. Após essa intervenção foi teste um crank, o sistema entrou de primeira. Na sequência foi realizado outro também não houve anormalidades. Foi descartada a suspeita do controlador da FCV. Eng. Lucas entregou para equipe de instrumentação tabela com correlação de mA x V, os valores medidos durante os testes estavam bem coerentes. Equipamento foi testado e liberado para operação por volta das 15:00h._x000a_Obs.: O mesmo deve entrar em operação em IDLE na segunda para realização de atividades programadas da equipe de preditiva. _x000a_Status: Concluído - disponível "/>
    <m/>
    <s v="Corretiva"/>
    <s v="M-P-GE-513201A-03"/>
    <s v="Conexão Cabo de Controle"/>
    <x v="4"/>
    <x v="17"/>
    <s v="Sistema de partida"/>
    <s v="Reaperto dos bornes"/>
    <d v="2018-03-22T14:00:00"/>
    <d v="2018-03-23T15:00:00"/>
    <d v="2018-03-17T20:00:00"/>
    <n v="24.999999999941792"/>
    <n v="114"/>
    <s v="NÃO"/>
    <x v="0"/>
    <s v="NÃO"/>
    <s v="4-Falha Elétrica"/>
    <s v="4.2-Circuito aberto"/>
    <s v="3-Operação/Manutenção"/>
    <s v="3.1-Serviço fora das condições de projeto"/>
    <x v="0"/>
    <m/>
    <n v="138.99999999994179"/>
  </r>
  <r>
    <x v="1"/>
    <x v="6"/>
    <s v="27/06 - Caldeiraria:_x000a_OM 2017503327 - C-3123701C - Limpeza chapéu de bruxa_x000a_Acionado manutenção por volta das 10:30h devido à queda do compressor por diferencial alto de pressão, mobilizada equipe da CCT para atuar na limpeza do filtro. Compressor foi liberado para execução por volta das 13:00h, sendo limpo o filtro e liberado para operação por volta das 15:00h. Foi encontrada bastante sujeira no filtro do segundo estágio._x000a_Status: Concluído - Disponível_x000a_"/>
    <m/>
    <s v="Corretiva"/>
    <s v="Filtros Chapéu de bruxa"/>
    <s v="Filtros Chapéu de bruxa"/>
    <x v="0"/>
    <x v="11"/>
    <s v="Acessórios Pacote"/>
    <s v="LIMPEZA FILTRO CHAPÉU BRUXA"/>
    <d v="2018-06-27T10:30:00"/>
    <d v="2018-06-27T15:00:00"/>
    <d v="2018-06-22T16:00:00"/>
    <n v="4.5"/>
    <n v="114.50000000005821"/>
    <s v="SIM"/>
    <x v="1"/>
    <s v="NÃO"/>
    <s v="5-Falha Externa"/>
    <s v="5.1-Obstrução/Bloqueio/Entupimento"/>
    <s v="3-Operação/Manutenção"/>
    <s v="3.1-Serviço fora das condições de projeto"/>
    <x v="2"/>
    <s v="5-Conservação"/>
    <n v="119.00000000005821"/>
  </r>
  <r>
    <x v="1"/>
    <x v="3"/>
    <s v="Mecânica_x000a_OI 2017380997 - GE-513201B Limpeza de Tochas 4 e 5_x000a_Durante tentativa de partida do TG-B após queda da planta, por 3 vezes consecutivas, a máquina caia durante a queima por spread nos termopares 5, 6 e 7. Foi criada, então, ordem imediata para atuação da mecânica na limpeza das tochas 4 e 5. TMs atuaram até aproximadamente 16h30, liberando novamente o TG para partida, que aconteceu sem anormalidades na primeira tentativa._x000a_Status: Concluído - Operando_x000a_OBS: Pendente associação de nota - OM criada sem nota."/>
    <m/>
    <s v="Corretiva"/>
    <s v="CÂMARA DE COMBUSTÃO"/>
    <s v="TOCHAS"/>
    <x v="4"/>
    <x v="13"/>
    <s v="GG-Combustão"/>
    <s v="LIMPEZA NAS TOCHAS"/>
    <d v="2018-03-17T14:20:00"/>
    <d v="2018-03-17T18:30:00"/>
    <d v="2018-03-04T15:30:00"/>
    <n v="4.1666666668024845"/>
    <n v="310.83333333319752"/>
    <s v="SIM"/>
    <x v="1"/>
    <s v="NÃO"/>
    <s v="1-Falha Mecânica"/>
    <s v="5.1-Obstrução/Bloqueio/Entupimento"/>
    <s v="3-Operação/Manutenção"/>
    <s v="3.1-Serviço fora das condições de projeto"/>
    <x v="3"/>
    <m/>
    <n v="315"/>
  </r>
  <r>
    <x v="1"/>
    <x v="5"/>
    <s v="22,28,29,30/08 - Automação+Instrumentação:_x000a_OM 2017422589 GE-513201A/B/C/D- Implementar lógica de votação_x000a_Conforme programado foram realizados os testes com sucesso na implementação da lógica de votação._x000a_Status: Concluído"/>
    <m/>
    <s v="Corretiva planejada"/>
    <s v="PLC"/>
    <s v="PLC"/>
    <x v="4"/>
    <x v="15"/>
    <s v="Controle e Monitoramento"/>
    <s v=" Implementação da lógica de votação no PLC"/>
    <d v="2018-08-22T16:00:00"/>
    <d v="2018-08-30T19:00:00"/>
    <d v="2018-08-17T17:00:00"/>
    <n v="195"/>
    <n v="118.99999999988358"/>
    <s v="NÃO"/>
    <x v="0"/>
    <s v="NÃO"/>
    <s v="3-Falha na Instrumentação"/>
    <s v="3.4-Fora de ajuste"/>
    <s v="3-Operação/Manutenção"/>
    <s v="3.1-Serviço fora das condições de projeto"/>
    <x v="10"/>
    <m/>
    <n v="313.99999999988358"/>
  </r>
  <r>
    <x v="1"/>
    <x v="3"/>
    <s v="Mecânica:_x000a_OI  2017437650 - GE-513201A - Remover mangueira da bomba hidráulica do motor de partida_x000a_Removida a mangueira hidráulica do TG-A para instalação e lavagem do TG-C._x000a_Status: Concluído - Indisponível"/>
    <m/>
    <s v="Corretiva"/>
    <s v="B-UH-TS-GE-513201A-02 "/>
    <s v="MANGUEIRA "/>
    <x v="4"/>
    <x v="17"/>
    <s v="Sistema de partida"/>
    <s v="SUBSTITUIR MANGUEIRA "/>
    <d v="2018-03-29T20:00:00"/>
    <d v="2018-03-29T21:30:00"/>
    <d v="2018-03-24T19:30:00"/>
    <n v="1.5"/>
    <n v="120.50000000005821"/>
    <s v="NÃO"/>
    <x v="0"/>
    <s v="NÃO"/>
    <s v="1-Falha Mecânica"/>
    <s v="1.1-Vazamento"/>
    <s v="3-Operação/Manutenção"/>
    <s v="3.1-Serviço fora das condições de projeto"/>
    <x v="10"/>
    <m/>
    <n v="122.00000000005821"/>
  </r>
  <r>
    <x v="1"/>
    <x v="4"/>
    <s v="Instrumentação+Automação:_x000a_OI 2018305403 - C-123102C - Falha na partida_x000a_Devido algumas tentativas de partida do compressor sem sucesso  apresentando falha na XV-1231503C, a equipe foi até ao local realizou testes na válvula que operou normalmente. Acompanhado a partida do compressor junto com a operação que ocorreu com sucesso sem apresentar falhas._x000a_Status: Concluído - Operando "/>
    <m/>
    <s v="Corretiva"/>
    <s v="SDV-1231503C"/>
    <s v="SDV-1231503C"/>
    <x v="1"/>
    <x v="9"/>
    <s v="Acessórios Pacote"/>
    <s v="Modulação da válvula e verificação em campo não identificado defeitos"/>
    <d v="2018-10-12T07:30:00"/>
    <d v="2018-10-12T09:00:00"/>
    <d v="2018-10-11T21:30:00"/>
    <n v="1.5"/>
    <n v="9.9999999999417923"/>
    <s v="SIM"/>
    <x v="1"/>
    <s v="NÃO"/>
    <m/>
    <m/>
    <m/>
    <m/>
    <x v="3"/>
    <m/>
    <n v="11.499999999941792"/>
  </r>
  <r>
    <x v="1"/>
    <x v="2"/>
    <s v="2017065523 B-6313101B - Falha de Comunicação válvulas XV´s_x000a_Acionado a manutenção por volta das 10:00h devido a falha de comunicação nas duas XV-102 e XV-104 da bomba booster B do OCVAP II, impedindo a partida do sistema. Foi gerado imediata devido a indisponibilidade do tramo A que também ficou indisponível em função de indicação de falha de desbalanceamento de fase na gaveta. Em campo os TM´s Tiago e Hélvio efetuaram teste em remoto na XV-6313102/104, a princípio não indícios de anormalidade anormalidades na rede Profibus e em seguida foi acompanhada a partida da bomba, o sistema caiu logo após a partida apresentando falha de falta de fase S na XV-6313102. Sendo assim, foi acionada a manutenção elétrica que verificou a integridade do cabeamento elétrico, realizou medições de tensão, verificou a parametrização da falha na válvula, porém não encontrou nenhuma anormalidade. Após os testes foram feitos três acionamentos locais de abertura e fechamento nas válvulas todas com sucesso. Em seguida, o sistema foi colocado em operação às 15:30h e não apresentou mais falhas, segue operando. _x000a_Obs.: Amanhã vamos tratar também como imediata a avaliação do desbalanceamento de fase que indisponibilizou todo o tramo A.  _x000a_Status: Concluído - Operando._x000a_"/>
    <m/>
    <s v="Corretiva"/>
    <s v="B-6313101B"/>
    <s v="Indefinido"/>
    <x v="2"/>
    <x v="25"/>
    <s v="Painel CCM"/>
    <m/>
    <d v="2018-01-06T10:00:00"/>
    <d v="2018-01-06T16:00:00"/>
    <d v="2017-12-31T23:59:00"/>
    <n v="6"/>
    <n v="130.01666666666279"/>
    <s v="NÃO"/>
    <x v="1"/>
    <s v="NÃO"/>
    <s v="3-Falha na Instrumentação"/>
    <s v="3.1-Falha de Controle"/>
    <s v="3-Operação/Manutenção"/>
    <s v="3.1-Serviço fora das condições de projeto"/>
    <x v="2"/>
    <m/>
    <n v="136.01666666666279"/>
  </r>
  <r>
    <x v="1"/>
    <x v="4"/>
    <s v="05/10 - Engenharia:_x000a_OI 2018280969 GE-513201D Fator Correção SD 05/10_x000a_Hoje tivemos por volta das 08h35 a queda do TG-D devido atingimento do limite do fator de correção do gás combustível. Nesse SD o TG-B se manteve em operação com carga de 4MW, o cenário diferente desse shutdown foi que houve o descarte de carga de todos três compressores de venda em operação A/C/E junto com compressores de Propano fase I e II, O retorno TG-D em operação foi relativamente rápido por volta das 09h15h passando para PREMIX novamente as 11h45. Foi gerado ordem imediata para análise de falha deste pelo Eng. Takahashi que fez avaliação dos valores de fator de correção implementado para quatro máquinas e identificou algumas discrepâncias entre os preset, principalmente na máquina &quot;D&quot;. Constatamos em levantamento no PLC que valores de preset de correção de vazão tanto primária quanto para secundária (Coolstop) das máquinas A /B/C estão entre 0,10 a 0,14 e na máquina D este valor está em 0,05. Foi tentado ajuste desse parâmetro no PLC do TG-D sem sucesso, quando se que há um novo scan o valor retorna para condição anterior devido código fechado. Vamos avaliar na segunda-feira com apoio do Eng. Lucas se temos alguma outra alternativa para padronização desses valores de forma a evitar comportamento anômalo entre os turbogeradores. Obs.: Não encontramos na documentação técnica valores de referência para esses parâmetros citados. Gerado relatório de análise de falha anexado na ordem._x000a_Status: Em andamento - operando"/>
    <m/>
    <s v="Corretiva"/>
    <s v="PLC"/>
    <s v="PLC"/>
    <x v="4"/>
    <x v="15"/>
    <s v="Controle e Monitoramento"/>
    <s v=" 09h15h passando para PREMIX novamente as 11h45. Foi gerado ordem imediata para análise de falha deste pelo Eng. Takahashi que fez avaliação dos valores de fator de correção implementado para quatro máquinas e identificou algumas discrepâncias entre os preset, principalmente na máquina &quot;D&quot;. Constatamos em levantamento no PLC que valores de preset de correção de vazão tanto primária quanto para secundária (Coolstop) das máquinas A /B/C estão entre 0,10 a 0,14 e na máquina D este valor está em 0,05. Foi tentado ajuste desse parâmetro no PLC do TG-D sem sucesso, quando se que há um novo scan o valor retorna para condição anterior devido código fechado. Vamos avaliar na segunda-feira com apoio do Eng. Lucas se temos alguma outra alternativa para padronização desses valores de forma a evitar comportamento anômalo entre os turbogeradores. Obs.: Não encontramos na documentação técnica valores de referência para esses parâmetros citados. Gerado relatório de análise de falha anexado na ordem._x000a_Status: Em andamento - operando"/>
    <d v="2018-10-05T08:35:00"/>
    <d v="2018-10-05T09:15:00"/>
    <d v="2018-09-29T15:14:00"/>
    <n v="0.6666666665696539"/>
    <n v="137.34999999997672"/>
    <s v="SIM"/>
    <x v="1"/>
    <s v="NÃO"/>
    <s v="3-Falha na Instrumentação"/>
    <s v="3.0-Geral"/>
    <s v="3-Operação/Manutenção"/>
    <s v="3.0-Geral"/>
    <x v="2"/>
    <m/>
    <n v="138.01666666654637"/>
  </r>
  <r>
    <x v="1"/>
    <x v="9"/>
    <s v="21/07 - _x000a_Automação:_x000a_OI 2017878827 GE-513201C- 39GBLA1- Inserir force(#)_x000a_Mobilizado TM Danilo para realizar o force no sensor de deslocamento axial 39GBLA1(VE-5132620C). Em campo foi inibido o sensor no módulo da bently permitindo a sequência de partida. Após a bypass a máquina partiu de primeira. Para essa atividade foi gerado e ativada a  ARO 339. Foram criadas operações nessa ordem para inserção e remoção do force. Os mesmo deverá ser removido após a parada da máquina, pois requer download no módulo da bently. Após a partida da máquina o valor do deslocamento axial normalizou. O equipamento retornou em operação às 02:20h. Dessa forma, acordamos com coordenação de manter a máquina em central em paralelo com TG-D em Premix até restabelecimento total da exportação pela manhã seria realizada uma partida assistida no TG-B para avaliar o motivo da falha de ignição que impediu o retorno da máquina. _x000a_Planejamento - Automação: Valdeli, por gentileza programar a operação 20 dessa ordem na programação semanal ou por oportunidade assim que a máquina parar, deverá ser removido o force e dado baixa na ARO 339. Item registrado no controle líder para acompanhamento. _x000a_Obs.: TM Danilo atuou até as 02:30h_x000a_Status: Concluído - operando"/>
    <m/>
    <s v="Corretiva"/>
    <s v="VE-5132620C"/>
    <s v="VE-5132620C"/>
    <x v="4"/>
    <x v="12"/>
    <s v="Ventilador"/>
    <s v="REALIZAR FORCE; BYPASS "/>
    <d v="2018-07-21T00:30:00"/>
    <d v="2018-07-21T02:20:00"/>
    <d v="2018-07-20T11:40:00"/>
    <n v="1.8333333331975155"/>
    <n v="12.833333333430346"/>
    <s v="SIM"/>
    <x v="1"/>
    <s v="NÃO"/>
    <s v="1-Falha Mecânica"/>
    <s v="1.6Interferência/Travamento/Emperramento"/>
    <s v="3-Operação/Manutenção"/>
    <s v="3.1-Serviço fora das condições de projeto"/>
    <x v="3"/>
    <m/>
    <n v="14.666666666627862"/>
  </r>
  <r>
    <x v="1"/>
    <x v="6"/>
    <s v="28/06 - Instrumentação:_x000a_OM 2017264079 - TV-1231503A_CORRIGIR FALHA VÁLVULA TRAVADA_x000a_Conforme acordado com a operação assim que parado o compressor foi realizado atuação da TV que estava com histórico de travamento sendo identificado uma falha no posicionador, foi substituído o posicionador, realizado auto setup e liberado o compressor para operação._x000a_Status: Concluído – Operando_x000a_"/>
    <m/>
    <s v="Intervenção por condição"/>
    <s v="TV-1231503A"/>
    <s v="TV-1231503A"/>
    <x v="1"/>
    <x v="6"/>
    <s v="Lubrificação"/>
    <s v="Substituído o posicionador e realizado auto setup"/>
    <d v="2018-06-28T13:00:00"/>
    <d v="2018-06-28T14:00:00"/>
    <d v="2018-06-22T15:00:00"/>
    <n v="1.0000000001164153"/>
    <n v="141.99999999994179"/>
    <s v="NÃO"/>
    <x v="0"/>
    <s v="NÃO"/>
    <s v="1-Falha Mecânica"/>
    <s v="1.6Interferência/Travamento/Emperramento"/>
    <s v="3-Operação/Manutenção"/>
    <s v="3.1-Serviço fora das condições de projeto"/>
    <x v="1"/>
    <m/>
    <n v="143.00000000005821"/>
  </r>
  <r>
    <x v="1"/>
    <x v="6"/>
    <s v="Automação_x000a_OI 2017744502 - PN-C-123101D Partida indisponível_x000a_Devido à indisponibilidade dos ventiladores VE-P123112D-C/D por falhas que estão sob tratamento da MI, foi relatado pela OP que o compressor C-123101D está indisponível para partida.  Por ainda não termos uma previsão de retorno próximo dos permutadores e devido à indisponibilidade do C-123101A (NR-13), foi criada esta ordem imediata para inserção de um force que permitiria a partida do venda D com apenas 2 ventiladores, o que será suficiente para resfriar o gás. Destinado TM Danilo para a tarefa que verificou que a lógica prevê que a partida do compressor é liberada com a disponibilidade de, ao menos, um dos ventiladores A e B, em conjunto com ao menos um dos ventiladores C e D. No entanto, esta condição deveria ocorrer apenas para partida pressurizada do compressor, o que não é o caso agora. Para realizarmos este force (ARO 341) que liberaria a partida do compressor com os ventiladores A e B que estão disponíveis, exigimos da OP a pressurização do compressor em seguida, para certificarmo-nos de que o procedimento foi feito corretamente, já que este force nunca foi feito, ao menos pelo TM Danilo. No entanto a Coordenação não liberou a pressurização para teste. Assim, o force não foi feito, o compressor permanece indisponível e iremos deixar esta OM e PT abertas para atuação emergencial em caso de necessidade de partida do venda D._x000a_Status: Em andamento - Indisponível_x000a_"/>
    <m/>
    <s v="Corretiva"/>
    <s v="PN-C-123101D"/>
    <s v="LÓGICA"/>
    <x v="3"/>
    <x v="5"/>
    <s v="Controle e Monitoramento"/>
    <s v="FORCE ARO 341"/>
    <d v="2018-06-29T08:00:00"/>
    <d v="2018-06-29T09:00:00"/>
    <d v="2018-06-23T10:00:00"/>
    <n v="0.99999999994179234"/>
    <n v="142.00000000011642"/>
    <s v="NÃO"/>
    <x v="0"/>
    <s v="NÃO"/>
    <s v="3-Falha na Instrumentação"/>
    <s v="3.1-Falha de Controle"/>
    <s v="3-Operação/Manutenção"/>
    <s v="3.0-Geral"/>
    <x v="3"/>
    <m/>
    <n v="143.00000000005821"/>
  </r>
  <r>
    <x v="1"/>
    <x v="3"/>
    <s v="Automação:_x000a_OI 2017356478 - C-123101A - IHM Apagada_x000a_Com a redução da Plataforma de Mexilhão houve a necessidade de parada do compressor, porém algum tempo depois foi identificado que a IHM estava apagada e que já estavam com a necessidade de partida do compressor, emitida ordem e PT imediata e reiniciado o computador normalizando a IHM, porém logo em seguida tornou a apagar a IHM novamente. Acertado com a coordenação de operação e removida a IHM para avaliação em bancada sendo identificado que cooler do processador está danificado. Amanhã daremos continuidade na busca de sobressalente para realização do reparo. Forship liberada as 17:30h._x000a_Status: Em andamento - Indisponível Continua 13/03 _x000a_"/>
    <m/>
    <s v="Corretiva"/>
    <s v="PN-C-123101A"/>
    <s v="VENTILADOR DA IHM"/>
    <x v="3"/>
    <x v="10"/>
    <s v="Painel de Controle"/>
    <s v="Substituir ventilador/ fusível"/>
    <d v="2018-03-12T17:30:00"/>
    <d v="2018-03-13T11:00:00"/>
    <d v="2018-03-06T18:00:00"/>
    <n v="17.500000000116415"/>
    <n v="143.49999999994179"/>
    <s v="NÃO"/>
    <x v="0"/>
    <s v="NÃO"/>
    <s v="3-Falha na Instrumentação"/>
    <s v="3.1-Falha de Controle"/>
    <s v="3-Operação/Manutenção"/>
    <s v="3.1-Serviço fora das condições de projeto"/>
    <x v="2"/>
    <m/>
    <n v="161.00000000005821"/>
  </r>
  <r>
    <x v="1"/>
    <x v="6"/>
    <s v="Instrumentação:_x000a_OI 2017704252 C-123701B-Falha de indicação TIT-1237402B(#)_x000a_Hoje fomos acionados pela operação por volta das 08:30 com a informação da queda do compressor de reciclo B da fase I devido a falha na indicação de temperatura TIT-402B. Em função da indisponibilidade de compressor A atividade foi tratada como imediata. Em campo equipe de instrumentação identificou que sensor de temperatura PT-100 estava com termoelemento aberto, foi necessária sua substituição. Neste caso, o termoelemento instalado era redundante. Com isso, foi feito a troca o cabeamento interno restabelecendo a medição. Após isso, foram realizados verificação no transmissor e feito loop teste da malha de temperatura com PLC, simulando todo o range da faixa com sucesso. Equipamento foi testado e liberado pela manutenção às 12:00h e logo na sequência retornou em operação._x000a_Status: Concluído - operando"/>
    <m/>
    <s v="Corretiva"/>
    <s v="TIT-1237404B"/>
    <s v="SENSOR DE TEMPERATURA"/>
    <x v="0"/>
    <x v="7"/>
    <s v="Descarga 1º Estágio"/>
    <s v="Substituir Sensor"/>
    <d v="2018-06-07T08:00:00"/>
    <d v="2018-06-07T12:00:00"/>
    <d v="2018-06-04T15:00:00"/>
    <n v="3.9999999999417923"/>
    <n v="65.000000000058208"/>
    <s v="SIM"/>
    <x v="1"/>
    <s v="NÃO"/>
    <s v="3-Falha na Instrumentação"/>
    <s v="3.3- Sinal/Indicação/Alarme falso"/>
    <s v="3-Operação/Manutenção"/>
    <s v="3.1-Serviço fora das condições de projeto"/>
    <x v="2"/>
    <m/>
    <n v="69"/>
  </r>
  <r>
    <x v="1"/>
    <x v="8"/>
    <s v="Instalação de válvula de reteção no spool de descarga do compressor de venda B"/>
    <m/>
    <s v="Corretiva"/>
    <s v="C-123101B"/>
    <s v="Selo mecânico"/>
    <x v="3"/>
    <x v="26"/>
    <s v="Compressor"/>
    <s v="Instalação de check valve descarga compressor"/>
    <d v="2018-02-01T09:00:00"/>
    <d v="2018-03-28T00:00:00"/>
    <d v="2017-12-31T23:59:00"/>
    <n v="1311"/>
    <n v="753.01666666672099"/>
    <s v="NÃO"/>
    <x v="0"/>
    <s v="NÃO"/>
    <s v="5-Falha Externa"/>
    <s v="5-Influência Externa"/>
    <s v="1-Projeto"/>
    <s v="2-Fabricação/Instalação"/>
    <x v="8"/>
    <m/>
    <n v="2064.016666666721"/>
  </r>
  <r>
    <x v="1"/>
    <x v="7"/>
    <s v="17/07 - Hoje fomos informados pela OP no período da manhã sobre uma falha no inversor do pony motor B dos compressores de venda, ocasionando sua indisponibilidade. Foi relatado que o ruído do ventilador do inversor era característico de travamento e era acompanhado de um cheiro de queimado após cerca de 1 minuto de sua partida, ocasionando a falha do inversor. Esta situação provavelmente foi ocasionada após os SDs da semana passada e priorizamos para hoje atuação imediata com a equipe de elétrica. TMs verificaram, ao abrir o inversor, que havia uma das quatro ventoinhas queimada. Equipe possuía uma reserva na oficina e realizou a substituição. Inversor foi selecionado como principal e não apresentou mais nenhuma falha. O mesmo foi deixado selecionado para ser utilizado como primeira opção quando da próxima necessidade de partir um compressor de venda (possivelmente o C) e foi dado como disponível."/>
    <m/>
    <s v="Corretiva"/>
    <s v="CF-M-M-C-123101B"/>
    <s v="VENTOINHA DO INVERSOR"/>
    <x v="3"/>
    <x v="26"/>
    <s v="CF-M-M-C-123101B"/>
    <s v="SUBISTITUIR VENTOINHA DO INVERSOR"/>
    <d v="2018-04-17T07:30:00"/>
    <d v="2018-04-17T20:00:00"/>
    <d v="2018-03-28T00:00:00"/>
    <n v="12.500000000058208"/>
    <n v="487.5"/>
    <s v="SIM"/>
    <x v="1"/>
    <s v="NÃO"/>
    <s v="2-Falha de Material"/>
    <s v="2.7-Sobreaquecimento"/>
    <s v="3-Operação/Manutenção"/>
    <s v="3.1-Serviço fora das condições de projeto"/>
    <x v="2"/>
    <m/>
    <n v="500.00000000005821"/>
  </r>
  <r>
    <x v="1"/>
    <x v="3"/>
    <s v="Automação:_x000a_OI 2017356483 - C-123101C - IHM travada_x000a_Com necessidade partida do terceiro compressor e não foi possível partir o compressor C devido a IHM do compressor estar sem a indicação de todos os parâmetros do compressor de monitoramento e partida. Equipe foi até o local identificando que o Windows estava travado, foi reiniciado o Windows e normalizado a indicação sendo colocado o compressor em operação na seqüência._x000a_Status: Concluído - Operando"/>
    <m/>
    <s v="Corretiva"/>
    <s v="PN-C-123101C"/>
    <s v="SOFTWARE"/>
    <x v="3"/>
    <x v="23"/>
    <s v="Painel de Controle"/>
    <s v="REINICIAR O WINDOWS"/>
    <d v="2018-03-12T15:00:00"/>
    <d v="2018-03-12T17:00:00"/>
    <d v="2018-03-05T17:00:00"/>
    <n v="2.0000000000582077"/>
    <n v="165.99999999994179"/>
    <s v="SIM"/>
    <x v="1"/>
    <s v="NÃO"/>
    <s v="3-Falha na Instrumentação"/>
    <s v="3.1-Falha de Controle"/>
    <s v="3-Operação/Manutenção"/>
    <s v="3.1-Serviço fora das condições de projeto"/>
    <x v="3"/>
    <m/>
    <n v="168"/>
  </r>
  <r>
    <x v="1"/>
    <x v="3"/>
    <s v="Elétrica:_x000a_OI 2017421655  GE-513201B- Temperatura no estator do gerador_x000a_Acionado a manutenção devido a queda do TG-B por volta das 17:30h por alarme de temperatura alta no estator do gerador através do sensor TE-5132671B (26GNt02). Em avaliação realizada pelo TM Bruno e Eng. Allan foi identificado uma atuação espúria do sensor, foi avaliação decidido em realizar o force do instrumento e liberar o TG-B para operação. Emitida ordem e PT imediata, emitido ARO 278 e realizado o force, após foi realizada a partida do TG-B com sucesso. Na sequência a coordenação de operação decidiu em colocar o TG-B em PREMIX. Equipamento liberado para operação das 19:40h. _x000a_Status: Concluído - operando _x000a_"/>
    <m/>
    <s v="Preventiva"/>
    <s v="TE-5132671"/>
    <s v="TE-5132671C"/>
    <x v="4"/>
    <x v="13"/>
    <s v="GERADOR"/>
    <s v="FORCE OFF NO INSTRUMENTO"/>
    <d v="2018-03-26T17:30:00"/>
    <d v="2018-03-26T19:40:00"/>
    <d v="2018-03-17T18:30:00"/>
    <n v="2.1666666667442769"/>
    <n v="214.99999999988358"/>
    <s v="SIM"/>
    <x v="1"/>
    <s v="NÃO"/>
    <s v="3-Falha na Instrumentação"/>
    <s v="3-Falha na Instrumentação"/>
    <s v="3-Operação/Manutenção"/>
    <s v="3.1-Serviço fora das condições de projeto"/>
    <x v="2"/>
    <m/>
    <n v="217.16666666662786"/>
  </r>
  <r>
    <x v="1"/>
    <x v="9"/>
    <s v="22/07 - Analítica+Mecânica+Instrumentação:_x000a_OI 2017880210 GE-513201C - Análise evento SD - 22/07(#)_x000a_Hoje por volta das 07h40 tivemos a informação da equipe da operação do shutdown do TG-C devido atuação do sistema de fogo e gás. O cenário era TG-D operando em Premix junto com TG-B e TG-C operando em central, no momento da queda do TG-C, o TG-B passou de central para Premix assumindo a carga da planta junto com TG-D sem maiores anomalias. _x000a_A princípio houve dúvida quanto ao acionamento das baterias de CO2 uma vez que não houve acionamento da sinalização sonora e visual da máquina. Dessa forma, foi mobilizado equipe de manutenção para avaliar se evento era real ou se tratava de falha espúria. Os TM´s Márcio e Martins confirmaram a atuação de dois sensores de fogo dentro do hood AIS-5132620(Lado norte localizado acima) e AIS-5132622(Lado sul próximo as bombas óleo sintético) foram reais. Sendo assim, foi mobilizado TM´s Brazil e Rodrigo para avaliação detalhada dentro do hood, nesta verificação foi encontrado uma conexão de gás da tomada secundaria de baixa da câmara 08 bem frouxa na direção do AIS-5132622 que foi o que atuou primeiro. Acreditamos que possivelmente este foi ponto que gerou o incidente, a mesma foi reapertada. Foi realizado também uma verificação completa no interior no hood, mas não foi encontrado nenhum vestígio junta, óleo queimado e ou princípio de incêndio. Foi realizado verificação geral em todas as conexões e mangueiras, porém não foram encontradas anomalias. Testamos todo o sistema de fogo e gás; detectores, sinalizadores, botoeiras, caixas de junção, todos funcionando adequadamente. Houve intervenção pela mecânica em um dos dampers de ventilação do hood que não fechou adequadamente devido a travamento mecânico, foi feito lubrificação e sanado a falha. Acordado com a coordenação que máquina ficará indisponível até a reposição dos cilindros de C02 prevista para amanhã pela MI. Foi emitido ordem imediata para detalhamento da análise do evento juntamente com as ações realizadas em campo, foi gerado um relatório técnico que ficou muito bom. Essa é uma boa prática devemos adotar para registro de todos os eventos deste tipo. Supervisores, segue anexo para divulgação nos DDS. _x000a_Status: Em andamento- indisponível - 23/07 - Mecânica+Movimentação Carga+Analítica:_x000a_OI 2017880210 GE-513201C- Substituição Cilindros CO2  _x000a_Hoje foi dado prosseguimento na intervenção extraprogramada do TG-C. Foram substituídos os três cilindros de CO2 descarregados por sobressalentes disponíveis no estoque. Foram realizados também novos testes funcionais no sistema de fogo e gás pela equipe de analítica. Na intervenção de ontem havíamos encontrado um sinalizador luminoso com a presença de umidade no seu circuito eletrônico, o mesmo foi limpo e hoje e reforçado as vedações do seu invólucro com silicone. Aproveitamos também fazer abrir a porta lateral da região da PT para inspeção de como estava o local, os TM´s Brazil e João Katsu informaram que foi encontrado presença de óleo. Dessa forma, o equipamento foi liberado para operação às 17:00h._x000a_Status: Concluído - disponível_x000a_"/>
    <m/>
    <s v="Corretiva"/>
    <s v="AIS-5132622"/>
    <s v="AIS-5132622"/>
    <x v="4"/>
    <x v="12"/>
    <s v="Fogo e Gás"/>
    <s v="REAPERTO"/>
    <d v="2018-07-22T07:40:00"/>
    <d v="2018-07-23T17:00:00"/>
    <d v="2018-07-21T02:20:00"/>
    <n v="33.333333333372138"/>
    <n v="29.333333333430346"/>
    <s v="SIM"/>
    <x v="1"/>
    <s v="NÃO"/>
    <s v="3-Falha na Instrumentação"/>
    <s v="3.4-Fora de ajuste"/>
    <s v="3-Operação/Manutenção"/>
    <s v="3.1-Serviço fora das condições de projeto"/>
    <x v="3"/>
    <m/>
    <n v="62.666666666802485"/>
  </r>
  <r>
    <x v="1"/>
    <x v="6"/>
    <s v="2017503327 - C-3123701A/C Limpeza filtros chapéu de bruxa_x000a_Ontem ocorreu a queda do compressor de reciclo A da fase 2 por volta das 17h, que vinha operando desde sexta-feira. OP tentou colocar em operação o compressor C durante o turno da noite mas este também caiu com poucos segundos de operação devido ao entupimento dos filtros. Assim, hoje priorizamos com a caldeiraria a limpeza dos filtros de ambos os compressores, no primeiro horário. Atividade foi realizada com sucesso para os dois compressores, finalizando por volta das 11h45 e liberando para a OP, que partiu o compressor C._x000a_Status: Em andamento - Compressores Disponíveis"/>
    <m/>
    <s v="Corretiva"/>
    <s v="C-3123701C"/>
    <s v="FILTRO"/>
    <x v="0"/>
    <x v="11"/>
    <s v="Sucção 1º Estágio"/>
    <s v="LIMPEZA DO FILTRO"/>
    <d v="2018-06-18T00:00:00"/>
    <d v="2018-06-18T11:40:00"/>
    <d v="2018-06-09T16:47:00"/>
    <n v="11.666666666627862"/>
    <n v="199.21666666661622"/>
    <s v="NÃO"/>
    <x v="0"/>
    <s v="NÃO"/>
    <s v="1-Falha Mecânica"/>
    <s v="5.1-Obstrução/Bloqueio/Entupimento"/>
    <s v="3-Operação/Manutenção"/>
    <s v="3.1-Serviço fora das condições de projeto"/>
    <x v="2"/>
    <m/>
    <n v="210.88333333324408"/>
  </r>
  <r>
    <x v="1"/>
    <x v="6"/>
    <s v="Instrumentação+Automação+Preditiva:_x000a_OI 2017403852 - SKID UPCGN-03_APOIOS PARA REPARTIDA_x000a_Após a limpeza dos filtros do compressor A  e não sendo encontrado obstrução nos filtros e a máquina caindo por diferencial alto de pressão e o compressor C caindo pela mesma falha porém sendo encontrado pequeno acumulo de sujeira no filtro, em conversa com TM Gobis acompanhamos a partida do compressor A acompanhado as pressões de entrada e saída dos dos demisters do 1 e 2 estágio, onde tivemos a suspeita de obstrução nos demister, realizamos a partida do compressor e concluímos que os demisters estão OK. Passamos a suspeitar da operação das PV's 901 e 902 que com o curto tempo de operação não conseguíamos ver as válvulas operando, solicitado apoio para a automação para acompanhar as partidas e tentar identificar um possível falha na operação ou lógica das PV's. Na quarta partida do compressor A, conseguimos que o compressor operasse por uns 3 minutos, mas para esta condição o operador abrir a válvula de vent do vaso de descarga do 1º estágio para flare aliviando a pressão do inter estágio vindo a cair logo após por diferencial alto entre os estágios devido o vent do vaso ser de um diâmetro pequeno 3/4&quot;. Após esta condição de operar mais tempo com o vent aberto, chegamos uma possível travamento ou obstrução na chek valve de descarga do primeiro estágio, a qual iremos remover para inspeção. O que chamou mais atenção foi que na quarta partida do compressor por volta das 17:50h o compressor entrou em operação sozinho sendo atuada a botoeira de emergência no painel do compressor pelo operador, mesmo alarmando temperatura alta do motor principal. Será necessário avaliar a configuração do relé SEL que não bloqueou a partida do compressor acusando temperatura alta no motor e porque o compressor entrou em operação sem ter recebido comando de partida._x000a_Status: Em andamento - Indisponível"/>
    <m/>
    <s v="Corretiva"/>
    <s v="C-3123701A"/>
    <s v="C-3123701A"/>
    <x v="0"/>
    <x v="0"/>
    <s v="Acessórios Pacote"/>
    <s v="VÁRIAS AÇÕES NO ACOMPANHAMENTO DA PARTIDA"/>
    <d v="2018-06-14T00:00:00"/>
    <d v="2018-06-15T16:00:00"/>
    <d v="2018-06-05T13:59:00"/>
    <n v="39.999999999941792"/>
    <n v="202.01666666666279"/>
    <s v="NÃO"/>
    <x v="0"/>
    <s v="NÃO"/>
    <s v="5-Falha Externa"/>
    <s v="5.3-Influências Externas diversas"/>
    <s v="4-Gerenciamento"/>
    <s v="4.1-Geral"/>
    <x v="6"/>
    <m/>
    <n v="242.01666666660458"/>
  </r>
  <r>
    <x v="1"/>
    <x v="6"/>
    <s v="Instrumentação:_x000a_OI 2017704252 C-123701B-Falha de indicação TIT-1237402B(#)_x000a_Acionado a manutenção por volta das 08:30h com informação da OP da queda do compressor de reciclo B da fase I devido a falha no TIT-402B que passou de 70ºc para 150ºC de forma repentina derrubando a máquina. Havíamos troca o sensor termoelemento danificado no dia 07/06 pelo seu par reserva. Foi verificado em campo que identificado que o termoelemento teria aberto, sendo necessitando a substituição do PT-100, identificado sobressalente NM 11.218.583 gerado reserva 79086006-1 de uma unidade  e realizado a substituição do instrumento em campo. Após a substituição do instrumento e colocado o compressor em operação com sucesso._x000a_Status: Concluído - Operando"/>
    <m/>
    <s v="Corretiva"/>
    <s v="TIT-1237402B"/>
    <s v="TRANSMISSOR DE TEMPERATURA"/>
    <x v="0"/>
    <x v="7"/>
    <s v="Descarga 1º Estágio"/>
    <s v="SUBSTITUIR TIT"/>
    <d v="2018-06-09T08:16:00"/>
    <d v="2018-06-09T15:00:00"/>
    <d v="2018-06-07T12:00:00"/>
    <n v="6.7333333332790062"/>
    <n v="44.266666666720994"/>
    <s v="SIM"/>
    <x v="1"/>
    <s v="NÃO"/>
    <s v="3-Falha na Instrumentação"/>
    <s v="3.3- Sinal/Indicação/Alarme falso"/>
    <s v="3-Operação/Manutenção"/>
    <s v="3.1-Serviço fora das condições de projeto"/>
    <x v="2"/>
    <m/>
    <n v="51"/>
  </r>
  <r>
    <x v="1"/>
    <x v="7"/>
    <s v="08/04 - Hoje tivemos atuação conjunta das equipes de MI para avaliar a falha ocorrida na partida do TGB durante a madrugada. Realizamos partida acompanhada para verificar os valores de pressão do sistema de gás e comportamento das válvulas. Verificamos que a linha de gás da tocha estava com valor 180Kpa a menor comparada com partida de outras máquinas. Já havíamos passados por tipo de falha de falha de ignição de todas as câmaras em atuação anteriores, na época a falha ocorrida era devido a travamento da válvula de dreno da tocha 20FGTORD que estava travada aberta. Com isso, partimos para realizar teste de estanqueidade nas válvulas de dreno utilizando injeção de ar comprimido. Dito e feito, a válvula estava realmente travada aberta. Com isso, a mesma foi removida para reparo em bancada onde constatado a presença de bastante sujeira em seu interior, foi realizado limpeza e teste funcionais com sucesso. Na sequência a válvula foi reinstalado no campo, simulamos abertura e fechamento pelo PLC a mesma respondeu adequadamente. Após intervenção em campo realizamos partida na máquina, dessa vez a câmaras ignitaram normalmente, porém agora caíram spread. Foram três tentativas de partida sem sucesso devido a spread nas câmaras 1,2,4,7,8,9.  Devido ao tardar do horário foi acordado com coordenação a continuidade dessa atividade, iremos remover as tochas que deram falha para limpeza. Atividade paralisada 20:00h"/>
    <m/>
    <s v="Corretiva"/>
    <s v="GG-513201B"/>
    <s v="20 FGTORD"/>
    <x v="4"/>
    <x v="13"/>
    <s v="GG-Combustão"/>
    <s v="SUBSTITUIR VÁLVULA SOLENÓIDE"/>
    <d v="2018-04-08T07:00:00"/>
    <d v="2018-04-09T17:00:00"/>
    <d v="2018-03-26T19:40:00"/>
    <n v="34.000000000116415"/>
    <n v="299.33333333325572"/>
    <s v="SIM"/>
    <x v="1"/>
    <s v="NÃO"/>
    <s v="3-Falha na Instrumentação"/>
    <s v="3-Falha na Instrumentação"/>
    <s v="3-Operação/Manutenção"/>
    <s v="3.1-Serviço fora das condições de projeto"/>
    <x v="3"/>
    <m/>
    <n v="333.33333333337214"/>
  </r>
  <r>
    <x v="1"/>
    <x v="9"/>
    <s v="Automação_x000a_OM 2017761671 - C-3123701A Partida sem Comando_x000a_Conforme programação semanal, hoje foi avaliado pelo TM Thiago a lógica de partida/temporização do compressor de reciclo A da fase 2, em busca de possíveis motivos que poderiam fazer esta máquina partir sem comando. Foi relatado pela OP uma ocorrência destas na semana passada, durante tentativas de partida após limpezas de filtros chapéu de bruxa. Porém, em conversa com Coord. André, TOs de produção 2 e Sup. de Prod. 2, não havia relato algum em passagens de serviço da OP sobre esta situação realmente ter ocorrido. Mesmo assim, TM Thiago verificou a lógica do compressor A, comparou-a com a dos compressores B e C da fase 2 e não identificou nenhuma condição que poderia permitir a partida sem comando. Também foi verificada a temporização de liberação de partida pelos motores elétricos, estando os motores dos 3 compressores com a mesma lógica implementada. Assim, demos por concluída a atividade e aguardaremos uma possível nova ocorrência no momento de tentativas de partida do compressor, que está sendo mantido como última opção para operar devido aos altos índices de vibração encontrados nas tubulações de processo._x000a_Status: Concluído - Disponível"/>
    <m/>
    <s v="Preventiva"/>
    <s v="PN-C-3123701A"/>
    <s v="C-3123701A"/>
    <x v="0"/>
    <x v="0"/>
    <s v="Compressor"/>
    <s v="VERIFICADO O SISTEMA DE PARTIDA "/>
    <d v="2018-07-01T13:00:00"/>
    <d v="2018-07-01T15:00:00"/>
    <d v="2018-06-22T12:30:00"/>
    <n v="2.0000000000582077"/>
    <n v="216.49999999988358"/>
    <s v="NÃO"/>
    <x v="0"/>
    <s v="NÃO"/>
    <s v="1-Falha Mecânica"/>
    <s v="1.2-Vibração"/>
    <s v="3-Operação/Manutenção"/>
    <s v="3.0-Geral"/>
    <x v="0"/>
    <m/>
    <n v="218.49999999994179"/>
  </r>
  <r>
    <x v="1"/>
    <x v="6"/>
    <s v="NÃO HOUVE APONTAMENTO  NOS FATOS RELEVANTES"/>
    <m/>
    <s v="Corretiva"/>
    <s v="M-C-123101B"/>
    <s v="TERMO-ELEMENTO"/>
    <x v="3"/>
    <x v="26"/>
    <s v="Motor"/>
    <s v="SUBSTITUIÇÃO DO TERMO ELEMENTO"/>
    <d v="2018-06-18T12:24:00"/>
    <d v="2018-06-18T12:55:00"/>
    <d v="2018-04-17T20:00:00"/>
    <n v="0.5166666666045785"/>
    <n v="1480.4000000000233"/>
    <s v="SIM"/>
    <x v="1"/>
    <s v="NÃO"/>
    <s v="3-Falha na Instrumentação"/>
    <s v="3.3- Sinal/Indicação/Alarme falso"/>
    <s v="3-Operação/Manutenção"/>
    <s v="3.1-Serviço fora das condições de projeto"/>
    <x v="2"/>
    <m/>
    <n v="1480.9166666666279"/>
  </r>
  <r>
    <x v="1"/>
    <x v="9"/>
    <s v="26/07 - Mecânica+Analítica+Eng. Lucas_x000a_OI 2017880210 GE-513201C - SD por detecção de fogo (#)_x000a_As 08:30h de hoje ocorreu o SD do TG-C por atuação do sistema de fogo e gás com disparo da bateria 1 dos cilindros de CO2. Em breve análise a equipe da mecânica TM Luciano e Sergio não identificou nenhum indício de fogo, porém foi verificado no log de eventos que o Sensor 28FPEV13 atuou por 3 segundos e depois de 35 segundos ocorreu a atuação do Sensor 28FPEV1 por 4 segundos. Como foi o segundo evento com a mesma falha dentro de 5 dias e prestes a parada dos TG's devido a parada da unidade, foi alinhado com a coordenação de operação que iremos programar para a semana 32 a análise e correção da falha ocorrida. Foi agendada uma reunião para 31/07 as 10h para definição de uma estratégia de atuação nos TG's durante a parada._x000a_Status: Indisponível"/>
    <m/>
    <s v="Corretiva"/>
    <s v="Em análise"/>
    <s v="GE-513201C"/>
    <x v="4"/>
    <x v="12"/>
    <s v="Fogo e Gás"/>
    <s v="Falha sendo estuda"/>
    <d v="2018-07-26T08:30:00"/>
    <d v="2018-09-17T17:00:00"/>
    <d v="2018-07-23T17:00:00"/>
    <n v="1280.5000000001164"/>
    <n v="63.499999999883585"/>
    <s v="SIM"/>
    <x v="1"/>
    <s v="NÃO"/>
    <s v="8-Em análise"/>
    <s v="8-Em análise"/>
    <s v="8-Em análise"/>
    <s v="8-Em análise"/>
    <x v="2"/>
    <m/>
    <n v="1344"/>
  </r>
  <r>
    <x v="1"/>
    <x v="0"/>
    <s v="04,05,06/09 - Automação+Engenharia+Elétrica+Instrumentação:_x000a_OM 2017944084 GE-513201D - Falha do Breaker _x000a_Hoje retornamos a atuação no saneamento de falhas do TG-D. Equipe de instrumentação verificou todos os sensores da PT no campo inclusive o que apresentou falha no System One 39PTA, não foram encontradas nenhuma anormalidades na integridade do cabeamento, verificados sinais do sensor e valores de referência de calibração, tudo ok. No entanto, durante a verificação da integridade do cabeamento de chave de comutação de fechamento do bracker TM Dannyell constatou uma falha no cartão do bently nevada onde entra esse sensor com indicativo de &quot;not ok&quot; tentou alguns resets sem sucesso. Para resolver essa falha foi download na configuração do I/O e assim foi restabelecido o cartão. Nas conexões da chave de comutação não foi encontrado nenhuma folga ou falha cabeamento. Após essa intervenção realizamos nova partida da máquina, foram feitos vários testes de fechar e abrir o bracker com máquina sem carga, em todas as vezes não ocorreu mais falha. Sendo assim, optamos por incluir algumas cargas para fazer novo testes, foram alimentados em torno de seis transformadores de vários PN-A/B/C e em todos os testes obtivemos sucesso. Sendo assim, encerramos por volta das 20h30 os testes. Equipamento liberado para operação._x000a_Status: Concluído-disponível"/>
    <m/>
    <s v="Corretiva"/>
    <s v="Breaker"/>
    <s v="Breaker"/>
    <x v="4"/>
    <x v="15"/>
    <s v="Gerador"/>
    <s v="Verificação de todos os sensores da PT  e os sinais do sensor e valores de referência de calibração; realização do download na configuração do I/O para restabelecer o cartão; realização de testes"/>
    <d v="2018-09-04T13:00:00"/>
    <d v="2018-09-04T16:00:00"/>
    <d v="2018-08-25T18:30:00"/>
    <n v="3"/>
    <n v="234.49999999988358"/>
    <s v="NÃO"/>
    <x v="0"/>
    <s v="NÃO"/>
    <s v="3-Falha na Instrumentação"/>
    <s v="3.2 - Sem sinal/indicação/alarme"/>
    <s v="3-Operação/Manutenção"/>
    <s v="3.1-Serviço fora das condições de projeto"/>
    <x v="9"/>
    <m/>
    <n v="237.49999999988358"/>
  </r>
  <r>
    <x v="1"/>
    <x v="7"/>
    <s v="Status: Em andamento - Indisponível"/>
    <m/>
    <s v="Corretiva"/>
    <s v="PN-C-123101E "/>
    <s v="TE-401"/>
    <x v="3"/>
    <x v="14"/>
    <s v="Controle e Monitoramento"/>
    <s v="REAPERTAR OS CABOS"/>
    <d v="2018-04-24T15:00:00"/>
    <d v="2018-04-24T16:00:00"/>
    <d v="2018-03-18T00:30:00"/>
    <n v="0.99999999994179234"/>
    <n v="902.49999999994179"/>
    <s v="NÃO"/>
    <x v="0"/>
    <s v="NÃO"/>
    <s v="3-Falha na Instrumentação"/>
    <s v="3.3- Sinal/Indicação/Alarme falso"/>
    <s v="5-Miscelâneas/Demais causas"/>
    <s v="5.5 Desconhecida"/>
    <x v="2"/>
    <m/>
    <n v="903.49999999988358"/>
  </r>
  <r>
    <x v="1"/>
    <x v="1"/>
    <s v="OM 2017311490 - C-123101A - Teste Funcional+Falha XV-207_x000a_Hoje conforme programado tivemos o apoio do Anderson da GE para realização dos testes funcionais no compressor de venda A após a troca das check´s valve realizadas no final de semana. No entanto, houve o pedido da gerência da operação no REDIA para realizar o teste no compressor de venda B batendo a botoeira. Foi acordado junto a GE para partimos o venda A recirculando e na sequência que seja parado o B através da botoeira de forma a testar se ocorrência alguma evento de queda do compressor A cenário similar a falha que tivemos ao longo da semana 17 com intuito de verificar se ocorreria algum evento. Foram ativados alguns logs´s para essa finalidade. Porém, houve falha no limite de posição da XV-207 que impediu a partida do compressor. Tivemos chuva forte no período da tarde que possibilitou atuação da instrumentação ao final da tarde. Tendo restabelecido as condições climáticas a equipe de instrumentação atuou prontamente no limite de posição normalizando a indicação do sinal. Devido ao tardar do horário os testes foram postergados para amanhã._x000a_Status: Em andamento - disponível"/>
    <m/>
    <s v="Corretiva"/>
    <s v="C-123101A"/>
    <s v="Compressor"/>
    <x v="3"/>
    <x v="10"/>
    <s v="Compressor"/>
    <s v="Instalação de check valve descarga compressor"/>
    <d v="2018-05-05T08:00:00"/>
    <d v="2018-05-07T16:00:00"/>
    <d v="2018-04-24T16:45:00"/>
    <n v="55.999999999883585"/>
    <n v="255.25000000011642"/>
    <s v="NÃO"/>
    <x v="0"/>
    <s v="NÃO"/>
    <s v="5-Falha Externa"/>
    <s v="5-Influência Externa"/>
    <s v="1-Projeto"/>
    <s v="2-Fabricação/Instalação"/>
    <x v="8"/>
    <m/>
    <n v="311.25"/>
  </r>
  <r>
    <x v="1"/>
    <x v="1"/>
    <s v="Mecânica_x000a_OI 2017569952 - OI-GE-513201B Limpeza das Tochas (após queda geral da geração)_x000a_Por volta das 09h20 de hoje, houve ocorrência de queda da geração na UTGCA. Este evento está sob avaliação da engenharia mas já foi verificado que houve uma nova ocorrência de passagem de pré-mix para central do TG-C, com aproximadamente 14MW e, ao retornar para pré-mix, causou spread derrubando a máquina. O TG-D tentou assumir parte da carga indo de 14MW para 20MW, e em seguida para 10MW, não conseguindo segurar e caindo também em seguida. Durante a repartida dos equipamentos, foi colocado em operação o TG-C e em seguida o TG-D pois houveram duas ocorrências seguidas de spread nos termopares 15 e 16 (câmara 1) do TG-B durante a partida. Com o objetivo de pararmos o TG-C para termos uma melhor avaliação do que está causando este comportamento anormal, foi criada ordem imediata para atuação da mecânica na limpeza da tocha do TG-B. Atividade foi iniciada logo após o almoço e por volta das 15h concluída, com a partida do TG ocorrendo com sucesso na primeira tentativa. Com isso o TG-C foi parado novamente e o TG-B opera neste momento sem anormalidades, em pré-mix. As demais grandes máquinas entraram em operação sem a necessidade de envolvimento da MI._x000a_Status: Concluído - Disponível"/>
    <m/>
    <s v="Corretiva"/>
    <s v="CÂMARA DE COMBUSTÃO"/>
    <s v="CÂMARA DE COMBUSTÃO"/>
    <x v="4"/>
    <x v="13"/>
    <s v="GG-Combustão"/>
    <s v="LIMPAR CÂMARAS"/>
    <d v="2018-05-03T09:20:00"/>
    <d v="2018-05-03T17:00:00"/>
    <d v="2018-04-09T17:00:00"/>
    <n v="7.6666666666860692"/>
    <n v="568.33333333331393"/>
    <s v="SIM"/>
    <x v="1"/>
    <s v="NÃO"/>
    <s v="1-Falha Mecânica"/>
    <s v="5.1-Obstrução/Bloqueio/Entupimento"/>
    <s v="3-Operação/Manutenção"/>
    <s v="3.1-Serviço fora das condições de projeto"/>
    <x v="2"/>
    <m/>
    <n v="576"/>
  </r>
  <r>
    <x v="1"/>
    <x v="6"/>
    <s v="Caldeiraria:_x000a_OE 2017503327 C-31213701C - Limpeza de Filtro Chapéu de Bruxa._x000a_OE 2017503407 C-31213701B - Limpeza de Filtro Chapéu de Bruxa._x000a_Hoje formos acionados pela equipe da operação com informação de queda do compressor de reciclo C da adequação em devido ao nível baixo de óleo de lubrificação. A equipe da Semapi foi acionada pela OP e fez a reposição. Após essa intervenção foi tentado nova partida da máquina sem sucesso devido a obstrução nos filtros. Foi tentado também a partida do compressor B que estava disponível como backup também sem sucesso, houve a mesma falha de obstrução nos filtros. Dessa forma, foi mobilizado a equipe CCT para realização da limpeza nos filtros chapéu de bruxa tanto do compressor B quanto do C. Atividade foi concluída com sucesso por volta das 18:30h, deixando as duas máquinas disponíveis para OP._x000a_Obs.: Equipe CCT desmobilizada as 19:00h._x000a_Status: Concluído - disponível_x000a_"/>
    <m/>
    <s v="Corretiva"/>
    <s v="C-3123701C"/>
    <s v="FILTRO "/>
    <x v="0"/>
    <x v="11"/>
    <s v="Sucção 1º Estágio"/>
    <s v="LIMPEZA DE FILTRO"/>
    <d v="2018-06-08T10:35:00"/>
    <d v="2018-06-08T19:00:00"/>
    <d v="2018-05-28T13:30:00"/>
    <n v="8.4166666666860692"/>
    <n v="261.08333333325572"/>
    <s v="SIM"/>
    <x v="1"/>
    <s v="NÃO"/>
    <s v="5-Falha Externa"/>
    <s v="5.1-Obstrução/Bloqueio/Entupimento"/>
    <s v="3-Operação/Manutenção"/>
    <s v="3.1-Serviço fora das condições de projeto"/>
    <x v="2"/>
    <s v="5-Conservação"/>
    <n v="269.49999999994179"/>
  </r>
  <r>
    <x v="1"/>
    <x v="9"/>
    <s v="09/07 - Mecânica:_x000a_OE 2017503327 C-3123701C Limpeza Filtro Chapéu de Bruxa._x000a_Efetuada a limpeza do filtro do C-3123701C pela mecânica do sobreaviso, não detectada obstrução/sujeira no mesmo, montado e entregue a operação, Compressor colocado em operação. _x000a_Status: operando._x000a_"/>
    <m/>
    <s v="Corretiva"/>
    <s v="Filtro Chapéu de Bruxa"/>
    <s v="Filtro Chapéu de Bruxa"/>
    <x v="0"/>
    <x v="11"/>
    <s v="Acessórios Pacote"/>
    <s v="Limpeza Filtro Chapéu de Bruxa"/>
    <d v="2018-07-09T09:00:00"/>
    <d v="2018-07-09T13:00:00"/>
    <d v="2018-06-28T04:30:00"/>
    <n v="3.9999999999417923"/>
    <n v="268.5"/>
    <s v="NÃO"/>
    <x v="0"/>
    <s v="NÃO"/>
    <s v="5-Falha Externa"/>
    <s v="5.1-Obstrução/Bloqueio/Entupimento"/>
    <s v="3-Operação/Manutenção"/>
    <s v="3.1-Serviço fora das condições de projeto"/>
    <x v="2"/>
    <m/>
    <n v="272.49999999994179"/>
  </r>
  <r>
    <x v="1"/>
    <x v="4"/>
    <s v="24/10 - Caldeiraria+Andaime+Mecânica:_x000a_OM 2014868101 - B-513201A Com vazamento de óleo térmico_x000a_Conforme programado foi realizada a montagem do pau de carga e raqueteamento da bomba"/>
    <m/>
    <s v="Corretiva"/>
    <s v="Bomba"/>
    <s v="Junta de tampa de voluta da bomba"/>
    <x v="2"/>
    <x v="27"/>
    <s v="bomba"/>
    <s v="Substituição da junta"/>
    <d v="2018-10-25T08:30:00"/>
    <d v="2018-11-20T13:30:00"/>
    <d v="2017-12-31T23:59:00"/>
    <n v="629.00000000005821"/>
    <n v="7136.5166666666628"/>
    <s v="NÃO"/>
    <x v="1"/>
    <s v="NÃO"/>
    <s v="1-Falha Mecânica"/>
    <s v="1.4-Deformação"/>
    <s v="3-Operação/Manutenção"/>
    <s v="3.3-Erro de manutenção"/>
    <x v="9"/>
    <m/>
    <n v="7765.516666666721"/>
  </r>
  <r>
    <x v="1"/>
    <x v="1"/>
    <s v="Mecânica:_x000a_OE 2017577998 GE-513201B Sopragem câmaras_x000a_Após parada da máquina TGB tivemos atuação da equipe de mecânica para sopragem das três câmaras superiores 1,2 e 9. Essa atividade foi iniciada por volta das 17:30h devido ao tempo de resfriamento da máquina para acesso ao hood e aplicação do libra pela equipe da operação. Atividade concluída com sucesso as 20:00h. Amanhã temos previsto uma série de atividades programadas com intuito de zerar o backlog de corretivas dessa máquina. A mesma permanece disponível como backup da planta. Obs.: TM Davi atuou até as 20:00h._x000a_Status: Concluído - disponível"/>
    <m/>
    <s v="Preventiva"/>
    <s v="CÂMARA DE COMBUSTÃO"/>
    <s v="CÂMARA DE COMBUSTÃO"/>
    <x v="4"/>
    <x v="13"/>
    <s v="GG-Combustão"/>
    <s v="LIMPAR CÂMARAS"/>
    <d v="2018-05-08T12:00:00"/>
    <d v="2018-05-08T20:00:00"/>
    <d v="2018-05-03T17:00:00"/>
    <n v="8.0000000000582077"/>
    <n v="114.99999999994179"/>
    <s v="NÃO"/>
    <x v="0"/>
    <s v="NÃO"/>
    <s v="1-Falha Mecânica"/>
    <s v="5.1-Obstrução/Bloqueio/Entupimento"/>
    <s v="3-Operação/Manutenção"/>
    <s v="3.1-Serviço fora das condições de projeto"/>
    <x v="1"/>
    <m/>
    <n v="123"/>
  </r>
  <r>
    <x v="1"/>
    <x v="6"/>
    <s v="1) Atividades de Emergência/Imediatas:_x000a_22/06 Caldeiraria/Mecânica:_x000a_OI 2017768190 BC-123102A-01A - Limpeza Filtro Y STR_x000a_Acionado a manutenção por volta das 12:00h com informação pela operação de queda do compressor de propano C-123102A devido a baixa pressão de sucção da bomba de óleo de lubrificação do 1º estágio. A bomba redundante &quot;B&quot; está indisponível em função da ausência do spool que está em reparo externo na MYCOM. Dessa forma, foi a ordem imediata para atuação de limpeza no filtro Y. A equipe da caldeiraria realizou a limpeza do filtro e a mecânica fez o ajuste no parafuso de vazão no cabeçote da bomba. Atividade concluída por volta das 14:30h o equipamento foi testado e liberado para operação. O mesmo partiu com sucesso as 15:00h e segue em operação.   _x000a_Status: Concluído - operando."/>
    <m/>
    <s v="Corretiva"/>
    <s v="STR-09A Filtro"/>
    <s v="STR-09A Filtro"/>
    <x v="1"/>
    <x v="6"/>
    <s v="Lubrificação 1 estágio Compressor"/>
    <s v="LIMPEZA DO FILTRO Y"/>
    <d v="2018-06-22T12:00:00"/>
    <d v="2018-06-22T15:00:00"/>
    <d v="2018-06-10T20:30:00"/>
    <n v="3"/>
    <n v="279.50000000005821"/>
    <s v="SIM"/>
    <x v="1"/>
    <s v="NÃO"/>
    <s v="5-Falha Externa"/>
    <s v="5.1-Obstrução/Bloqueio/Entupimento"/>
    <s v="3-Operação/Manutenção"/>
    <s v="3.4-Desgaste e deterioção esperados."/>
    <x v="2"/>
    <m/>
    <n v="282.50000000005821"/>
  </r>
  <r>
    <x v="1"/>
    <x v="1"/>
    <s v="Mecânica G&amp;E:_x000a_OM 2017484092 B-UH-TS-GE-513201B-02 Subst. de Oring do B. Partida_x000a_Hoje conforme programado foi tivemos atuação da equipe de mecânica nas mangueiras da bomba do motor de partida do TGB.  Foram substituídos todos os anéis O' rings com desgaste por sobressalentes novos, sendo um total de quatro anéis de viton com dureza Shore A de 90 a 100. Após a intervenção foi realizado teste de estanqueidade partindo a bomba, e, não houve indícios de vazamento. Dessa forma, equipamento foi testado e liberado para operação por volta das 15:00h_x000a_Status: Concluído disponível"/>
    <m/>
    <s v="Corretiva"/>
    <s v="B-UH-TS-GE-513201B-02 "/>
    <m/>
    <x v="4"/>
    <x v="13"/>
    <s v="Sistema de partida"/>
    <m/>
    <d v="2018-05-09T08:30:00"/>
    <d v="2018-05-09T16:30:00"/>
    <d v="2018-05-08T20:00:00"/>
    <n v="8.0000000000582077"/>
    <n v="12.499999999883585"/>
    <s v="NÃO"/>
    <x v="0"/>
    <s v="NÃO"/>
    <m/>
    <m/>
    <m/>
    <m/>
    <x v="7"/>
    <m/>
    <n v="20.499999999941792"/>
  </r>
  <r>
    <x v="1"/>
    <x v="5"/>
    <s v="13,15/08 -_x000a_ OE 2014868114 - B-513201B - Montar andaime e e sanar vazamento pela voluta_x000a_Realizada remoção dos periféricos da bomba para possibilitar sua abertura. Amanhã deve ser aberta a voluta e substituída a junta._x000a_Status: Em andamento_x000a_COMENTARIO SAP 27/08 - Atividade não realizada por solicitação do coordenador Carlos Toledo com justificativa assinada. O mesmo informou que somente ira disponibilizar o equipamento para desraqueamento quando o filtro Y da sucção da bomba estiver fechado e torqueado._x000a__x000a_Obs: esta pendente a junta do Filtro Y"/>
    <m/>
    <s v="Corretiva"/>
    <s v="ROLAMENTO DA B-513201B"/>
    <s v="ROLAMENTO B-513201B"/>
    <x v="2"/>
    <x v="28"/>
    <s v="Bomba"/>
    <s v="Realizar subistituição de rolamento"/>
    <d v="2018-08-13T13:30:00"/>
    <d v="2018-10-01T09:30:00"/>
    <d v="2017-12-31T23:59:00"/>
    <n v="1172.0000000000582"/>
    <n v="5389.516666666721"/>
    <s v="NÃO"/>
    <x v="1"/>
    <s v="NÃO"/>
    <s v="1-Falha Mecânica"/>
    <s v="1.2-Vibração"/>
    <s v="3-Operação/Manutenção"/>
    <s v="3.4-Desgaste e deterioção esperados."/>
    <x v="0"/>
    <m/>
    <n v="6561.5166666667792"/>
  </r>
  <r>
    <x v="1"/>
    <x v="9"/>
    <s v="Elétrica+Eng. Fernando:_x000a_25/07 - OI 2017896934 - GE-513201D - Falha no fechamento do break_x000a_Após a queda do TG-B foi realizada a partida do TG-D com sucesso, porém ao realizar o comando de fechamento do break ocorreu a queda do TG-D indicando alarme no G-60 de carga reativa. Eng. Fernando coletou a oscilografia no relé e em primeira análise do ocorrido, esta falha é diferente das falhas já apresentada no passado sendo uma possível falha no enrolamento do gerador, esta falha ainda não é confirmada devido por ter sido um evento muito rápido. Alinhado com a coordenação de operação para realizarmos uma nova partida do TG-D amanhã um pouco antes da parada dos TG's para uma nova análise do Eng. Fernando._x000a_Status: Em análise - Indisponível  -  26/07 - Elétrica+Eng. Fernando:_x000a_OI 2017896934 - GE-513201D - Falha no fechamento do break (#)_x000a_Conforme acordado com a operação devido a falha apresentada no fechamento do break do TG-D em 25/07, foi realizado o teste de fechamento do Break na data de hoje com  acompanhamento do Eng. Fernando que ocorreu com sucesso não apresentando nenhuma falha. Em conversa com Eng. Fernando mesmo sendo superado esta falha será discutido na estratégia de atuação dos TG's para o retorno da parada a falha na partida do TG-D quando o TG-D é o primeiro TG a ser colocado na barra._x000a_Status: Concluído - Disponível_x000a_"/>
    <m/>
    <s v="Corretiva"/>
    <s v="GE-513201D"/>
    <s v="GE-513201D"/>
    <x v="4"/>
    <x v="15"/>
    <s v="Controle e Monitoramento"/>
    <s v="Estudo em análise e teste de fechamento do Break"/>
    <d v="2018-07-25T10:00:00"/>
    <d v="2018-07-26T12:30:00"/>
    <d v="2018-07-12T17:00:00"/>
    <n v="26.500000000116415"/>
    <n v="304.99999999988358"/>
    <s v="SIM"/>
    <x v="1"/>
    <s v="NÃO"/>
    <s v="8-Em análise"/>
    <s v="8-Em análise"/>
    <s v="8-Em análise"/>
    <s v="8-Em análise"/>
    <x v="2"/>
    <m/>
    <n v="331.5"/>
  </r>
  <r>
    <x v="1"/>
    <x v="6"/>
    <s v="23/06 Instrumentação_x000a_OM 2017420875 -GE-513201B Ajuste da válvula HV-0805_x000a_Hoje após o restabelecimento dos TGB tivemos atuação do TM Silvio no ajuste da HV-0805, o valor de pressão inicial estava 0,9 KPA, foi tentado o ajuste para deixar dentro dos valores de tolerância(1,7K a 2,0Kpa) com rotação acima dos 6200rpm, porém sem sucesso. O Valor ficou fixo 0,11KPa, não conseguindo mais nenhum tipo de ajuste pela válvula. Dessa forma, atividade será reprogramada para verificação geral em todo o sistema. Deverá ser realizado calibração da PCV, verificação da válvula de retenção, solenoide e novo ajuste na HV. _x000a_Status: Reprogramar- operando"/>
    <m/>
    <s v="Preventiva"/>
    <s v="HV-0805"/>
    <s v="HV-0805"/>
    <x v="4"/>
    <x v="13"/>
    <s v="Controle e Monitoramento"/>
    <s v="Ajustar valor de pressão da válvula HV-0805"/>
    <d v="2018-06-23T09:00:00"/>
    <d v="2018-06-23T17:00:00"/>
    <d v="2018-05-09T16:30:00"/>
    <n v="8.0000000000582077"/>
    <n v="1072.5"/>
    <s v="NÃO"/>
    <x v="0"/>
    <s v="NÃO"/>
    <s v="3-Falha na Instrumentação"/>
    <s v="3.4-Fora de ajuste"/>
    <s v="3-Operação/Manutenção"/>
    <s v="3.1-Serviço fora das condições de projeto"/>
    <x v="1"/>
    <m/>
    <n v="1080.5000000000582"/>
  </r>
  <r>
    <x v="1"/>
    <x v="6"/>
    <s v="Mecânica:_x000a_OI 2017715343 - C-123102A - STR-14A - Limpeza filtro Y _x000a_Acionado manutenção devido o filtro da bomba B-C-123102A-03A estar apresentando diferencial alto e com risco de queda do compressor devido a bomba redundante estar sem o spool de descarga. Emitida ordem e PT imediata, parado o compressor por volta das  18:00h para atuação da manutenção. Realizada a limpeza do filtro Y, pressurizado e ajustada a PCV da bomba que estava no limite do seu curso. Atividade finalizada asa 21:15h._x000a_Status: Concluído - Operando"/>
    <m/>
    <s v="Corretiva"/>
    <s v="STR-14A"/>
    <s v="FILTRO Y"/>
    <x v="1"/>
    <x v="6"/>
    <s v="Lubrificação  Compressor"/>
    <s v="LIMPAR FILTRO"/>
    <d v="2018-06-10T17:25:00"/>
    <d v="2018-06-10T20:30:00"/>
    <d v="2018-05-28T22:40:00"/>
    <n v="3.0833333332557231"/>
    <n v="306.75"/>
    <s v="NÃO"/>
    <x v="0"/>
    <s v="NÃO"/>
    <s v="5-Falha Externa"/>
    <s v="5.1-Obstrução/Bloqueio/Entupimento"/>
    <s v="3-Operação/Manutenção"/>
    <s v="3.1-Serviço fora das condições de projeto"/>
    <x v="0"/>
    <m/>
    <n v="309.83333333325572"/>
  </r>
  <r>
    <x v="1"/>
    <x v="6"/>
    <s v="1) Atividades de Emergência/Imediatas:_x000a__x000a_Instrumentação:_x000a_OI 2017704252 C-123701B-Falha de indicação TIT-1237402B(#):_x000a_Acionado a manutenção por volta das 10:40h informando a queda do compressor por atuação do TIT-1237402B. Deslocado o TM Helvio para verificar o que ocorreu identificando que o instrumento instalado em 09/06 apresentou falha no termoelemento, necessitando que fosse realizada a substituição do instrumento. Em consulta ao estoque não encontramos um PT-100 com o cumprimento adequado de 450mm, sendo que no dia 09/06 instalamos um PT-100 com 470mm e veio a falha e devido a vibração veio a folgar o instrumento. Para termos uma melhor confiabilidade e não termos queima de gás, foi realizada a remoção do TIT-1237402A e instalado no compressor B liberando o compressor B para operação. compressor liberado por voltas 14:00h._x000a_Status: Concluído - Operando"/>
    <m/>
    <s v="Corretiva"/>
    <s v="TIT-1237402B"/>
    <s v="TERMO-ELEMENTO"/>
    <x v="0"/>
    <x v="7"/>
    <s v="Descarga 1º Estágio"/>
    <s v="SUBSTITUIR TIT"/>
    <d v="2018-06-13T10:27:00"/>
    <d v="2018-06-13T13:45:00"/>
    <d v="2018-06-09T15:00:00"/>
    <n v="3.2999999999301508"/>
    <n v="91.450000000011642"/>
    <s v="SIM"/>
    <x v="1"/>
    <s v="NÃO"/>
    <s v="3-Falha na Instrumentação"/>
    <s v="3.3- Sinal/Indicação/Alarme falso"/>
    <s v="3-Operação/Manutenção"/>
    <s v="3.1-Serviço fora das condições de projeto"/>
    <x v="2"/>
    <m/>
    <n v="94.749999999941792"/>
  </r>
  <r>
    <x v="1"/>
    <x v="9"/>
    <s v="21/07 - INFORMATIVO-1:_x000a_GE-513201B - Shutdown: Acionado a manutenção por volta da 01:30h com informação da operação da ocorrência de queda do TG-B por volta da 0:30h devido a um comportamento anormal nas válvulas do controle de gás combustível. Logo após a queda foram tentadas em torno de quatro partidas sem sucesso devido a falha de ignição da máquina. Neste evento houve descarte de cargas dos compressores de vendas C e B. Em paralelo foi tentado a partida do TG-C sem sucesso, devido à atuação do intertravamento do sensor de deslocamento axial 39GBLA1 que estava com sua indicação fora do limite de tolerância. Mesmo após a partida da bomba do sistema de lubrificação óleo o deslocamento de posição do eixo estava muito lento, sendo estimado em torno de 1:30h para dar o permissivo de partida da máquina. Em paralelo também foi verificado pela OP uma falha impeditiva de partida no compressor de venda B. Assim, foram mobilizadas as equipes de automação e instrumentação para o restabelecimento da planta. Para essa finalidade foram geradas as seguintes ordens imediatas:    - 21/07 - INFORMATIVO-2: _x000a__x000a_GE-513201B: Por volta das 10:00h realizamos partida assistida no TG-B, a máquina perdeu a primeira tentativa com falha de &quot;desacoplamento&quot; do motor de partida. Na segunda tentativa a máquina partiu com sucesso, sem nenhum tipo de desvio. Dessa forma, a equipe da operação optou por manter o TG-B operando em central em conjunto com TG-C até redução da pressão de entrada do Gasmex. No entanto, durante no meio da tarde durante troca de cargas entre TG-B e TG-C o mesmo veio a cair. Foi colocado em operação logo em seguida, neste evento não houve acionamento da manutenção. Foi gerado ordem imediata para análise deste evento de queda do TG-B. Serão envolvidas as equipes de sobreaviso para levantar os data logger, resumo de falha, horário de eventos, de forma desenvolver as equipes na análise de falha de grandes máquinas.   - 23/07 - Automação+Engenharia:_x000a_OI 2017878844 GE-513201B Análise de Falha SD - 21/07 _x000a_Hoje devido atividades de apoio do projeto ASA pela equipe de automação não conseguimos avançar nessa análise. TM Danilo passou informalmente para Eng. Lucas o que encontrou nos trends da máquina do dia do evento. Está pendente o fechamento da análise de falha agora com pouco mais de abrangência pela automação devido ao SD ontem por volta das 14h18. O TG-B segue operando na condição de central, e deve ficar no sacrifício em baixa carga devido a parada total da exportação à partir da 0h00 de hoje. _x000a_Status: Em andamento - disponível_x000a_"/>
    <m/>
    <s v="Corretiva"/>
    <s v="TS-GE-513201B "/>
    <s v="TS-GE-513201B "/>
    <x v="4"/>
    <x v="13"/>
    <s v="GG-Turbina"/>
    <s v="OPERANDO EM CENTRAL"/>
    <d v="2018-07-21T01:30:00"/>
    <d v="2018-07-21T10:00:00"/>
    <d v="2018-06-23T17:00:00"/>
    <n v="8.4999999999417923"/>
    <n v="656.49999999994179"/>
    <s v="SIM"/>
    <x v="1"/>
    <s v="NÃO"/>
    <s v="8-Em análise"/>
    <s v="8-Em análise"/>
    <s v="8-Em análise"/>
    <s v="8-Em análise"/>
    <x v="2"/>
    <m/>
    <n v="664.99999999988358"/>
  </r>
  <r>
    <x v="1"/>
    <x v="0"/>
    <s v="24/09 - Mecânica/Elétrica_x000a_OM 2017942001 TG-D - Serv. Gerais - Retorno de Parada - Subir Guilhotina e Falha no motor de partida_x000a_Motor de partida - No retorno do TG-D após SD, tentamos duas partidas sem sucesso por alarme de curto no motor da bomba hidráulica. Equipe de elétrica megou o motor não identificando anormalidades e constatando uma falha espúria no soft starter, realizado reset e dado a partida do TG-D com sucesso._x000a_Status: Concluído - Operando"/>
    <m/>
    <s v="Corretiva"/>
    <s v="Motor de partida"/>
    <s v="Motor de partida"/>
    <x v="4"/>
    <x v="15"/>
    <s v="Sistema de partida"/>
    <s v="Realização de reset no soft starter"/>
    <d v="2018-09-24T12:53:00"/>
    <d v="2018-09-24T16:00:00"/>
    <d v="2018-09-11T11:00:00"/>
    <n v="3.1166666665230878"/>
    <n v="313.8833333333605"/>
    <s v="NÃO"/>
    <x v="0"/>
    <s v="NÃO"/>
    <s v="3-Falha na Instrumentação"/>
    <s v="3.5-Falha no Software"/>
    <s v="3-Operação/Manutenção"/>
    <s v="3.1-Serviço fora das condições de projeto"/>
    <x v="3"/>
    <m/>
    <n v="316.99999999988358"/>
  </r>
  <r>
    <x v="1"/>
    <x v="3"/>
    <s v="PT- 11009012; das 19:30h até 01:30h._x000a_Ocorrência: C-123102A/ SDV-1231502A Falha_x000a_Causa: Válvula solenoide danificada._x000a_Atuação: Retirada a válvula solenoide, reparo em bancada, reinstalação e acompanhado teste durante a operação._x000a_Situação deixada: Operando._x000a_Responsáveis: Grammlich/Hélvio."/>
    <m/>
    <s v="Corretiva"/>
    <s v="XV-1231502A"/>
    <s v="VÁLVULA SOLENÓIDE"/>
    <x v="1"/>
    <x v="6"/>
    <s v="BY-PASS"/>
    <s v="SUBSTITUIR VÁLVULA SOLENÓIDE"/>
    <d v="2018-03-17T19:30:00"/>
    <d v="2018-03-18T01:30:00"/>
    <d v="2018-03-04T11:00:00"/>
    <n v="6"/>
    <n v="320.49999999994179"/>
    <s v="NÃO"/>
    <x v="0"/>
    <s v="NÃO"/>
    <s v="3-Falha na Instrumentação"/>
    <s v="3.4-Fora de ajuste"/>
    <s v="3-Operação/Manutenção"/>
    <s v="3.1-Serviço fora das condições de projeto"/>
    <x v="2"/>
    <m/>
    <n v="326.49999999994179"/>
  </r>
  <r>
    <x v="1"/>
    <x v="4"/>
    <s v="18/10 - Elétrica+Instrumentação:_x000a_OI 2018335655 B-2621301B falha na partida (#)_x000a_Hoje por volta das 12h00 tivemos informação da equipe da operação da queda da bomba B do OCVAP II que estava em operação assistida devido a falha no cubículo da bomba B-2621301B. Em campo P-7 Elieser verificou a indicação no rele SEL de TRIP por RTD do motor. Dessa forma, foi gerado ordem imediata para verificação e correção da falha. TM Rodney e Marcelo verificaram pela estação de engenharia elétrica que falha era devido a um comportamento anormal do sensor de temperatura da fase T. Com apoio TM Silvio foi aberto no campo a caixa de interligação dos sensores de temperatura dos enrolamentos, sendo medidos os valores ohmicos dos sensores utilizando o padrão de calibração, não foi encontrado desvio nos RTD´s. Assim, foram simulados valores de temperatura do padrão no campo para relé do campo e testado todos os valores de intertravamento, tudo funcionou adequadamente. Verificamos com mais alguns testes no campo que falha ocorreu devido mal no terminal da conexão do borne do tipo de pressão para a conexão do sensor com cabo de saída do campo para relé. Para regularizar a falha foi necessária relocação do sensor da fase T para borne do sensor reserva, ficando um dos sensores isolados fora terminal. Futuramente será necessário a troca deste tipo de terminal de pressão por outro do tipo parafuso roscado. Após a intervenção regularizou a falha no rele, normalizando indicação. Equipamento liberado pelo MI as 20h45"/>
    <m/>
    <s v="Corretiva"/>
    <s v="Sensor temperatura enrolamento fase T"/>
    <s v="Sensor temperatura enrolamento fase T"/>
    <x v="2"/>
    <x v="16"/>
    <s v="Controle e Monitoramento"/>
    <s v="Alteração de ligação em borne reserva "/>
    <d v="2018-10-18T07:54:00"/>
    <d v="2018-10-18T21:00:00"/>
    <d v="2018-10-04T20:30:00"/>
    <n v="13.099999999918509"/>
    <n v="323.4000000001397"/>
    <s v="SIM"/>
    <x v="1"/>
    <s v="NÃO"/>
    <s v="1-Falha Mecânica"/>
    <s v="1.3-Folga/Alinhamento"/>
    <s v="3-Operação/Manutenção"/>
    <s v="3.4-Desgaste e deterioção esperados."/>
    <x v="2"/>
    <m/>
    <n v="336.50000000005821"/>
  </r>
  <r>
    <x v="1"/>
    <x v="4"/>
    <s v="14/10 - Elétrica/Mecânica_x000a_OI 2018308373 - GE-513202 Gerador não partiu em teste (#)_x000a_Durante realização de teste de rotina do MTU, OP relatou que tentou algumas vezes e o mesmo não partia, girando o motor de partida por cerca de apenas 2 segundos e parando em seguida. Mobilizados TMs de mecânica para avaliação inicial e posteriormente TMs de elétrica. Foi sugerido pelos TMs que as baterias estavam descarregadas pois aparentemente o motor de partida não estava entrando adequadamente. Como não possuímos em estoque, foram removidas as baterias de um dos bancos da B-540001C (OI 2018308405 abaixo) para instalação no MTU. Após a instalação, foram realizados testes de partida com acompanhamento dos TMs Valdemar e Wladimir porém a falha persistia. TMs de elétrica instalaram as baterias removidas do MTU na B-540001C para testar se era mesmo problema nelas e a bomba funcionou normalmente, indicando que as baterias estavam boas. Assim, TMs de mecânica prosseguiram na avaliação do MTU, removendo os conectores X1 a X4 para teste. Ao remover o conector X2, referente aos chicotes dos sensores de monitoramento de parâmetros como pressão, temperatura, nível e rotação, TMs perceberam que a partida foi mais longa, levando o MTU a cair apenas por uma possível falha no monitoramento destes parâmetros. Foram verificados níveis de óleo (OK), água do motor (OK) e água do aftercooler (um pouco abaixo do máximo). Nesta verificação, TMs perceberam o sensor de temperatura da água do tanque do aftercooler estava acima do nível da água presente no motor. Este sensor está posicionado bem acima do tanque segundo os TMs. Foi completado o nível até o topo e tentada mais uma partida, desta vez com sucesso, na primeira tentativa. Tudo indica que a temperatura de água era o impeditivo de partida. Ao final do dia, orientamos o TO André Vicente a solicitar uma revisão do padrão de operação/ronda/testes do MTU, no que diz respeito ao nível de água que deve ser verificado. Para o MTU, indicamos que o nível deve estar o mais próximo possível das tampas dos tanques de água, diferentemente dos tanques dos demais motores diesel da unidade que aceitam um nível um pouco mais baixo."/>
    <m/>
    <s v="Corretiva"/>
    <s v="Motor de partida"/>
    <s v="Sensor de temperatura sistema de arrefecimento"/>
    <x v="6"/>
    <x v="29"/>
    <s v="Controle e Monitoramento"/>
    <s v="Reabastecido nivel de agua para atuação correta do sensor"/>
    <d v="2018-10-14T07:30:00"/>
    <d v="2018-10-14T19:00:00"/>
    <d v="2018-09-30T17:00:00"/>
    <n v="11.499999999941792"/>
    <n v="326.49999999994179"/>
    <s v="NÃO"/>
    <x v="0"/>
    <s v="NÃO"/>
    <m/>
    <m/>
    <m/>
    <m/>
    <x v="3"/>
    <m/>
    <n v="337.99999999988358"/>
  </r>
  <r>
    <x v="1"/>
    <x v="0"/>
    <s v="23/09 - Mecânica_x000a_OM 2017941950 - GE-513201C - Acompanhamento partida dos TGs_x000a_Acompanhado a partida do TG-C e a pressurização inicial não apresentou anormalidades, na primeira partida por volta das 14:30h ocorreu sem sucesso por não acusar temperatura no termopar 15 causando SD por IGNITION FAILURE SHUTDWON. Realizamos nova partida as 14:45 também sem sucesso por GGNL3 OVERSPEEAD SDL, foi realizada a terceira partida também sem sucesso não acendendo a câmara 1. Emitida a PT imediata e realizado a limpeza da tocha da câmara 1 onde foi identificado que a tocha estava totalmente incrustada, realizamos a quarta partida do TG-C com sucesso. No momento da aceleração no descolamento da PT a pressão de ar interna do hood chegou a atingir 0,15Kpa no PDT-5132678 que com 14,9kpa entra o segundo ventilador que não chegou a ocorrer, na sequência normalizando em 0,30Kpa. No momento em que o TG-C realizou o Warm up a pressão do hood se manteve estável em 0,30kpa. Por questões operacionais o TG-C se manteve em operação em central em conjunto com os TG's-B e D._x000a_Status: Concluído - Operando_x000a_29/09 - Mecânica/Analítica_x000a_OI 2018235650 - TG-C Atuação sistema de fogo &amp; Gas (#)_x000a_Hoje demos continuidade na atividade. Direcionamos os dois TMs do sobreaviso de mecânica e mais o apoio dos TMs do COMPERJ para a atividade no TG-C, a fim de cumprir com o combinado de entregar este TG até domingo. Atividade teve bom andamento. Equipe realizou a drenagem inferior da PT (espaço confinado) e realizou o reaperto e todas as conexões do manifold traseiro, após a remoção do manifold dianteiro. Foi identificado que vários niples destas conexões estavam frouxos. Este reaperto nunca havia sido feito anteriormente em nenhum TG e podemos pensar em uma abrangência para os demais ou incluir na preventiva. No período da tarde equipe prosseguiu com a instalação de todo o manifold dianteiro, apertadas as conexões e conseguimos finalizar hoje toda a reinstalação._x000a_TM Márcio seguiu trabalhando na questão do aplicativo para utilizar o celular Ex filmando dentro do hood, porém ainda não encontramos um app que filme e sobrescreva o vídeo quando a memória do celular esgotar. Sugerimos por tentar uma outra abordagem, utilizando bluetooth do celular para comunicar com algum computador externo e gravar os vídeos no HD do computador. _x000a_Com a conclusão da atividade da mecânica, em contato com Ger. Flaviano, decidimos por amanhã de manhã realizar uma última checagem de possíveis pontos soltos com a mecânica e instalar o celular no TG-C e colocá-lo para rodar. Pretendemos deixar o TG rodando por tempo suficiente até esgotar a memória do celular (1h a 2h) e depois parar o TG para ver como ficou o vídeo, partindo novamente o TG em seguida._x000a_Status: Em andamento - Indisponível_x000a_30/09 - Mecânica/Analítica/Instrumentação_x000a_OI 2018235650 - TG-C Atuação sistema de fogo &amp; Gas (#)_x000a_Hoje TM Rodrigo deu mais uma checada nas tubulações que sofreram intervenção no TG-C, logo pela manhã, estando tudo OK para partida. Insistimos um pouco mais com TM Márcio Jaime nos aplicativos de gravação de vídeo para o celular Ex e conseguimos encontrar um que funcionou a contento, como estávamos imaginando. Deixamos o aparelho filmando na sala da analítica por cerca de 1h30, em teste e conseguimos salvar os últimos vídeos gravados. Antes da instalação no TG-C, o aparelho foi configurado para gravar vídeos novos vídeos de 20 em 20 minutos, sobrescrevendo os anteriores, ou seja, teremos 40 sempre os últimos 40 minutos de gravação, na melhor qualidade permitida pela câmera do celular e pelo aplicativo. Por volta das 14h, a instalação do aparelho no TG foi concluída. Vamos filmar sem usar o flash do celular e sem a iluminação do hood instalada, buscando identificar de onde provém o fogo, caso ocorra novamente. TG foi colocado para operar em seguida, partindo na primeira tentativa, às 14h30. Acertamos com a OP de parar o TG às 17h para verificarmos se tudo funcionou conforme prevíamos mas resolvemos parar por volta das 18h devido à forte chuva. Analisando os vídeos, não foi possível gravar da forma que imaginávamos. Aprofundando um pouco mais no aplicativo, desabilitamos função que reinicia os vídeos com o impacto, para evitar que a vibração ocasione o reinício da gravação. Também descobrimos que, iniciando a gravação e bloqueando a tela do celular, a gravação continua e não para caso ocorra algum impacto na tela. Mantivemos a frequência de gravação de 20 em 20 minutos mas alteramos para que o celular salve os últimos 3 vídeos. O celular foi reinstalado por volta das 19h e orientamos a OP a realizar a partida do TG no turno da noite. Amanhã iremos fazer mais uma conferência dos vídeos logo pela manhã, para ver se agora tudo está OK, para liberarmos o TG definitivamente para operar em central.  _x000a_Status: Em andamento - Disponível"/>
    <m/>
    <s v="Corretiva"/>
    <s v="Câmeras de combustão"/>
    <s v="Câmeras de combustão"/>
    <x v="4"/>
    <x v="12"/>
    <s v="GG-Combustão"/>
    <s v="Limepeza na aâmeras de combustão"/>
    <d v="2018-09-23T13:52:00"/>
    <d v="2018-09-23T17:16:00"/>
    <d v="2018-09-17T17:00:00"/>
    <n v="3.4000000000814907"/>
    <n v="140.8666666665813"/>
    <s v="NÃO"/>
    <x v="0"/>
    <s v="NÃO"/>
    <s v="1-Falha Mecânica"/>
    <s v="1.6Interferência/Travamento/Emperramento"/>
    <s v="3-Operação/Manutenção"/>
    <s v="3.3-Erro de manutenção"/>
    <x v="3"/>
    <m/>
    <n v="144.26666666666279"/>
  </r>
  <r>
    <x v="1"/>
    <x v="1"/>
    <s v="B-1621301A Perda de fluído de selagem"/>
    <m/>
    <s v="Corretiva"/>
    <s v="B-1621301A"/>
    <s v="Selo mecânico"/>
    <x v="2"/>
    <x v="3"/>
    <s v="Selagem"/>
    <s v="Substituir selo"/>
    <d v="2018-05-28T10:12:00"/>
    <d v="2018-07-03T19:45:00"/>
    <d v="2018-05-14T16:30:00"/>
    <n v="873.54999999987194"/>
    <n v="329.70000000006985"/>
    <s v="NÃO"/>
    <x v="2"/>
    <s v="NÃO"/>
    <s v="1-Falha Mecânica"/>
    <s v="1.1-Vazamento"/>
    <s v="3-Operação/Manutenção"/>
    <s v="3.1-Serviço fora das condições de projeto"/>
    <x v="0"/>
    <m/>
    <n v="1203.2499999999418"/>
  </r>
  <r>
    <x v="1"/>
    <x v="4"/>
    <s v="04/10 - Mecânica+Elétrica+Automação:_x000a_OI 2018275987 B-2621301B Falha na Partida_x000a_Hoje durante os testes funcionais de partida da bomba B-2621301B houve falha devido atuação da sobrecarga do motor do ventilador do permutador lado LOA impedindo a partida dessa bomba. Foi ordem imediata para atuação da equipe de mecânica e elétrica no campo. Foi constatado travando do motor. TM João Vitor com Isaque da Sulzer conseguiram destravar o rotor, após o destravamento foi partida pela lógica do PLC e motor rodou normal. No entanto, quando da sequência normal partida pelo CNCL esse ventilador não entrava, foi apoio de automação novamente junto com elétrica para tentar identificar o motivo dessa nova falha. Devido ao tardar do horário desmobilizamos a equipe da Sulzer, mas continuamos a investigação da análise de falha para tentar liberar essa bomba para partida amanhã. TM Squinca e Sugahara com apoio da elétrica conseguiram identificar que a falha era devido ao comando de acionamento estar no modo remoto na tela do sistema elétrico da ECOS, quando passamos esse controle para posição local que é controle pelo PLC do OCVAP a bomba normalizou a condição. Porém, em nova tentativa de partida por volta das 20h00 a bomba fez todo o sequencialmente normal mas caiu devido a falha de fechamento do disjuntor. Em avaliação previa realizada no K-13 TM Flaviano e Marcelinho verificaram que possivelmente a falha e devido posicionamento da chave MOC que dá retorno de fechado do disjuntor, sendo assim, optamos continuar essa intervenção nesse disjuntor no primeiro horário com intuito de liberação a operação assistida dessa máquina pela Sulzer. O sistema segue com a bomba A disponível para operação._x000a_Obs.: TM Sugahara atuou até as 19h00, TM´s Squinca, Marcelinho e Flaviano atuaram até 20h30._x000a_Status: Em andamento - indisponível_x000a_05/10 - Mecânica+Elétrica+Automação:_x000a_OI 2018275987 B-2621301B Falha na Partida_x000a_Após o restabelecimento da planta por volta das 13h00 foi dado continuidade na correção da falha do disjuntor da bomba principal B do OCVAP II. TM´s Flaviano e Marcelinho atuaram removendo o disjuntor do cúbico do PN-513202 onde verificaram um mal contato nas conexões de controle do mesmo. Foi realizado reaperto junto testes funcionais com disjuntor na posição de teste. Em todos os comando simulados pelo relé obtivemos sucesso nas indicações (/Inserido/Aberto/Fechado). Não foi possível fazer teste de partida do sistema devido à bomba principal A já estar em operação em transferência do tanque 02. Acordamos com a coordenação no próximo bombeamento fazermos uma operação assistida para entrega definitiva do equipamento. Equipamento disponível para operação.  _x000a_Status: Concluído- disponível_x000a_08/10 - Mecânica+Preditiva:_x000a_OM 2017591632 - B-2621301B Partida Assistida_x000a_Acompanhada a partida da bomba que foi realizada com sucesso, porém a bomba só conseguiu operar  por 10 minutos por baixar muito rápido o fluído de selagem da bomba lado LOA, onde rapidamente a equipe mecânica identificou a passagem pela PSV-26521302 que quando fechada a válvula de bloqueio da PSV o pote de selagem estabilizou o nível descartando falha no selo mecânico. Passada a informação ao coordenador de operação que negociou com a equipe de caldeiraria e inspeção, a remoção da PSV-2621302 no primeiro horário de amanhã 09/10 para ser enviada para calibração juntos com as demais PSV's previstas para serem enviadas pela inspeção para calibração amanhã 09/10. Previsão de retorno desta PSV até quinta feira 10/10 para ser instalada em campo._x000a_Status: Em andamento - Indisponível   _x000a_"/>
    <m/>
    <s v="Corretiva"/>
    <s v="Disjuntor do cúbico do PN-513202"/>
    <s v="PN-513202"/>
    <x v="2"/>
    <x v="16"/>
    <s v="Bomba"/>
    <s v="Foi realizado reaperto junto testes funcionais com disjuntor na posição de teste"/>
    <d v="2018-10-04T15:00:00"/>
    <d v="2018-10-04T20:30:00"/>
    <d v="2018-09-20T15:50:00"/>
    <n v="5.4999999999417923"/>
    <n v="335.16666666674428"/>
    <s v="NÃO"/>
    <x v="1"/>
    <s v="NÃO"/>
    <s v="4-Falha Elétrica"/>
    <s v="4-Falha Elétrica"/>
    <s v="5-Miscelâneas/Demais causas"/>
    <s v="5-Demais Causas/Miscelâneas"/>
    <x v="3"/>
    <m/>
    <n v="340.66666666668607"/>
  </r>
  <r>
    <x v="1"/>
    <x v="7"/>
    <s v="Instrumentação:_x000a_OI 2017535697 C-1213101E Falha TE-401_x000a_Por volta das 13:00h foi acionado a manutenção devido a parada do compressor por falha no TE-1234401, o qual havia apresentado falha no dia 24/04. Reemitida PT para a equipe de instrumentação para identificar o porque voltou a falhar o instrumento. Realizado a substituição da barreira intrínseca e reapertado todos os bornes do instrumento até o cartão de entrada não apresentando mais falha._x000a_Status: Concluído - Disponível_x000a__x000a_"/>
    <m/>
    <s v="Corretiva"/>
    <s v="PN-C-123101E "/>
    <s v="Barreira Intrínseca"/>
    <x v="3"/>
    <x v="14"/>
    <s v="Controle e Monitoramento"/>
    <s v="Substituição da barreira"/>
    <d v="2018-04-25T13:00:00"/>
    <d v="2018-04-25T14:00:00"/>
    <d v="2018-04-24T16:00:00"/>
    <n v="1.0000000001164153"/>
    <n v="21"/>
    <s v="SIM"/>
    <x v="1"/>
    <s v="NÃO"/>
    <s v="3-Falha na Instrumentação"/>
    <s v="3.3- Sinal/Indicação/Alarme falso"/>
    <s v="5-Miscelâneas/Demais causas"/>
    <s v="5.5 Desconhecida"/>
    <x v="2"/>
    <m/>
    <n v="22.000000000116415"/>
  </r>
  <r>
    <x v="1"/>
    <x v="6"/>
    <s v="Automação:_x000a_OM 2017298863 - C-3123102A - IHM não mostra alarmes_x000a_Hoje tivemos atuação da automação na IHM do compressor de propano A da adequação que está com ausência de indicação de alarmes e falha na tela. Foi tentando a restauração do backup da aplicação anterior pela rede, mas sem sucesso. A IHM ficou travada após esse processo de restauração, devido ausência de bancada de andaime para abertura da tampa do painel essa atividade ficou para amanhã. Foi negociado com equipe de andaime para montagem de um pequeno patamar de acesso no pipe shop e instalação no campo. Esse acesso é necessário para abertura de todos os parafusos da tampa do painel. Será necessário realizar a desernegização da IHM juntamente com novo processo de restauração de backup, agora através da porta USB localizada no interior do painel de campo. Devido a esse travamento da IHM o compressor A ficou indisponível para operação._x000a_Status: Em andamento - Indisponível Continua 06/06"/>
    <m/>
    <s v="Corretiva"/>
    <s v="PN-C-3123102A"/>
    <s v="IHM"/>
    <x v="1"/>
    <x v="8"/>
    <s v="Controle e Monitoramento"/>
    <s v="SUBSTITUIR IHM"/>
    <d v="2018-06-05T14:00:00"/>
    <d v="2018-06-06T16:00:00"/>
    <d v="2018-05-21T18:30:00"/>
    <n v="25.999999999883585"/>
    <n v="355.5"/>
    <s v="NÃO"/>
    <x v="0"/>
    <s v="NÃO"/>
    <s v="3-Falha na Instrumentação"/>
    <s v="3.1-Falha de Controle"/>
    <s v="3-Operação/Manutenção"/>
    <s v="3.1-Serviço fora das condições de projeto"/>
    <x v="4"/>
    <m/>
    <n v="381.49999999988358"/>
  </r>
  <r>
    <x v="1"/>
    <x v="5"/>
    <s v="03,04,05,06/08 - Caldeiraria+Andaime+Guindaste:_x000a_OM 2017010846 - C-123101B - Relocação de PSV's  PSV-1231209 com a PSV-1231206 / PSV-1231207 com a PSV-1231204 / PSV-1231208A com a PSV-1231205A / PSV-1231208B com a PSV-1231205B_x000a_OM 2017010275 - C-123101C - Relocação de PSV's PSV-1231206 com a PSV-1231209 / PSV-1231204 com a PSV-1231207 / PSV-1231205A com a PSV-1231208A / PSV-1231205B com a PSV-1231208B_x000a_Hoje após a revisão das matrizes e aplicação do libra do campo tivemos a liberação dessas atividades por volta das 10:00h. No entanto, assim foi solto parte dos parafusos das PSV´s menores foi constatado a presença de gás na linha. Nas três PSV´s que foram abertas encontramos a mesma condição. A princípio foi deixado em torno de 45 minutos para se ocorria a despressurização, mas sem sucesso. A equipe operação tentou fazer a alivio por linha vent abaixo, mas o gás está classificando área com risco de paralisar outras frentes de trabalho naquela. Dessa forma, optamos junto a coordenação por parar essa atividade e deixar para verificação mais detalhada pela equipe da noite juntamente com a despressurização total dos trechos. Acredita-se que esse gás possa ser pressão residual interna aos compressores. Além dessa questão tivemos interferência de chuva e simultaneidade com atividade do ISUP. Sendo assim, optamos junto a fiscalização realizarmos essa atividade durante no sábado, saindo dessa interferência e tendo a drenagem das linhas prioridades junto a coordenação. Serão um total de 8 trocas de PSV´s para inversão, sendo quatro menores e quatro maiores que demandarão uso do pau de carga e movimentação de carga. Atividade será realizada em paralelo com atividade da EMED. _x000a_Status: Reprogramada- Previsto para 04/08_x000a_06/08 - Caldeiraria+Andaime:_x000a_OM 2017010846 - C-123101B - Relocação de PSV's  _x000a_OM 2017010275 - C-123101C - Relocação de PSV's  _x000a_Hoje conforme programado foi realizado o torqueamento nas 8 PSV´s dos compressores de venda B e C invertidas na data de ontem. Atividade foi concluída com sucesso por volta das 15:00h. Ficou pendente somente a desmontagem dos paus de carga no campo devido ao mal tempo. Reforçado com planejamento da caldeiraria a inclusão da remoção dos forces físicos das XV´s(208/209) na programação da sem#34  _x000a_Status: concluído- disponível"/>
    <m/>
    <s v="Preventiva"/>
    <s v="PVs"/>
    <s v="PVs"/>
    <x v="3"/>
    <x v="26"/>
    <s v="Acessórios Pacote"/>
    <s v="Recolação e torqueamento de PVs entre os compressores B e C"/>
    <d v="2018-08-03T08:30:00"/>
    <d v="2018-08-06T15:00:00"/>
    <d v="2018-06-18T12:55:00"/>
    <n v="78.500000000058208"/>
    <n v="1099.5833333332557"/>
    <s v="NÃO"/>
    <x v="0"/>
    <s v="NÃO"/>
    <s v="7-Manutenção Preventiva"/>
    <s v="7-Manutenção Preventiva"/>
    <s v="7-Manutenção Preventiva"/>
    <s v="7-Manutenção Preventiva"/>
    <x v="5"/>
    <m/>
    <n v="1178.0833333333139"/>
  </r>
  <r>
    <x v="1"/>
    <x v="7"/>
    <s v="Automação_x000a_OI 2017454271 - C-123101A Parada inesperada do compressor_x000a_Hoje no período da tarde a OP realizou manobra de parada do venda B e partida do venda D para atender ao rodízio da equipe de grandes máquinas. Por volta das 17h30, a MI foi acionada pela OP com a informação de parada despressurizada do venda A, logo após a partida do venda D. Equipe de automação foi destinada para tentar identificar o motivo da falha que, na IHM, retornava apenas informação de disjuntor aberto. TMs destrincharam a lógica e verificaram que, de acordo com SOE do PES, o primeiro alarme foi o XS1231406A e depois ocorreram os outros, como o XS1231409A e o fechamento da XV1231207. Foi identificado que os possíveis causadores do XS1231406A são: alguns detectores de gás e fogo que dependem de botoeira, sendo que existem 2 detectores de gás com votação 2 de 2, e falha de posição da XV1231207. Assim, foi descartada a hipótese de gás/fogo/botoeira e acreditamos na hipótese de uma falha espúria da posição da XV-207 (mas não há registro no SOE). Foi realizada a movimentação da XV1231207 que indicou corretamente a posição de aberto e fechado. Portanto, o equipamento foi dado como liberado para a OP sendo que, caso volte a ocorrer o problema, já podemos nos direcionar para a XV._x000a_OBS: TMs Squinca e Thiago atuaram até aproximadamente 20h15._x000a_Status: Concluído - Disponível_x000a_"/>
    <m/>
    <s v="Corretiva"/>
    <s v="C-123101A"/>
    <m/>
    <x v="3"/>
    <x v="10"/>
    <m/>
    <m/>
    <d v="2018-04-03T17:30:00"/>
    <d v="2018-04-03T20:15:00"/>
    <d v="2018-03-19T16:00:00"/>
    <n v="2.7500000000582077"/>
    <n v="361.5"/>
    <s v="SIM"/>
    <x v="1"/>
    <s v="NÃO"/>
    <s v="3-Falha na Instrumentação"/>
    <s v="3.1-Falha de Controle"/>
    <s v="3-Operação/Manutenção"/>
    <s v="3.1-Serviço fora das condições de projeto"/>
    <x v="2"/>
    <m/>
    <n v="364.25000000005821"/>
  </r>
  <r>
    <x v="1"/>
    <x v="3"/>
    <s v="Andaime/Mecânica_x000a_OI 2017438789 - C-123701A Queda do compressor por Vibração_x000a_Após ocorrência de quebra das lâminas do acoplamento do compressor de reciclo A da fase 1 na última quinta-feira a noite, hoje foi possível iniciar intervenção fora da programação para substituição. Foi montado pau de carga sobre o acoplamento e realizada a conferência inicial do alinhamento pela equipe de mecânica, além do centro magnético do motor e medição do GAP, conforme havíamos combinado. Atividade segue em andamento amanhã com o desacoplamento do conjunto e continua nos próximos dias com previsão de conclusão até 10/04._x000a_Status: Em andamento - Indisponível"/>
    <m/>
    <s v="Corretiva"/>
    <s v="C-123701A"/>
    <s v="LÂMINA DO ACOPLAMENTO"/>
    <x v="0"/>
    <x v="1"/>
    <s v="ACOPLAMENTO"/>
    <s v="SUBSTITUIR ACOPLAMENTO"/>
    <d v="2018-03-30T22:00:00"/>
    <d v="2018-04-05T16:00:00"/>
    <d v="2018-03-15T19:40:00"/>
    <n v="138"/>
    <n v="362.33333333325572"/>
    <s v="SIM"/>
    <x v="1"/>
    <s v="NÃO"/>
    <s v="1-Falha Mecânica"/>
    <s v="1.2-Vibração"/>
    <s v="3-Operação/Manutenção"/>
    <s v="3.1-Serviço fora das condições de projeto"/>
    <x v="2"/>
    <m/>
    <n v="500.33333333325572"/>
  </r>
  <r>
    <x v="1"/>
    <x v="6"/>
    <s v="Instrumentação+Automação+Preditiva:_x000a_OI 2017704252 - C-123701B-Falha de indicação TIT-1237402B(#):_x000a_Por voltas 08:30h foi acionado a manutenção devido o TIT-1237402B estar com a tampa e conexões do instrumento folgada, foi solicitado ao TM Helvio para avaliar o que estava ocorrendo, em primeira avaliação o TM Helvio indicou que a falha seria por alta vibração na tubulação e que estaria ocorrendo a falha no instrumento, então solicitamos apoio da equipe de preditiva que realizou uma coleta de vibração global antes e após o instrumento e na carcaça do compressor não identificando vibração excessiva. Em analise da conexão do instrumento suspeita que devido a a diferença no comprimento dos niples e no comprimento do instrumento é que pode estar causando estas falhas. Supevisor Fazzini encontrou no estoque um PIT com um comprimento da haste menor eliminando todas as conexões excessivas para a instalação do instrumento, assim conectando o instrumento direto no poço. Realizado a substituição do instrumento com a inserção de force para não ocorresse a parada do compressor, concluída a instalação do PIT, removido force e liberado o compressor por volta das 15h._x000a_Status: Concluído - Operando"/>
    <m/>
    <s v="Corretiva"/>
    <s v="TIT-1237402B"/>
    <s v="TRANSMISSOR DE TEMPERATURA"/>
    <x v="0"/>
    <x v="7"/>
    <s v="Descarga 1º Estágio"/>
    <s v="SUBSTITUIR TIT"/>
    <d v="2018-06-14T08:00:00"/>
    <d v="2018-06-14T15:00:00"/>
    <d v="2018-06-13T13:45:00"/>
    <n v="6.9999999999417923"/>
    <n v="18.250000000116415"/>
    <s v="SIM"/>
    <x v="1"/>
    <s v="NÃO"/>
    <m/>
    <s v="3.3- Sinal/Indicação/Alarme falso"/>
    <s v="3-Operação/Manutenção"/>
    <s v="3.1-Serviço fora das condições de projeto"/>
    <x v="2"/>
    <m/>
    <n v="25.250000000058208"/>
  </r>
  <r>
    <x v="1"/>
    <x v="3"/>
    <s v="AZT. C-123101C - Instalação de retenção e figura oito_x000a__x000a_- Este projeto visa eliminar o problema de rotação reversa nos_x000a_compressores do Gás de Venda através da instalação de válvulas de_x000a_retenção na descarga dos mesmos. Outro objetivo deste projeto é_x000a_facilitar a liberação dos compressores para manutenção através da_x000a_instalação de figura 8 na sucção e descarga dos mesmos. Para_x000a_implementação deste projeto será realizado o corte e solda nas linhas de_x000a_descarga e sução, adequação de suportes, uso da ponte rolante do gás de_x000a_venda, uso de andaimes, uso de nitrogênio para inertização do sistema._x000a_Este projeto será implementado conforme MD-9540.03-1231-940-P4C-001"/>
    <m/>
    <s v="Corretiva"/>
    <s v="C-123101C"/>
    <s v="Selo mecânico"/>
    <x v="3"/>
    <x v="23"/>
    <s v="Compressor"/>
    <s v="Instalação de check valve descarga compressor"/>
    <d v="2018-03-28T00:00:00"/>
    <d v="2018-04-24T10:30:00"/>
    <d v="2018-03-12T17:00:00"/>
    <n v="658.5"/>
    <n v="366.99999999994179"/>
    <s v="NÃO"/>
    <x v="0"/>
    <s v="NÃO"/>
    <s v="5-Falha Externa"/>
    <s v="5-Influência Externa"/>
    <s v="1-Projeto"/>
    <s v="2-Fabricação/Instalação"/>
    <x v="8"/>
    <m/>
    <n v="1025.4999999999418"/>
  </r>
  <r>
    <x v="1"/>
    <x v="7"/>
    <s v="09/04 - Hoje atuamos de forma extraprogramada na bomba diesel de injeção de água nas esferas devido que apresentou falha ontem durante o teste funcional semanal. O TM Brazil realizou o desacoplamento da motor x bomba de forma a deixar o motor livre para operar e fazer testes funcionais. Tendo o motor livre foi remota e apresentou dificuldades para entrar, foi realizado processo de injeção de diesel pelo sistema manual colocando assim o motor em funcionamento. Foi constatado a presença de bastante ar na linha, feito sangria nos bicos de injeção. Após intervenção deixamos o motor operar por volta de 01:00h. Após esse período a máquina e feito mais dois testes de partida, tanto no modo remoto pela sala de controle quanto pela partida manual pneumática local o equipamento pegou de primeira. Essas falhas de partida são comuns devido a essa bomba diesel não operar por tempo maior, no máximo ela opera por 2 minutos e logo em seguida e parada devido alagamento que ela causa no pátio de esferas e brita lateral. Para melhoria nesse sistema foi aberta a SEP SEP 592/2018 para ISUP para instalação de linha de recirculação de forma a possibilitar que essa bomba possa operar pelo menos por meia hora, também foi aberto nota ZE 10464244 para equipe SAP para avaliação do corpo de engenharia para a revisão do plano de manutenção colocando essa sugestão de a cada 3 meses desacoplar essa bomba para ela rodar pelo menos por  01:00h. "/>
    <m/>
    <s v="Corretiva"/>
    <s v="AR NO SISTEMA DE COMBUSTÍVEL"/>
    <s v=" B-540002B"/>
    <x v="2"/>
    <x v="19"/>
    <s v="MC-B-540002B"/>
    <s v="REVISAR PLANO PARA TESTE FUNCIONAL"/>
    <d v="2018-04-08T18:00:00"/>
    <d v="2018-04-09T19:00:00"/>
    <d v="2018-03-23T16:00:00"/>
    <n v="24.999999999941792"/>
    <n v="386.00000000005821"/>
    <s v="NÃO"/>
    <x v="1"/>
    <s v="NÃO"/>
    <s v="1-Falha Mecânica"/>
    <s v="1.6Interferência/Travamento/Emperramento"/>
    <s v="3-Operação/Manutenção"/>
    <s v="3.1-Serviço fora das condições de projeto"/>
    <x v="8"/>
    <m/>
    <n v="411"/>
  </r>
  <r>
    <x v="1"/>
    <x v="5"/>
    <s v="21/08 - Instrumentação+Automação:_x000a_OM 2017010846 C-123101B - Remover Force Físico XV-208_x000a_Hoje com apoio do TM Martins e Caleiras foi realizado a remoção do force físico da XV-208, foi montado o conjunto de acionamento pneumático na válvula junto com sensor de posição. Após a recomposição no campo o realizado o teste de acionamento com apoio da automação. Atividade concluída com sucesso às 17h00._x000a_Status: Concluído- disponível_x000a_"/>
    <m/>
    <s v="Corretiva"/>
    <s v="XV-208"/>
    <s v="XV-208"/>
    <x v="3"/>
    <x v="26"/>
    <s v="Acessórios Pacote"/>
    <s v="Realizado a remoção do force físico da XV-208, Montado o conjunto de acionamento pneumático na válvula junto com sensor de posição e  teste de acionamento."/>
    <d v="2018-08-21T13:00:00"/>
    <d v="2018-08-21T15:00:00"/>
    <d v="2018-08-06T15:00:00"/>
    <n v="2.0000000000582077"/>
    <n v="357.99999999994179"/>
    <s v="NÃO"/>
    <x v="0"/>
    <s v="NÃO"/>
    <s v="1-Falha Mecânica"/>
    <s v="1.6Interferência/Travamento/Emperramento"/>
    <s v="3-Operação/Manutenção"/>
    <s v="3.1-Serviço fora das condições de projeto"/>
    <x v="2"/>
    <m/>
    <n v="360"/>
  </r>
  <r>
    <x v="1"/>
    <x v="7"/>
    <s v="Instrumentação:_x000a_OM 2016220721 - B-540002B - Substituir TSH-5420301_x000a_Realizada a substituição do instrumento porém permaneceu a falha não conseguindo resetar. Será dado continuidade amanhã com apoio da automação._x000a_Status: Em andamento – Disponível_x000a_"/>
    <m/>
    <s v="Corretiva"/>
    <s v="B-540002B"/>
    <s v="TSH-5420301"/>
    <x v="2"/>
    <x v="19"/>
    <m/>
    <s v="SUBSTITUIR TSH"/>
    <d v="2018-04-26T13:00:00"/>
    <d v="2018-04-26T14:30:00"/>
    <d v="2018-04-09T19:00:00"/>
    <n v="1.5"/>
    <n v="402"/>
    <s v="NÃO"/>
    <x v="1"/>
    <s v="NÃO"/>
    <s v="3-Falha na Instrumentação"/>
    <s v="3-Falha na Instrumentação"/>
    <s v="3-Operação/Manutenção"/>
    <s v="3.1-Serviço fora das condições de projeto"/>
    <x v="8"/>
    <m/>
    <n v="403.5"/>
  </r>
  <r>
    <x v="1"/>
    <x v="0"/>
    <s v="21/09 - Instrumentação/ Automação_x000a_OM 2017907218 - Instrumentação - Apoio ao retorno da Unidade/Selagem Instrumentos_x000a_B-232101B  - Apresentou falha na partida, o TM Rodiney verificou uma falha no cubículo, após intervenção a bomba entrou em operação atendendo a demanda._x000a_Status: Em andamento."/>
    <m/>
    <s v="Corretiva"/>
    <s v="Cubículo da B-232101B"/>
    <s v="Cubículo da B-232101B"/>
    <x v="2"/>
    <x v="22"/>
    <s v="Bomba"/>
    <s v="Intervenção na falha no cubículo"/>
    <d v="2018-09-21T13:40:00"/>
    <d v="2018-09-21T21:40:00"/>
    <d v="2018-09-04T16:30:00"/>
    <n v="8.0000000000582077"/>
    <n v="405.16666666668607"/>
    <s v="NÃO"/>
    <x v="1"/>
    <s v="NÃO"/>
    <s v="6-Demais Falhas (Miscelâneas)"/>
    <s v="6.0-Geral"/>
    <s v="5-Miscelâneas/Demais causas"/>
    <s v="5-Demais Causas/Miscelâneas"/>
    <x v="3"/>
    <m/>
    <n v="413.16666666674428"/>
  </r>
  <r>
    <x v="1"/>
    <x v="9"/>
    <s v="25/07 - Instrumentação+Automação+Eng. Lucas:_x000a_OI 2017878844 GE-513201B - Falha de ignição_x000a_OI 2017878844 GE-513201B Análise de Falha SD - 21/07 _x000a_Por volta das 07:30h ocorreu o SD do TG-B, foram realizadas 4 tentativas de partida do TG-B sem sucesso por falha de ignição. Em análise da falha de ignição foi identificado que a XV 20FGTORD do dreno da tocha apresentava passagem, foi removida a XV para bancada porém mesmo após o reparo permaneceu dando passagem. Com isso foi identificado a existência de uma XV idêntica no sistema de diesel o qual não mais opera sendo removida para testes, a XV removida do diesel respondeu perfeitamente. Instalada a XV na linha de dreno da tocha e realizado os testes com sucesso._x000a_A questão do SD ocorrido, foi avaliado pelo Eng. Lucas onde identificou que foi a mesma falha que ocorreu no sábado 21/07 foi o que causou o SD na data de hoje, o instrumento PIT-5132647 (63GG305_1) de pressão de descarga da PT indo para fim de escala gerando o SD no TG-B. Com isso foi realizado a substituição do instrumento, verificado a malha do instrumento e liberado para operação. Solicitado a coordenação de operação a partida do TG-B para teste, mas informaram que só realizariam a partida após a troca do turno as 21h_x000a_Status: Concluído - Disponível (Pendente Teste)"/>
    <m/>
    <s v="Corretiva"/>
    <s v="PIT-5132647"/>
    <s v="XV 20FGTORD"/>
    <x v="4"/>
    <x v="13"/>
    <s v="Sistema de partida"/>
    <s v="Instalação da XV na linha de dreno da tocha e Substituição do PIT-5132647"/>
    <d v="2018-07-25T07:30:00"/>
    <d v="2018-07-25T19:00:00"/>
    <d v="2018-07-21T10:00:00"/>
    <n v="11.499999999941792"/>
    <n v="93.500000000058208"/>
    <s v="SIM"/>
    <x v="1"/>
    <s v="NÃO"/>
    <s v="3-Falha na Instrumentação"/>
    <s v="3.4-Fora de ajuste"/>
    <s v="3-Operação/Manutenção"/>
    <s v="3.1-Serviço fora das condições de projeto"/>
    <x v="2"/>
    <m/>
    <n v="105"/>
  </r>
  <r>
    <x v="1"/>
    <x v="0"/>
    <s v="24/09 - Caldeiraria/Instrumentação/Automação_x000a_OI - 2018225045 - GE-513201C - Shutdwon do TG_x000a_No dia 24/09/18 ocorreu o shutdown na unidade com a ocorrência do TG-C assumir carga do TG-B e D chegando a 24MW levando os TG's B e D praticamente a 0 de carga, ocorrendo a queda do TG-C por Overspeead e consequentemente o os TG's B e D tentaram assumir a carga caindo na sequência. Em avaliação foi observado que a válvula metering primaria apresentou passagem ocasionando o aumento de aceleração da máquina assumindo a carga dos outros TG's e caindo na sequência. Após testes de acionamento da válvula e controlador para identificar a causa da falha, nos testes apresentou que a válvula não estava respondendo o comando enviado, realizando a abertura desconforme. Com isso foi mobilizado recurso de caldeiraria para atuar na substituição da válvula em conjunto com a equipe de instrumentação de entrou no turno da noite para acompanhar a operação da unidade._x000a_Após dificuldades na liberação, foi iniciado os serviços as 21:15hs, sendo concluída somente as 06hs._x000a_Erick,  Leandro e a dupla saíram as 06hs da manha e não estarão presentes hoje, devemos avaliar as demandas de hoje face a ausência destes, favor comunicar o Serafim_x000a_Status: Em andamento. "/>
    <m/>
    <s v="Corretiva"/>
    <s v="GE-513201C"/>
    <s v="GE-513201C"/>
    <x v="4"/>
    <x v="12"/>
    <s v="Gerador"/>
    <s v="Substituição da válvula"/>
    <d v="2018-09-24T12:59:00"/>
    <d v="2018-09-25T08:10:00"/>
    <d v="2018-09-23T17:16:00"/>
    <n v="19.183333333348855"/>
    <n v="19.716666666674428"/>
    <s v="SIM"/>
    <x v="1"/>
    <s v="SIM"/>
    <s v="1-Falha Mecânica"/>
    <s v="1.6Interferência/Travamento/Emperramento"/>
    <s v="3-Operação/Manutenção"/>
    <s v="3.0-Geral"/>
    <x v="2"/>
    <m/>
    <n v="38.900000000023283"/>
  </r>
  <r>
    <x v="1"/>
    <x v="1"/>
    <s v="OM 2017503407 - C-3123701B Limpeza filtros chapéu de bruxa_x000a_Iniciadas tentativas de partida do compressor B hoje pela manhã. Compressor partiu e veio a cair poucos segundos depois, novamente por pressão baixa na sucção. Isto ocorreu por duas vezes consecutivas, quando o motor abriu contagem de 3 horas para permitir uma nova partida. Aproveitando este intervalo, equipe de caldeiraria foi destinada para verificação dos filtros chapéu de bruxa de 4&quot; e 6&quot;. Foi encontrada muita sujeira nos filtros, sendo principalmente resíduos metálicos. Também identificado que a tela do filtro de sucção do segundo estágio foi rompida. O principal objetivo da instalação destes filtros era realmente impedir este tipo de resíduo de entrar no compressor. Após a limpeza e reinstalação do filtro do primeiro estágio e substituição do filtro do segundo, ao final da tarde foi tentada uma nova tentativa e, desta vez, o compressor operou com sucesso por cerca de 12 minutos, vindo a cair novamente por pressão baixa. Assim, equipe da CCT realizou uma nova abertura dos filtros identificando desta vez praticamente nenhuma sujeira em nenhum, mas novamente a tela do filtro do segundo estágio rompida. Foi decidido pela equipe da MI e NEAC por não trocarmos novamente este filtro (só temos mais um filtro novo, com tela). Será feito contato com a gerência da NEAC através do Técnico Antônio Jorge para saber a posição da NEAC de se liberar a instalação do filtro pela NEA. Também vamos envolver a fiscalização / Equipe de grandes máquinas amanhã na avaliação. Assim, compressor foi deixado indisponível esta noite, com a pendência de instalar este filtro para tentar novas partidas._x000a_OBS: Foi observado, durante o período que a máquina operou, que a vibração nas tubulações ficou imperceptível, dando indícios também de um bom trabalho nas suportações. _x000a_Status: Em andamento - Indisponível"/>
    <m/>
    <s v="Corretiva"/>
    <s v="FT-C-3123701B-02"/>
    <s v="FILTRO "/>
    <x v="0"/>
    <x v="18"/>
    <m/>
    <s v="SUBTITUIR FILTRO"/>
    <d v="2018-05-18T16:00:00"/>
    <d v="2018-05-18T17:30:00"/>
    <d v="2018-05-17T17:00:00"/>
    <n v="1.5"/>
    <n v="22.999999999883585"/>
    <s v="NÃO"/>
    <x v="0"/>
    <s v="NÃO"/>
    <s v="5-Falha Externa"/>
    <s v="5.1-Obstrução/Bloqueio/Entupimento"/>
    <s v="3-Operação/Manutenção"/>
    <s v="3.1-Serviço fora das condições de projeto"/>
    <x v="2"/>
    <m/>
    <n v="24.499999999883585"/>
  </r>
  <r>
    <x v="1"/>
    <x v="7"/>
    <s v="Foi realizada a instalação da mangueira de retorno de óleo na bomba do motor de partida._x000a_Realizada inspeção interna do sistema de partida para verificar possíveis pontos de fixação soltos._x000a_Não foi realizado teste no sistema pois haviam outras atividades ocorrendo no TGA."/>
    <m/>
    <s v="Corretiva"/>
    <s v="B-UH-TS-GE-513201A-02 "/>
    <s v="MANGUEIRA"/>
    <x v="4"/>
    <x v="17"/>
    <s v="Sistema de Partida"/>
    <s v="Reinstalar mangueira"/>
    <d v="2018-04-17T08:00:00"/>
    <d v="2018-04-26T13:00:00"/>
    <d v="2018-03-29T21:30:00"/>
    <n v="220.99999999988358"/>
    <n v="442.5"/>
    <s v="NÃO"/>
    <x v="0"/>
    <s v="NÃO"/>
    <m/>
    <m/>
    <m/>
    <m/>
    <x v="7"/>
    <m/>
    <n v="663.49999999988358"/>
  </r>
  <r>
    <x v="1"/>
    <x v="3"/>
    <s v="2017319252 - AQ-C-123102B-01 Em falha_x000a_Hoje, por volta das 8h da manhã, a MI foi acionado pela OP com a informação de falha no aquecedor de óleo do primeiro estágio do compressor de propano B, impedindo a elevação de temperatura do óleo para possibilitar a partida da máquina. Elaborada OM imediata e destinados TMs Valdemar, Rodney e Danilo para a tarefa. Foi verificado pelos TMs que, ao ligar as bombas de óleo para circular, as mesmas caiam após poucos segundos, desligando o aquecedor. Porém o motivo da queda era diferencial alto nos filtros. Realizado ajuste da pressão da bomba pelo Sup. João da OP que foi eficaz para manter as bombas operando e o aquecedor ligado, sem anormalidades. Atividade concluída por volta das 9h._x000a_Status: Concluído - Disponível"/>
    <m/>
    <s v="Corretiva"/>
    <s v="AQ-C-123102B-00"/>
    <s v="PRESSÃO DIFERENCIAL ALTO NO FILTRO"/>
    <x v="1"/>
    <x v="30"/>
    <s v="LUBRIFICAÇÃO"/>
    <s v="Ajuste de pressão na bomba de óleo"/>
    <d v="2018-03-04T08:00:00"/>
    <d v="2018-03-04T09:00:00"/>
    <d v="2018-02-13T18:30:00"/>
    <n v="0.99999999994179234"/>
    <n v="445.5"/>
    <s v="NÃO"/>
    <x v="0"/>
    <s v="NÃO"/>
    <s v="5-Falha Externa"/>
    <s v="5.1-Obstrução/Bloqueio/Entupimento"/>
    <s v="3-Operação/Manutenção"/>
    <s v="3-Operação/Manutenção"/>
    <x v="3"/>
    <m/>
    <n v="446.49999999994179"/>
  </r>
  <r>
    <x v="1"/>
    <x v="5"/>
    <s v="14/09 - Mecânica_x000a_OM 2018038714 - Mecânica/Caldeiraria - Apoio ao retorno da Unidade_x000a_GE-513201D: Com as dificuldades encontradas para se operar o sistema de óleo térmico que estamos passando neste retorno operacional, hoje a tarde houve o aumento da temperatura do óleo acima de 270°C, que deveria ocasionar a queda do TG-D (o que não ocorreu). Assim, foi retirada carga do TG pela OP e solicitado apoio da mecânica para baixar a guilhotina do WRHU. Atividade realizada com sucesso ao final do dia pelos TMs de sobreaviso._x000a_Status: Concluído - Operando"/>
    <m/>
    <s v="Corretiva"/>
    <s v="WRHU"/>
    <s v="Guilhotina do WRHU"/>
    <x v="4"/>
    <x v="15"/>
    <s v="WHRU"/>
    <s v="Abaixar a guilhotina do WRHU"/>
    <d v="2018-08-14T08:00:00"/>
    <d v="2018-08-14T17:00:00"/>
    <d v="2018-07-26T12:30:00"/>
    <n v="9"/>
    <n v="451.5"/>
    <s v="NÃO"/>
    <x v="0"/>
    <s v="NÃO"/>
    <s v="3-Falha na Instrumentação"/>
    <s v="3.2 - Sem sinal/indicação/alarme"/>
    <s v="3-Operação/Manutenção"/>
    <s v="3.1-Serviço fora das condições de projeto"/>
    <x v="1"/>
    <m/>
    <n v="460.5"/>
  </r>
  <r>
    <x v="1"/>
    <x v="2"/>
    <s v="2017131750 GE-513201D Falha Passagem p/PREMIX_x000a_Após a queda do TGC durante a madrugada equipe da operação optou inicialmente pela partida dessa máquina sem sucesso. Inicialmente ocorreram algumas falhas no sistema de ignição devido a temperatura das câmaras e logo na sequência falha no WHRU. Houve uma última tentativa bem-sucedida, a máquina chegou a operar bem central mas caiu por volta das 05:30h quando da tentativa de PREMIX devido SPREAD na câmara 02(TE´s #01/#17). Foi emitido ordem imediata para atuação da equipe de mecânica para sopragem das câmaras 1, 2 e 9 juntamente com a drenagem das câmaras. Atividades foram concluídas com sucesso ainda no período da manhã, foi encontrado pouco de condensado nas câmaras inferiores. Equipamento foi liberado para operação as 12:00h. A máquina foi colocada em operação por volta das 13:00h e passou para premix com sucesso por volta das 14:00h.   _x000a_Status: Concluído disponível"/>
    <m/>
    <s v="Corretiva"/>
    <s v="GG-513201D"/>
    <s v="Câmara de combustão"/>
    <x v="4"/>
    <x v="15"/>
    <s v="Combustão"/>
    <s v="Soprar as câmeras com N2"/>
    <d v="2018-01-20T05:30:00"/>
    <d v="2018-01-20T13:00:00"/>
    <d v="2017-12-31T23:59:00"/>
    <n v="7.5"/>
    <n v="461.51666666666279"/>
    <s v="NÃO"/>
    <x v="1"/>
    <s v="NÃO"/>
    <s v="1-Falha Mecânica"/>
    <s v="5.1-Obstrução/Bloqueio/Entupimento"/>
    <s v="3-Operação/Manutenção"/>
    <s v="3.1-Serviço fora das condições de projeto"/>
    <x v="2"/>
    <m/>
    <n v="469.01666666666279"/>
  </r>
  <r>
    <x v="1"/>
    <x v="4"/>
    <s v="28/10 - Caldeiraria/Mecânica_x000a_OM 2016856590 -  B-540001B REALIZAR TROCA DO ROTOR_x000a_Realizado raqueteamento da bomba com sucesso pela caldeiraria. Realizada remoção dos spools do sistema de selagem e arrefecimento da bomba. Um dos flanges do sistema de selagem foi danificado durante a desmontagem e precisaremos de atenção especial para realizar substituição dentro do período de troca do rotor da bomba. Amanhã iniciaremos a abertura da voluta da bomba."/>
    <m/>
    <s v="Corretiva"/>
    <s v="Bomba"/>
    <s v="rotor Bomba"/>
    <x v="2"/>
    <x v="31"/>
    <s v="Bomba"/>
    <s v="Substituição de rotor da bomba para aumento de head fornecido"/>
    <d v="2018-10-30T09:00:00"/>
    <d v="2018-11-06T10:28:00"/>
    <d v="2018-06-05T15:00:00"/>
    <n v="169.46666666673264"/>
    <n v="3522"/>
    <s v="NÃO"/>
    <x v="1"/>
    <s v="NÃO"/>
    <s v="5-Falha Externa"/>
    <s v="5.1-Obstrução/Bloqueio/Entupimento"/>
    <s v="3-Operação/Manutenção"/>
    <s v="3.4-Desgaste e deterioção esperados."/>
    <x v="0"/>
    <m/>
    <n v="3691.4666666667326"/>
  </r>
  <r>
    <x v="1"/>
    <x v="1"/>
    <s v="OM 2017503407 - C-3123701B Limpeza filtros chapéu de bruxa_x000a_Iniciadas tentativas de partida do compressor B hoje pela manhã. Compressor partiu e veio a cair poucos segundos depois, novamente por pressão baixa na sucção. Isto ocorreu por duas vezes consecutivas, quando o motor abriu contagem de 3 horas para permitir uma nova partida. Aproveitando este intervalo, equipe de caldeiraria foi destinada para verificação dos filtros chapéu de bruxa de 4&quot; e 6&quot;. Foi encontrada muita sujeira nos filtros, sendo principalmente resíduos metálicos. Também identificado que a tela do filtro de sucção do segundo estágio foi rompida. O principal objetivo da instalação destes filtros era realmente impedir este tipo de resíduo de entrar no compressor. Após a limpeza e reinstalação do filtro do primeiro estágio e substituição do filtro do segundo, ao final da tarde foi tentada uma nova tentativa e, desta vez, o compressor operou com sucesso por cerca de 12 minutos, vindo a cair novamente por pressão baixa. Assim, equipe da CCT realizou uma nova abertura dos filtros identificando desta vez praticamente nenhuma sujeira em nenhum, mas novamente a tela do filtro do segundo estágio rompida. Foi decidido pela equipe da MI e NEAC por não trocarmos novamente este filtro (só temos mais um filtro novo, com tela). Será feito contato com a gerência da NEAC através do Técnico Antônio Jorge para saber a posição da NEAC de se liberar a instalação do filtro pela NEA. Também vamos envolver a fiscalização / Equipe de grandes máquinas amanhã na avaliação. Assim, compressor foi deixado indisponível esta noite, com a pendência de instalar este filtro para tentar novas partidas._x000a_OBS: Foi observado, durante o período que a máquina operou, que a vibração nas tubulações ficou imperceptível, dando indícios também de um bom trabalho nas suportações. _x000a_Status: Em andamento - Indisponível"/>
    <m/>
    <s v="Corretiva"/>
    <s v="FT-C-3123701B-02"/>
    <s v="FILTRO "/>
    <x v="0"/>
    <x v="18"/>
    <m/>
    <s v="SUBTITUIR FILTRO"/>
    <d v="2018-05-21T14:00:00"/>
    <d v="2018-05-21T16:00:00"/>
    <d v="2018-05-18T17:30:00"/>
    <n v="1.9999999998835847"/>
    <n v="68.500000000116415"/>
    <s v="NÃO"/>
    <x v="0"/>
    <s v="NÃO"/>
    <s v="5-Falha Externa"/>
    <s v="5.1-Obstrução/Bloqueio/Entupimento"/>
    <s v="3-Operação/Manutenção"/>
    <s v="3.1-Serviço fora das condições de projeto"/>
    <x v="2"/>
    <m/>
    <n v="70.5"/>
  </r>
  <r>
    <x v="1"/>
    <x v="6"/>
    <s v="27/06 - Andaime/Mecânica/Caldeiraria/Lubrificação:_x000a_OM 2017612984 - B-2123101A - AJUSTE DE DEFASAGEM_x000a_Realizada a montagem do pau de carga, remoção dos spools de sucção e descarga, remoção dos amortecedores de pulsação. Amanhã daremos início para a verificação da defasagem dos pistões._x000a_Status: Em andamento – Indisponível_x000a_28/06 - Mecânica:_x000a_OM 2017612984 - B-2123101A - AJUSTE DE DEFASAGEM_x000a_Realizada a desmontagem  bomba, iniciado a realização do ajuste da defasagem dos pistões e preparação para a montagem da bomba._x000a_Status: Em andamento – Indisponível_x000a_29/06 - OM 2017612984 - B-2123101A - AJUSTE DE DEFASAGEM_x000a_Atividade prosseguiu hoje com a instalação dos 3 diafragmas e tampas. Para segunda-feira, fica o torqueamento das tampas e alinhamento do conjunto._x000a_Status: Em andamento - Indisponível"/>
    <m/>
    <s v="Corretiva"/>
    <s v="B-2123101A"/>
    <s v="MONTAGEM INCORRETA"/>
    <x v="2"/>
    <x v="32"/>
    <s v="Outros"/>
    <s v="CORREÇÃO DA MONTAGEM"/>
    <d v="2018-06-27T09:00:00"/>
    <d v="2018-07-04T16:00:00"/>
    <d v="2017-12-31T23:59:00"/>
    <n v="174.99999999994179"/>
    <n v="4257.016666666721"/>
    <s v="NÃO"/>
    <x v="1"/>
    <s v="NÃO"/>
    <s v="1-Falha Mecânica"/>
    <s v="1.6Interferência/Travamento/Emperramento"/>
    <s v="3-Operação/Manutenção"/>
    <s v="3.1-Serviço fora das condições de projeto"/>
    <x v="0"/>
    <m/>
    <n v="4432.0166666666628"/>
  </r>
  <r>
    <x v="1"/>
    <x v="0"/>
    <s v="15/09 - Automação_x000a_OM 2017907218 - Automação - Apoio ao retorno da Unidade_x000a_C-123101B: No turno da noite, após descarte das cargas dos TGs ocorrida por falha no GSP, a IHM do compressor de venda B apagou. Hoje no primeiro horário, TM Danilo foi destinado a verificar o que ocorreu. Ocorrência foi resolvida apenas com a desconexão/reconexão da alimentação elétrica do painel. IHM está funcional novamente e o venda B disponível._x000a_Status: Concluído - Disponível"/>
    <m/>
    <s v="Corretiva"/>
    <s v="GSP"/>
    <s v="IHM"/>
    <x v="3"/>
    <x v="26"/>
    <s v="Painel Elétrico"/>
    <s v="Realização de desconexão e reconexão da alimentação elétrica do painel"/>
    <d v="2018-09-15T00:30:00"/>
    <d v="2018-09-18T03:00:00"/>
    <d v="2018-08-21T15:00:00"/>
    <n v="74.499999999941792"/>
    <n v="585.50000000005821"/>
    <s v="NÃO"/>
    <x v="0"/>
    <s v="NÃO"/>
    <s v="4-Falha Elétrica"/>
    <s v="4.3-Sem energia"/>
    <s v="3-Operação/Manutenção"/>
    <s v="3.3-Erro de manutenção"/>
    <x v="3"/>
    <m/>
    <n v="660"/>
  </r>
  <r>
    <x v="1"/>
    <x v="2"/>
    <s v="2016917323 C-123102B - Falha válvula controle LV-504B_x000a_Acionado a manutenção por volta das 07:30h devido a falha na válvula de controle de nível do propano B ocasionando em distúrbio no controle do V-02. Identificamos no SAP uma ordem já estava mapeada no backlog do MI para essa falha. Devido indisponibilidade do compressor C pela campanha NR-13 essa demanda foi priorizada. Em campo verificamos que micro switch da posição de fechada estava impedância alta e a de aberto estava com baixa isolação, com isso, ambas foram trocadas por swicth´s sobressalentes disponível em estoque. Após a troca foram realizados vários testes de abertura e fechamento com sucesso. Equipamento testado e liberado por volta das 13:00h. _x000a_Status: concluído operando "/>
    <m/>
    <s v="Corretiva"/>
    <s v="LV-1231504B"/>
    <s v="SWITHS DA VÁLVULA DE CONTROLE DE NÍVEL"/>
    <x v="1"/>
    <x v="30"/>
    <s v="Sistema de partida"/>
    <s v="SUBSTITUIR OS SWITS"/>
    <d v="2018-01-21T08:30:00"/>
    <d v="2018-01-21T11:30:00"/>
    <d v="2017-12-31T23:59:00"/>
    <n v="3"/>
    <n v="488.51666666666279"/>
    <s v="NÃO"/>
    <x v="0"/>
    <s v="NÃO"/>
    <s v="3-Falha na Instrumentação"/>
    <s v="3.3- Sinal/Indicação/Alarme falso"/>
    <s v="3-Operação/Manutenção"/>
    <s v="3.1-Serviço fora das condições de projeto"/>
    <x v="2"/>
    <m/>
    <n v="491.51666666666279"/>
  </r>
  <r>
    <x v="1"/>
    <x v="7"/>
    <s v="Hoje foi realizada a conferência do aperto de todas as porcas castelo de fixação das gaiolas das válvulas dos 3 compressores. Foram encontradas diversas porcas sem aperto, com aperto insuficiente ou arruelas danificadas. Para viabilizar a disponibilizar os compressores C e B, a equipe removeu as arruelas que estavam em bom estado do compressor A e instalou nos compressores B e C. No total foram 7 arruelas removidas, que agora estão pendentes de instalação no compressor A. Feito contato com a empresa que fez a usinagem das arruelas do C-123701B e acertado que façam o mesmo serviço nas arruelas do C-3123701A. Amanhã, até o meio-dia, já teremos este material em mãos para instalar a liberar os compressores para partida no período da tarde."/>
    <m/>
    <s v="Corretiva"/>
    <s v="PN-C-123101A"/>
    <s v="NÃO IDENTIFICADO"/>
    <x v="3"/>
    <x v="10"/>
    <m/>
    <s v="VERIFICADO O SISTEMA DE PARTIDA "/>
    <d v="2018-04-24T15:00:00"/>
    <d v="2018-04-24T16:45:00"/>
    <d v="2018-04-03T20:15:00"/>
    <n v="1.7499999999417923"/>
    <n v="498.75"/>
    <s v="NÃO"/>
    <x v="0"/>
    <s v="NÃO"/>
    <s v="3-Falha na Instrumentação"/>
    <s v="3.1-Falha de Controle"/>
    <s v="3-Operação/Manutenção"/>
    <s v="3.1-Serviço fora das condições de projeto"/>
    <x v="2"/>
    <m/>
    <n v="500.49999999994179"/>
  </r>
  <r>
    <x v="1"/>
    <x v="3"/>
    <s v="Mecânica:_x000a_OM 2017413788 B-C-123102B-01B-Limpeza Filtro STR-10_x000a_Acionado a manutenção por volta das 08:30h da manhã devido a queda do compressor de propano B devido a baixa eficiência da B-C-123102B-01B. Foi gerado ordem imediata para atuação da equipe de mecanica na limpeza do fitro. O mesmo foi removido do campo para oficina onde foi realizada a limpeza e sopragem. Foi necessário confeccionar junta para reinstalação do equipamento no campo. O Equipamento foi reinstalado por volta das 15:00h. Após o retorno da máquina por volta das 18:30h após a partida do TGD foi necessário ajustar o parafuso de controle da PCV. Equipamento testado e liberado às 19:00h para operação. _x000a_Status: Concluído - operando_x000a_"/>
    <m/>
    <s v="Corretiva"/>
    <s v="STR 10B"/>
    <s v="STR-10B"/>
    <x v="1"/>
    <x v="30"/>
    <s v="SISTEMA DE LUBRIFICAÇÃPO"/>
    <s v="LIMPAR O STR 10B"/>
    <d v="2018-03-25T08:30:00"/>
    <d v="2018-03-25T19:00:00"/>
    <d v="2018-03-04T09:00:00"/>
    <n v="10.5"/>
    <n v="503.49999999994179"/>
    <s v="SIM"/>
    <x v="1"/>
    <s v="NÃO"/>
    <s v="1-Falha Mecânica"/>
    <s v="5.1-Obstrução/Bloqueio/Entupimento"/>
    <s v="3-Operação/Manutenção"/>
    <s v="3.1-Serviço fora das condições de projeto"/>
    <x v="2"/>
    <m/>
    <n v="513.99999999994179"/>
  </r>
  <r>
    <x v="1"/>
    <x v="3"/>
    <s v="Automação:_x000a_OI 2017354462 - GE-513201A - Falha de comunicação do Bently_x000a_Logo pela manhã foi acionado a manutenção devido a IHM do TG-A estar com as indicações congeladas, TM Squinca avaliou e identificou a necessidade de resetar o rack do bently para tentar normalizar as indicações. Emitida ordem e Pt imediata, sendo realizado o desligamento dos fusíveis e reset do bently nevada normalizando as indicação, acompanhado durante a tarde e não apresentou falhas._x000a_Status: Concluído - Disponível"/>
    <m/>
    <s v="Corretiva"/>
    <s v="PN-513201-A"/>
    <s v="BENTLY NEVADA"/>
    <x v="4"/>
    <x v="17"/>
    <s v="Controle e Monitoramento"/>
    <s v="RESET NO BENTLY NEVADA"/>
    <d v="2018-03-12T13:00:00"/>
    <d v="2018-03-12T17:30:00"/>
    <d v="2018-02-19T12:00:00"/>
    <n v="4.5"/>
    <n v="504.99999999994179"/>
    <s v="NÃO"/>
    <x v="0"/>
    <s v="NÃO"/>
    <s v="3-Falha na Instrumentação"/>
    <s v="3.1-Falha de Controle"/>
    <s v="3-Operação/Manutenção"/>
    <s v="3.1-Serviço fora das condições de projeto"/>
    <x v="2"/>
    <m/>
    <n v="509.49999999994179"/>
  </r>
  <r>
    <x v="1"/>
    <x v="4"/>
    <s v="20/10 - Mecânica:_x000a_OI 2018322321 C-3123701A -Limpeza Filtro(Apoio ISUP)_x000a_OI 2018326316 C-3123701C -Limpeza Filtro(Apoio ISUP)_x000a_Acionado a manutenção por volta das 0h10 com informação da operação da indisponibilidade de recurso do ISUP para atendimento a limpeza dos filtros chapéu de bruxa dos compressores. Assim, foi mobilizada a equipe de mecânica para realizar atividade. Foi incluso nas ordens do ISUP operação de apoio do MI para limpeza dos filtros. Realizado inicialmente a limpeza do filtro compressor A e logo em seguida o do compressor C, em ambos os casos foi verificado que a estrutura do filtro estava íntegra, apresentaram somente uma pequena camada de sujeira característica de fuligem seca oriunda resíduo de tubulação. Equipamentos liberados pela MI por volta das às 04h00 . Após intervenção o compressor A foi colocado em operação com sucesso.  Obs.:TM´s Rodrigo e Sérgio ficaram em interstício até 15h00._x000a_Status: Concluído disponível"/>
    <m/>
    <s v="Corretiva"/>
    <s v="Filtro Y sucção "/>
    <s v="Filtro Y sucção compressor 1 estagio"/>
    <x v="0"/>
    <x v="11"/>
    <s v="Acessórios Pacote"/>
    <s v="Remoção, limpeza e reinstalação do filtro"/>
    <d v="2018-10-20T01:30:00"/>
    <d v="2018-10-20T04:00:00"/>
    <d v="2018-09-28T20:40:00"/>
    <n v="2.4999999999417923"/>
    <n v="508.83333333337214"/>
    <s v="NÃO"/>
    <x v="0"/>
    <s v="NÃO"/>
    <s v="5-Falha Externa"/>
    <s v="5.1-Obstrução/Bloqueio/Entupimento"/>
    <s v="3-Operação/Manutenção"/>
    <s v="3.1-Serviço fora das condições de projeto"/>
    <x v="0"/>
    <m/>
    <n v="511.33333333331393"/>
  </r>
  <r>
    <x v="1"/>
    <x v="9"/>
    <s v="PFCEO - Compressor apresenta sobrecarga devido passagem interna nas válvulas e engaxetamento. _x000a__x000a_Em andamento análise da falha pela Eng. MI._x000a_Em paralelo, sendo realizado levantamento de materiais para realização da preventiva do compressor (recomendação NEAC), com possibilidade de execução no mês de setembro caso não existam materiais impeditivos em falta. "/>
    <m/>
    <s v="Corretiva"/>
    <s v="C-123701A"/>
    <s v="C-123701A"/>
    <x v="0"/>
    <x v="1"/>
    <s v="Compressor"/>
    <s v="Em andamento análise da falha pela Eng. MI"/>
    <d v="2018-07-11T08:00:00"/>
    <d v="2018-08-13T09:29:00"/>
    <d v="2018-06-19T19:00:00"/>
    <n v="793.48333333327901"/>
    <n v="517.00000000011642"/>
    <s v="SIM"/>
    <x v="1"/>
    <s v="NÃO"/>
    <s v="8-Em análise"/>
    <s v="8-Em análise"/>
    <s v="8-Em análise"/>
    <s v="8-Em análise"/>
    <x v="3"/>
    <m/>
    <n v="1310.4833333333954"/>
  </r>
  <r>
    <x v="1"/>
    <x v="0"/>
    <s v="26/09 - Mecânica/Analítica_x000a_OI 2018235650 - TG-C - Atuação sistema de fogo &amp; Gas_x000a_Hoje por volta das 11:10h ocorreu o SD do TG-C com acionamento do sistema de fogo e gás do TG-C. Foi realziado a primeira análise e identificado que também ocorreu o disparo de 3 cilindros de CO2 da primeira bateira. Equipe de análitica realizou uma avaliação inicial informando que foi uma detecção real onde ouve atuação dos sensores 28FVE1 e 3, acionamento idêntica a das duas ocerrências anteriaores. Com isso foi emitida ordem e PT imediata para avaliação e correção da falha, sendo realizado em campo verificando e testando os sensores que corresponderam perfeitamente aos testes. Já realizado a substituição dos 3 cilindros de CO2 e iniciado pela mecânica nova investigação para tentar identificar o local que possa estar ocorrendo o ponto de ignição._x000a_Status: Em andamento - Disponível porém sem encontrar a causa real da falha_x000a_28/09 - Mecânica/Analítica_x000a_OI 2018235650 - TG-C Atuação sistema de fogo &amp; Gas_x000a_Hoje foi dado prosseguimento no reaperto geral das conexões do TG-C pela mecânica. Analítica atuou tentando instalar alguns aplicativos no celular Ex que possibilitem que os vídeos gravados na câmera do celular sobrescrevam-se automaticamente, para assim podermos instalar o celular dentro do hood. Amanhã a atividade das duas disciplinas prossegue. Mecânica irá continuar o reaperto e realizar a drenagem inferior da PT, através do acesso à porta lateral traseira do hood. Analítica seguirá trabalhando na instalação de um aplicativo que atenda nossa necessidade. Nosso objetivo será concluir toda a intervenção no TG-C até domingo e realizar uma partida da máquina neste dia, conforme orientação gerencial._x000a_Status: Em andamento - Indisponível"/>
    <m/>
    <s v="Corretiva"/>
    <s v="Em análise"/>
    <s v="Em análise"/>
    <x v="4"/>
    <x v="12"/>
    <s v="Fogo e Gás"/>
    <s v="Realizar análise de falha"/>
    <d v="2018-09-26T11:10:00"/>
    <d v="2018-09-30T14:22:00"/>
    <d v="2018-09-25T08:10:00"/>
    <n v="99.199999999953434"/>
    <n v="27"/>
    <s v="SIM"/>
    <x v="1"/>
    <s v="NÃO"/>
    <s v="3-Falha na Instrumentação"/>
    <s v="3.3- Sinal/Indicação/Alarme falso"/>
    <m/>
    <m/>
    <x v="2"/>
    <m/>
    <n v="126.19999999995343"/>
  </r>
  <r>
    <x v="1"/>
    <x v="7"/>
    <m/>
    <m/>
    <s v="Corretiva"/>
    <s v="Correia"/>
    <s v="Mancal"/>
    <x v="7"/>
    <x v="33"/>
    <s v="Ventilador"/>
    <s v="Substituir mancal"/>
    <d v="2018-04-25T10:30:00"/>
    <d v="2018-07-13T17:00:00"/>
    <d v="2018-04-02T16:30:00"/>
    <n v="1902.5000000000582"/>
    <n v="546"/>
    <s v="NÃO"/>
    <x v="0"/>
    <s v="NÃO"/>
    <s v="2-Falha de Material"/>
    <s v="2.6-Fadiga"/>
    <s v="3-Operação/Manutenção"/>
    <s v="3.1-Serviço fora das condições de projeto"/>
    <x v="0"/>
    <m/>
    <n v="2448.5000000000582"/>
  </r>
  <r>
    <x v="1"/>
    <x v="1"/>
    <s v="Andaime+Elétrica+Mecânica:_x000a_OM 2017542446 - XV-1621301A Especificação Diâmetro Haste+Chaveta_x000a_Finalizada  a coleta do dimensional da chaveta e da haste e realizada instalação do atuador da válvula, ficando pendente somente teste da válvula que será realizada após finalização da verificação/correção do vazamento de óleo pelo mancal LOA da bomba B-1621301A._x000a_Status: Concluído - Pendente teste"/>
    <m/>
    <s v="Preventiva"/>
    <s v="XV-1621301A"/>
    <s v="Atuador "/>
    <x v="2"/>
    <x v="3"/>
    <s v="Motor"/>
    <s v="COLETAR MEDIDAS PARA CADASTRO SAP"/>
    <d v="2018-05-09T10:00:00"/>
    <d v="2018-05-10T14:00:00"/>
    <d v="2018-04-16T14:00:00"/>
    <n v="28.000000000116415"/>
    <n v="547.99999999988358"/>
    <s v="NÃO"/>
    <x v="1"/>
    <s v="NÃO"/>
    <m/>
    <m/>
    <m/>
    <m/>
    <x v="7"/>
    <m/>
    <n v="576"/>
  </r>
  <r>
    <x v="1"/>
    <x v="4"/>
    <s v="28/10 - Instrumentação/Automação_x000a_OI 2018370695 - GE-513201D Falha na Ignição_x000a_Ordem imediata aberta para atuação da equipe de instrumentação, com apoio de automação na verificação da falha de ignição ocorrida por 3x consecutivas durante tentativas de partida do TG-D, após SD geral da UTGCA hoje. Nas 3 tentativas, nenhuma tocha acendia. Foi realizado teste de centelhamento do RIC, respondendo OK. Assim, em avaliação de trends e das partidas, equipe suspeita de falha na válvula de dreno da tocha (20FGTORD) e/ou falha na válvula de ignição (20FGTORI). TMs André e Nobre atuaram a princípio na válvula de dreno, que era a maior suspeita, realizando teste de modulação com apoio do TM Thiago e a mesma não movimentou. TMs abriram a solenóide da válvula e identificaram uma presença muito grande e incomum de água no seu interior. Foi checada também a própria válvula, internamente, e a mesma não apresentou nenhuma anormalidade. Assim, TMs substituíram a solenóide de acionamento por outra que possuíam na oficina. Realizado testes de funcionamento, desta vez com sucesso. Foi acompanhada duas novas tentativas de partida do TG-D, sem sucesso. Nestas tentativas, a sequência de partida estava apresentando um comportamento anormal, no que diz respeito ao tempo de abertura/fechamento do WHRU. Aparentemente este tempo está muito curto e precisará ser estudada uma alteração para ele. Com a entrada do turno da noite, resolvemos tentar uma nova partida e desta vez o TG-D passou com sucesso deste passo. TMs acompanharam a partida e a queima ocorreu com sucesso."/>
    <m/>
    <s v="Corretiva"/>
    <s v="Válvula dreno 20FGTORD"/>
    <s v="solenoíde válvula 20FGTORD"/>
    <x v="4"/>
    <x v="15"/>
    <s v="GG-Combustão"/>
    <s v="Substituição de solenoíde da válvula 20FGTORD"/>
    <d v="2018-10-28T09:25:00"/>
    <d v="2018-10-28T19:24:00"/>
    <d v="2018-10-05T09:15:00"/>
    <n v="9.9833333333954215"/>
    <n v="552.16666666668607"/>
    <s v="NÃO"/>
    <x v="0"/>
    <s v="NÃO"/>
    <s v="3-Falha na Instrumentação"/>
    <s v="3.2 - Sem sinal/indicação/alarme"/>
    <s v="3-Operação/Manutenção"/>
    <s v="3.4-Desgaste e deterioção esperados."/>
    <x v="3"/>
    <m/>
    <n v="562.15000000008149"/>
  </r>
  <r>
    <x v="1"/>
    <x v="8"/>
    <s v="2017237894 - C-123102B - Filtro Y do V-123103 obstruído_x000a_Acionado manutenção por volta das 15:30h, devido a operação em sua ronda ter identificado que o V-123103 estar com o LG indicando 100% de nível podendo causar arraste de óleo para o sistema de gás e consequentemente perda de óleo do compressor. Avaliado o compressor e havia a hipótese do filtro estar obstruído ou a check valv estar travada na linha de injeção de óleo do V-123103 para a sucção do primeiro estágio do compressor. Decidido parar o compressor para que atuassemos na falha, removido o filtro Y e encontrado muita sujeira. Realizado limpeza, testado e liberado o compressor as 18:30h. _x000a_"/>
    <m/>
    <s v="Corretiva"/>
    <s v="Filtro Y"/>
    <s v="Filtro Y"/>
    <x v="1"/>
    <x v="30"/>
    <s v="Vaso 123102-03"/>
    <s v="Desobstruir fltro"/>
    <d v="2018-02-13T15:30:00"/>
    <d v="2018-02-13T18:30:00"/>
    <d v="2018-01-21T11:30:00"/>
    <n v="3"/>
    <n v="556.00000000011642"/>
    <s v="NÃO"/>
    <x v="0"/>
    <s v="NÃO"/>
    <s v="5-Falha Externa"/>
    <s v="5.1-Obstrução/Bloqueio/Entupimento"/>
    <s v="3-Operação/Manutenção"/>
    <s v="3.1-Serviço fora das condições de projeto"/>
    <x v="0"/>
    <m/>
    <n v="559.00000000011642"/>
  </r>
  <r>
    <x v="1"/>
    <x v="6"/>
    <s v="27/06 - Mecânica:_x000a_OE 2017368917 - C-123701B - Vazamento pela tampa do compressor (#)_x000a_Acionado manutenção por volta das 11h com informação de vazamento de gás pela tampa do compressor indicando 70% explosividade na região do 2E2P. TM Brazil e Davi avaliaram e identificaram vazamento pelas porcas castelo da válvula de descarga lado externo e nas porcas castelo das tampas de sucção deste mesmo estágio e processo. Ao remover as porcas castelo notou-se que as juntas instalas eram maiores do que o alojamento para seu acentamento e com a dilatação térmica do compressor é que pode ter causado o vazamento, realizado a substituição dos anéis de vedação, pressurizado e liberado o compressor._x000a_Status: Concluído - Operando"/>
    <m/>
    <s v="Corretiva"/>
    <s v="C-123701B Compressor"/>
    <s v="Arruelas de vedação"/>
    <x v="0"/>
    <x v="7"/>
    <s v="Sistema de Nitrogênio"/>
    <s v="Substituição dos anéis de vedação"/>
    <d v="2018-06-27T13:00:00"/>
    <d v="2018-06-27T17:00:00"/>
    <d v="2018-06-14T15:00:00"/>
    <n v="4.0000000001164153"/>
    <n v="309.99999999994179"/>
    <s v="NÃO"/>
    <x v="0"/>
    <s v="NÃO"/>
    <s v="1-Falha Mecânica"/>
    <s v="1.1-Vazamento"/>
    <s v="1-Projeto"/>
    <s v="1.2-Materiais Inadequado"/>
    <x v="1"/>
    <m/>
    <n v="314.00000000005821"/>
  </r>
  <r>
    <x v="1"/>
    <x v="5"/>
    <s v="18,23,27, 30/08 -Mecânica_x000a_OM 2017941846 TG-B - Serv. Gerais - Retorno de Parada - Remoção e inspeção dos combustores_x000a_Após a remoção dos injetores e discharge Nozzle das câmaras 1, 3 e 7, foi realizado a inspeção e identificado marcas superficiais na no combustor support frame. Porém foi encontrado pequenas erosões no Side Cheek do combustores e realizado o registro fotográfico para o relatório._x000a_Status: Em andamento - Continua 31/08_x000a_31/08 - Mecânica_x000a_OM 2017941846 TG-B - Serv. Gerais - Retorno de Parada - Remoção e inspeção dos combustores_x000a_Após a inspeção, foi instalados todas as discharge Nozzle, os suportes e os injetores. Será realizado o relatório nas próximas semanas._x000a_Status: Concluído- Disponível _x000a_"/>
    <m/>
    <s v="Corretiva"/>
    <s v="GE-513201B"/>
    <s v="GE-513201B"/>
    <x v="4"/>
    <x v="13"/>
    <s v="Gerador"/>
    <s v=" Realizado reapertado as abraçadeiras de dentro do hood que suportam as tubulações da bomba do motor de partida; Limpea nos filtros cestos da scavenge L2, L3 e L4."/>
    <d v="2018-08-18T10:00:00"/>
    <d v="2018-09-10T10:30:00"/>
    <d v="2018-07-25T19:00:00"/>
    <n v="552.50000000005821"/>
    <n v="567"/>
    <s v="NÃO"/>
    <x v="0"/>
    <s v="NÃO"/>
    <s v="6-Demais Falhas (Miscelâneas)"/>
    <s v="6-Diversos/Miscelâneas"/>
    <s v="3-Operação/Manutenção"/>
    <s v="3.1-Serviço fora das condições de projeto"/>
    <x v="2"/>
    <m/>
    <n v="1119.5000000000582"/>
  </r>
  <r>
    <x v="1"/>
    <x v="4"/>
    <s v="09/10 - Automação+Instrumentação+Andaime:_x000a_OI 2018291287 - GE-513201B- Shutdown por atuação no sensor de vibração da PT 39PTNEY (#)_x000a_Por volta das 05:15h de hoje ocorreu o SD do TG-B por falha no BDN3500 COMMON VIBRATION HIGH SDL e dois segundos após gerou alarme de SD pelo sensor de vibração da PT 39PTNEY (VE-5132604B) com isso gerando SD parcial. Assim que a manutenção chegou no local a falha ainda não havia sido resetada e o sensor já não estava mais em falha. Equipe de instrumentação verificou o instrumento e de primeiro momento não foi identificado falha do instrumento, após algum tempo foi percebido que o instrumento apresentava picos espúrios que podem ter causado a que da do TG-B. Com isso foi elaborada a ARO-2018-0064 e realizado o force do instrumento disponibilizando o TG-B para operação."/>
    <m/>
    <s v="Corretiva"/>
    <s v="PT 39PTNEY (VE-5132604B)"/>
    <s v="Sensor de vibração radial 39PTNEY "/>
    <x v="4"/>
    <x v="13"/>
    <s v="Controle e Monitoramento"/>
    <s v="Avaliação e inserção de force - ARO 2018/0064"/>
    <d v="2018-10-09T05:18:00"/>
    <d v="2018-10-09T16:00:00"/>
    <d v="2018-09-10T10:30:00"/>
    <n v="10.699999999953434"/>
    <n v="690.79999999998836"/>
    <s v="SIM"/>
    <x v="1"/>
    <s v="NÃO"/>
    <s v="3-Falha na Instrumentação"/>
    <s v="3.3- Sinal/Indicação/Alarme falso"/>
    <m/>
    <m/>
    <x v="2"/>
    <m/>
    <n v="701.49999999994179"/>
  </r>
  <r>
    <x v="1"/>
    <x v="0"/>
    <s v="24/09 - Instrumentação/Automação_x000a_OM 2017907218 -  Apoio ao retorno da Unidade - UAPO I, II e III, UPCGN II e III_x000a_C-123101B - Com a queda da unidade a IHM do compressor de venda havia ficado com a tela do Windows não conseguindo partir, TM Daniyell foi até o local tentou inserir a senha porém sem sucesso. o TM Danyell voltou a IHM com a senha antiga normalizando a IHM. Concluído disponível"/>
    <m/>
    <s v="Corretiva"/>
    <s v="IHM"/>
    <s v="IHM"/>
    <x v="3"/>
    <x v="26"/>
    <s v="Controle e Monitoramento"/>
    <s v="Realização de login com senha antiga da IHM"/>
    <d v="2018-09-24T13:00:00"/>
    <d v="2018-09-24T15:00:00"/>
    <d v="2018-09-18T03:00:00"/>
    <n v="2.0000000000582077"/>
    <n v="153.99999999994179"/>
    <s v="NÃO"/>
    <x v="0"/>
    <s v="NÃO"/>
    <s v="3-Falha na Instrumentação"/>
    <s v="3.5-Falha no Software"/>
    <s v="4-Gerenciamento"/>
    <s v="4.1-Geral"/>
    <x v="3"/>
    <m/>
    <n v="156"/>
  </r>
  <r>
    <x v="1"/>
    <x v="4"/>
    <s v="01/10 - Mecânica_x000a_OI 2018235650 - GE-513201C Drenagem e limpeza das tochas (Op. 0110)_x000a_Hoje por volta das 13h, OP foi colocar novamente o TG-C para operar após realizarmos mais alguns ajustes no celular Ex para gravar, mas houve duas falhas seguidas na partida por spread nos termopares da câmara 5. Mobilizada equipe de mecânica, e inserida operação de drenagem e limpeza da tocha nesta OM pelo Sup. Aoki. TM João Vitor realizou a atividade e o TG foi liberado para nova partida. Partida ocorreu com sucesso na segunda tentativa, por volta das 17h00. _x000a_Status: Concluído - Disponível_x000a_"/>
    <m/>
    <s v="Corretiva"/>
    <s v="Câmeras de combustão"/>
    <s v="Câmera 05"/>
    <x v="4"/>
    <x v="12"/>
    <s v="Sistema de combustão"/>
    <s v="Limepeza na câmera de combustão"/>
    <d v="2018-10-01T13:00:00"/>
    <d v="2018-10-01T17:00:00"/>
    <d v="2018-09-30T14:22:00"/>
    <n v="4.0000000001164153"/>
    <n v="22.633333333244082"/>
    <s v="NÃO"/>
    <x v="0"/>
    <s v="NÃO"/>
    <s v="1-Falha Mecânica"/>
    <s v="1.6Interferência/Travamento/Emperramento"/>
    <s v="3-Operação/Manutenção"/>
    <s v="3-Operação/Manutenção"/>
    <x v="3"/>
    <m/>
    <n v="26.633333333360497"/>
  </r>
  <r>
    <x v="1"/>
    <x v="4"/>
    <s v="02/10 - Mecânica/Andaime:_x000a_OE 2018233764 - GE-513201B Subst. câmaras 3 e 8 e Soprar câmaras 1, 2 e 9._x000a_Hoje conforme combinado foi realizado a montagem do pau de carga pela equipe de andaime realizado a sopragem das três câmaras superiores 1,2 e 9, removido as câmaras 3 e 8 para oficina. Na parte da tarde foram montadas duas câmaras sobressalentes limpas e removido o pau de carga. Atividades concluída com sucesso por volta das 17h00. Não tivemos sucesso nas duas primeiras partidas devido a falha WHRU e motor de partida, na terceira tentativa a máquina entrou em operação com sucesso por volta das 19h30, operou em torno de 01h00 em IDLE e foi parada. Acordado com coordenação para assim que planta tiver carga para operar com essa máquina em PREMIX a mesma deve ser colocada em operação e parado o TG-C. Pela avaliação da OP em função do rampap de MXL, essa condição deve ser atendida no final do turno.  _x000a_Status: Concluído - Disponível"/>
    <m/>
    <s v="Corretiva"/>
    <s v="Câmeras de combustão"/>
    <s v="Câmeras de combustão 1,2,3,8 e 9"/>
    <x v="4"/>
    <x v="13"/>
    <s v="Sistema de combustão"/>
    <s v="_x000a__x000a_ Realizado a sopragem das três câmaras superiores 1,2 e 9, removido as câmaras 3 e 8 para oficina; montadas duas câmaras sobressalentes limpas e removido o pau de carga. "/>
    <d v="2018-10-10T08:00:00"/>
    <d v="2018-10-10T19:30:00"/>
    <d v="2018-10-09T16:00:00"/>
    <n v="11.499999999941792"/>
    <n v="16.000000000116415"/>
    <s v="NÃO"/>
    <x v="0"/>
    <s v="NÃO"/>
    <s v="1-Falha Mecânica"/>
    <s v="1.6Interferência/Travamento/Emperramento"/>
    <s v="3-Operação/Manutenção"/>
    <s v="3-Operação/Manutenção"/>
    <x v="3"/>
    <m/>
    <n v="27.500000000058208"/>
  </r>
  <r>
    <x v="1"/>
    <x v="4"/>
    <s v="15/10 - Instrumentação_x000a_OI 2018313281 - M-B-UH-TS-GE-513201B-02 Sobrecarga no motor (#)_x000a_Hoje pela manhã OP iniciou tentativas de partida do TG-B para liberar o TG-C para intervenção de automação nos próximos dias, conforme combinado. No entanto, em 3 tentativas consecutivas de partida, o TG caiu durante a etapa de purga do WHRU, sempre com o alarme de starter crash re-engagement e alarme de sobrecarga no motor no inversor. Em conversa com Eng. Lucas, identificamos que esta situação seria corrigida de forma paliativa da mesma maneira que ocorreu no retorno da parada, com o ajuste manual da tensão no controlador da válvula de controle do fluxo de óleo da bomba de partida (FCV-5132604B). Este procedimento já havia sido realizado pelo Eng. Lucas e Sup. Fazzini no retorno da UTGCA após a parada. O mesmo foi realizado com sucesso pelo TM Hélvio, durante tentativa de partida do TG no início da tarde e o TG foi colocado em operação por volta das 14h30 e passou ao pré-mix sem anormalidades."/>
    <m/>
    <s v="Corretiva"/>
    <s v="Sistema de controle motor de partida"/>
    <s v="Sistema de partida"/>
    <x v="4"/>
    <x v="13"/>
    <s v="Sistema de Partida"/>
    <s v="Ajuste manual de rampa de aceleração do motor de partida"/>
    <d v="2018-10-15T13:00:00"/>
    <d v="2018-10-15T15:00:00"/>
    <d v="2018-10-10T19:30:00"/>
    <n v="2.0000000000582077"/>
    <n v="113.49999999994179"/>
    <s v="NÃO"/>
    <x v="0"/>
    <s v="NÃO"/>
    <m/>
    <m/>
    <m/>
    <m/>
    <x v="3"/>
    <m/>
    <n v="115.5"/>
  </r>
  <r>
    <x v="1"/>
    <x v="0"/>
    <s v="10/09 - Mecânica G&amp;E:_x000a_OE 2017269608 - C-123701B LUBRIFICADOR B VAZAMENTO ÓLEO_x000a_OE 2018027840 - C-123701A Remoção/Instalação do radiador _x000a_Devido a remoção do radiador do Hydrocon do compressor C-123701B por vazamento deixando o compressor indisponível, foi removido o radiador do Hydrocon do compressor C-123701A e instalado no compressor B deixando disponível._x000a_Status: Concluído - C-123701A Em preventiva / C-123701B - Disponível"/>
    <m/>
    <s v="Corretiva"/>
    <s v="Lubrificador Mecanico"/>
    <s v="Radiador"/>
    <x v="0"/>
    <x v="7"/>
    <s v="Lubrificação"/>
    <s v="Remoção do radiador do Hydrocon do compressor C-123701A e instalado no compressor B"/>
    <d v="2018-09-01T00:00:00"/>
    <d v="2018-09-10T16:30:00"/>
    <d v="2018-06-27T17:00:00"/>
    <n v="232.5"/>
    <n v="1566.9999999999418"/>
    <s v="NÃO"/>
    <x v="0"/>
    <s v="NÃO"/>
    <s v="1-Falha Mecânica"/>
    <s v="1.4-Deformação"/>
    <s v="3-Operação/Manutenção"/>
    <s v="3.1-Serviço fora das condições de projeto"/>
    <x v="1"/>
    <m/>
    <n v="1799.4999999999418"/>
  </r>
  <r>
    <x v="1"/>
    <x v="6"/>
    <s v="Caldeiraria:_x000a_OE 2017503327 C-31213701C - Limpeza de Filtro Chapéu de Bruxa._x000a_OE 2017503407 C-31213701B - Limpeza de Filtro Chapéu de Bruxa._x000a_Hoje formos acionados pela equipe da operação com informação de queda do compressor de reciclo C da adequação em devido ao nível baixo de óleo de lubrificação. A equipe da Semapi foi acionada pela OP e fez a reposição. Após essa intervenção foi tentado nova partida da máquina sem sucesso devido a obstrução nos filtros. Foi tentado também a partida do compressor B que estava disponível como backup também sem sucesso, houve a mesma falha de obstrução nos filtros. Dessa forma, foi mobilizado a equipe CCT para realização da limpeza nos filtros chapéu de bruxa tanto do compressor B quanto do C. Atividade foi concluída com sucesso por volta das 18:30h, deixando as duas máquinas disponíveis para OP._x000a_Obs.: Equipe CCT desmobilizada as 19:00h._x000a_Status: Concluído - disponível"/>
    <m/>
    <s v="Corretiva"/>
    <s v="C-3123701B"/>
    <s v="FILTRO "/>
    <x v="0"/>
    <x v="18"/>
    <s v="Sucção 1º Estágio"/>
    <s v="LIMPEZA DE FILTRO"/>
    <d v="2018-06-08T12:00:00"/>
    <d v="2018-06-08T19:00:00"/>
    <d v="2018-05-21T16:00:00"/>
    <n v="6.9999999999417923"/>
    <n v="428.00000000005821"/>
    <s v="SIM"/>
    <x v="1"/>
    <s v="NÃO"/>
    <s v="5-Falha Externa"/>
    <s v="5.1-Obstrução/Bloqueio/Entupimento"/>
    <s v="3-Operação/Manutenção"/>
    <s v="3.1-Serviço fora das condições de projeto"/>
    <x v="2"/>
    <s v="5-Conservação"/>
    <n v="435"/>
  </r>
  <r>
    <x v="1"/>
    <x v="5"/>
    <s v="03,04,05,06/08 - Caldeiraria+Andaime+Guindaste:_x000a_OM 2017010846 - C-123101B - Relocação de PSV's  PSV-1231209 com a PSV-1231206 / PSV-1231207 com a PSV-1231204 / PSV-1231208A com a PSV-1231205A / PSV-1231208B com a PSV-1231205B_x000a_OM 2017010275 - C-123101C - Relocação de PSV's PSV-1231206 com a PSV-1231209 / PSV-1231204 com a PSV-1231207 / PSV-1231205A com a PSV-1231208A / PSV-1231205B com a PSV-1231208B_x000a_Hoje após a revisão das matrizes e aplicação do libra do campo tivemos a liberação dessas atividades por volta das 10:00h. No entanto, assim foi solto parte dos parafusos das PSV´s menores foi constatado a presença de gás na linha. Nas três PSV´s que foram abertas encontramos a mesma condição. A princípio foi deixado em torno de 45 minutos para se ocorria a despressurização, mas sem sucesso. A equipe operação tentou fazer a alivio por linha vent abaixo, mas o gás está classificando área com risco de paralisar outras frentes de trabalho naquela. Dessa forma, optamos junto a coordenação por parar essa atividade e deixar para verificação mais detalhada pela equipe da noite juntamente com a despressurização total dos trechos. Acredita-se que esse gás possa ser pressão residual interna aos compressores. Além dessa questão tivemos interferência de chuva e simultaneidade com atividade do ISUP. Sendo assim, optamos junto a fiscalização realizarmos essa atividade durante no sábado, saindo dessa interferência e tendo a drenagem das linhas prioridades junto a coordenação. Serão um total de 8 trocas de PSV´s para inversão, sendo quatro menores e quatro maiores que demandarão uso do pau de carga e movimentação de carga. Atividade será realizada em paralelo com atividade da EMED. _x000a_Status: Reprogramada- Previsto para 04/08_x000a_06/08 - Caldeiraria+Andaime:_x000a_OM 2017010846 - C-123101B - Relocação de PSV's  _x000a_OM 2017010275 - C-123101C - Relocação de PSV's  _x000a_Hoje conforme programado foi realizado o torqueamento nas 8 PSV´s dos compressores de venda B e C invertidas na data de ontem. Atividade foi concluída com sucesso por volta das 15:00h. Ficou pendente somente a desmontagem dos paus de carga no campo devido ao mal tempo. Reforçado com planejamento da caldeiraria a inclusão da remoção dos forces físicos das XV´s(208/209) na programação da sem#34  _x000a_Status: concluído- disponível"/>
    <m/>
    <s v="Preventiva"/>
    <s v="PVs"/>
    <s v="PVs"/>
    <x v="3"/>
    <x v="23"/>
    <s v="Acessórios Pacote"/>
    <s v="Recolação e torqueamento de PVs entre os compressores B e C"/>
    <d v="2018-08-03T08:30:00"/>
    <d v="2018-08-06T15:00:00"/>
    <d v="2018-07-03T11:00:00"/>
    <n v="78.500000000058208"/>
    <n v="741.49999999988358"/>
    <s v="NÃO"/>
    <x v="0"/>
    <s v="NÃO"/>
    <s v="7-Manutenção Preventiva"/>
    <s v="7-Manutenção Preventiva"/>
    <s v="7-Manutenção Preventiva"/>
    <s v="7-Manutenção Preventiva"/>
    <x v="5"/>
    <m/>
    <n v="819.99999999994179"/>
  </r>
  <r>
    <x v="1"/>
    <x v="8"/>
    <s v="Instrumentação/Automação/Andaime_x000a_OM 2017376423 - C-123101D Falha partida_x000a_Hoje MI foi acionada pela manhã com o relato de queda do compressor de venda D no turno da noite ocasionada pela atuação do PALL-1231327 (sistema de nitrogênio) que não estava aceitando reset. TMs foram ao local mas não identificaram nenhuma anormalidade. Foram realizados testes na geradora, sem nenhum problema. O que se viu foi uma falha na XV de descarga do compressor que estava fechada e não aceitava abertura para permitir a máquina partir. Foi mobilizada equipe de andaime que confeccionou patamar para acesso à válvula. TMs identificaram então uma falha no retorno de posição da mesma. Realizada a substituição do switch e confirmada funcionalidade OK da válvula. Compressor ficou permissivo porém não foi partido em teste por opção da OP._x000a_Status: Concluído - Disponível"/>
    <m/>
    <s v="Preventiva"/>
    <m/>
    <s v="Micro Swith"/>
    <x v="3"/>
    <x v="5"/>
    <s v="POSICIONADOR"/>
    <s v="Substituir micro swith"/>
    <d v="2018-02-01T00:00:00"/>
    <d v="2018-03-16T15:00:00"/>
    <d v="2017-12-31T23:59:00"/>
    <n v="1047"/>
    <n v="744.01666666672099"/>
    <s v="NÃO"/>
    <x v="1"/>
    <s v="NÃO"/>
    <s v="3-Falha na Instrumentação"/>
    <s v="3.2 - Sem sinal/indicação/alarme"/>
    <s v="3-Operação/Manutenção"/>
    <s v="3.1-Serviço fora das condições de projeto"/>
    <x v="2"/>
    <m/>
    <n v="1791.016666666721"/>
  </r>
  <r>
    <x v="1"/>
    <x v="4"/>
    <s v="10/01 - Automação/Elétrica_x000a_OI 2018258840 - C-123101B Falha de comunicação/Sincronismo_x000a_Acionada manutenção hoje por volta das 5h15 para verificação das IHMs dos compressor de venda B e C que estavam com falha. Também havia o relato de falha de comunicação de algumas variáveis de todos os vendas com as ECOS. TM Danilo foi mobilizado e realizou o reset e login com a senha de administrador nas IHMs, solucionando o problema do momento. Com sua saída as 6h30 para treinamento externo, TM Squinca deu continuidade na tarefa e realizou mais algumas correções para normalizar a comunicação com as ECOS. Antes das 7h todos os problemas da já estavam resolvidos e a OP voltou a ter a disponibilidade dos compressores B e C (D está fora pois será raqueteado hoje para NR-13)._x000a_Nas tentativas de partida, houve falha no sincronismo dos dois compressores. Criada operação de elétrica para verificação, porém OP conseguiu colocar o compressor de venda B para operar quando a equipe se dirigia para atuação._x000a_OBS: TM Danilo atuou das 05h15 até aproximadamente 06h30._x000a_Status: Concluído - Disponível"/>
    <m/>
    <s v="Corretiva"/>
    <s v="IHM"/>
    <s v="IHM"/>
    <x v="3"/>
    <x v="26"/>
    <s v="Controle e Monitoramento"/>
    <s v="Reset na IHM"/>
    <d v="2018-10-01T06:00:00"/>
    <d v="2018-10-01T07:00:00"/>
    <d v="2018-09-24T15:00:00"/>
    <n v="0.99999999994179234"/>
    <n v="159"/>
    <s v="SIM"/>
    <x v="1"/>
    <s v="NÃO"/>
    <s v="3-Falha na Instrumentação"/>
    <s v="3.5-Falha no Software"/>
    <s v="5-Miscelâneas/Demais causas"/>
    <s v="5.0-Miscelâneas Geral"/>
    <x v="2"/>
    <m/>
    <n v="159.99999999994179"/>
  </r>
  <r>
    <x v="1"/>
    <x v="8"/>
    <s v="Hoje por volta das 18:15h tivemos a queda do TGA devido a falha de posição da metering secundária, com isso foi realizado tentativa de partida do TGB com sucesso. Porém, por volta das 19:45h houve evento de ESD 3 parando toda unidade. Foram mobilizados equipes de elétrica e automação para apoio. Verificamos que falha que derrubou o TGB foi devido a atuação da central de fogo e gás do TGB por conta do detector de gás do vent do hood(71GPEV02), esse evento acabou derrubando o TGB e logo em seguida tivemos a queda do TGD por spread na câmara 2. Devido ao cenário de shutdown geral foram mobilizados os plantões da manutenção Eng. Mure, Lucas, Sup. Fazzini  e coordenador Gustavo para apoio no restabelecimento da unidade. Por volta das 21:00h retornamos em operação com TGD e TGC, ficando TGB e TGA indisponíveis para atuação da manutenção em 08/02. "/>
    <m/>
    <s v="Corretiva"/>
    <s v="GE-513201A"/>
    <s v="Câmara de combustão"/>
    <x v="4"/>
    <x v="17"/>
    <s v="GG-Combustão"/>
    <m/>
    <d v="2018-02-08T18:15:00"/>
    <d v="2018-02-08T21:00:00"/>
    <d v="2018-01-07T10:00:00"/>
    <n v="2.7500000000582077"/>
    <n v="776.25"/>
    <s v="SIM"/>
    <x v="1"/>
    <s v="SIM"/>
    <s v="3-Falha na Instrumentação"/>
    <m/>
    <s v="3-Operação/Manutenção"/>
    <s v="3.0-Geral"/>
    <x v="2"/>
    <m/>
    <n v="779.00000000005821"/>
  </r>
  <r>
    <x v="1"/>
    <x v="8"/>
    <s v="03.02.2018 2017194812 - B-540002B falha na partida_x000a_Hoje durante realização de teste na bomba de inundação das esferas, OP relatou dificuldade em partir, relacionada ao sistema de arrefecimento. Verificado que havia a falha de alta temperatura do sistema que não aceitava reset. Também foi constatado baixo nível no fluido de selagem. Sendo assim, aberta OM imediata para atuação. Feita reserva de 20l de fluido de arrefecimento e completado nível pela mecânica. Também foi identificada que a chave de nível baixo do sistema de arrefecimento LSL-5420302 está em falha. Como os TMs de instrumentação esavam na atividade do LIT-112, TM Marcelinho e os TMs de mecânica tentaram reapertar os terminais, limpar contatos mas não tiveram sucesso. Assim, foi acertado com a OP que iremos continuar a atuação com a instrumentação amanhã._x000a_Status: Em andamento - Indisponível_x000a_05.02.2018 2017194812 - B-540002B falha na partida_x000a_Hoje demos andamento na avaliação da falha da bomba de injeção de agua das esferas. Confirmados junto à automação que os sensores do motor diesel LSL-5420-302 (Nível do radiador; TSH-5420-301 (Temperatura água arrefecimento); PSL-5420-304 Pressão óleo lubrificante), não impedem o motor de partir, todos são somente alarmes. Com isso, foi mobilizamos a equipe de mecânica e caldeiraria para desacoplamento do motor com intuito de rodar a bomba em vazio, pois em condição normal ele não opera por mais de 3 minutos por não existe linha de retorno para tanque dificultando dessa forma qualquer tipo de teste. Feito o desacoplamento a bomba tivemos um pouco de dificuldade para entrar em operação, sendo necessário atuação pela mecânica no injetor de diesel manual no motor. Durante esse bombeamento foi observado a presença de bastante ar na linha o que possivelmente era o que estava ocasionando na falha na partida. Feito isso, a bomba entrou em operação com sucesso, foi realizado tanto testes de partida em local quanto remoto todos com sucesso, o motor rodou em vazio em torno de uns 10 minutos mantendo bem rotação. Após a conclusão dos testes foi realizado reinstalação do acoplamento e liberado o equipamento para operação._x000a_Equipe de operação sinalizou de falha na botoeira do painel que está gerando acionamento da buzina, foi solicitado abertura de nota para tratamento em fluxo normal da manutenção._x000a_Obs.: Equipe da CCT desmobilizada às 19:30h._x000a_Status: Concluído - disponíve"/>
    <m/>
    <s v="Corretiva"/>
    <s v="B-540002B"/>
    <s v="LSL-5420302"/>
    <x v="2"/>
    <x v="19"/>
    <s v="Arrefecimento"/>
    <s v="Substituir chave"/>
    <d v="2018-02-03T09:35:00"/>
    <d v="2018-02-05T19:55:00"/>
    <d v="2017-12-31T23:59:00"/>
    <n v="58.333333333313931"/>
    <n v="801.60000000003492"/>
    <s v="NÃO"/>
    <x v="1"/>
    <s v="NÃO"/>
    <s v="3-Falha na Instrumentação"/>
    <s v="3.3- Sinal/Indicação/Alarme falso"/>
    <s v="3-Operação/Manutenção"/>
    <s v="3.1-Serviço fora das condições de projeto"/>
    <x v="8"/>
    <m/>
    <n v="859.93333333334886"/>
  </r>
  <r>
    <x v="1"/>
    <x v="8"/>
    <s v="2017159328 B-123101-B bomba de MEG_x000a_Hoje conforme programado foi realizado intervenção no cabeçote dois da bomba MEG B da UAPO I que estava apresentando vazamento, em campo os técnicos não encontraram nenhum tipo de dano aparente no diafragma, anéis de vedação e ou tampouco no parafuso de fixação. Todas as peças aparentemente estavam ok. Porém, por desencargo foi substituído o diafragma. Amanhã prossegue atividade de alinhamento e reinstalação dos spools.                         26.02.2018 Após o aparelho de alinhamento estar carregado e a liberação da PT, foi iniciado o alinhamento do conjunto Stroker 2 - Stroker 3._x000a__x000a_Foram executados os ajustes no conjunto e realizada nova leitura:_x000a__x000a_Stroker 2 - stroker 3:_x000a__x000a_Vertical:_x000a_-0,01 Axial_x000a_+0,06 Radial_x000a__x000a_Horizontal:_x000a_+0,01 Axial_x000a_-0,09 Radial_x000a__x000a_Finalizada a atividade de alinhamento, o equipamento foi entregue para operação._x000a_"/>
    <m/>
    <s v="Corretiva"/>
    <s v="B-123101B"/>
    <s v="Anel elástico "/>
    <x v="2"/>
    <x v="21"/>
    <m/>
    <s v="Substituir anel elástico"/>
    <d v="2018-02-19T08:30:00"/>
    <d v="2018-02-26T16:34:00"/>
    <d v="2018-01-16T15:30:00"/>
    <n v="176.06666666676756"/>
    <n v="808.99999999988358"/>
    <s v="NÃO"/>
    <x v="1"/>
    <s v="NÃO"/>
    <s v="1-Falha Mecânica"/>
    <s v="1.1-Vazamento"/>
    <s v="3-Operação/Manutenção"/>
    <s v="3.1-Serviço fora das condições de projeto"/>
    <x v="0"/>
    <m/>
    <n v="985.06666666665114"/>
  </r>
  <r>
    <x v="1"/>
    <x v="7"/>
    <s v="2017159328 B-123101-B bomba de MEG_x000a_Hoje conforme programado foi realizado intervenção no cabeçote dois da bomba MEG B da UAPO I que estava apresentando vazamento, em campo os técnicos não encontraram nenhum tipo de dano aparente no diafragma, anéis de vedação e ou tampouco no parafuso de fixação. Todas as peças aparentemente estavam ok. Porém, por desencargo foi substituído o diafragma. Amanhã prossegue atividade de alinhamento e reinstalação dos spools.                         26.02.2018 Após o aparelho de alinhamento estar carregado e a liberação da PT, foi iniciado o alinhamento do conjunto Stroker 2 - Stroker 3._x000a__x000a_Foram executados os ajustes no conjunto e realizada nova leitura:_x000a__x000a_Stroker 2 - stroker 3:_x000a__x000a_Vertical:_x000a_-0,01 Axial_x000a_+0,06 Radial_x000a__x000a_Horizontal:_x000a_+0,01 Axial_x000a_-0,09 Radial_x000a__x000a_Finalizada a atividade de alinhamento, o equipamento foi entregue para operação._x000a_"/>
    <m/>
    <s v="Corretiva"/>
    <s v="B-123101B"/>
    <s v="Anel elástico "/>
    <x v="2"/>
    <x v="21"/>
    <m/>
    <s v="Substituir anel elástico"/>
    <d v="2018-04-02T15:00:00"/>
    <d v="2018-04-17T16:57:00"/>
    <d v="2018-02-26T16:34:00"/>
    <n v="361.95000000006985"/>
    <n v="838.43333333329065"/>
    <s v="NÃO"/>
    <x v="1"/>
    <s v="NÃO"/>
    <s v="1-Falha Mecânica"/>
    <s v="1.1-Vazamento"/>
    <s v="3-Operação/Manutenção"/>
    <s v="3.1-Serviço fora das condições de projeto"/>
    <x v="0"/>
    <m/>
    <n v="1200.3833333333605"/>
  </r>
  <r>
    <x v="1"/>
    <x v="0"/>
    <s v="14/09 -Automação/Instrumentação:_x000a_OM 2017907218 -  - Apoio ao retorno da Unidade_x000a_C-123701B - Realizado algumas tentativas de partida do compressor sem sucesso por falha no motor principal, os operadores identificaram que o disjuntor não estava com indicação de disjuntor inserido orientado os operadores para remover e inserir o disjuntor que no passado tivemos uma falha parecida com a inserção do disjuntor que indicava falha na partida, após a extração e inserção do disjuntor normalizou a indicação de disjuntor inserido. Realizamos mais uma tentativa sem sucesso apresentando a mesma falha. Deveremos atuar com o retorno a equipe de elétrica pela manhã._x000a_Status: Indisponível_x000a_15/09 - Elétrica_x000a_OM 2018038599 - Elétrica - Apoio ao retorno da Unidade_x000a_C-123701B: Com as falhas de partida do compressor de reciclo B ocorridas no turno da noite, hoje mobilizamos TMs Flaviano e Rodney para verificar o que estava acontecendo. Sem grandes dificuldades, equipe identificou que o TP que detecta tensão na barra do painel estava extraído. Realizada a inserção e tentada nova partida do compressor, que foi realizada com sucesso. Compressor segue em operação desde o início da tarde de hoje, sem anormalidades._x000a_Status: Concluído - Operando"/>
    <m/>
    <s v="Corretiva"/>
    <s v="M-C-123701B"/>
    <s v="M-C-123701B"/>
    <x v="0"/>
    <x v="7"/>
    <s v="Motor"/>
    <s v=" Realização de inserção de tensão na barra do painel"/>
    <d v="2018-09-14T08:00:00"/>
    <d v="2018-09-18T21:00:00"/>
    <d v="2018-09-10T16:30:00"/>
    <n v="108.99999999994179"/>
    <n v="87.500000000058208"/>
    <s v="NÃO"/>
    <x v="0"/>
    <s v="NÃO"/>
    <s v="4-Falha Elétrica"/>
    <s v="4.3-Sem energia"/>
    <s v="3-Operação/Manutenção"/>
    <s v="3.3-Erro de manutenção"/>
    <x v="3"/>
    <m/>
    <n v="196.5"/>
  </r>
  <r>
    <x v="1"/>
    <x v="8"/>
    <s v="2017198772 - VE-P-3123113-5 - Instalar Correias/Alinhar/Tensionar_x000a_Hoje tivemos atuação conjunta da equipe de andaime e mecânica para recomposição do ventilador do P-5 da UAPO III, essas atividades foram tratada como imediata devido a indisponibilidade de três ventiladores simultaneamente 4, 5 e 6 devido queda/rompimento de correias. Após a conclusão da montagem de andaime a mecânica verificou que três das correias das cinco estavam soltas no P-5, com pouco de desgaste, mas integradas, as polias também não apresentavam desgaste significativo. Possivelmente pode ocorrido a queda em função de falta do tensionamento. As correias foram reposicionadas, alinhadas e tensionadas novamente. Devido ao tardar do horário ficou para amanhã o teste funcional antes da  liberação. Foi acordado com equipe de mecânica solicitar o apoio da equipe de preditiva para uso do equipamento novo para conferência do alinhamento.   _x000a_Status: Concluído - Pendente teste funcional"/>
    <m/>
    <s v="Corretiva"/>
    <s v="CORREIA"/>
    <s v="Correia"/>
    <x v="5"/>
    <x v="34"/>
    <s v="VENTILADOR"/>
    <s v="Substituir da correia"/>
    <d v="2018-02-06T13:00:00"/>
    <d v="2018-02-08T11:00:00"/>
    <d v="2017-12-31T23:59:00"/>
    <n v="46.000000000116415"/>
    <n v="877.01666666666279"/>
    <s v="SIM"/>
    <x v="1"/>
    <s v="NÃO"/>
    <s v="1-Falha Mecânica"/>
    <s v="1.5-Afrouxamento/Perda de Torque"/>
    <s v="3-Operação/Manutenção"/>
    <s v="3.1-Serviço fora das condições de projeto"/>
    <x v="2"/>
    <m/>
    <n v="923.0166666667792"/>
  </r>
  <r>
    <x v="1"/>
    <x v="7"/>
    <s v="OM 2017310915-  C-123101D- Inserir Force Físico XV-214_x000a_Conforme programado foi realizado o force da XV-214 e liberado o compressor para a ISUP instalar a check valv. Leonardo Sampaio informou a conclusão pelo ISUP as 16:40h e negociado com a coordenação de operação a remoção deste force amanhã no primeiro horário._x000a_Status: Concluído – Indisponível_x000a_"/>
    <m/>
    <s v="Corretiva"/>
    <s v="C-123101D"/>
    <s v="Selo mecânico"/>
    <x v="3"/>
    <x v="5"/>
    <s v="Compressor"/>
    <s v="Instalação de check valve descarga compressor"/>
    <d v="2018-04-25T08:00:00"/>
    <d v="2018-04-27T10:00:00"/>
    <d v="2018-03-19T14:30:00"/>
    <n v="49.999999999883585"/>
    <n v="881.50000000011642"/>
    <s v="NÃO"/>
    <x v="0"/>
    <s v="NÃO"/>
    <s v="5-Falha Externa"/>
    <s v="5-Influência Externa"/>
    <s v="1-Projeto"/>
    <s v="2-Fabricação/Instalação"/>
    <x v="8"/>
    <m/>
    <n v="931.5"/>
  </r>
  <r>
    <x v="1"/>
    <x v="8"/>
    <s v="2017198828 - VE-P-3123113-6 - Instalar Correias/Alinhar/Tensionar_x000a_Equipe de andaime concluiu a montagem do patamar de acesso para intervenção no ventilador. Amanhã teremos a intervenção pela mecânica logo a liberação do P-3123113-5. _x000a_Status: Andamento - Continua 07/02."/>
    <m/>
    <s v="Corretiva"/>
    <s v="CORREIA"/>
    <s v="Correia"/>
    <x v="5"/>
    <x v="35"/>
    <s v="VENTILADOR"/>
    <s v="Ajustar da correia"/>
    <d v="2018-02-07T10:00:00"/>
    <d v="2018-02-09T11:00:00"/>
    <d v="2017-12-31T23:59:00"/>
    <n v="49.000000000116415"/>
    <n v="898.01666666666279"/>
    <s v="SIM"/>
    <x v="1"/>
    <s v="NÃO"/>
    <s v="1-Falha Mecânica"/>
    <s v="1.5-Afrouxamento/Perda de Torque"/>
    <s v="3-Operação/Manutenção"/>
    <s v="3.1-Serviço fora das condições de projeto"/>
    <x v="2"/>
    <m/>
    <n v="947.0166666667792"/>
  </r>
  <r>
    <x v="1"/>
    <x v="1"/>
    <s v="Instrumentação+ISUP:_x000a_OM 2017310606 C-123101E - Substituição Checks Valve+Inserção/remoção force físico na XV-215_x000a_Hoje conforme programado tivemos atuação conjunta da instrumentação e AZT no compressor de venda &quot;E&quot;. Foi realizado logo no início da manhã pela instrumentação a inserção no force na XV-217. O compressor foi entregue ao AZT as 09:30h que atuou na substituição dos spools pelas check valve de sucção e descarga, essa atividade terminou por volta das 16:00h quando houve acionamento da MI para remoção do force da XV. O TM Hélvio realizou a remoção do force na XV-215 por volta das 18:00h o compressor entregue para operação. _x000a_A equipe de turno da noite realizará a remoção do libra juntamente com teste de pressurização com apoio do SMS para se há algum indício de vazamento. _x000a_Obs.: No entanto, por volta das 16:30h tivemos a informação da equipe operação que ontem durante a parada normal dessa máquina para aplicação do libra tivemos comportamento estranho na máquina. Após a comando de parada normal através da IHM o motor não parou ficando com corrente constante em 10A, juntamente com as válvulas de sucção e descarga abertas, foi então batido a botoeira de emergência e escutado um barulho característico de metal moendo, conforme relatos da operadora Stefânia. Sendo assim, foi acordado com a coordenação que amanhã quando da realização dos testes funcionais nessa máquinas será realizado análise prévia no campo pela GE. Será gerado ordem imediata para essa finalidade._x000a_Status: Concluído - disponível (Pendente testes funcionais)."/>
    <m/>
    <s v="Corretiva"/>
    <s v="C-123101E"/>
    <m/>
    <x v="3"/>
    <x v="14"/>
    <s v="Compressor"/>
    <s v="Instalação de check valve descarga compressor"/>
    <d v="2018-05-09T16:00:00"/>
    <d v="2018-05-09T18:00:00"/>
    <d v="2018-04-25T14:00:00"/>
    <n v="2.0000000000582077"/>
    <n v="337.99999999988358"/>
    <s v="NÃO"/>
    <x v="0"/>
    <s v="NÃO"/>
    <s v="5-Falha Externa"/>
    <s v="5-Influência Externa"/>
    <s v="1-Projeto"/>
    <s v="2-Fabricação/Instalação"/>
    <x v="8"/>
    <m/>
    <n v="339.99999999994179"/>
  </r>
  <r>
    <x v="1"/>
    <x v="4"/>
    <s v="06/10 - Mecânica:_x000a_OE 2018267446 GE-513201C - Sopragem Câmaras _x000a_Hoje tivemos realização de atividade extraprogramada para mecânica para sopragem das três câmaras superiores do TG-D (1, 2 e 9) juntamente com a drenagem das câmaras inferiores. Atividade concluída com êxito por volta das 15h30. Com essa última etapa entregamos a máquina em definitivo para operação sem restrições de operação em PREMIX. A máquina segue disponível como backup da unidade._x000a_Status: Concluído- disponível"/>
    <m/>
    <s v="Corretiva"/>
    <s v="Câmeras de combustão"/>
    <s v="Câmera 1,2 e 9"/>
    <x v="4"/>
    <x v="12"/>
    <s v="Sistema de combustão"/>
    <s v="Foram soprados, utilizando N2, os injetores secundários e primário das câmaras 1, 2 e 9._x000a_Foi soprado, também utilizando N2, a tubulação do &quot;manifold&quot; secundário de gás. O N2 foi injetado a montante da &quot;metering secundária&quot;Calibração dos transmissores PT -5132633(63QGBA) "/>
    <d v="2018-10-06T09:00:00"/>
    <d v="2018-10-06T15:30:00"/>
    <d v="2018-10-01T17:00:00"/>
    <n v="6.5000000000582077"/>
    <n v="111.99999999994179"/>
    <s v="NÃO"/>
    <x v="0"/>
    <s v="NÃO"/>
    <s v="1-Falha Mecânica"/>
    <s v="1.6Interferência/Travamento/Emperramento"/>
    <s v="3-Operação/Manutenção"/>
    <s v="3-Operação/Manutenção"/>
    <x v="6"/>
    <m/>
    <n v="118.5"/>
  </r>
  <r>
    <x v="1"/>
    <x v="4"/>
    <s v="Automação+Instrumentação:_x000a_OI 2018297924 - C-123102A - Falha nos sensores de vibração e deslocamento axial. (#)_x000a_Acionado manutenção por volta das 11:00h devido a queda do compressor C-123102A devido atuação do sensor ZAHH-1231506A do motor elétrico lado LOA, após realizado o force no sensor 506A, foi tentado nova partida do compressor sendo atuado o sensor de deslocamento axial do compressor ZEA-1231500A. Emitida ordem e Pt imediata para verificação da integridade do sensor do compressor ZEA-1230500A, TM's Menezes e Martins foram até o local realizando a verificação do sensor ZEA-1230500A onde a primeiro momento não foi identificado falha, para confirmar que o sensor não estava em falha realizaram a inversão dos cabos e a falha alterou para o sensor ZEA-1230501A, ainda para reafirmar que o sensor estava OK foi invertido todo o sensor do 500A pelo 501A confirmando que a indicação é real que houve o deslocamento do eixo do compressor. Em breve análise pelo coord. de grandes máquinas Gustavo, a queda do compressor já obteve uma parada anormal referente ao deslocamento axial do compressor e quando realizada a partida em torno de 39 minutos após a queda a condição do deslocamento axial do eixo piorou. Planejamento segue delineando a ordem para raqueteamento do compressor ainda em 11/10 e abertura do compressor e verificação do passeio axial do compressor no dia 12/10, sendo já confirmado a mobilização da Mycom para a partir de 12/10."/>
    <m/>
    <s v="Corretiva"/>
    <s v="Compressor"/>
    <s v="Compressor"/>
    <x v="1"/>
    <x v="6"/>
    <s v="Compressor"/>
    <s v="Realizado medição de passeio e constatado falha do compressor. "/>
    <d v="2018-10-10T10:22:00"/>
    <d v="2018-11-30T23:59:59"/>
    <d v="2018-09-27T18:00:00"/>
    <n v="1237.633055555576"/>
    <n v="304.3666666665813"/>
    <s v="SIM"/>
    <x v="1"/>
    <s v="NÃO"/>
    <m/>
    <m/>
    <m/>
    <m/>
    <x v="2"/>
    <m/>
    <n v="1541.9997222221573"/>
  </r>
  <r>
    <x v="1"/>
    <x v="4"/>
    <s v="16/10 - Andaimes/Instrumentação_x000a_OI 2018318239 - SDV-1231502C Falha de posicionamento (C-123102C) (#)_x000a_Acionada MI as 6h00 de hoje com a informação de que SDV-502C do compressor de propano C estava indicando falha de posição, impedindo a partida do compressor. O mesmo veio a cair durante a madrugada e a SDV apresentou falha no momento de tentar uma nova partida. Acionado TM Hélvio e criada esta OM Imediata, porém foi identificada necessidade de montagem de andaimes. Assim, no primeiro horário, foi contatado Sup. Erick Raia para mobilizar equipe de montadores. Andaimes ficaram prontos por volta das 10h30 e TM Hélvio iniciou sua atuação. Foi verificado dano na solenóide e realizada troca do reparo. Substituída também a bobina. Equipamento foi liberado por volta das 14h e realizada tentativa de partida sem sucesso pela OP. Houve nova falha, desta vez na SDV-503C. OP esperou o tempo de contagem para nova partida e tentou outra vez colocar o compressor para operar, mais uma vez sem sucesso, pela mesma falha. Aberta OI 2018321616 abaixo para tratamento._x000a_Status: Concluído _x000a_OBS: TM Hélvio foi mobilizado a partir das 06h de hoje."/>
    <m/>
    <s v="Corretiva"/>
    <s v="SDV-1231502C"/>
    <s v="SDV-1231503C"/>
    <x v="1"/>
    <x v="9"/>
    <s v="Acessórios Pacote"/>
    <s v="Substituição de kit de reparo de válvula - solenoíde"/>
    <d v="2018-10-16T01:26:00"/>
    <d v="2018-10-17T13:05:00"/>
    <d v="2018-10-12T09:00:00"/>
    <n v="35.650000000081491"/>
    <n v="88.433333333290648"/>
    <s v="SIM"/>
    <x v="1"/>
    <s v="NÃO"/>
    <m/>
    <m/>
    <m/>
    <m/>
    <x v="2"/>
    <m/>
    <n v="124.08333333337214"/>
  </r>
  <r>
    <x v="1"/>
    <x v="4"/>
    <s v="29/10 - Instrumentação/Engenharia_x000a_OE 2018379963 - GE-513201C Queda Durante Passagem ao Pré-mix_x000a_Hoje Sup. Fazzini e Eng. Lucas trabalharam na análise do comportamento anormal do TG-C experimentado ontem. Foi proposta a verificação/calibração dos instrumentlos PT-5132647-C e PT-5132649-C, alem da drenagem / sopraqem das linhas para verificação da presença de liquido. Assim, foi criada esta Ordem Extra-programada para execução da tarefa amanhã."/>
    <m/>
    <s v="Corretiva"/>
    <s v="PT&quot;s 5132-647C e 649C"/>
    <s v="Não encontrado"/>
    <x v="4"/>
    <x v="12"/>
    <s v="Controle e Monitoramento"/>
    <s v="Verificação geral dos instrumentos de pressão GG e implementação de damping nos seguintes instrumentos: - 63GG305-1;_x000a_- 63GG305-2;_x000a_- 63FGCS;_x000a_- 63FGCM:_x000a_- 63FGPS;_x000a_- 63FGPM;_x000a_- 63FGSS;_x000a_- 63FGSM."/>
    <d v="2018-10-28T10:20:00"/>
    <d v="2018-10-28T10:56:00"/>
    <d v="2018-10-06T15:30:00"/>
    <n v="0.6000000000349246"/>
    <n v="522.83333333325572"/>
    <s v="NÃO"/>
    <x v="0"/>
    <s v="NÃO"/>
    <s v="3-Falha na Instrumentação"/>
    <s v="3.3- Sinal/Indicação/Alarme falso"/>
    <s v="5-Miscelâneas/Demais causas"/>
    <s v="5.5 Desconhecida"/>
    <x v="3"/>
    <m/>
    <n v="523.43333333329065"/>
  </r>
  <r>
    <x v="1"/>
    <x v="1"/>
    <s v="GE+Automação:_x000a_OI 2017596160 C-123101E - Verificar condição anormal (#)_x000a_OM 2017310606 C-123101E - Teste funcional do compressor_x000a_Anderson da GE iniciou avaliação do compressor C-123101E da condição anormal do compressor durante a parada do compressor para instalação da check valv, o Anderson da GE verificou que os os valores de vibração e temperatura do compressor estavam OK e a princípio não foi identificou anormalidade. Outro ponto avaliado foi a questão do compressor não ter parado quando solicitado via a sequência normal de parada do compressor onde foi paralisado através da botoeira de emergência, foi realizado os testes de comando de desliga via PLC e no físico e funcionaram perfeitamente. Amanhã o Anderson ficou de avaliar a versão da lógica instalada no compressor E para analisar uma possível desatualização ou erro na lógica. Também foi realizada a pressurização do compressor e apresentou vazamento pelo flange da check valv, a AZT atuará amanhã no retorqueamento dos estojos._x000a_Status: Em andamento - Indisponível"/>
    <m/>
    <s v="Corretiva"/>
    <s v="C-123101E"/>
    <m/>
    <x v="3"/>
    <x v="14"/>
    <m/>
    <m/>
    <d v="2018-05-10T08:00:00"/>
    <d v="2018-05-11T16:00:00"/>
    <d v="2018-05-09T18:00:00"/>
    <n v="31.999999999883585"/>
    <n v="14.000000000058208"/>
    <s v="NÃO"/>
    <x v="0"/>
    <s v="NÃO"/>
    <m/>
    <m/>
    <m/>
    <m/>
    <x v="7"/>
    <m/>
    <n v="45.999999999941792"/>
  </r>
  <r>
    <x v="1"/>
    <x v="4"/>
    <s v="TG-B: Duas tentativas perdidas por falha de sobrecarga no motor de partida, durante purga do WHRU, com o sinal de SD por &quot;stater crash reengagement&quot;. Verificado nos trends que a rotação NH estava muito elevada, em torno de 3200 RPM, quando deveria ficar por volta de 3000 RPM. Mobilizado TM André para fazer o ajuste manual da tensão no controlador da válvula de controle do fluxo de óleo da bomba de partida (FCV-5132604B). Feito ajuste, porém a máquina caiu novamente por uma diferença no tempo de purga com relação ao watchdog. Não sabemos o motivo, porém pode ter alguma relação com o ajuste da FCV. Realizada mais uma tentativa, também com o ajuste manual da válvula e desta vez o TG entrou em operação sem problemas._x000a_Status: TG-B disponível - Operando"/>
    <m/>
    <s v="Corretiva"/>
    <s v="FCV-5132604B"/>
    <s v="Falha controle de velocidade do motor de partida"/>
    <x v="4"/>
    <x v="13"/>
    <s v="Sistema de partida"/>
    <s v="Ajuste manual de rampa de aceleração do motor de partida"/>
    <d v="2018-10-28T09:08:00"/>
    <d v="2018-10-28T11:01:00"/>
    <d v="2018-10-15T15:00:00"/>
    <n v="1.8833333331858739"/>
    <n v="306.1333333334187"/>
    <s v="NÃO"/>
    <x v="0"/>
    <s v="NÃO"/>
    <s v="3-Falha na Instrumentação"/>
    <s v="3.4-Fora de ajuste"/>
    <s v="5-Miscelâneas/Demais causas"/>
    <s v="5.5 Desconhecida"/>
    <x v="3"/>
    <m/>
    <n v="308.01666666660458"/>
  </r>
  <r>
    <x v="1"/>
    <x v="3"/>
    <s v="Mecânica G&amp;E:_x000a_OI 2017410448 B-540002B Vazamento diesel_x000a_Hoje durante a realização preventiva pela mecânica na bomba diesel de injeção da água nas esferas, por volta das 14:00h foi identificado vazamento de diesel pela mangueira de injeção de combustível no motor. Por se tratar de equipamento de segurança e vazamento de produto inflamável, foi gerado ordem imediata. Foi necessário aplicar novo libra no equipamento pois anterior na preventiva não previa intervenção no sistema de diesel. Após a troca do libra foi cortado um pequeno trecho da mangueira que estava rasgada e reinstalado a mesma reposicionado as abraçadeiras. Feito isso, foi sanando o vazamento. Equipamento foi testado e liberado para operação às 18:30h _x000a_Status: Concluído - operand"/>
    <m/>
    <s v="Corretiva"/>
    <s v="B-540002B"/>
    <s v="Mangueira"/>
    <x v="2"/>
    <x v="19"/>
    <s v="Injeção de combustível"/>
    <s v="Cortar parte furada da mangueira"/>
    <d v="2018-03-23T14:00:00"/>
    <d v="2018-03-23T16:00:00"/>
    <d v="2018-02-05T19:55:00"/>
    <n v="1.9999999998835847"/>
    <n v="1098.0833333334303"/>
    <s v="NÃO"/>
    <x v="1"/>
    <s v="NÃO"/>
    <s v="1-Falha Mecânica"/>
    <s v="1.1-Vazamento"/>
    <s v="3-Operação/Manutenção"/>
    <s v="3.1-Serviço fora das condições de projeto"/>
    <x v="5"/>
    <m/>
    <n v="1100.0833333333139"/>
  </r>
  <r>
    <x v="1"/>
    <x v="4"/>
    <s v="Instrumentação:_x000a_OM 2018266305 - C-123101B Corrigir falha no booster_x000a_Conforme programado foi verificado o funcionamento do booster, após a realização de diversos testes não foram encontradas falhas em seu funcionamento._x000a_Status: Concluído - Disponível"/>
    <m/>
    <s v="Corretiva"/>
    <s v="Booster"/>
    <s v="Booster"/>
    <x v="3"/>
    <x v="26"/>
    <s v="Selagem"/>
    <s v="Repartida do equipamento"/>
    <d v="2018-10-10T13:00:00"/>
    <d v="2018-10-10T15:00:00"/>
    <d v="2018-10-01T07:00:00"/>
    <n v="2.0000000000582077"/>
    <n v="222"/>
    <s v="NÃO"/>
    <x v="0"/>
    <s v="NÃO"/>
    <m/>
    <m/>
    <m/>
    <m/>
    <x v="3"/>
    <m/>
    <n v="224.00000000005821"/>
  </r>
  <r>
    <x v="1"/>
    <x v="0"/>
    <s v="06/09 - Elétrica:_x000a_OM  2016064944 C-513401F Substituição Transformador de Comando_x000a_Conforme programado foi realizado a instalação do transformador de comando do compressor sendo finalizada todas as pendências impeditivas para operar o compressor. Agora vamos programar a remoção dos cabos do compressor alugado para o compressor F e interligar a tubulação de descarga._x000a_Status: Concluído - Pendente interligação dos cabos elétricos e tubulação de descarga"/>
    <m/>
    <s v="Corretiva"/>
    <s v="Transformador de comando"/>
    <s v="Transformador de comando"/>
    <x v="8"/>
    <x v="36"/>
    <s v="Compressor"/>
    <s v="Instalação do transformador de comando do compressor"/>
    <d v="2018-09-05T13:00:00"/>
    <d v="2018-09-05T15:00:00"/>
    <d v="2017-12-31T23:59:00"/>
    <n v="2.0000000000582077"/>
    <n v="5941.0166666666628"/>
    <s v="NÃO"/>
    <x v="0"/>
    <s v="NÃO"/>
    <s v="4-Falha Elétrica"/>
    <s v="4.0-Geral"/>
    <s v="2-Fabricação/Instalação"/>
    <s v="2-Fabricação/Instalação"/>
    <x v="6"/>
    <m/>
    <n v="5943.016666666721"/>
  </r>
  <r>
    <x v="1"/>
    <x v="6"/>
    <s v="24/06 Instrumentação:_x000a_OE 2017403405 – C-123101A Remover force físico XV-207(Apoio ISUP – NR-13 do P-123112A): _x000a_Realizado a remoção do force físico da XV-1231207 disponibilizando o compressor para operação após campanha NR-13 dos P-123112A._x000a_Status: Concluído - Operando"/>
    <m/>
    <s v="Corretiva"/>
    <s v="XV-1231207"/>
    <s v="XV-1231207"/>
    <x v="3"/>
    <x v="10"/>
    <s v="Acessórios Pacote"/>
    <s v="Remoção do force físico da XV-1231207"/>
    <d v="2018-06-24T09:00:00"/>
    <d v="2018-06-24T17:00:00"/>
    <d v="2018-05-07T16:00:00"/>
    <n v="8.0000000000582077"/>
    <n v="1145.0000000000582"/>
    <s v="NÃO"/>
    <x v="0"/>
    <s v="NÃO"/>
    <s v="7-Em análise"/>
    <s v="8-0-Em análise"/>
    <s v="7-Em análise"/>
    <s v="7.0-Em análise"/>
    <x v="6"/>
    <m/>
    <n v="1153.0000000001164"/>
  </r>
  <r>
    <x v="1"/>
    <x v="6"/>
    <s v="20/06 - Caldeiraria/Mecânica:_x000a_OM 2017751677 - B-3123101B Diafragma Rompido: _x000a_Hoje conforme programado tivemos a montagem de pau de carga, remoção dos spools de sucção e descarga e instalação de flanges cego. Amanhã teremos o início das atividades de mecânica para verificação dos diafragmas dessa bomba.  _x000a_Status: Em andamento- indisponível Mecânica:_x000a_21/ 06 - OM 2017751677 - B-3123101B Diafragma Rompido: _x000a_Hoje conforme programado tivemos atuação da equipe da mecânica na bomba B de MEG da UAPO III para verificar diafragmas dos cabeçotes. Os TM´s da G&amp;E informaram que as duas membranas do lado esquerdo se encontram rompidos, as duas membranas lado direito estão integras. Como não temos sobressalente disponível em estoque optamos por deixar essa bomba raqueteada até chegada desses materiais. Já está priorizada junto ao SBS aquisição desses materiais através da RC 24828396 com abertura de propostas em 26/06/2018. Em paralelo segue o Antonino realizando cotação do material junto ao fabricante da bomba (SPX). _x000a_Status: Reprogramar – indisponível (Aguardando material)Mecânica/ENGP:_x000a_"/>
    <m/>
    <s v="Corretiva"/>
    <s v="B-3123101B"/>
    <s v="DIAFRÁGMA ROMPIDO"/>
    <x v="2"/>
    <x v="4"/>
    <s v="Bomba"/>
    <s v="SUBSTITUIR DIAFRÁGMA"/>
    <d v="2018-06-20T08:00:00"/>
    <d v="2018-09-11T16:00:00"/>
    <d v="2018-05-02T17:00:00"/>
    <n v="1999.9999999998836"/>
    <n v="1167"/>
    <s v="NÃO"/>
    <x v="1"/>
    <s v="NÃO"/>
    <s v="1-Falha Mecânica"/>
    <s v="1.1-Vazamento"/>
    <s v="3-Operação/Manutenção"/>
    <s v="3.1-Serviço fora das condições de projeto"/>
    <x v="0"/>
    <m/>
    <n v="3166.9999999998836"/>
  </r>
  <r>
    <x v="1"/>
    <x v="6"/>
    <s v="Automação_x000a_OI 2017744502 - PN-C-123101D Partida indisponível_x000a_Devido à indisponibilidade dos ventiladores VE-P123112D-C/D por falhas que estão sob tratamento da MI, foi relatado pela OP que o compressor C-123101D está indisponível para partida.  Por ainda não termos uma previsão de retorno próximo dos permutadores e devido à indisponibilidade do C-123101A (NR-13), foi criada esta ordem imediata para inserção de um force que permitiria a partida do venda D com apenas 2 ventiladores, o que será suficiente para resfriar o gás. Destinado TM Danilo para a tarefa que verificou que a lógica prevê que a partida do compressor é liberada com a disponibilidade de, ao menos, um dos ventiladores A e B, em conjunto com ao menos um dos ventiladores C e D. No entanto, esta condição deveria ocorrer apenas para partida pressurizada do compressor, o que não é o caso agora. Para realizarmos este force (ARO 341) que liberaria a partida do compressor com os ventiladores A e B que estão disponíveis, exigimos da OP a pressurização do compressor em seguida, para certificarmo-nos de que o procedimento foi feito corretamente, já que este force nunca foi feito, ao menos pelo TM Danilo. No entanto a Coordenação não liberou a pressurização para teste. Assim, o force não foi feito, o compressor permanece indisponível e iremos deixar esta OM e PT abertas para atuação emergencial em caso de necessidade de partida do venda D._x000a_Status: Em andamento - Indisponível_x000a_"/>
    <m/>
    <s v="Corretiva"/>
    <s v="PN-C-123101D"/>
    <s v="LÓGICA"/>
    <x v="3"/>
    <x v="5"/>
    <s v="Controle e Monitoramento"/>
    <s v="FORCE ARO 341"/>
    <d v="2018-06-17T09:00:00"/>
    <d v="2018-06-23T10:00:00"/>
    <d v="2018-04-27T10:00:00"/>
    <n v="144.99999999994179"/>
    <n v="1223.0000000000582"/>
    <s v="NÃO"/>
    <x v="0"/>
    <s v="NÃO"/>
    <s v="3-Falha na Instrumentação"/>
    <s v="3.1-Falha de Controle"/>
    <s v="3-Operação/Manutenção"/>
    <s v="3.0-Geral"/>
    <x v="2"/>
    <m/>
    <n v="1368"/>
  </r>
  <r>
    <x v="1"/>
    <x v="8"/>
    <s v="2017232988 C-3123102B Falha slide valve 2º_x000a_Hoje tivemos atuação conjunta das equipes de instrumentação e automação nas slides valves do compressor de propano B para verificar a falha sinalizada pela equipe de operação que tripou a máquina em dois eventos no dia 08/02. Em campo foram verificados solenoide de acionamento pneumática, modulo hidráulico de controle, retorno de posição tanto na slide valve do 1º estágio quanto do 2º estágio e não foram encontradas nenhuma anomalia; as duas válvulas responderam perfeitamente nos testes realizados de abertura e fechamento no modo manual. Devido a limpeza do P-10 da UAPO III não foi possível partir essa máquina para realizar os testes no modo automático. Acordado com operação a partida amanhã para continuidade da avaliação_x000a_"/>
    <m/>
    <s v="Corretiva"/>
    <s v="XV-31231932B"/>
    <s v="Slide valve"/>
    <x v="1"/>
    <x v="2"/>
    <s v="Controle de capacidade"/>
    <m/>
    <d v="2018-02-23T09:00:00"/>
    <d v="2018-02-23T15:30:00"/>
    <d v="2017-12-31T23:59:00"/>
    <n v="6.5000000000582077"/>
    <n v="1281.016666666721"/>
    <s v="SIM"/>
    <x v="1"/>
    <s v="NÃO"/>
    <s v="3-Falha na Instrumentação"/>
    <s v="3.4-Fora de ajuste"/>
    <s v="3-Operação/Manutenção"/>
    <s v="3.1-Serviço fora das condições de projeto"/>
    <x v="2"/>
    <m/>
    <n v="1287.5166666667792"/>
  </r>
  <r>
    <x v="1"/>
    <x v="4"/>
    <s v="03/10 - Elétrica:_x000a_OI 2018265807 C-123101C- Falha de Sincronismo_x000a_Hoje conforme combinado com a coordenação tivemos tivemos emissão da ordem imediata para verificação da falha de sincronismo que estava ocorrendo no compressor venda C, atividade não realizada ontem devido a outras priorizações para equipe de elétrica. O TM Rodney e Flaviano realizaram partida assistida nessa máquina logo pela manhã sem sucesso devido ausência de comando de fechamento do disjuntor após o sincronismo. Em avaliação realizada foi verificado que o sincronoscopio enviava o sinal mas não fechava o disjuntor. Assim, foi verificado no rele SEL que o comando para fechar o disjuntor era mandado, mas o disjuntor não estava fechava. Com isso, partimos para avaliação na gaveta do disjuntor no K-13 onde notou-se durante a extração gaveta que o sistema de inserção do disjuntor estava travado, impossibilitando que o disjuntor de fechar. Assim, foi feito correção posicionamento dessa chave de inserção restabelecendo o disjuntor. Após isso realizamos nova partida máquina com sucesso. Equipamento testado e liberado por volta das 14h30 segue em operação. Foi parada a máquina B para ficar de backup da unidade._x000a_Status: Concluído-operando"/>
    <m/>
    <s v="Corretiva"/>
    <s v="DJ-524A"/>
    <s v="DJ-524A"/>
    <x v="3"/>
    <x v="23"/>
    <s v="Painel Elétrico"/>
    <s v="_x000a_Verificado no rele SEL que o comando para fecha; correção posicionamento da chave de inserção restabelecendo o disjuntor. "/>
    <d v="2018-10-03T08:30:00"/>
    <d v="2018-10-03T14:30:00"/>
    <d v="2018-08-06T15:00:00"/>
    <n v="6"/>
    <n v="1385.4999999999418"/>
    <s v="NÃO"/>
    <x v="0"/>
    <s v="NÃO"/>
    <s v="4-Falha Elétrica"/>
    <s v="4.0-Geral"/>
    <s v="3-Operação/Manutenção"/>
    <s v="3.0-Geral"/>
    <x v="3"/>
    <m/>
    <n v="1391.4999999999418"/>
  </r>
  <r>
    <x v="1"/>
    <x v="8"/>
    <s v="28/02 - Conforme programado iniciada atividade de limpeza do sistema de arrefecimento do compressor, drenado todo inventário de água e realizado a abertura do tanque. Foi identificado grande quantidade de lama no interior do tanque.          Problema econtrado pela OM 2015274513 por esta OM mas as operações foram_x000a_confirmadas final e devido a quebra do c-123701B,a limpeza não foi_x000a_realizada com eficiencia ficando pendente e para a OM não ficar muito_x000a_extensa e facilicar no AR foi aberto a OM 2017549991 para  realizar as_x000a_mesmas intervenções nesta OM descrita. essa mudança  antes de ser_x000a_realizada foi conversado com Supervisor Bellote."/>
    <m/>
    <s v="Corretiva"/>
    <s v="SISTEMA DE ARREFECIMENTO"/>
    <s v="Sistema de arrefecimento do compressor"/>
    <x v="0"/>
    <x v="1"/>
    <s v="C-123701A"/>
    <s v="LIMPEZA NO SISTEMA DE ARREFECIMENTO"/>
    <d v="2018-02-28T07:00:00"/>
    <d v="2018-03-15T19:40:00"/>
    <d v="2017-12-31T23:59:00"/>
    <n v="372.66666666674428"/>
    <n v="1399.0166666666628"/>
    <s v="SIM"/>
    <x v="1"/>
    <s v="NÃO"/>
    <s v="2-Falha de Material"/>
    <s v="2.5-Fratura/Quebra"/>
    <s v="3-Operação/Manutenção"/>
    <s v="3.0-Geral"/>
    <x v="2"/>
    <m/>
    <n v="1771.6833333334071"/>
  </r>
  <r>
    <x v="1"/>
    <x v="8"/>
    <s v="2017269455 - B-123702A  - Substituição do selo mecânico_x000a_Conforme programado realizado a remoção do spool de descarga, raqueteado a sucção da bomba e flangeado os drenos. Também desconectado os cabos motor elétrico. Atividade segue durante a semana com a remoção de instrumentos, bomba e substituição do selo._x000a_"/>
    <m/>
    <s v="Corretiva"/>
    <s v="B-123702A"/>
    <s v="Selo mecânico"/>
    <x v="2"/>
    <x v="37"/>
    <s v="BOMBA"/>
    <s v="Substituir selo mecânico"/>
    <d v="2018-02-28T08:00:00"/>
    <d v="2018-10-10T16:30:00"/>
    <d v="2017-12-31T23:59:00"/>
    <n v="5384.4999999999418"/>
    <n v="1400.0166666667792"/>
    <s v="NÃO"/>
    <x v="1"/>
    <s v="NÃO"/>
    <s v="1-Falha Mecânica"/>
    <s v="1.1-Vazamento"/>
    <s v="3-Operação/Manutenção"/>
    <s v="3.1-Serviço fora das condições de projeto"/>
    <x v="2"/>
    <m/>
    <n v="6784.516666666721"/>
  </r>
  <r>
    <x v="1"/>
    <x v="5"/>
    <s v="27,28,29,30/08 - Mecânica:_x000a_OM 2017087615 - C-123101D - Ajuste passeio Axial_x000a_Foi verificado o passeio axial do compressor e encontrado o valor de 0,42 mm , onde o mesmo se apresenta fora das tolerâncias de 0,35 à 0,40mm recomendadas pelo o fabricante. Iniciado a fabricação de calços para ajuste do passeio._x000a_Status: Em andamento - Continua 31/08 _x000a_31/08 - Mecânica:_x000a_OM 2017087615 - C-123101D - Ajuste passeio Axial_x000a_Com a instalação do novo calço de 0,05 mm foi ajustado o passeio de 0,42mm para 0,38mm, Com o passeio ajustado, foi levantado a curva do sensor e identificado que o sensor esta danificado._x000a_Status: Em andamento - Continua 03/09"/>
    <m/>
    <s v="Corretiva"/>
    <s v="C-123101D"/>
    <s v="C-123101D"/>
    <x v="3"/>
    <x v="5"/>
    <s v="Compressor"/>
    <s v="Realizar passeio axial"/>
    <d v="2018-08-27T09:00:00"/>
    <d v="2018-09-26T16:45:00"/>
    <d v="2018-06-29T09:00:00"/>
    <n v="727.74999999994179"/>
    <n v="1416"/>
    <s v="NÃO"/>
    <x v="0"/>
    <s v="NÃO"/>
    <s v="1-Falha Mecânica"/>
    <s v="1.3-Folga/Alinhamento"/>
    <s v="3-Operação/Manutenção"/>
    <s v="3.1-Serviço fora das condições de projeto"/>
    <x v="0"/>
    <m/>
    <n v="2143.7499999999418"/>
  </r>
  <r>
    <x v="1"/>
    <x v="3"/>
    <s v="2017284816 - C-123101C Falha de comunicação IHM com PLC_x000a_Hoje foi relatado pela OP sobre uma possível falha de comunicação entre a IHM do compressor de venda C com o PLC que deixava a mesma apagada e indisponibilizava o compressor para partida. Devido à condição de parada das unidades e, para evitar possíveis problemas que possamos ter nos compressores de venda no momento da partida, optamos por realizar de forma extra-programada esta ordem para correção. Equipe de automação foi ao local e realizou o reset, restabelecendo a comunicação._x000a_"/>
    <m/>
    <s v="Corretiva"/>
    <s v="PN-C-123101C"/>
    <s v="PAINEL DE CONTROLE "/>
    <x v="3"/>
    <x v="23"/>
    <m/>
    <s v="RESET NO PLC"/>
    <d v="2018-03-02T14:30:00"/>
    <d v="2018-03-02T16:00:00"/>
    <d v="2017-12-31T23:59:00"/>
    <n v="1.5"/>
    <n v="1454.5166666666628"/>
    <s v="NÃO"/>
    <x v="0"/>
    <s v="NÃO"/>
    <s v="3-Falha na Instrumentação"/>
    <s v="3.1-Falha de Controle"/>
    <s v="3-Operação/Manutenção"/>
    <s v="3.1-Serviço fora das condições de projeto"/>
    <x v="3"/>
    <m/>
    <n v="1456.0166666666628"/>
  </r>
  <r>
    <x v="1"/>
    <x v="4"/>
    <s v="26/10 - Automação:_x000a_OI 2018367751 - C-123101B - Operação não consegue resetar alarmes_x000a_Coordenação de operação acionou a manutenção por volta das 17h devido ao compressor estar com alarme de parada pressurizada e despressurizada não conseguindo realizar reset impedindo a partida do compressor. Equipe de automação atuou realizando um reset no PLC eliminando os alarmes e liberando o compressor para operação."/>
    <m/>
    <s v="Corretiva"/>
    <s v="IHM "/>
    <s v="IHM - alarme impeditivo sem possibilidade de reset"/>
    <x v="3"/>
    <x v="26"/>
    <s v="Controle e Monitoramento"/>
    <s v="Configuração de PLC em OFF colocado em ON"/>
    <d v="2018-10-26T17:00:00"/>
    <d v="2018-10-26T19:00:00"/>
    <d v="2018-10-10T15:00:00"/>
    <n v="1.9999999998835847"/>
    <n v="386.00000000005821"/>
    <s v="NÃO"/>
    <x v="0"/>
    <s v="NÃO"/>
    <s v="3-Falha na Instrumentação"/>
    <s v="3.5-Falha no Software"/>
    <s v="3-Operação/Manutenção"/>
    <s v="3.3-Erro de manutenção"/>
    <x v="3"/>
    <m/>
    <n v="387.99999999994179"/>
  </r>
  <r>
    <x v="1"/>
    <x v="3"/>
    <s v="2017319253 - C-123102A vazamento ar de purga_x000a_Também as 8h, OP relatou condição de falha no sistema de purga do compressor de propano A, sendo que a purga não completava, mantendo ar passando constantemente. Criada OM imediata e destinados TMs de instrumentação para a atividade. Consultado também histórico de falhas neste sistema, que indicou atuação recente dos TMs no ajuste da pressão no interior do motor para superior a 15,5mbar. Foi realizado ajuste semelhante, mantendo a pressão em torno de 17mbar, finalizando a operação de purga e liberando o compressor A por volta das 09h30._x000a_Fazzini e Luan, no histórico da OM 2017064680 de janeiro/18 quando foi feito este ajuste pela primeira vez, os TMs já relataram a necessidade de aquisição do relé pneumático número 10 para correção definitiva desta falha. Peço apoio de vocês para priorizar a identificação/reserva deste material. Obrigado._x000a_Status: Concluído - Disponível"/>
    <m/>
    <s v="Corretiva"/>
    <s v="Painel Purga"/>
    <s v="PAINEL DE PURGA"/>
    <x v="1"/>
    <x v="6"/>
    <s v="MOTOR PRINCIPAL"/>
    <s v="AJUSTE NO PAINEL DE PURGA"/>
    <d v="2018-03-04T08:00:00"/>
    <d v="2018-03-04T09:30:00"/>
    <d v="2017-12-31T23:59:00"/>
    <n v="1.5"/>
    <n v="1496.0166666667792"/>
    <s v="NÃO"/>
    <x v="0"/>
    <s v="NÃO"/>
    <s v="3-Falha na Instrumentação"/>
    <s v="3.4-Fora de ajuste"/>
    <s v="3-Operação/Manutenção"/>
    <s v="3.1-Serviço fora das condições de projeto"/>
    <x v="2"/>
    <m/>
    <n v="1497.5166666667792"/>
  </r>
  <r>
    <x v="1"/>
    <x v="3"/>
    <s v="2017319685 - C-123101A - TE 18 Falha do sensor (Vorecon)_x000a_Por volta das 16h00, ao tentar partir o compressor de venda A, OP observou sensor TE-18 de temperatura do Vorecon em falha na IHM, impedindo a partida do compressor. Tentaram retirar a falha sem sucesso. Foi então aberta esta ordem imediata para atuação da automação no diagnóstico/reset da falha. TM Danilo estava em outra frente de trabalho e foi deslocado para a atividade por volta das 18h20. Foi identificado que a falha se tratava da barreira intrínseca queimada e não apenas de reset no cartão. Devido ao horário, acordado com a OP para prosseguirmos com a substituição amanhã. OM foi adequada para contemplar esta tarefa pela equipe de instrumentação._x000a_Status: Em andamento - Indisponível"/>
    <m/>
    <s v="Corretiva"/>
    <s v="TE-18"/>
    <s v="Barreira Intrínseca"/>
    <x v="3"/>
    <x v="10"/>
    <s v="VORECON"/>
    <s v="Substituir barreira intrínseca"/>
    <d v="2018-03-04T16:00:00"/>
    <d v="2018-03-05T11:00:00"/>
    <d v="2017-12-31T23:59:00"/>
    <n v="19.000000000116415"/>
    <n v="1504.0166666666628"/>
    <s v="SIM"/>
    <x v="1"/>
    <s v="NÃO"/>
    <s v="3-Falha na Instrumentação"/>
    <s v="3.2 - Sem sinal/indicação/alarme"/>
    <s v="3-Operação/Manutenção"/>
    <s v="3.1-Serviço fora das condições de projeto"/>
    <x v="3"/>
    <m/>
    <n v="1523.0166666667792"/>
  </r>
  <r>
    <x v="1"/>
    <x v="3"/>
    <s v="Instrumentação+Automação+Engenharia:_x000a_OI-2017412995 GE-513201D- Falha Posição VIGV_x000a_Acionado a manutenção por volta das 14:30h devido a queda do TGD por a falha no sensor de posição da VIGV &quot;A75GGIGVF1&quot;. O sensor RVDT entrada B estava em a falha em função da divergência de diferencial fora da tolerância comparado sinal do sensor RVDT entrada A. Esses valores de de posição de retorno de posição da válvula devem estar sempre bem próximos. Neste caso, o sensor RVDT-A=20% e RVDT=33% essa diferença acabou gerando o SD na máquina. No entanto, ao abrirmos o painel da casota para verificar este módulo _x000a_constatamos a presença de bastante água no interior do painel oriunda de infiltração por condensação vinda ar condicionado. Água acabou afetando vários módulos de controle, foi necessário secagem completa no interior do painel, limpeza nas canaletas de cabos e a sopragem com secador térmico nos módulos eletrônicos. Identificamos que o módulo RVDT-B estava danificado devido a presença água no circuito eletrônico, o mesmo foi substituído por sobressalente disponível em estoque( NM 11.775.553 - Reserva 77733490-1). Foi necessário mobilizar a equipe do almoxarifado para localizar esse material no estoque. A princípio tínhamos o material disponível com duas unidades em estoque, porém, sem a sua respectiva locação no SAP. Somente por volta das 18:00h o material foi localizado pelo TM Márcio Jaime, neste mesmo momento que a equipe do almoxarifado chegou na unidade. Este fato  acarretou em pelo menos três horas de atraso na atuação da manutenção para o restabelecimento da máquina. Superado a questão do material, o módulo danificado foi substituído por sobressalente, na sequência feito sua calibração com uso do gabarito, medidos os valores de impedância da bobina do sensor estava ok. Foi ajustado retorno de sensor posição RVDT-B, movimentando a válvula no campo com sucesso. Após a intervenção na VIGV identificamos uma falha no cartão de interface comunicação da no módulo da bently 3500/22M o cartão estava sem configuração em função da falha em uma das fontes redundantes, foi verificado que a mesma estava apagada devido a mal contato no borne fusível. Sendo assim, foi restabelecido a fonte, regularizado a configuração do cartão fazendo download, normalizando o sistema da bently. Após os testes foi realizada a partida da máquina com sucesso, foi colocada carga até 5MW. No entanto, logo na sequência parou devido a falha de acionamento da VIGV, verificamos que módulo de controle da MOOG recebe o sinal de controle do PLC, mas não envia para campo. Esse controlador também foi afetado pela infiltração de água no painel. Identificamos sobressalente disponível em estoque(NM 11.912.221  Reserva 77733490-1). O módulo reserva foi pré ajustado(jumpers internos) espelhando o controlador original, feito a configuração, realizamos simulação pelo PLC enviado sinal de controle para controlador, mas ele não transferiu o sinal para no campo. Pela complexidade de ajustes neste controlador da MOOG acordamos com operação de continuar atividade amanhã, após o interstício das equipes. Segue operando TGA Central e TG B em Premix reduzindo a pressão do GASMEX aos poucos com três vendas operando. Foi instalado uma lona de proteção em cima do painel da casota como medida paliativa para evitar nova infiltração de água. Equipe da operação já solicitou prioridade na atuação do compartilhado para resolver o problema no sistema de ar condicionado.  _x000a_Obs.: TM´s Danilo, Silvio, Márcio e Eng. Lucas atuaram até as 01:00h_x000a_Status: Em andamento - Continua 25/03                                                                                                           25.03.18 Instrumentação+Automação+Engenharia:_x000a_OI 2017412995 GE-513201D- Falha Posição VIGV_x000a_Hoje após o retorno dos TM´s Silvio e Danilo do interstício por volta das 13:00h conseguimos levantar com apoio do Eng. Lucas todos os documentos para a calibração do módulo sobressalente da MOOG para restabelecimento do controle da VIGV. Trabalhamos bastante na calibração do controlador que ficou bem coerente com dados de referência da documentação e nas medições de tensão e corrente do controle, contudo após a reinstalação do módulo não tivemos sucesso nos testes funcionais. Inicialmente não havia sinal de saída para válvula no campo, foi quando constatamos uma inversão no cabeamento de saída, o que possivelmente estava causando a falha. Corrigido essa ligação a válvula começou a operar a contento. Essa inversão pode ter ocorrido quando da desmontagem dos componentes do painel para secagem com soprador térmico. Por desencargo retornamos com módulo anterior para testar se ele estava bom ou não. De fato, o módulo anterior estava queimado devido infiltração de água parte eletrônica. Finalizados todos os testes liberamos o TGD por volta das 18:00h para operação. A máquina partiu de primeira por volta das 18:15h foi passada para PREMIX por volta das 19:30h. Equipamento testado e liberado para operação. _x000a_Status: Concluído - operando "/>
    <m/>
    <s v="Corretiva"/>
    <s v="PN-513201-D"/>
    <s v="Teto do TGCP com infiltração"/>
    <x v="4"/>
    <x v="15"/>
    <s v="GG-Compressor"/>
    <s v="Manutenir teto do TGCP "/>
    <d v="2018-03-24T14:30:00"/>
    <d v="2018-03-25T18:00:00"/>
    <d v="2018-01-20T13:00:00"/>
    <n v="27.500000000058208"/>
    <n v="1513.5"/>
    <s v="SIM"/>
    <x v="1"/>
    <s v="NÃO"/>
    <s v="6-Demais Falhas (Miscelâneas)"/>
    <s v="6.3-Outras"/>
    <s v="3-Operação/Manutenção"/>
    <s v="3.1-Serviço fora das condições de projeto"/>
    <x v="2"/>
    <m/>
    <n v="1541.0000000000582"/>
  </r>
  <r>
    <x v="1"/>
    <x v="6"/>
    <s v="25/06 - Automação:_x000a_OI 2017774035 - C-123101E - Seqüência de partida travada_x000a_As 07h da manhã foi acionado a manutenção informando que o compressor de venda A estava somente com um dos P-123112 operando e os três permutadores restantes indisponíveis. Com isso foi solicitado atuação imediata pela coordenação de operação para corrigisse a falha na seqüência de partida do compressor. TM Danilo foi até o local onde realizou o reset do CCC na IHM liberando o compressor para operação._x000a_Status: Concluído - Operando"/>
    <m/>
    <s v="Corretiva"/>
    <s v="P-123112"/>
    <s v="P-123112"/>
    <x v="3"/>
    <x v="14"/>
    <s v="Sistema de partida"/>
    <s v="Reset do CCC na IHM"/>
    <d v="2018-06-25T07:30:00"/>
    <d v="2018-06-25T08:30:00"/>
    <d v="2018-05-11T16:00:00"/>
    <n v="0.99999999994179234"/>
    <n v="1071.5000000000582"/>
    <s v="NÃO"/>
    <x v="0"/>
    <s v="NÃO"/>
    <s v="3-Falha na Instrumentação"/>
    <s v="3.5-Falha no Software"/>
    <s v="3-Operação/Manutenção"/>
    <s v="3.1-Serviço fora das condições de projeto"/>
    <x v="1"/>
    <m/>
    <n v="1072.5"/>
  </r>
  <r>
    <x v="1"/>
    <x v="3"/>
    <s v="2017334883 B-631503 Completação do pote de selagem._x000a_Acionado a manutenção por volta das 17:30h devido a baixa nível na selagem da bomba de descarregamento de propano está intertravando a partida da bomba. Em campo constatamos que nível do pote estava zerado, foi gerado ordem imediata para atuação pela equipe de mecânica. Em campo TM´s Brazil e Rodrigo fizeram a reposição do pote até o valor máximo, no entanto, mesmo após a reposição o sistema não liberou devido a indicação de pressão baixa no PDIT-6315638 intertravando. A principio imaginamos que havia ocorrido um pressurização indevida gerado pela selagem, foram realizados várias tentativas de despressurização, escorva, chegamos a by passar por alguns segundos a pressurização para ver se o sistema recuperação a pressão, mas não houve sucesso. Foram verificados documentação do plano de selagem em conjunto com operação, mas a documentação não dá muito detalhes da atuação do sistema no campo. Em avaliação da lógica a pressão baixa é que está intertravando o sistema requer em torno de 50Kpa de diferencial para liberação, porém a indicação não passa de 30Kpa. Equipe de mecânica acredita que possivelmente que pode estar tendo uma passagem na vedação do DRU. Enfim, devido ao tardar do horário acordamos junto coordenação para dispensar a carreta para retorno amanhã a noite com intuito de avaliarmos melhor durante o dia o que pode estar causando essa falha._x000a_Obs.: TM´s Brazil, Rodrigo e Danilo atuaram até as 22:30h 2017334883 B-631503 - Falha na partida bomba _x000a_Hoje foi dado prosseguimento na avaliação da falha na partida da bomba de descarregamento de propano. O TM Luciano fez a avaliação no período da manhã com algumas tentativas de partida após bom tempo de escorva, porém sem sucesso. Houve consulta ao Eng. Allan da UO-BS para esclarecimento de dúvidas quanto ao funcionamento do plano de selagem. Foi verificado na lógica que não existe temporização na partida desse sistema, e que também que a presença de alguns RO´s nas linhas que atrapalham a indicação dos instrumentos. Tivemos falhas deste no passado nas bombas do sistema de GLP B-631504 onde foi implementado melhorias no plano de selagem para sanar essas possíveis falhas de projeto. Para liberação do sistema foi emitido a ARO 272 para force no PDIT-6315638, foi verificado que mesmo com essa inibição o sistema está protegido pela intertravamento de pressão alta na linha do selo que ficou ativo. Equipamento o force o equipamento foi colocado em operação com sucesso e segue descarregando a carreta com inventário de propano. Foi gerado a ZE 10383837 para implementação de melhoria no plano de selagem dessa bomba considerando os detalhes da análise de falha dessa ordem contingencial._x000a_Status: Concluído - Operando_x000a_Status: Andamento - Continua 07/03"/>
    <m/>
    <s v="Corretiva"/>
    <s v="B-631503"/>
    <s v="Baaixo nível de selagem +baixa pressão e intertravamento PDIT"/>
    <x v="2"/>
    <x v="20"/>
    <m/>
    <s v="FORCE LÓGICO NO PAINEL PREENCHIMENTO DA SELAGEM"/>
    <d v="2018-03-06T17:30:00"/>
    <d v="2018-03-08T09:00:00"/>
    <d v="2017-12-31T23:59:00"/>
    <n v="39.500000000058208"/>
    <n v="1553.5166666666628"/>
    <s v="NÃO"/>
    <x v="1"/>
    <s v="NÃO"/>
    <s v="1-Falha Mecânica"/>
    <s v="1.1-Vazamento"/>
    <s v="3-Operação/Manutenção"/>
    <s v="3.1-Serviço fora das condições de projeto"/>
    <x v="2"/>
    <m/>
    <n v="1593.016666666721"/>
  </r>
  <r>
    <x v="1"/>
    <x v="0"/>
    <s v="24/09 - Instrumentação/Automação_x000a_OM 2017907218 -  Apoio ao retorno da Unidade - UAPO I, II e III, UPCGN II e III_x000a_C-123701B - 03h45 - desarme por vibração alta no VSHH-1237402 , acionada a mecânica as 05hs para verificação e constatado quebra na lamina do acoplamento lado do motor._x000a_27/9 - Caldeiraria/Andaime/Mecânica_x000a_OE 2018230192 - C-123701B Inspeção e reparo do compressor_x000a_Concluído o raqueteamento do primeiro estágio do primeiro processo do compressor e montados andaimes necessários para verificações que serão executadas amanhã pela mecânica e conduzidas pela Engenharia, na tentativa de identificar o motivo das quebras das lâminas do acoplamento, se há alguma válvula travada, problemas no Hydrocom, etc. Também será realizado pela mecânica as atividades referentes ao acoplamento, como a troca das lâminas, verificação do centro magnético, alinhamento e gap._x000a_Status: Em andamento - Indisponível_x000a_28/09 -OE 2018230192 - C-123701B Inspeção e reparo do compressor_x000a_Iniciou-se a abertura das tampas dos pistões para verificar se há alguma possível contaminação de óleos nas camisas de compressão. Segue em andamento no final de semana._x000a_Status: Em andamento - Indisponível_x000a_30/09 - Mecânica_x000a_OE 2018230192 - C-123701B Inspeção e reparo do compressor_x000a_Hoje pela manhã, após o apoio dado à elétrica na tampa do motor do compressor de propano C, TMs Brazil e Rodrigo, com o apoio do pessoal do Comperj, se direcionaram ao compressor de reciclo B. Foi removida a tampa do pistão do 1E1P, conforme solicitado e tirada algumas fotos. Atividade prosseguiu no período da tarde, com remoção das lâminas antigas e do acoplamento do compressor. Prossegue amanhã._x000a_Status: Em andamento - Indisponível"/>
    <m/>
    <s v="Corretiva"/>
    <s v="C-123701B"/>
    <s v="C-123701B"/>
    <x v="0"/>
    <x v="7"/>
    <s v="Compressor"/>
    <s v="Inspeção e reparos no compressor"/>
    <d v="2018-09-24T22:30:00"/>
    <d v="2018-10-05T15:30:00"/>
    <d v="2018-09-18T21:00:00"/>
    <n v="257.00000000005821"/>
    <n v="145.5"/>
    <s v="NÃO"/>
    <x v="0"/>
    <s v="NÃO"/>
    <s v="6-Demais Falhas (Miscelâneas)"/>
    <s v="6.2-Causas Combinadas"/>
    <s v="5-Miscelâneas/Demais causas"/>
    <s v="5.3-Causas combinadas"/>
    <x v="9"/>
    <m/>
    <n v="402.50000000005821"/>
  </r>
  <r>
    <x v="1"/>
    <x v="9"/>
    <s v="03/07 - Automação_x000a_OI 2017807378 - C-123101C Falha de comunicação Bently_x000a_Ontem, por volta de 22h30, houve ocorrência de queda do TG-C (sob avaliação da equipe de instrumentação) e, no retorno, foi verificado pela OP alarmes no compressor de venda C que não eram possíveis resetar. Fomos acionados hoje pela manhã com esta informação e os TMs Squinca e Norte verificaram que se tratavam de travamento dos parâmetros do Bently. Realizaram o reset do cartão e o compressor voltou a ficar disponível._x000a_Status: Concluído - Disponível"/>
    <m/>
    <s v="Corretiva"/>
    <s v="C-123101C"/>
    <s v="Bently"/>
    <x v="3"/>
    <x v="23"/>
    <s v="Controle e Monitoramento"/>
    <s v="Realizaram o reset do cartão "/>
    <d v="2018-07-03T09:00:00"/>
    <d v="2018-07-03T11:00:00"/>
    <d v="2018-04-24T10:30:00"/>
    <n v="2.0000000000582077"/>
    <n v="1678.5"/>
    <s v="SIM"/>
    <x v="1"/>
    <s v="NÃO"/>
    <s v="3-Falha na Instrumentação"/>
    <s v="3.4-Fora de ajuste"/>
    <s v="3-Operação/Manutenção"/>
    <s v="3.1-Serviço fora das condições de projeto"/>
    <x v="2"/>
    <m/>
    <n v="1680.5000000000582"/>
  </r>
  <r>
    <x v="1"/>
    <x v="4"/>
    <s v="C-123102C: Após a queda do TG-C a tarde, houve o descarte do Propano C. No momento de tentar a primeira partida, houve atuação do relé 86 de proteção do motor principal do compressor. Devido a prioridade de partir o segundo propano, destinamos TMs Wladimir e Marcelinho para avaliar o ocorrido, através da OI 2018370835 abaixo._x000a_Status: Propano C indisponível"/>
    <m/>
    <s v="Corretiva"/>
    <s v="Motor elétrico"/>
    <s v="TF-123002A - TCs das fases S e T invertidos"/>
    <x v="1"/>
    <x v="9"/>
    <s v="Painel Elétrico"/>
    <s v="Correção de conexão de trafo que alimenta K-24"/>
    <d v="2018-10-28T17:46:00"/>
    <d v="2018-10-31T20:22:00"/>
    <d v="2018-10-17T13:05:00"/>
    <n v="74.600000000093132"/>
    <n v="268.68333333323244"/>
    <s v="NÃO"/>
    <x v="0"/>
    <s v="NÃO"/>
    <s v="4-Falha Elétrica"/>
    <s v="4.1-Curto Circuito"/>
    <s v="3-Operação/Manutenção"/>
    <s v="3.3-Erro de manutenção"/>
    <x v="3"/>
    <m/>
    <n v="343.28333333332557"/>
  </r>
  <r>
    <x v="1"/>
    <x v="0"/>
    <s v="12, 13/09 - Mecânica/Caldeiraria_x000a_OM 2018038714 - Mecânica/Caldeiraria - Apoio ao retorno da Unidade_x000a_B-2123101A: Após identificação da quebra da ventoinha do motor desta bomba durante a madrugada, hoje equipe de mecânica realizou a substituição da mesma utilizando uma ventoinha que estava instalada em um motor reparado, localizado no almoxarifado. Não houve necessidade de substituir a tampa. Foi colocada a quantidade correta de parafusos de fixação da tampa e a bomba foi liberada para a OP. No final do turno do dia, a OP colocou a bomba para operar em teste e foi notado um pequeno vazamento de MEG pelo amortecedor de pulsação da bomba. Será aberta nota para tratamento de forma programada. Bomba está disponível como segunda opção._x000a_Status: Concluído - Disponível"/>
    <m/>
    <s v="Corretiva"/>
    <s v="M-B-2123101A"/>
    <s v="Ventuinha do motor da boba"/>
    <x v="2"/>
    <x v="32"/>
    <s v="Motor"/>
    <s v="Substituição ventoinha; Realizado fixição dos parafusos da tampa"/>
    <d v="2018-09-13T08:00:00"/>
    <d v="2018-09-13T17:00:00"/>
    <d v="2018-07-04T16:00:00"/>
    <n v="9"/>
    <n v="1696.0000000001164"/>
    <s v="SIM"/>
    <x v="1"/>
    <s v="NÃO"/>
    <s v="2-Falha de Material"/>
    <s v="2.5-Fratura/Quebra"/>
    <s v="3-Operação/Manutenção"/>
    <s v="3.1-Serviço fora das condições de projeto"/>
    <x v="2"/>
    <m/>
    <n v="1705.0000000001164"/>
  </r>
  <r>
    <x v="1"/>
    <x v="1"/>
    <s v="Instrumentação+Caldeiraria+Elétrica:_x000a_OI 2017667609 - LIT-1231512A - Vazamento de óleo_x000a_Acionado manutenção por volta das 13h, devido vazamento de óleo no stand pipe do vaso do segundo estágio do compressor C-123102A. Ao remover o isolamento térmico foi identificado uma trinca na solda da luva do dreno do stand pipe, avaliado que o mesmo era idêntico ao do compressor C. Diante disso foi decidido em remover o stand pipe do compressor C para instalar no compressor A. Acionada equipe multi disciplinar caldeiraria, instrumentação e elétrica, removido stand pipe, traço elétrico e LIT. Instalado do stand pipe que foi removido do compressor C, instalado traço elétrico, LIT, ficando pendente somente a pressurização do equipamento montagem do isolamento térmico. Se não fizéssemos esta permuta de stand pipe o compressor A ficaria indisponível. Atividade concluída pela CCT as 21:30h, instrumentação as 22h e pela elétrica as 22:40h. _x000a_Status: Concluído - Disponível"/>
    <m/>
    <s v="Corretiva"/>
    <s v="LIT-1231512A"/>
    <s v="Stand Pipe"/>
    <x v="1"/>
    <x v="6"/>
    <s v="Lubrificação 2 estágio Compressor"/>
    <s v="Substituir Stand Pipe"/>
    <d v="2018-05-28T13:00:00"/>
    <d v="2018-05-28T22:40:00"/>
    <d v="2018-03-18T01:30:00"/>
    <n v="9.6666666667442769"/>
    <n v="1715.4999999999418"/>
    <s v="SIM"/>
    <x v="2"/>
    <s v="NÃO"/>
    <s v="2-Falha de Material"/>
    <s v="2.5-Fratura/Quebra"/>
    <s v="3-Operação/Manutenção"/>
    <s v="2.1-Erro de Fabricação"/>
    <x v="4"/>
    <m/>
    <n v="1725.1666666666861"/>
  </r>
  <r>
    <x v="1"/>
    <x v="0"/>
    <s v="08,09,10,12/09 - Instrumentação/Automação_x000a_OM C UAPO II/UPCGN I/Utilidades- Apoio de Partida+Selagem Instrumentos_x000a_Seguindo as prioridades da OP para o retorno da planta, hoje foram concluídas as selagens/calibrações dos seguintes instrumentos: FIT-1237006, FIT-5135001, LIT-5412004, FIT-1237202, LIT-1237057, LIT-21231102 e substituição do posicionador da PV-1237005B. Realizado tentativa de reaperto, seguida de substituição da gaxeta da PV-6000020B, porém a válvula continuou apresentando vazamento. Permanecerá librada para continuidade da atuação da caldeiraria amanhã (PV-20A disponível para operar). Está pendente também a recuperação do posicionador da PV-20A que deverá ser instalado na PV-20B posteriormente,_x000a_Em tentativa de realizar o aquecimento do óleo para partida do C-123102A, foi verificado que a temperatura no segundo estágio não aumentava. Equipe de instrumentação verificou que a TV-1231513A estava apresentando comportamento anormal, permanecendo totalmente aberta, alinhando óleo para os permutadores e impedindo seu aquecimento. Foi verificado que a falha provinha da solenóide. Realizado jumper com mangueira de vinil para bloquear o alinhamento para os permutadores e permitir o aquecimento do óleo do compressor e, enquanto isso, a equipe trabalhou no reparo da solenóide em bancada. Por volta das 18h30 a solenóide foi reinstalada mas a TV não funcionou corretamente. Partimos então para a remoção da solenóide da TV-513C (do compressor de propano C) e instalação no local da TV-513A. _x000a_C-123102A-Após a troca da solenóide da TV-513 denominada TY-513 verificamos que mesma estava sem alimentação de 24Vdc, sendo assim, foram verificados todo circuito de alimentação, fusível, integridade do cabeamento, cartão de saída digital do PLC, relé de acionamento e  mesmo assim não conseguimos localizar a origem da ausência deste sinal. No entanto, seguindo o cabeamento dentro do painel do PLC encontramos uma outra régua de borne com fusível queimado, essa &quot;nova régua não tinha identificação nenhuma e nem referência no desenho&quot;. Assim que substituímos o fusível normalizou a alimentação da solenóide, restabelecendo a válvula de controle. Colocamos uma identificação provisória com TAG da solenóide para evitar retrabalhos futuros. Será necessário atualização da documentação. Equipamento foi liberado para operação por volta das 11h00. No entanto, por volta das 05h20 tivemos nova queda do compressor de propano B e na tentativa de partida do compressor A, houve a falha na sinalização da abertura da SDV-1231503A, segue a equipe de instrumentação atuando no campo para sanar essa falha e deixar a máquina disponível como backup para operação. "/>
    <m/>
    <s v="Corretiva"/>
    <s v="PN-C-123101A"/>
    <s v="PN-C-123101A"/>
    <x v="3"/>
    <x v="10"/>
    <s v="Painel Elétrico"/>
    <s v="Retrabalho de soldagem da conexão do cabo de comunicação RS-485; Inversão de fibras óticas e regularização da comunicação com CCC"/>
    <d v="2018-09-08T09:00:00"/>
    <d v="2018-09-11T09:00:00"/>
    <d v="2018-06-28T09:00:00"/>
    <n v="72"/>
    <n v="1728"/>
    <s v="NÃO"/>
    <x v="0"/>
    <s v="NÃO"/>
    <s v="3-Falha na Instrumentação"/>
    <s v="3.1-Falha de Controle"/>
    <s v="3-Operação/Manutenção"/>
    <s v="3.1-Serviço fora das condições de projeto"/>
    <x v="5"/>
    <m/>
    <n v="1800"/>
  </r>
  <r>
    <x v="1"/>
    <x v="3"/>
    <s v="REVISÃO GERAL"/>
    <m/>
    <s v="Preventiva"/>
    <s v="C-3123701C"/>
    <m/>
    <x v="0"/>
    <x v="11"/>
    <m/>
    <m/>
    <d v="2018-03-14T09:00:00"/>
    <d v="2018-05-28T13:30:00"/>
    <d v="2017-12-31T23:59:00"/>
    <n v="1804.5"/>
    <n v="1737.016666666721"/>
    <s v="NÃO"/>
    <x v="0"/>
    <s v="NÃO"/>
    <m/>
    <m/>
    <m/>
    <m/>
    <x v="7"/>
    <m/>
    <n v="3541.516666666721"/>
  </r>
  <r>
    <x v="1"/>
    <x v="0"/>
    <s v="26/09 - OM 2017907218 -  Apoio ao retorno da Unidade - UAPO I, II e III, UPCGN II e III_x000a_Com a indisponibilidade do C-123701A, partimos para a partida do C-2123701C - durante a partida foi observado que a PV-21237901 era comandada para fechar, ocasionando pressão baixa na sucção e desarmando a máquina. Acionamos a automação e observamos que o comando vinha do PLC do campo. devido o avançar do horario interrompemos a partida para aguardar a troca de turno. Devemos retomar pela manha com acompanhamento da automação._x000a_Status: Em andamento, indisponível."/>
    <m/>
    <s v="Corretiva"/>
    <s v="PV-21237901"/>
    <s v="PV-21237901"/>
    <x v="0"/>
    <x v="11"/>
    <s v="Sistema de partida"/>
    <m/>
    <d v="2018-09-27T01:03:00"/>
    <d v="2018-09-27T22:29:00"/>
    <d v="2018-07-09T13:00:00"/>
    <n v="21.433333333348855"/>
    <n v="1908.0499999999884"/>
    <s v="NÃO"/>
    <x v="0"/>
    <s v="NÃO"/>
    <s v="3-Falha na Instrumentação"/>
    <s v="3.5-Falha no Software"/>
    <s v="3-Operação/Manutenção"/>
    <s v="3.1-Serviço fora das condições de projeto"/>
    <x v="3"/>
    <m/>
    <n v="1929.4833333333372"/>
  </r>
  <r>
    <x v="1"/>
    <x v="6"/>
    <s v="Instrumentação+Andaime:_x000a_GE-513201D - Atuar nas atividade de preventiva e corretiva do TG-D"/>
    <m/>
    <s v="Preventiva"/>
    <s v="GE-513201D"/>
    <s v="GE-513201D"/>
    <x v="4"/>
    <x v="15"/>
    <s v="Gerador"/>
    <s v="EXECUTAR PREVENTIVA 4.000 HORAS"/>
    <d v="2018-06-14T09:00:00"/>
    <d v="2018-07-07T16:00:00"/>
    <d v="2018-03-26T10:00:00"/>
    <n v="558.99999999994179"/>
    <n v="1919.0000000000582"/>
    <s v="NÃO"/>
    <x v="0"/>
    <s v="NÃO"/>
    <s v="7-Manutenção Preventiva"/>
    <s v="7.0-Preventiva"/>
    <s v="6-Preventiva"/>
    <s v="6.0-Preventiva"/>
    <x v="5"/>
    <m/>
    <n v="2478"/>
  </r>
  <r>
    <x v="1"/>
    <x v="9"/>
    <s v="24/-7 - Automação:_x000a_OI 2017892105 - OCVAP II - Falha na partida_x000a_Por volta das 16:30h fomos acionados pela operação devido algumas tentativas sem sucesso do OCVAP II com o relato de que não subia os alarmes de indicação de falha. Deslocado TM Norte da Forship para verificação da falha, ao tentar algumas partidas foi idientificado que a bomba Booster B-6313101A e B não consegui alcançar a pressão para a partida da bomba principal e a bomba. Após a troca do turno acompanhei em campo a partida do sistema onde foi identificado a cavitação da bomba B-6313101B, orientado a operação para que realização a escorva do sistema, ao realizar a escorva na partida seguinte melhorou muito a condição de operação bomba Booster B assim partindo a bomba principal A vindo a cair na sequência pela cavitação da bomba booster B. Tentamos mais 4 partidas se repetindo o mesmo cenário, sendo que o diferencial de pressão do filtro estava baixa. Em conversa com o Coordenado de operação foi orientado para que a operação continuasse realizando o processo de escorva do sistema onde aparenta ter um bolsão de gás causando a cavitação da bomba. TM Norte Liberado as 21h. Após realização da escorva pela operação foi dado a partida no sistema as 22h com sucesso._x000a_Status: Concluído - Disponível"/>
    <m/>
    <s v="Corretiva"/>
    <s v="B-6313101B"/>
    <s v="B-6313101B"/>
    <x v="2"/>
    <x v="25"/>
    <s v="Sistema de partida"/>
    <s v="Escorva do sistema"/>
    <d v="2018-07-24T16:30:00"/>
    <d v="2018-07-24T22:00:00"/>
    <d v="2018-05-05T16:00:00"/>
    <n v="5.4999999999417923"/>
    <n v="1920.5000013888348"/>
    <s v="NÃO"/>
    <x v="1"/>
    <s v="NÃO"/>
    <s v="2-Falha de Material"/>
    <s v="2.1-Cavitação"/>
    <s v="5-Miscelâneas/Demais causas"/>
    <s v="5.0-Miscelâneas Geral"/>
    <x v="3"/>
    <m/>
    <n v="1926.0000013887766"/>
  </r>
  <r>
    <x v="1"/>
    <x v="9"/>
    <s v="03/07 - Elétrica/Automação_x000a_OI 2017805335 - XV-1621301B Não abre_x000a_Ontem, por volta das 23h, tivemos ocorrência de falha na XV-301B, da bomba principal B do OCVAP I. A válvula não abre e no display está descrita falha de fonte e falha de posicionador, além dos 3 leds verdes estarem acesos (condição anormal). Isto causa indisponibilidade do sistema todo, pois a bomba redundante está fora, em manutenção. Foi decidido junto com Coord. Ornan, por realizar a atividade apenas hoje, pela manhã. Foi então aberta esta ordem imediata e destinado TMs Wladimir e Rodney para avaliação inicial. Ao chegar no local, TMs a falha havia sumido. Foram realizadas tentativas de modular em local e remoto, com sucesso. Em seguida, foi realizada uma tentativa de partida do sistema com acompanhamento do TM Thiago mas a válvula voltou a falhar. TMs de elétrica então voltaram à atividade e identificaram que a falha possivelmente vinha de uma das placas do atuador. Realizada reserva do material para substituição, porém não obtivemos sucesso. Foi identificado pelos TMs um cabo danificado, que foi substituído, mas mesmo assim, sem sucesso. Partimos então para a troca do sensor de posição (realizada reserva de uma unidade do NM 11.583.254), com apoio do TM Hélvio, mas a falha continuou aparecendo. Neste meio tempo, foi finalizada a atividade na bomba B-1621301B, que permitiu a bomba operar com sucesso. Assim, suspendemos esta atividade para continuidade amanhã. Ainda temos a possibilidade de substituir mais duas placas deste atuador para tentar restabelecê-lo._x000a_OBS: TMs Hélvio, Wladimir e Rodney atuaram até aproximadamente 21h30 para finalizar a tarefa e relatar os detalhes na OM._x000a_Status: Em andamento - Indisponível 07/07 - Elétrica/Instrumentação:_x000a_OE 2017805335 - XV-1621301B Não abre(#)_x000a_Hoje foi dado prosseguimento na corretiva na válvula XV-301B do OCVAP I com apoio da equipe de instrumentação. Conseguimos identificar o motivo da falha na calibração dos sensores de posição. Estávamos configurando os limites de tolerância de abertura e fechamento que digital da válvula com valores invertidos. Após correção do posicionamento dos valores a válvula aceitou calibração de primeira. Sendo assim, foram feitos testes tanto remoto quanto local a válvula respondeu adequadamente. Equipe da operação conseguiu realizar o teste de troca da bomba porque havia terminal o bombeamento a pouco tempo, tendo produto agora para bombear somente na segunda-feira à noite. Atividade foi concluída por volta das 11:00h _x000a_Daniel, conforme acordado foi emitido a nota ZS 10682799 para montagem no laboratório da elétrica de uma giga de testes para desenvolvimento/aperfeiçoamento dos técnicos de elétrica nos atuadores da coester instalados nos sistemas OCVAP´s I e II. Temos dois atuadores reservas disponível em estoque. Com isso, foi solicitado ao planejamento realizar delineamento de uma ordem para inclusão na programação semanal para montagem dessa GIGA de testes, com intuito simular troca de placas, barreira, parametrização e configuração/calibração dos limites de posição. Também será incluso uma operação para elaboração de um procedimento/instrução técnica dessas. Este procedimento deverá conter cuidados específicos pois o risco de contato com circuito eletrônico é bastante elevado, uma vez que a tensão que alimenta essas placas é de 480Vac._x000a_Planejamento-Diego: Favor criar a reserva de devolução dos NM 11.583.254 e NM 11.229.860 placas não utilizadas, o único problema era a barreira intrínseca NM 11.231.644 danificada. _x000a_Status: Concluído-disponível - RETORNOU ATIVIDADES DE MANUTENÇÃO NOS DIAS (FATOS RELEVANTES)  04,05,06/07"/>
    <m/>
    <s v="Corretiva"/>
    <s v="XV-1621301B"/>
    <s v="XV-1621301B"/>
    <x v="2"/>
    <x v="38"/>
    <s v="Bomba"/>
    <s v="Modular em local e remoto; Substituição do cabo e de duas placas do atuador; correção do posicionamento"/>
    <d v="2018-07-02T23:00:00"/>
    <d v="2018-07-07T11:00:00"/>
    <d v="2017-12-31T23:59:00"/>
    <n v="108"/>
    <n v="4391.0166666667792"/>
    <s v="SIM"/>
    <x v="1"/>
    <s v="NÃO"/>
    <s v="1-Falha Mecânica"/>
    <s v="1.6Interferência/Travamento/Emperramento"/>
    <s v="5-Miscelâneas/Demais causas"/>
    <s v="5.1-Nenhuma causa encontrada"/>
    <x v="2"/>
    <m/>
    <n v="4499.0166666667792"/>
  </r>
  <r>
    <x v="1"/>
    <x v="0"/>
    <s v="26/09 - Elétrica:_x000a_OE 2018038599 Elétrica- Apoio ao retorno da Unidade_x000a_B-1621301A/B - Falha do disjuntor - Acionado manutenção devido as duas bombas com impedimento de partida por falha nos disjuntores, equipe atuou corrigindo a de indicação de carregamento de mole e de inserção do disjuntor._x000a_Status: Concluído  - Disponível"/>
    <m/>
    <s v="Corretiva"/>
    <s v="Disjuntor"/>
    <s v="Disjuntor"/>
    <x v="2"/>
    <x v="3"/>
    <s v="Bomba"/>
    <s v="Realização de reparo na indicação de carregamento de mole e inserção de disjuntor"/>
    <d v="2018-09-26T07:10:00"/>
    <d v="2018-09-26T18:10:00"/>
    <d v="2018-07-03T19:45:00"/>
    <n v="11.000000000058208"/>
    <n v="2027.4166666666861"/>
    <s v="NÃO"/>
    <x v="1"/>
    <s v="NÃO"/>
    <s v="4-Falha Elétrica"/>
    <s v="4.3-Sem energia"/>
    <s v="3-Operação/Manutenção"/>
    <s v="3.0-Geral"/>
    <x v="3"/>
    <m/>
    <n v="2038.4166666667443"/>
  </r>
  <r>
    <x v="1"/>
    <x v="9"/>
    <s v="08/07 - Automação:_x000a_OI 2017825528 PV-21237901/902- Falha Intermitente OUT(#)_x000a_Acionado a manutenção por volta das 13:00h com informação da OP da queda do compressor C-3123701B por duas vezes devido a fechamento indevido da PV-901 da UPCGN II. O operador de sala complementou a informação informando que tanto a PV-901 quanto a PV-902 estavam indo para condição de &quot;OUT&quot; na tela de forma espúria. Mobilizado TM Squinca para a avaliação da estratégia de controle, a princípio não foram encontradas anormalidades nas malhas de controle, porém verificamos que as DFI's-21237-03 redundantes não sincronizam. O processamento da CPU-1 estava em 65% e CPU-2 em 15% tentando à sincronização. Dessa forma, optamos por parar a CPU-2 e manter a CPU-1 como única ativa. Após isso, não houve mais alteração da condição de controle das PV´s, ambas ficaram com seus controles estáveis. Tentamos então uma partida no compressor sem sucesso devido atuação do intertravamento pressão diferencial no filtro de sucção do segundo estágio. Após a limpeza dos filtros acompanhamos a partida do compressor e comportamento das PV´s, ambos retornaram sem anormalidades. Ficou pendente realização da análise de falha para buscarmos o motivo da falha dessa DFI, essa demanda será tratada na programação semanal para o restabelecimento da redundância da CPU. Realizamos a partida assistida na máquina que retornou em operação com sucesso por volta das 22:00h _x000a_Planejamento automação: Anderson, por gentileza, emitir nota/ordem para automação para tratar a questão do restabelecimento da redundância DFI-21237-03, sugiro a remoção da DFI que desativada para testes em bancada e posterior por sobressalente, se for o caso. Favor referenciar a ordem contingencial com histórico da falha.  _x000a_Obs.:TM Squinca acionado das 20:30h até 22:30h_x000a_Status: Concluído - Operando"/>
    <m/>
    <s v="Corretiva"/>
    <s v="PV-901"/>
    <s v="filtro de sucção do segundo estágio"/>
    <x v="0"/>
    <x v="18"/>
    <s v="Sucção 2º Estágio"/>
    <s v="LIMPEZA DOS FILTROS."/>
    <d v="2018-07-08T13:00:00"/>
    <d v="2018-07-08T22:00:00"/>
    <d v="2018-06-08T19:00:00"/>
    <n v="9"/>
    <n v="714"/>
    <s v="SIM"/>
    <x v="1"/>
    <s v="NÃO"/>
    <s v="3-Falha na Instrumentação"/>
    <s v="3.1-Falha de Controle"/>
    <s v="1-Projeto"/>
    <s v="1.0-Geral"/>
    <x v="2"/>
    <s v="3-Modificação"/>
    <n v="723"/>
  </r>
  <r>
    <x v="1"/>
    <x v="0"/>
    <s v="27/09 - Automação_x000a_Sem nota / OM - C-123102A Queda por Sinal Indevido de Acionamento de Botoeira_x000a_Hoje, por volta das 11h, houve ocorrência de queda do compressor de propano A da fase 1. OP relatou que se tratava aparentemente de um sinal indevido de acionamento de botoeira de emergência na sala de controle que ocasionou a queda do compressor. Equipe de automação realizou uma breve análise e identificou que o sinal provinha, na verdade do PES, sendo necessária uma intervenção mais aprofundada no painel, cartões, etc. Por opção da OP, a atividade corretiva não foi liberada e o compressor foi partido em seguida. Não foi aberta nota ou OM para esta atividade, mas já orientado à OP para proceder com a criação da nota para tratamento posterior._x000a_Status: Concluído - Disponível"/>
    <m/>
    <s v="Corretiva"/>
    <s v="PES"/>
    <s v="PES"/>
    <x v="1"/>
    <x v="6"/>
    <s v="Painel Elétrico"/>
    <s v="Abrir nota"/>
    <d v="2018-09-27T13:00:00"/>
    <d v="2018-09-27T18:00:00"/>
    <d v="2018-06-28T14:00:00"/>
    <n v="5.0000000000582077"/>
    <n v="2182.9999999998836"/>
    <s v="SIM"/>
    <x v="1"/>
    <s v="NÃO"/>
    <s v="3-Falha na Instrumentação"/>
    <s v="3.2 - Sem sinal/indicação/alarme"/>
    <m/>
    <m/>
    <x v="2"/>
    <m/>
    <n v="2187.9999999999418"/>
  </r>
  <r>
    <x v="1"/>
    <x v="0"/>
    <s v="24/09 - Instrumentação/Automação_x000a_OM 2017907218 -  Apoio ao retorno da Unidade - UAPO I, II e III, UPCGN II e III_x000a_C-123101E - Acionado manutenção com a informação de que a IHM estava apagada, foi verificado que o ar de pressurização estava bloqueado para a execução de uma atividade de caldeiraria fazendo com que desligasse todo o painel. Com isso foi necessário a abertura do painel para iniciar a IHM a qual foi realizada com sucesso. Concluído - Operando. OBS.: Na  realização do force físico para a abertura do painel identificamos que o relé onde realizamos o force para abertura do painel está danificado, necessário programar a substituição do relé NM 11.443.429 com 2 unidades em estoque"/>
    <m/>
    <s v="Corretiva"/>
    <s v="IHM"/>
    <s v="IHM"/>
    <x v="3"/>
    <x v="14"/>
    <s v="Controle e Monitoramento"/>
    <s v="Partir IHM"/>
    <d v="2018-09-24T15:00:00"/>
    <d v="2018-09-24T17:00:00"/>
    <d v="2018-06-25T08:30:00"/>
    <n v="2.0000000000582077"/>
    <n v="2190.5000000000582"/>
    <s v="NÃO"/>
    <x v="0"/>
    <s v="NÃO"/>
    <s v="3-Falha na Instrumentação"/>
    <s v="3.5-Falha no Software"/>
    <s v="3-Operação/Manutenção"/>
    <s v="3.1-Serviço fora das condições de projeto"/>
    <x v="3"/>
    <m/>
    <n v="2192.5000000001164"/>
  </r>
  <r>
    <x v="1"/>
    <x v="7"/>
    <m/>
    <m/>
    <s v="Corretiva"/>
    <s v="Correia"/>
    <m/>
    <x v="7"/>
    <x v="33"/>
    <m/>
    <m/>
    <d v="2018-04-02T09:00:00"/>
    <d v="2018-04-02T16:30:00"/>
    <d v="2017-12-31T23:59:00"/>
    <n v="7.5"/>
    <n v="2193.016666666721"/>
    <s v="NÃO"/>
    <x v="0"/>
    <s v="NÃO"/>
    <s v="2-Falha de Material"/>
    <m/>
    <m/>
    <m/>
    <x v="7"/>
    <m/>
    <n v="2200.516666666721"/>
  </r>
  <r>
    <x v="1"/>
    <x v="0"/>
    <s v="09,10/09 - Mecânica:_x000a_OE 2018090832 - MC-B-540001C - Superaquecimento do motor_x000a_Durante o teste semanal das bombas de incêndio o supervisor Edimilson da operação estava passando pela rua quando identificou que o motor da bomba B-540001C estava fumaçando onde correu para realizar o desligamento da bomba na botoeira de emergência e com alarme de temperatura na IHM atuado. Foi acionado a manutenção para verificar o que havia ocorrido com o motor da bomba onde foi identificado que não havia a presença de água no reservatório, seguindo na avaliação foi também identificado que o selo da bomba d'água está danificado porém não percebido vazamento de água no skid da bomba que pudesse ter causado este superaquecimento. Amanhã será dado continuidade na análise da falha sendo que esta bomba passou por preventiva SO em 30/08 através da OM 2017850129. Encontramos no estoque bomba d'água sobressalente para substituir e testar o motor para avaliarmos se houve mais algum dano no motor ou não._x000a_Status: Indisponível - Início do reparo 10/09_x000a_10/09 - Mecânica:_x000a_OE 2018090832 - MC-B-540001C - Superaquecimento do motor_x000a_Realizado de forma extraprogramada a substituição da bomba d'água do motor Scania, substituído o filtro de óleo lubrificante que havia apresentado vazamento e completado sistema de arrefecimento com água e aditivo. Realizado a partida assistida da bomba onde não foi observado nenhum vazamento como também foi acompanhado a temperatura do motor que se manteve na faixa de 78ºC_x000a_Status: Concluído - Disponível"/>
    <m/>
    <s v="Corretiva"/>
    <s v="MC-B-540001C"/>
    <s v="MC-B-540001C"/>
    <x v="2"/>
    <x v="39"/>
    <s v="Motor"/>
    <s v="_x000a_ Substituição da bomba d'água do motor Scania e do o filtro de óleo lubrificante"/>
    <d v="2018-09-09T11:00:00"/>
    <d v="2018-09-10T16:00:00"/>
    <d v="2018-06-05T18:00:00"/>
    <n v="28.999999999883585"/>
    <n v="2297.0000000000582"/>
    <s v="NÃO"/>
    <x v="1"/>
    <s v="NÃO"/>
    <s v="2-Falha de Material"/>
    <s v="2.7-Sobreaquecimento"/>
    <s v="3-Operação/Manutenção"/>
    <s v="3.1-Serviço fora das condições de projeto"/>
    <x v="4"/>
    <m/>
    <n v="2325.9999999999418"/>
  </r>
  <r>
    <x v="1"/>
    <x v="4"/>
    <s v="Elétrica:_x000a_OI 2018282289 C-3123701B/C-Falha Disjuntores (#):_x000a_No retorno da adequação a operação identificou que o compressor C-3123701C apresentava sinal de compressor operando sendo que o mesmo estava parado devido ao SD e com este sinal impedia a entrada do compressor C-3123701A sendo que realizado reset na subestação e na sala de controle não permitia a partida dos compressores. Acionado equipe de elétrica que avaliou a falha identificando a queima da bobina do disjuntor do C-3123701C, igual a falha ocorrida na madrugada de 06/10/2018. Equipe realizando a análise da falha suspeita de uma possível falha no disjuntor que pode estar causando a queima destas bobinas, para a liberação mais rápida dos compressores de reciclo, retiramos o disjuntor do compressor C-3123701A e instalamos no C-3123701C liberando o compressor C por volta das 11h. Os TM's Flaviano e Carneiro seguiram na recomposição de um disjuntor para disponibilizar o compressor A, com isso de 3 disjuntores (2 reservas + o disjuntor que falhou) montaram um disjuntor e disponibilizaram também o compressor C-3123701A para operação. Alinhado com o TM Flaviano e Sup. Daniel o envio destes dois disjuntores que foram retiradas as peças para a oficina de manutenção para testes e reparo dos mesmos."/>
    <m/>
    <s v="Corretiva"/>
    <s v="Disjuntor"/>
    <s v="bobina disjuntor"/>
    <x v="0"/>
    <x v="18"/>
    <s v="Painel Elétrico"/>
    <s v="Reposicionamento de chaves de fim de curso"/>
    <d v="2018-10-06T01:15:00"/>
    <d v="2018-10-06T05:15:00"/>
    <d v="2018-07-08T22:00:00"/>
    <n v="3.9999999999417923"/>
    <n v="2139.2500000001164"/>
    <s v="NÃO"/>
    <x v="0"/>
    <s v="NÃO"/>
    <m/>
    <m/>
    <m/>
    <m/>
    <x v="3"/>
    <m/>
    <n v="2143.2500000000582"/>
  </r>
  <r>
    <x v="1"/>
    <x v="7"/>
    <s v="ata: 13/04/2018; OM:2017489079, PT: 11097631 das 15h00 até 18h00._x000a__x000a_Ocorrência: C-UC-513401E_x000a__x000a_Causa: Corretiva._x000a_Atuação: Encontrado elemento danificado, tínhamos um sobressalente no laboratório novo. Logo efetuamos substituição do TE-5134303E e instalação do VE-5134329E Fabr: Bently Nevada, PN 330400,100mv/g (10,2mv/m/s2), CE 1180, G08E022Y._x000a__x000a_Situação deixada: Operacional._x000a_Responsável: Silvio/Menezes."/>
    <m/>
    <s v="Corretiva"/>
    <s v="TE-5134303E"/>
    <s v="TE-5134303E"/>
    <x v="8"/>
    <x v="40"/>
    <m/>
    <s v="SUBSTITUIR SENSOR"/>
    <d v="2018-04-13T15:00:00"/>
    <d v="2018-04-13T18:00:00"/>
    <d v="2017-12-31T23:59:00"/>
    <n v="3"/>
    <n v="2463.016666666721"/>
    <s v="NÃO"/>
    <x v="0"/>
    <s v="NÃO"/>
    <s v="3-Falha na Instrumentação"/>
    <s v="3.2 - Sem sinal/indicação/alarme"/>
    <s v="3-Operação/Manutenção"/>
    <s v="3.1-Serviço fora das condições de projeto"/>
    <x v="2"/>
    <m/>
    <n v="2466.016666666721"/>
  </r>
  <r>
    <x v="1"/>
    <x v="7"/>
    <s v="19/04 - Hoje foi identificado pela equipe de elétrica que a falha do disjuntor da bomba se tratava de uma perda das propriedades mecânicas do suporte de borracha da micro switch de sinalização de mola comprimida (disjuntor fechado), que impedia o fechamento correto do disjuntor. O suporte estava totalmente solto, não suportando mais a posição da micro switch. Equipe de elétrica envolveu então a caldeiraria para realizar a confecção de uma pequena chapinha em L de aço para apoiar a borracha e restaurar suas propriedades. O novo suporte foi instalado e o disjuntor sinalizou normalmente."/>
    <m/>
    <s v="Corretiva"/>
    <s v="PN-123001"/>
    <s v="SUPORTE DE BORRACHA"/>
    <x v="5"/>
    <x v="41"/>
    <s v="DISJUNTOR"/>
    <s v="APOIAR O SUPORTE DE BORRACHA"/>
    <d v="2018-04-13T15:40:00"/>
    <d v="2018-04-19T16:00:00"/>
    <d v="2017-12-31T23:59:00"/>
    <n v="144.33333333319752"/>
    <n v="2463.6833333334653"/>
    <s v="SIM"/>
    <x v="1"/>
    <s v="NÃO"/>
    <s v="1-Falha Mecânica"/>
    <s v="1.4-Deformação"/>
    <s v="3-Operação/Manutenção"/>
    <s v="3.4-Desgaste e deterioção esperados."/>
    <x v="2"/>
    <m/>
    <n v="2608.0166666666628"/>
  </r>
  <r>
    <x v="1"/>
    <x v="7"/>
    <s v="OI 2017498332 - B-1621301A Falha na Partida_x000a_Hoje pela manhã MI foi acionada com a informação de que, por diversas vezes ao longo do turno da noite, a OP não conseguiu realizar a partida do OCVAP I através da bomba principal A. Como a bomba B está indisponível (atividades corretivas programadas para semana 16), foi criada ordem imediata para verificação, pela equipe de automação. TM Squinca identificou que existe um intertravamento por pressão baixa na sucção de cada uma das bombas (PSL-1621301) que só é resetado com a partida de uma das bombas. Como a bomba redundante estava indisponível para partida, o alarme permanecia intertravando a B-1621301A. Foi realizado um reset do mesmo na lógica geral do OCVAP I e a bomba partiu com sucesso em seguida. Esta condição de lógica é incomum para as outras bombas da unidade e deverá ser feita uma SGM para realizar sua alteração. Por ora, caso ocorra o intertravamento novamente, a equipe de automação deverá ser acionada para realizar o reset na lógica._x000a_Status: Concluído - Disponível_x000a_Edinilson, com a ausência do Ger. Flaviano hoje da unidade, tirei uma dúvida com o Ger. Amauri sobre esta SGM que envolve a lógica da Transpetro e ele me informou que esta SGM deve ser registrada mesmo no sistema da Transpetro, porém a execução da mudança pode ser feita por nós. Assim, solicito que ao longo dos próximos dias, você procure o Ger. Flaviano para saber quem é o responsável por registrar e autorizar esta mudança na Transpetro, baseando-se no relatório do TM Squinca. O relatório deve ser enviado para esta pessoa e devemos acompanhar o andamento do registro da mudança, para programarmos a correção definitiva. Qualquer dúvida, me procure amanhã. Obrigado."/>
    <m/>
    <s v="Corretiva"/>
    <s v="B-1621301A"/>
    <s v="CLP"/>
    <x v="2"/>
    <x v="3"/>
    <s v="Controle e Monitoramento"/>
    <s v="ELABORAR SGM"/>
    <d v="2018-04-16T08:00:00"/>
    <d v="2018-04-16T14:00:00"/>
    <d v="2017-12-31T23:59:00"/>
    <n v="6"/>
    <n v="2528.0166666667792"/>
    <s v="NÃO"/>
    <x v="1"/>
    <s v="NÃO"/>
    <s v="3-Falha na Instrumentação"/>
    <s v="3.1-Falha de Controle"/>
    <s v="1-Projeto"/>
    <s v="1-Projeto"/>
    <x v="3"/>
    <m/>
    <n v="2534.0166666667792"/>
  </r>
  <r>
    <x v="1"/>
    <x v="4"/>
    <s v="20/10 - Mecânica:_x000a_OI 2018322321 C-3123701A -Limpeza Filtro(Apoio ISUP)_x000a_OI 2018326316 C-3123701C -Limpeza Filtro(Apoio ISUP)_x000a_Acionado a manutenção por volta das 0h10 com informação da operação da indisponibilidade de recurso do ISUP para atendimento a limpeza dos filtros chapéu de bruxa dos compressores. Assim, foi mobilizada a equipe de mecânica para realizar atividade. Foi incluso nas ordens do ISUP operação de apoio do MI para limpeza dos filtros. Realizado inicialmente a limpeza do filtro compressor A e logo em seguida o do compressor C, em ambos os casos foi verificado que a estrutura do filtro estava íntegra, apresentaram somente uma pequena camada de sujeira característica de fuligem seca oriunda resíduo de tubulação. Equipamentos liberados pela MI por volta das às 04h00 . Após intervenção o compressor A foi colocado em operação com sucesso.  Obs.:TM´s Rodrigo e Sérgio ficaram em interstício até 15h00._x000a_Status: Concluído disponível"/>
    <m/>
    <s v="Corretiva"/>
    <s v="Filtro Y sucção "/>
    <s v="Filtro Y sucção compressor 1 estagio"/>
    <x v="0"/>
    <x v="0"/>
    <s v="Acessórios Pacote"/>
    <s v="Remoção, limpeza e reinstalação do filtro"/>
    <d v="2018-10-19T23:00:00"/>
    <d v="2018-10-20T01:30:00"/>
    <d v="2018-07-01T15:00:00"/>
    <n v="2.4999999999417923"/>
    <n v="2648.0000000000582"/>
    <s v="NÃO"/>
    <x v="0"/>
    <s v="NÃO"/>
    <s v="5-Falha Externa"/>
    <s v="5.1-Obstrução/Bloqueio/Entupimento"/>
    <s v="3-Operação/Manutenção"/>
    <s v="3.1-Serviço fora das condições de projeto"/>
    <x v="0"/>
    <m/>
    <n v="2650.5"/>
  </r>
  <r>
    <x v="1"/>
    <x v="7"/>
    <s v="Mecânica:_x000a_OM 2017449786 B-123101A Ajuste de defasagem bomba_x000a_Concluída a montagem do 3 cabeçotes e iniciado o alinhamento do conjunto._x000a_Status: Concluído – disponível_x000a_"/>
    <m/>
    <s v="Corretiva"/>
    <s v="B-123101A"/>
    <s v="DEFASAGEM (ERRO DE MONTAGEM"/>
    <x v="5"/>
    <x v="42"/>
    <m/>
    <s v="REMONTAR"/>
    <d v="2018-04-23T08:30:00"/>
    <d v="2018-04-30T12:00:00"/>
    <d v="2017-12-31T23:59:00"/>
    <n v="171.50000000005821"/>
    <n v="2696.5166666666628"/>
    <s v="NÃO"/>
    <x v="1"/>
    <s v="NÃO"/>
    <s v="1-Falha Mecânica"/>
    <s v="1.2-Vibração"/>
    <s v="2-Fabricação/Instalação"/>
    <s v="2.2-Erro na Instalação"/>
    <x v="0"/>
    <m/>
    <n v="2868.016666666721"/>
  </r>
  <r>
    <x v="1"/>
    <x v="7"/>
    <s v="Mecânica:_x000a_OM 2017497351 - VE-P-123113D Troca de Correia_x000a_Conforme programado realizado a substituição da correia, testado e liberado o permutador._x000a_"/>
    <m/>
    <s v="Corretiva"/>
    <s v="M-VE-P-123113D"/>
    <s v="POLIA"/>
    <x v="5"/>
    <x v="43"/>
    <m/>
    <s v="SUBSTITUIR POLIA"/>
    <d v="2018-04-25T14:00:00"/>
    <d v="2018-04-25T18:00:00"/>
    <d v="2017-12-31T23:59:00"/>
    <n v="3.9999999999417923"/>
    <n v="2750.0166666667792"/>
    <s v="NÃO"/>
    <x v="0"/>
    <s v="NÃO"/>
    <s v="1-Falha Mecânica"/>
    <s v="1.3-Folga/Alinhamento"/>
    <s v="3-Operação/Manutenção"/>
    <s v="3.1-Serviço fora das condições de projeto"/>
    <x v="0"/>
    <m/>
    <n v="2754.016666666721"/>
  </r>
  <r>
    <x v="1"/>
    <x v="7"/>
    <s v="OM 2017316042 - C -3123701A - Revisão Geral_x000a_Iniciada atividade de montagem de andaime, bancadas, cobertura e plataformas._x000a_Status: Concluído - disponível_x000a_"/>
    <m/>
    <s v="Preventiva"/>
    <s v="C-3123701A"/>
    <m/>
    <x v="0"/>
    <x v="0"/>
    <m/>
    <m/>
    <d v="2018-04-26T08:00:00"/>
    <d v="2018-06-05T13:59:00"/>
    <d v="2017-12-31T23:59:00"/>
    <n v="965.98333333327901"/>
    <n v="2768.0166666667792"/>
    <s v="NÃO"/>
    <x v="0"/>
    <s v="NÃO"/>
    <m/>
    <m/>
    <m/>
    <m/>
    <x v="7"/>
    <m/>
    <n v="3734.0000000000582"/>
  </r>
  <r>
    <x v="1"/>
    <x v="7"/>
    <s v="OM 2017029009 - CF-M-VT-P-123113A Substituir Controlador_x000a_Na instalação do controlador de temperatura foi na gaveta do ventilador na K-13, foi identificado que neste controlador existe um timer ativo onde impacta na partida do ventilador, diferente dos outros controladores instalados na gaveta do ventilador onde este timer está desativado. Equipe tentará em bancada a desativação deste timer para tentar reinstalar nos dias 30/04 ou 01/05 ainda dentro da semana 17._x000a_Status: Em andamento - Indisponível_x000a_"/>
    <m/>
    <s v="Corretiva"/>
    <s v="CF-M-VE-P-123113A"/>
    <s v="CONTROLADOR"/>
    <x v="8"/>
    <x v="44"/>
    <m/>
    <s v="SUBSTITUIR CONTROLADOR"/>
    <d v="2018-04-28T08:00:00"/>
    <d v="2018-04-28T16:00:00"/>
    <d v="2017-12-31T23:59:00"/>
    <n v="7.9999999998835847"/>
    <n v="2816.0166666667792"/>
    <s v="NÃO"/>
    <x v="0"/>
    <s v="NÃO"/>
    <s v="4-Falha Elétrica"/>
    <s v="4.4- Energia/tensão incorreta"/>
    <s v="3-Operação/Manutenção"/>
    <s v="3.1-Serviço fora das condições de projeto"/>
    <x v="2"/>
    <m/>
    <n v="2824.0166666666628"/>
  </r>
  <r>
    <x v="1"/>
    <x v="1"/>
    <s v="OM 2017553887 - B-3123101B - Bomba sem Pressão/Vazão_x000a_Realizada atividade da mecânica na bomba de MEG B da UAPO III após relato da OP de baixa eficiência. Sistema hidráulico de acionamento da bomba foi aberto e foi encontrada muita sujeira no óleo. Equipe não chegou à conclusão de onde esta sujeira pode ter vindo (contaminação externa ou interna através de passagem de MEG para a bomba). Foi realizada drenagem de todo o óleo e limpeza do sistema, sendo reabastecido em seguida. Bomba foi testada com acompanhamento da MI e apresentou comportamento normal novamente._x000a_Status: Concluído - Disponível"/>
    <m/>
    <s v="Corretiva"/>
    <s v="B-3123101B"/>
    <s v="CONTAMINAÇÃO DO SISTEMA"/>
    <x v="2"/>
    <x v="4"/>
    <m/>
    <s v="LIMPAR "/>
    <d v="2018-05-02T08:00:00"/>
    <d v="2018-05-02T17:00:00"/>
    <d v="2018-01-04T14:00:00"/>
    <n v="9"/>
    <n v="2826"/>
    <s v="NÃO"/>
    <x v="1"/>
    <s v="NÃO"/>
    <s v="5-Falha Externa"/>
    <s v="5.2-Contaminação"/>
    <s v="5-Miscelâneas/Demais causas"/>
    <s v="5.2-Causas comum"/>
    <x v="2"/>
    <m/>
    <n v="2835"/>
  </r>
  <r>
    <x v="1"/>
    <x v="1"/>
    <s v="Automação+Mecânica:_x000a_OI 2017571468 - OCVAP II - Falha na partida_x000a_Após a intervenção da caldeiraria na inspeção do filtro foi negociado com CNCO partidas no sistema OCVAP II para testes funcionais. Logo após almoço demos continuidade na avaliação da falha, inicialmente foi realizado partida tanto pelo tramo A quanto pelo B alinhados pelo TQ-03 sem sucesso atuando intertravamento por baixa pressão na descarga menor do que 1Kgf/cm2, o que nos levou a entender que se tratava de algo comum entre as bombas. Foram verificados novamente o alinhamento das válvulas manuais junto a equipe da operação e testado todas as válvulas XV´s do header de alimentação XV-105/106/107 todas sem anormalidades. Realizamos então segundo teste partida agora alinhando o TQ-02, porém houve o mesmo tipo de falha nas duas bombas. Sendo assim, foram realizadas várias tentativas de escorva utilizando alinhamento dos vent´s para vaso de drenagem fechada, mas também sem sucesso, a bomba não dava nenhum indício de ruído característico quando da ocorrência de ar no seu interior. Dessa forma, realizamos junto a operação drenagem da linha de sucção da bomba booster A através da tomada do PDIT-6313101A com apoio do caminhão vácuo, identificamos a saída de líquido com presença de gás. Feito essa manobra foi colocado novamente a bomba A em operação eo sistema partiu de primeira a pressão de descarga subiu para 13Kgf/cm2. Com isso, concluímos que realmente a falha era devido presença de ar trapeada na bomba. Foi feito esse mês procedimento na bomba B e deixando as duas bombas disponíveis para operação. Atividade concluída por volta das 16:00h. Por volta das 19:30h houve a necessidade de troca da bomba A pela B devido a uma falha no relé da  gaveta do K-13 da bomba A, Foi necessário verificação pela equipe de elétrica para avaliar a falha e acompanhar o retorno do tramo B, o que ocorreu com sucesso as 20:00h Caldeiraria:_x000a_OE 2016841774 - B-6313101B - Verificação Filtro Y _x000a_Hoje conforme programado tivemos a mobilização da equipe da CCT para inspeção no filtro Y da bomba B do OCVAP II com intuito de verificar a existência de alguma restrição interna que poderia estar ocasionando na indisponibilidade da bomba desde o dia 04/05. O filtro foi aberto e inspecionado pelo sup. Aoki e líder, porém não foi encontrado nenhum indicio de sujeira e ou existência de alguma tela de proteção que poderia estar causando a falha no sistema. Verificamos também a malha nova mesh(50) comparando com o filtro original mesh(100) a nova é realmente é mais aberta e está OK. Dessa forma, descartamos qualquer tipo de anormalidade no filtro, o mesmo foi reinstalado sem maiores delongas para realização novos testes funcionais nos sistemas com acompanhamento da manutenção. Atividade concluída por volta das 11:30h_x000a_Status: Concluído - disponível "/>
    <m/>
    <s v="Preventiva"/>
    <s v="B-6313101B"/>
    <m/>
    <x v="2"/>
    <x v="25"/>
    <m/>
    <m/>
    <d v="2018-05-04T16:00:00"/>
    <d v="2018-05-05T16:00:00"/>
    <d v="2018-01-06T16:00:00"/>
    <n v="23.999998611223418"/>
    <n v="2832"/>
    <s v="SIM"/>
    <x v="2"/>
    <m/>
    <s v="6-Demais Falhas (Miscelâneas)"/>
    <s v="6.2-Causas Combinadas"/>
    <s v="3-Operação/Manutenção"/>
    <s v="3.1-Serviço fora das condições de projeto"/>
    <x v="2"/>
    <m/>
    <n v="2855.9999986112234"/>
  </r>
  <r>
    <x v="1"/>
    <x v="1"/>
    <s v="Elétrica_x000a_OM 2017591334 - OCVAP II Correção Falha Disjuntores TRAMO A_x000a_Hoje equipe de elétrica deu continuidade na tarefa no disjuntor. A tomada que havia sido danificada foi substituído e foi possível prosseguir na análise. Equipe encontrou um dos cabos que chega ao relé solto. Este cabo era responsável por enviar o sinal de disjuntor aberto. Equipe realizou a conexão, fez testes e deu a tarefa como concluída, deixando o disjuntor e a bomba principal A do OCVAP II disponíveis._x000a_Status: Concluído - Disponível"/>
    <m/>
    <s v="Corretiva"/>
    <s v="DJ-526"/>
    <s v="CABO SOLTO"/>
    <x v="2"/>
    <x v="45"/>
    <s v="Bomba"/>
    <s v="RECONECTAR EM LOCAL CORRETO."/>
    <d v="2018-05-19T07:30:00"/>
    <d v="2018-05-19T18:30:00"/>
    <d v="2017-12-31T23:59:00"/>
    <n v="11.000000000058208"/>
    <n v="3319.516666666721"/>
    <s v="NÃO"/>
    <x v="1"/>
    <s v="NÃO"/>
    <s v="4-Falha Elétrica"/>
    <s v="4.2-Circuito aberto"/>
    <s v="3-Operação/Manutenção"/>
    <s v="3.1-Serviço fora das condições de projeto"/>
    <x v="2"/>
    <m/>
    <n v="3330.5166666667792"/>
  </r>
  <r>
    <x v="1"/>
    <x v="0"/>
    <s v="29/09 - Elétrica/Automação_x000a_OI 2018247833 - B-2621301A Falha na partida_x000a_Com o descarte de todas as cargas ocasionado pela queda do TG-D, a OP não conseguiu colocar novamente o OCVAP II para operar por uma falha na partida do motor da bomba principal. TMs Rodney, Valdemar e Danilo foram destinados para atuar de forma imediata. Equipe fez várias verificações em campo e tentou identificar de onde vinha esse sinal de shutdown mas estavam com dificuldade de encontrar a documentação do OCVAP II. Orientamos os TMs a tentar buscar estes documentos na pasta da documentação técnica, na NP-1, e foi possível encontrar o diagrama de interligação e possibilitar a análise. De imediato, TM Danilo identificou que o sinal de SD vinha do PED do shelter dos OCVAPs. Foi realizado apenas um reset e o SD sumiu. Por volta das 19h30, uma nova tentativa de partida foi feita, com sucesso da primeira vez. Segue operando._x000a_Status: Concluído - Operando_x000a_OBS: TMs Rodney, Valdemar e Danilo atuaram até aproximadamente 20h para finalizar a atividade e apontar os HHs de hoje._x000a_"/>
    <m/>
    <s v="Corretiva"/>
    <s v="PED do shelter"/>
    <s v="PED do shelter"/>
    <x v="2"/>
    <x v="45"/>
    <s v="Bomba"/>
    <s v="Realização de reset PED do shelter"/>
    <d v="2018-09-29T14:15:00"/>
    <d v="2018-09-29T19:30:00"/>
    <d v="2018-05-19T18:30:00"/>
    <n v="5.25"/>
    <n v="3187.7499999999418"/>
    <s v="SIM"/>
    <x v="1"/>
    <s v="NÃO"/>
    <s v="3-Falha na Instrumentação"/>
    <s v="3.5-Falha no Software"/>
    <s v="3-Operação/Manutenção"/>
    <s v="3-Operação/Manutenção"/>
    <x v="3"/>
    <m/>
    <n v="3192.9999999999418"/>
  </r>
  <r>
    <x v="1"/>
    <x v="0"/>
    <s v="04/09 - Mecânica:_x000a_OI 2017942001 - GE-513201D – Limpeza das tochas_x000a_Emitida PT imediata para limpeza das tochas das câmaras 6 e 7, foram removidas as tochas para limpeza em oficina, lá constatamos a presença de resquícios de fuligem/zinafre no interior das peças. Ambas foram limpas e reinstaladas no campo, atividade foi concluída com sucesso por volta das 18h40. Devido ao tardar do horário foi acordado junto a coordenação a partida da máquina pela equipe do turno da noite somente para testar a ignição. Sendo qualquer anormalidade reportada a equipe da MI amanhã no primeiro horário. _x000a_Status: Concluído - disponível"/>
    <m/>
    <s v="Corretiva"/>
    <s v="Câmeras de combustão"/>
    <s v="Câmeras de combustão"/>
    <x v="4"/>
    <x v="15"/>
    <s v="GG-Combustão"/>
    <s v="Limpeza das tochas das câmaras 6 e 7"/>
    <d v="2018-09-04T16:00:00"/>
    <d v="2018-09-07T12:00:00"/>
    <d v="2018-09-04T15:59:00"/>
    <n v="68.000000000058208"/>
    <n v="1.6666666546370834E-2"/>
    <s v="NÃO"/>
    <x v="0"/>
    <s v="NÃO"/>
    <s v="1-Falha Mecânica"/>
    <s v="1.6Interferência/Travamento/Emperramento"/>
    <s v="5-Miscelâneas/Demais causas"/>
    <s v="5.2-Causas comum"/>
    <x v="9"/>
    <m/>
    <n v="68.016666666604578"/>
  </r>
  <r>
    <x v="1"/>
    <x v="4"/>
    <s v="26/10 - Automação+Elétrica:_x000a_OI 2018367217 C-3123102A - Falha no aquecedor AQ-C-3123102A_x000a_Operação durante a noite e o dia tentou realizar a partida do aquecedor de óleo sem sucesso permanecendo em falha. Acionado manutenção após o almoço para avaliar a falha onde a equipe de automação atuou identificando que a falha era real e não uma falha retida na lógica. Foi então acionado a equipe de Elétrica Marcelão e Wladimir para verificar o equipamento, quando aberto a caixa de passagem foi identificado um curto nos cabos de ligação dos aquecedores onde estavam totalmente derretidos. Caso haja a necessidade de partir o compressor será necessário realizar um force no aquecedor para não ligar e liberar a para liberar o compressor para partir, os eletrecistas orientaram os operadores que caso precise partir o compressor a gaveta do aquecedor deve estar extraída para não ocasionar um dano maior. Em conversa com o Eng. Daniel foi identificado o NM 11.294.513 das resistências  onde temos 36un em estoque, estas resistências não são originais e já existe uma GM aplicada GAS/UO-APGN/APSP/MI2016/0008 neste mesmo equipamento, que foi realizada através da OM 2015209540. Amanhã será avaliado melhor o local para verificarmos se já é possível iniciar a substituição._x000a_Status: Indisponível - Necessário force no aquecedor para partir"/>
    <m/>
    <s v="Corretiva"/>
    <s v="AQ-C-3123102A"/>
    <s v="AQ-C-3123102A"/>
    <x v="1"/>
    <x v="8"/>
    <s v="Lubrificação  Compressor"/>
    <s v="Substituição de cabos de ligação elétrico do aquecedor de óleo"/>
    <d v="2018-10-26T07:30:00"/>
    <d v="2018-10-30T16:00:00"/>
    <d v="2018-06-07T14:00:00"/>
    <n v="104.49999999994179"/>
    <n v="3377.4999999999418"/>
    <s v="NÃO"/>
    <x v="0"/>
    <s v="NÃO"/>
    <s v="1-Falha Mecânica"/>
    <s v="1.3-Folga/Alinhamento"/>
    <s v="3-Operação/Manutenção"/>
    <s v="3.4-Desgaste e deterioção esperados."/>
    <x v="4"/>
    <m/>
    <n v="3481.9999999998836"/>
  </r>
  <r>
    <x v="1"/>
    <x v="4"/>
    <s v="31/10 - Mecânica_x000a_OM 2018027840 - C-123701A Reinstalar Radiador do Hydrocon_x000a_Hoje atividade de troca dos Hydrocom atrasou muito para iniciar, sendo que foi começar só apenas no final da tarde. Verificamos no momento da instalação que os conectores OD de 3/4&quot; que havíamos enviado junto com o radiador antigo não voltaram no radiador novo. Sup. Fazzini apoiou Sup. Aoki conseguindo estas conexões. Ao final do dia, foi então instalado o radiador e acertamos com a OP para realizar amanhã cedo a pressurização e teste acompanhado da máquina._x000a_Status: Em andamento - Disponível "/>
    <m/>
    <s v="Corretiva"/>
    <s v="Unidade hidraúlica Hydrocom"/>
    <s v="Radiador sistema hidraúlico Hydrocom"/>
    <x v="0"/>
    <x v="1"/>
    <s v="Lubrificação  Compressor"/>
    <s v="Substituição do radiador"/>
    <d v="2018-10-31T13:00:00"/>
    <d v="2018-11-09T16:30:00"/>
    <d v="2018-09-21T17:00:00"/>
    <n v="219.50000000005821"/>
    <n v="955.99999999988358"/>
    <m/>
    <x v="2"/>
    <m/>
    <m/>
    <m/>
    <m/>
    <m/>
    <x v="7"/>
    <m/>
    <n v="1175.4999999999418"/>
  </r>
  <r>
    <x v="1"/>
    <x v="6"/>
    <s v="Automação_x000a_OI 2017687016 - B-631502 Falha ventilador selagem_x000a_Hoje pela manhã houve mais uma falha similar à ocorrida ontem na B-631503, mas desta vez, na B-631502 de make up de propano, que impedia a transferência do inventário recém recebido de propano para as UAPOs. Realizada atividade com TM Danilo que identificou exatamente a mesma situação de problemas na lógica do temporizador do ventilador do sistema de selagem. Ajustamos novamente seguindo a mesma estratégia padrão dos planos de selagem da EagleBurgmann: operação do ventilador por 60s &gt; entrada da bomba &gt; operação do ventilador por 120s após parada da bomba. Com isto, a bomba entrou em operação na primeira tentativa e segue operando. OBS: Acreditamos que houve alguma SGM implementada recentemente que alterou estas lógicas de tempo dos ventiladores, porém de maneira errada, comprometendo a entrada da bomba. Como isto não passou pela MI, na segunda-feira, iremos consultar o pessoal do UOTOP que pode ter solicitado estas alterações._x000a_Status: Concluído - Disponível_x000a_"/>
    <m/>
    <s v="Corretiva"/>
    <s v="B-631502"/>
    <s v="Lógica "/>
    <x v="2"/>
    <x v="46"/>
    <s v="Controle e Monitoramento"/>
    <s v="force com ARO 272"/>
    <d v="2018-06-02T08:15:00"/>
    <d v="2018-06-02T16:30:00"/>
    <d v="2017-12-31T23:59:00"/>
    <n v="8.25"/>
    <n v="3656.266666666721"/>
    <s v="NÃO"/>
    <x v="1"/>
    <s v="NÃO"/>
    <s v="3-Falha na Instrumentação"/>
    <s v="3.1-Falha de Controle"/>
    <s v="2-Fabricação/Instalação"/>
    <s v="2.2-Erro na Instalação"/>
    <x v="2"/>
    <m/>
    <n v="3664.516666666721"/>
  </r>
  <r>
    <x v="1"/>
    <x v="6"/>
    <s v="Elétrica+Engenharia: _x000a_OM 2017516631 - B-540001A - Alteração modo de operação - ISOC_x000a_OM 2017649042 - B-540001B - Alteração modo de operação - ISOC_x000a_OM 2017649090 - B-540001C - Alteração modo de operação - ISOC_x000a_Hoje conforme programado tivemos atuação da equipe de elétrica na alteração do modo de rotação das três bombas de combate a incêndio. Os TMs Flaviano e Rodney com apoio do eng. Allan passaram o modo controle de rotação do modo &quot;DROOP&quot; para modo &quot;ISOC&quot; fixando dessa forma o valor de rotação do motor a diesel em 1800rpm. Após as alterações foram testadas todas as bombas, o valor médio de rotação em torno de 1830rpm. Atividade concluída com sucesso. _x000a_Status: Concluído - disponível_x000a_"/>
    <m/>
    <s v="Preventiva"/>
    <s v="PN-B-540001A"/>
    <s v="PN-B-540001A"/>
    <x v="2"/>
    <x v="47"/>
    <s v="Controle e Monitoramento"/>
    <s v="Passar o modo controle de rotação do modo &quot;DROOP&quot; para modo &quot;ISOC&quot;"/>
    <d v="2018-06-05T07:30:00"/>
    <d v="2018-06-05T11:00:00"/>
    <d v="2017-12-31T23:59:00"/>
    <n v="3.5000000000582077"/>
    <n v="3727.516666666721"/>
    <s v="NÃO"/>
    <x v="1"/>
    <s v="NÃO"/>
    <m/>
    <m/>
    <m/>
    <m/>
    <x v="7"/>
    <m/>
    <n v="3731.0166666667792"/>
  </r>
  <r>
    <x v="1"/>
    <x v="6"/>
    <s v="Elétrica+Engenharia: _x000a_OM 2017516631 - B-540001A - Alteração modo de operação - ISOC_x000a_OM 2017649042 - B-540001B - Alteração modo de operação - ISOC_x000a_OM 2017649090 - B-540001C - Alteração modo de operação - ISOC_x000a_Hoje conforme programado tivemos atuação da equipe de elétrica na alteração do modo de rotação das três bombas de combate a incêndio. Os TMs Flaviano e Rodney com apoio do eng. Allan passaram o modo controle de rotação do modo &quot;DROOP&quot; para modo &quot;ISOC&quot; fixando dessa forma o valor de rotação do motor a diesel em 1800rpm. Após as alterações foram testadas todas as bombas, o valor médio de rotação em torno de 1830rpm. Atividade concluída com sucesso. _x000a_Status: Concluído - disponível"/>
    <m/>
    <s v="Preventiva"/>
    <s v="PN-B-540001B"/>
    <s v="PN-B-540001B"/>
    <x v="2"/>
    <x v="31"/>
    <s v="Controle e Monitoramento"/>
    <s v="Passar o modo controle de rotação do modo &quot;DROOP&quot; para modo &quot;ISOC&quot;"/>
    <d v="2018-06-05T12:00:00"/>
    <d v="2018-06-05T15:00:00"/>
    <d v="2017-12-31T23:59:00"/>
    <n v="3"/>
    <n v="3732.016666666721"/>
    <s v="NÃO"/>
    <x v="1"/>
    <s v="NÃO"/>
    <m/>
    <m/>
    <m/>
    <m/>
    <x v="7"/>
    <m/>
    <n v="3735.016666666721"/>
  </r>
  <r>
    <x v="1"/>
    <x v="6"/>
    <s v="Elétrica+Engenharia: _x000a_OM 2017516631 - B-540001A - Alteração modo de operação - ISOC_x000a_OM 2017649042 - B-540001B - Alteração modo de operação - ISOC_x000a_OM 2017649090 - B-540001C - Alteração modo de operação - ISOC_x000a_Hoje conforme programado tivemos atuação da equipe de elétrica na alteração do modo de rotação das três bombas de combate a incêndio. Os TMs Flaviano e Rodney com apoio do eng. Allan passaram o modo controle de rotação do modo &quot;DROOP&quot; para modo &quot;ISOC&quot; fixando dessa forma o valor de rotação do motor a diesel em 1800rpm. Após as alterações foram testadas todas as bombas, o valor médio de rotação em torno de 1830rpm. Atividade concluída com sucesso. _x000a_Status: Concluído - disponível"/>
    <m/>
    <s v="Preventiva"/>
    <s v="PN-B-540001C"/>
    <s v="PN-B-540001C"/>
    <x v="2"/>
    <x v="39"/>
    <s v="Controle e Monitoramento"/>
    <s v="Passar o modo controle de rotação do modo &quot;DROOP&quot; para modo &quot;ISOC&quot;"/>
    <d v="2018-06-05T15:30:00"/>
    <d v="2018-06-05T18:00:00"/>
    <d v="2017-12-31T23:59:00"/>
    <n v="2.4999999999417923"/>
    <n v="3735.5166666667792"/>
    <s v="NÃO"/>
    <x v="1"/>
    <s v="NÃO"/>
    <m/>
    <m/>
    <m/>
    <m/>
    <x v="7"/>
    <m/>
    <n v="3738.016666666721"/>
  </r>
  <r>
    <x v="1"/>
    <x v="6"/>
    <s v="07/06 - Elétrica+Caldeiraria:_x000a_OM 2017173041 C-UC-513401B - Religação Cabos+Troca conexões+Teste funcional_x000a_Hoje foi dado prosseguimento na intervenção para restabelecimento do compressor de ar &quot;B&quot; original. Equipe de elétrica atuou na período da manhã removendo os cabos do compressor alugado da AGERADORA e reinstalou no compressor original. Em paralelo a equipe da caldeiraria realizou a desconexão do mangote e giro do spool da saída para conexão retonando com a condição original do compressor. Na parte da tarde quando do momento da remoção do libra da válvula descarga(gaveta) foi identificado trinca no flange lado do compressor em quase toda sua extensão inviabilizando qualquer tipo de teste na máquina. Com isso, junto a coordenação optamos impedir esse compressor até a troca dessa válvula. A equipe da CCT localizou no almoxarifado uma sobressalente válvula recuperada, no entanto, para realização dessa troca é necessário parada total da unidade devido a não ter nenhum tipo de bloqueio a montante desse compressor ou de qualquer outro ponto no header de saída.  _x000a_Planejamento-Caldeiraria: Por gentileza viabilizar nota/OM para substituição dessa válvula danificada no período de parada total em julho ou qualquer outra oportunidade de parada.   _x000a_Status: Reprogramar - Indisponível  -  31/07 - Caldeiraria_x000a_OM 2017710044 P. TOTAL - VALV-51340111 - Trinca no Flange da Válvula_x000a_Realizado com sucesso a troca da válvula manual de bloqueio do C-513401B. Compressor estará disponível para testes quando do retorno do sistema de ar comprimido._x000a_Status: Concluído"/>
    <m/>
    <s v="Corretiva"/>
    <s v="C-UC-513401B"/>
    <s v="VALV-51340111"/>
    <x v="8"/>
    <x v="48"/>
    <s v="Compressor"/>
    <s v="Substituição da  VALV-51340111 (Válvula manual de bloqueio)"/>
    <d v="2018-06-07T09:45:00"/>
    <d v="2018-09-13T17:00:00"/>
    <d v="2017-12-31T23:59:00"/>
    <n v="2359.2500000000582"/>
    <n v="3777.766666666721"/>
    <s v="NÃO"/>
    <x v="0"/>
    <s v="NÃO"/>
    <s v="2-Falha de Material"/>
    <s v="2.5-Fratura/Quebra"/>
    <s v="3-Operação/Manutenção"/>
    <s v="3.1-Serviço fora das condições de projeto"/>
    <x v="1"/>
    <m/>
    <n v="6137.0166666667792"/>
  </r>
  <r>
    <x v="1"/>
    <x v="6"/>
    <s v="OI 2016306539 - M-VE-P-123113E - Reinstalar Polia Motora do Ventilador_x000a_Hoje no redia das 8h o Coordenador e Gerente de Operação solicitaram atuação imediata neste ventilador devido baixa refrigeração no sistema da UAPO I por falta de dois ventiladores e a alta carga da planta devido a parada da UAPO II. Esta atividade seria executa na semana 24 acabando sendo antecipada, a equipe de mecânica atuou na instalação da polia e correia do ventilador, realizado teste e liberado para a operação por volta das 14:30h._x000a_Status: Concluído - Operando"/>
    <m/>
    <s v="Corretiva"/>
    <s v="M-VE-P-123113E"/>
    <s v="POLIA"/>
    <x v="5"/>
    <x v="49"/>
    <s v="Ventilador"/>
    <s v="USINAR E REISNTALAR POLIA"/>
    <d v="2018-06-12T09:30:00"/>
    <d v="2018-06-12T16:30:00"/>
    <d v="2017-12-31T23:59:00"/>
    <n v="6.9999999999417923"/>
    <n v="3897.5166666667792"/>
    <s v="NÃO"/>
    <x v="0"/>
    <s v="NÃO"/>
    <s v="1-Falha Mecânica"/>
    <s v="1.5-Afrouxamento/Perda de Torque"/>
    <s v="3-Operação/Manutenção"/>
    <s v="3.1-Serviço fora das condições de projeto"/>
    <x v="0"/>
    <m/>
    <n v="3904.516666666721"/>
  </r>
  <r>
    <x v="1"/>
    <x v="0"/>
    <s v="13/09 - Mecânica/Caldeiraria_x000a_OM 2018038714 - Mecânica/Caldeiraria - Apoio ao retorno da Unidade_x000a_C-123102B: Hoje por volta das 11h45, houve nova queda do compressor de propano B, desta vez por diferencial alto no filtro do sistema de óleo. Compressor de propano A foi partido após breve atuação da automação e a equipe de caldeiraria foi mobilizada no período da tarde para realizar a limpeza do filtro das bombas de óleo. Realmente havia bastante obstrução no filtro, que foi limpo e reinstalado, deixando novamente o compressor disponível para a OP._x000a_Status: Concluído - Disponível"/>
    <m/>
    <s v="Corretiva"/>
    <s v="C-123102B"/>
    <s v="Filtro do sistema de óleo"/>
    <x v="1"/>
    <x v="30"/>
    <s v="Lubrificação"/>
    <s v=" Realizado limpeza do filtro das bombas de óleo"/>
    <d v="2018-09-13T13:00:00"/>
    <d v="2018-09-13T15:00:00"/>
    <d v="2018-03-25T19:00:00"/>
    <n v="2.0000000000582077"/>
    <n v="4122"/>
    <s v="SIM"/>
    <x v="1"/>
    <s v="NÃO"/>
    <s v="3-Falha na Instrumentação"/>
    <s v="3.2 - Sem sinal/indicação/alarme"/>
    <s v="3-Operação/Manutenção"/>
    <s v="3-Operação/Manutenção"/>
    <x v="2"/>
    <m/>
    <n v="4124.0000000000582"/>
  </r>
  <r>
    <x v="1"/>
    <x v="4"/>
    <s v="19/10 - Mecânica+Elétrica+Mov.Carga:_x000a_OE 2018303229 B-123101A - Vazamento de óleo_x000a_Hoje conforme solicitado pela operação no REDIA foi antecipado atividade de reparo da bomba e MEG A da UAPO I da semana #43 para #42 em função de vazamento pela redutora. Em campo foi realizado a remoção dos cabos e do conjunto motor e da redutora para reparo em oficina. Em oficina foi verificado folga na entrada e saída da redutora fora dos limites de tolerância. Em avaliação junto coord. Gustavo foi decidido por substituir a mesma por redutora sobressalente disponível em estoque. Foi aberto a redutora nova e coleta de medidas das folgas para referência comparação com redutora danificada. Atividade continua amanhã com montagem da redutora nova com motor junto com a sua reinstalação no campo. Foi mobilizado os apoios de caminhão munck e empilhadeira da recomposição do equipamento no campo."/>
    <m/>
    <s v="Corretiva"/>
    <s v="Cabeçote bomba"/>
    <s v="vedação cabeçote bomba"/>
    <x v="5"/>
    <x v="42"/>
    <s v="Bomba"/>
    <s v="Realizado verificação e realizado troca do redutor por excesso de folga axial"/>
    <d v="2018-10-19T08:30:00"/>
    <d v="2018-10-23T14:19:00"/>
    <d v="2018-04-30T12:00:00"/>
    <n v="101.81666666676756"/>
    <n v="4124.4999999999418"/>
    <s v="NÃO"/>
    <x v="1"/>
    <s v="NÃO"/>
    <m/>
    <m/>
    <m/>
    <m/>
    <x v="4"/>
    <m/>
    <n v="4226.3166666667094"/>
  </r>
  <r>
    <x v="1"/>
    <x v="4"/>
    <s v="03/10 - Caldeiraria+Mecânica:_x000a_OM 2018192727 B-2123101A - Sanar vazamento Amortecedor Pulsação_x000a_Hoje tivemos a remoção do campo o amortecedor de pulsação da bomba A de MEG da UAPO II para realização de reparo em bancada/calibração em bancada pela equipe de mecânica. _x000a_Status: Em andamento - Indisponível_x000a_04/10 - Caldeiraria+Mecânica:_x000a_OM 2018192727 B-2123101A - Sanar vazamento Amortecedor Pulsação_x000a_Feito teste de pressurização em oficina constatado que os anéis de vedação inferiores estão dando passagem. Para amanhã está previsto a substituição desses anéis a calibração da bexiga pela mecânica e reinstalação no campo pela caldeiraria._x000a_Status: Em andamento - Indisponível_x000a_05/10 - Mecânica+Caldeiraria:_x000a_OM 2018192727 B-2123101A - Sanar vazamento Amortecedor Pulsação_x000a_Realizado a desmontagem dos anéis de vedação verificados que não havia danos aparente. Pelo indicativo da equipe o vazamento aparentemente era devido a posição de assentamento das vedações um pouco fora, os anéis foram limpos reinstalados e feito teste de estanqueidade com sucesso. Calibrado a bexiga com N2 e reinstalado o equipamento no campo pela caldeiraria. Equipamento liberado para operação por volta das 15h00, segue agora os trâmites operacionais para remoção do libra e testes funcionais à ser realizado durante o final de semana. Item quitado no PFCEO._x000a_Status: Concluído - disponível_x000a_08/10 - Caldeiraria+Mecânica:_x000a_OM 2018192727 - B-2123101A Vazamento amortecedor de pulsação_x000a_Após reparo realizado no acumulador de descarga da bomba foi acompanhado a pressurização e operação da bomba, porém voltou a apresentar vazamento pelo acumulador. Como a atividade está ainda dentro da programação semanal, será removido novamente o acumulador para inspeção e reparo em bancada._x000a_Status: Em andamento - Disponível"/>
    <m/>
    <s v="Corretiva"/>
    <s v="V-B-2123101A"/>
    <s v="V-B-2123101A"/>
    <x v="2"/>
    <x v="32"/>
    <s v="Bomba"/>
    <s v="Calibração e repararo B-2123101A"/>
    <d v="2018-10-03T09:30:00"/>
    <d v="2018-10-05T15:00:00"/>
    <d v="2018-09-13T17:00:00"/>
    <n v="53.499999999941792"/>
    <n v="472.5"/>
    <s v="NÃO"/>
    <x v="1"/>
    <s v="NÃO"/>
    <s v="1-Falha Mecânica"/>
    <s v="1.1-Vazamento"/>
    <s v="3-Operação/Manutenção"/>
    <s v="3.0-Geral"/>
    <x v="1"/>
    <m/>
    <n v="525.99999999994179"/>
  </r>
  <r>
    <x v="1"/>
    <x v="0"/>
    <s v="05/09 - Automação+Mecânica:_x000a_OE 2017334883 - B-631503 Falha na Partida_x000a_Hoje tivemos recebimento pela manhã da primeira carreta de propano para recomposição do inventário do vaso de MAKE UP, a equipe solicitou apoio da MI para partida da bomba de descarregamento. Tivemos o em campo do Eng. Suzuki, Líder Renato e Coordenador Caio para avaliação para partida assistida e levantamento de dados para estudo de melhoria do plano de selagem. Foram tentadas várias manobras operacionais sem sucesso. Tentado a partida porém durante a pressurização da bomba ocorreu o esvaziamento de todo do pote de selagem, acionado a mecânica para completação do DRU, verificado a presença de glicol pela linha de vent da bomba. Foi realizado reaperto na válvula de dreno do sistema de selagem, onde foi dado meia volta de aperto. Tentado nova partida sem sucesso devido a pressão alta no sistema de selagem. Realizado então despressurização da bomba onde ocorreu a queda de pressão do sistema de selagem levando a diagnóstico de possível quebra do selo primário ou selo estava aberto. Foi feito teste despressurizando a bomba totalmente elevando a pressão do sistema de selagem com nova completação de glicol, onde o selo apresentou estanqueidade diante disso, foi realizado diversas partida sem sucesso devido a necessidade de alinhamento das válvulas de fundo das esferas 4 e 5 que estavam fechadas gerando shutdown para gaveta elétrica no K-13 via sinal do PES. Após abertura das válvulas foi feito by-pass do sinal de alarme do PDI-6315328 via ECOS. Após isso, foi feito a partida da bomba com sucesso, no entanto, a equipe da operação não estava conseguindo tirar todo o gás de dentro da bomba. Após a entrega da bomba operando a equipe da MI foi desmobilizada por volta das 20h00. Entregue equipamento para operação realizar a escorva no sistema para descarregamento do caminhão._x000a_Status: Concluído-operando "/>
    <m/>
    <s v="Corretiva"/>
    <s v="B-631503"/>
    <s v="B-631503"/>
    <x v="5"/>
    <x v="20"/>
    <s v="Bomba"/>
    <s v="Completação do DRU; verificação da presença de glicol pela linha de venti da bomba; realização de reaperto na válvula de dreno do sistema de selagem; realização de despressurização da bomba; alinhamento das válvulas de fundo das esferas 4 e 5;realização de by-pass do sinal de alarme do PDI-6315328"/>
    <d v="2018-09-05T15:30:00"/>
    <d v="2018-09-05T19:00:00"/>
    <d v="2018-03-08T09:00:00"/>
    <n v="3.4999999998835847"/>
    <n v="4350.5000000000582"/>
    <s v="NÃO"/>
    <x v="1"/>
    <s v="NÃO"/>
    <s v="6-Demais Falhas (Miscelâneas)"/>
    <s v="6.2-Causas Combinadas"/>
    <s v="5-Miscelâneas/Demais causas"/>
    <s v="5.3-Causas combinadas"/>
    <x v="2"/>
    <m/>
    <n v="4353.9999999999418"/>
  </r>
  <r>
    <x v="1"/>
    <x v="0"/>
    <s v="26/09 - Elétrica:_x000a_OE 2018038599 Elétrica- Apoio ao retorno da Unidade_x000a_B-1621301A/B - Falha do disjuntor - Acionado manutenção devido as duas bombas com impedimento de partida por falha nos disjuntores, equipe atuou corrigindo a de indicação de carregamento de mole e de inserção do disjuntor._x000a_Status: Concluído  - Disponível"/>
    <m/>
    <s v="Corretiva"/>
    <s v="Disjuntor"/>
    <s v="Disjuntor"/>
    <x v="2"/>
    <x v="38"/>
    <s v="Bomba"/>
    <s v="Realização de reparo na indicação de carregamento de mole e inserção de disjuntor"/>
    <d v="2018-09-26T07:10:00"/>
    <d v="2018-09-26T18:10:00"/>
    <d v="2018-07-07T11:00:00"/>
    <n v="11.000000000058208"/>
    <n v="1940.1666666665697"/>
    <s v="NÃO"/>
    <x v="1"/>
    <s v="NÃO"/>
    <s v="4-Falha Elétrica"/>
    <s v="4.3-Sem energia"/>
    <s v="3-Operação/Manutenção"/>
    <s v="3.0-Geral"/>
    <x v="3"/>
    <m/>
    <n v="1951.1666666666279"/>
  </r>
  <r>
    <x v="1"/>
    <x v="9"/>
    <s v="16/07  - Mecânica:_x000a_OM 2017645796 - M-B-123701A Subst. Rolamentos do Motor_x000a_Segue em andamento atividade em oficina para a substituição dos rolamentos do motor. Hoje foi aberto o motor, removido as tampas, medidos os dimensionais de folga. Atividade continua amanhã. _x000a_Status: Em andamento - continua 16/07_x000a_"/>
    <m/>
    <s v="Corretiva"/>
    <s v="M-B-123701A"/>
    <s v="M-B-123701A"/>
    <x v="2"/>
    <x v="50"/>
    <s v="Motor"/>
    <s v="Subistituição de rolamento do moter elétrico"/>
    <d v="2018-07-16T08:00:00"/>
    <d v="2018-07-23T16:30:00"/>
    <d v="2017-12-31T23:59:00"/>
    <n v="176.49999999994179"/>
    <n v="4712.0166666667792"/>
    <s v="NÃO"/>
    <x v="1"/>
    <s v="NÃO"/>
    <s v="7-Manutenção Preventiva"/>
    <s v="7-Manutenção Preventiva"/>
    <s v="7-Manutenção Preventiva"/>
    <s v="7-Manutenção Preventiva"/>
    <x v="0"/>
    <m/>
    <n v="4888.516666666721"/>
  </r>
  <r>
    <x v="1"/>
    <x v="9"/>
    <s v="26/07 - Mecânica:_x000a_OI 2017898038 - B-600001A - Limpeza filtro Y_x000a_OI 2017897893 - B-600001B - Limpeza filtro Y_x000a_As 05:00h da manhã foi acionado a manutenção devido ao entupimento dos filtro das bombas de drenagem fechada impedindo a continuidade na drenagem dos coletores para a liberação da unidade para a parada de manutenção da unidade, sendo entregue as bombas para a operação as 08:00h. Logo que realizada a partida da bomba B já ocorreu o entupimento do filtro, foi acionado o ISUP para atuar na limpeza do filtro novamente. Devido a criticidade da drenagem dos coletores o Gerente Amauri autorizou a remoção do filtro e a operação da bomba sem o filtro na sucção, sendo assim concluída a drenagem dos coletores no final do dia._x000a_Status: Concluído - Disponível"/>
    <m/>
    <s v="Corretiva"/>
    <s v="Filtro Y"/>
    <s v="Filtro Y"/>
    <x v="2"/>
    <x v="51"/>
    <s v="Acessórios Pacote"/>
    <s v="Limpeza do Filtro"/>
    <d v="2018-07-26T05:00:00"/>
    <d v="2018-07-26T08:00:00"/>
    <d v="2017-12-31T23:59:00"/>
    <n v="3"/>
    <n v="4949.0166666667792"/>
    <s v="NÃO"/>
    <x v="1"/>
    <s v="NÃO"/>
    <s v="1-Falha Mecânica"/>
    <s v="1.6Interferência/Travamento/Emperramento"/>
    <s v="3-Operação/Manutenção"/>
    <s v="3.1-Serviço fora das condições de projeto"/>
    <x v="1"/>
    <m/>
    <n v="4952.0166666667792"/>
  </r>
  <r>
    <x v="1"/>
    <x v="9"/>
    <s v="26/07 - Mecânica:_x000a_OI 2017898038 - B-600001A - Limpeza filtro Y_x000a_OI 2017897893 - B-600001B - Limpeza filtro Y_x000a_As 05:00h da manhã foi acionado a manutenção devido ao entupimento dos filtro das bombas de drenagem fechada impedindo a continuidade na drenagem dos coletores para a liberação da unidade para a parada de manutenção da unidade, sendo entregue as bombas para a operação as 08:00h. Logo que realizada a partida da bomba B já ocorreu o entupimento do filtro, foi acionado o ISUP para atuar na limpeza do filtro novamente. Devido a criticidade da drenagem dos coletores o Gerente Amauri autorizou a remoção do filtro e a operação da bomba sem o filtro na sucção, sendo assim concluída a drenagem dos coletores no final do dia._x000a_Status: Concluído - Disponível"/>
    <m/>
    <s v="Corretiva"/>
    <s v="Filtro Y"/>
    <s v="Filtro Y"/>
    <x v="2"/>
    <x v="52"/>
    <s v="Acessórios Pacote"/>
    <s v="Limpeza do Filtro"/>
    <d v="2018-07-26T05:00:00"/>
    <d v="2018-07-26T08:00:00"/>
    <d v="2017-12-31T23:59:00"/>
    <n v="3"/>
    <n v="4949.0166666667792"/>
    <s v="NÃO"/>
    <x v="1"/>
    <s v="NÃO"/>
    <s v="1-Falha Mecânica"/>
    <s v="1.6Interferência/Travamento/Emperramento"/>
    <s v="3-Operação/Manutenção"/>
    <s v="3.1-Serviço fora das condições de projeto"/>
    <x v="1"/>
    <m/>
    <n v="4952.0166666667792"/>
  </r>
  <r>
    <x v="1"/>
    <x v="5"/>
    <s v="01,02,03,06,07,08,10,14,15,16,17,27,28,29,/08 - Sulzer/Engenharia:_x000a_OM 2017591632 - M-B-2621301B Subst. Castelo da Base _x000a_Hoje foi concluído a montagem dos três eletrodutos que haviam sido removidos para instalação da nova base do castelo. Foi concluído também o alinhamento do motor. Ficou pendente agora a recomposição dos cabos dos instrumentos, montagem dos eletrodutos e reinstalação dos cabos do motor para realização de testes funcionais. Acordado entre CMOC e MI que essas etapas pendentes serão realizadas na programação da semana #36 quando teremos novamente alimentação para fazer o teste do sentido de giro do motor._x000a_Status: Reprogramada - Semana #36"/>
    <m/>
    <s v="Preventiva"/>
    <s v="Castelo da Base"/>
    <s v="Castelo da Base (B-2621301B)"/>
    <x v="2"/>
    <x v="16"/>
    <s v="Motor"/>
    <s v="Subistituição do Castelo da Base (B-2321301B)"/>
    <d v="2018-08-01T09:00:00"/>
    <d v="2018-09-20T15:50:00"/>
    <d v="2018-01-03T16:30:00"/>
    <n v="1206.8333333332557"/>
    <n v="5032.5"/>
    <s v="NÃO"/>
    <x v="1"/>
    <s v="NÃO"/>
    <s v="7-Manutenção Preventiva"/>
    <s v="7-Manutenção Preventiva"/>
    <s v="7-Manutenção Preventiva"/>
    <s v="7-Manutenção Preventiva"/>
    <x v="5"/>
    <m/>
    <n v="6239.3333333332557"/>
  </r>
  <r>
    <x v="1"/>
    <x v="5"/>
    <s v="13,15/08 - Mecânica_x000a_OM 2016778155 - B-513203 - Montar andaime e substituir rolamentos_x000a_Realizada remoção da bomba para oficina. Amanhã será iniciada a troca dos rolamentos._x000a_Status: Em andamento_x000a_Preditiva_x000a_14/09 - OM 2016778155 - B-513203 Rolamento Danificado_x000a_Realizada coleta e verificação dos parâmetros de vibração pela preditiva. Bomba está OK, sem necessidade de alinhar. No período da manhã, a mesma foi parada para partida da bomba 01B. Está disponível._x000a_Status: Concluído - Disponível_x000a_"/>
    <m/>
    <s v="Corretiva"/>
    <s v="ROLAMENTO DA B-513203"/>
    <s v="ROLAMENTO B-513203"/>
    <x v="2"/>
    <x v="53"/>
    <s v="Bomba"/>
    <s v="Realizar subistituição de rolamento"/>
    <d v="2018-08-13T09:00:00"/>
    <d v="2018-08-24T12:00:00"/>
    <d v="2017-12-31T23:59:00"/>
    <n v="267"/>
    <n v="5385.016666666721"/>
    <s v="NÃO"/>
    <x v="1"/>
    <s v="NÃO"/>
    <s v="1-Falha Mecânica"/>
    <s v="1.2-Vibração"/>
    <s v="3-Operação/Manutenção"/>
    <s v="3.4-Desgaste e deterioção esperados."/>
    <x v="0"/>
    <m/>
    <n v="5652.016666666721"/>
  </r>
  <r>
    <x v="1"/>
    <x v="7"/>
    <s v="Inspeção de seção quente - discharge nozzle e combustores - recomendação GT"/>
    <m/>
    <s v="Corretiva"/>
    <s v="GG-513201A"/>
    <s v="Discharge nozzle"/>
    <x v="4"/>
    <x v="17"/>
    <s v="GG-Combustão"/>
    <s v="Realizar overhaul"/>
    <d v="2018-04-30T08:00:00"/>
    <d v="2019-02-27T20:52:00"/>
    <d v="2018-04-26T13:00:00"/>
    <n v="7284.8666666665231"/>
    <n v="91.000000000116415"/>
    <s v="NÃO"/>
    <x v="0"/>
    <s v="NÃO"/>
    <s v="1-Falha Mecânica"/>
    <s v="2.2-Corrosão"/>
    <s v="3-Operação/Manutenção"/>
    <s v="3.4-Desgaste e deterioção esperados."/>
    <x v="9"/>
    <m/>
    <n v="7375.8666666666395"/>
  </r>
  <r>
    <x v="1"/>
    <x v="5"/>
    <s v="24,25,27,28,29,30/08 - OM 2017613206 B-2123101B AJUSTE DE DEFASAGEM_x000a_Hoje foi concluído o alinhamento dos três cabeçotes pela equipe da G&amp;E, próximo passo agora é o desraqueteamento pela G&amp;E nos próximos dias._x000a_Status: Em andamento - Continua 31/08"/>
    <m/>
    <s v="Corretiva"/>
    <s v="B-2123101B"/>
    <s v="B-2123101B"/>
    <x v="2"/>
    <x v="22"/>
    <s v="Bomba"/>
    <s v="Ajuste de defasagem da bomba"/>
    <d v="2018-08-24T13:00:00"/>
    <d v="2018-08-31T17:00:00"/>
    <d v="2017-12-31T23:59:00"/>
    <n v="172.00000000011642"/>
    <n v="5653.0166666666628"/>
    <s v="NÃO"/>
    <x v="1"/>
    <s v="NÃO"/>
    <s v="1-Falha Mecânica"/>
    <s v="1.5-Afrouxamento/Perda de Torque"/>
    <s v="3-Operação/Manutenção"/>
    <s v="3.1-Serviço fora das condições de projeto"/>
    <x v="0"/>
    <m/>
    <n v="5825.0166666667792"/>
  </r>
  <r>
    <x v="1"/>
    <x v="4"/>
    <s v="22/10 - Elétrica_x000a_OI 2018347124 C-513401F - Desarmando_x000a_Acionado manutenção devido desarmes recorrentes do compressor por atuação de proteção por curto na gaveta. Equipe foi no local identificando na real um curto na emenda do cabo dentro do painel do compressor C-513401F onde realiza a alimentação do compressor alugado. Realizado nova conexão cabo e eliminando a falha, sendo colocado o compressor em operação sem apresentar nenhuma anormalidade. Equipamento liberado as 18:00h."/>
    <m/>
    <s v="Corretiva"/>
    <s v="conexão painel "/>
    <s v="Conexão painel elétrico"/>
    <x v="8"/>
    <x v="36"/>
    <s v="Painel Elétrico"/>
    <s v="Reaperto conexão do painel elétrico"/>
    <d v="2018-10-22T09:00:00"/>
    <d v="2018-10-22T18:30:00"/>
    <d v="2018-09-05T15:00:00"/>
    <n v="9.5000000000582077"/>
    <n v="1122"/>
    <s v="NÃO"/>
    <x v="0"/>
    <s v="NÃO"/>
    <s v="1-Falha Mecânica"/>
    <s v="1.5-Afrouxamento/Perda de Torque"/>
    <s v="3-Operação/Manutenção"/>
    <s v="3.4-Desgaste e deterioção esperados."/>
    <x v="2"/>
    <m/>
    <n v="1131.5000000000582"/>
  </r>
  <r>
    <x v="1"/>
    <x v="0"/>
    <s v="12/09 - Elétrica+Automação_x000a_OM 2018038599 M-VT-C-123102B-Desarme motor do ventilador._x000a_Estamos com equipe de elétrica e automação atuando na verificação da falha do motor do ventilador do permutador das bombas de óleo de lubrificação do motor do propano B que está desarmando. Fforam verificados os sinais na gaveta 3J do PN-513207 e constatado que desarme é devido ausência do sinal vindo do PES. TM Damasco segue atuando na busca desse sinal no painel do PLC/Rearranjo._x000a_Status: Em andamento_x000a_13/09 - Elétrica/Automação_x000a_OM 2018038599 ELÉTRICA - Apoio ao retorno da Unidade_x000a_M-VT-C-123102B - Desarme do motor: Após falha de comunicação gerando confusão, onde foi avaliado o cooler do sistema de óleo do compressor que está librado a um tempo para reparo que possui redundância com o cooler do sistema de lubrificação do motor principal que não tem redundância. Chegamos  a conclusão de que o ventilador que está em falha é o do sistema de lubrificação do motor principal que não possui redundância e temperatura do óleo elevar pode ocorrer o TRIP do compressor, a equipe avaliou e a gaveta do disjuntor do ventilador está com indicação de SD onde foi identificado que a gaveta está enviando o sinal de 24V para o PES e recebendo também o sinal de 24V do PES. Para isso a equipe precisa desconectar o cabo de SD que vai para o PES e simular um novo sinal de 24V enviado por uma fonte externa para identificar a origem da falha. Por solicitação do Coordenador de operação a atividade deveria ser deixada para a parte da manhã onde Mexilhão realizará o fechamento de 2 poços e estando com a pressão dos GASMEX mais baixa caso acorra algum SD na unidade estará menos crítico para o retorno da unidade_x000a_Status: Indisponível"/>
    <m/>
    <s v="Corretiva"/>
    <s v="M-VT-C-123102B"/>
    <s v="M-VT-C-123102B"/>
    <x v="5"/>
    <x v="30"/>
    <s v="Motor"/>
    <s v="Verificados os sinais na gaveta 3J do PN-513207 ; Avaliação do cooler do sistema de óleo do compressor; avaliação da gaveta do disjuntor do ventilador; Desconectar o cabo de SD"/>
    <d v="2018-09-12T07:30:00"/>
    <d v="2018-09-25T13:20:00"/>
    <d v="2017-12-31T23:59:00"/>
    <n v="317.83333333331393"/>
    <n v="6103.516666666721"/>
    <s v="NÃO"/>
    <x v="0"/>
    <s v="NÃO"/>
    <s v="3-Falha na Instrumentação"/>
    <s v="3.2 - Sem sinal/indicação/alarme"/>
    <s v="3-Operação/Manutenção"/>
    <s v="3.1-Serviço fora das condições de projeto"/>
    <x v="2"/>
    <m/>
    <n v="6421.3500000000349"/>
  </r>
  <r>
    <x v="1"/>
    <x v="0"/>
    <s v="13/09 - Elétrica/Automação_x000a_OM 2018038599 ELÉTRICA - Apoio ao retorno da Unidade_x000a_C-513401C: Analisado a falha de sobre carga do motor do compressor após ter retornado para sistema de geração principal da unidade onde foi identificado a inversão de umas das fases do motor fazendo com que ocorresse a sobre carga, com isso foi invertida a fase do motor e colocado o compressor em operação sem anormalidade._x000a_Status: Concluído - Operando"/>
    <m/>
    <s v="Corretiva"/>
    <s v="M-C-513401C"/>
    <s v="M-C-513401C"/>
    <x v="8"/>
    <x v="54"/>
    <s v="Motor"/>
    <s v="Realização de inverção da fase do motor"/>
    <d v="2018-09-13T13:00:00"/>
    <d v="2018-09-13T23:00:00"/>
    <d v="2017-12-31T23:59:00"/>
    <n v="10.000000000116415"/>
    <n v="6133.0166666666628"/>
    <s v="NÃO"/>
    <x v="0"/>
    <s v="NÃO"/>
    <s v="4-Falha Elétrica"/>
    <s v="4-Falha Elétrica"/>
    <s v="3-Operação/Manutenção"/>
    <s v="3-Operação/Manutenção"/>
    <x v="3"/>
    <m/>
    <n v="6143.0166666667792"/>
  </r>
  <r>
    <x v="1"/>
    <x v="0"/>
    <s v="25/09  - OM 2018038599 - Apoio elétrica partida unidade_x000a_MV-P-2123713-7 - Não entra em operação. _x000a_A Elétrica foi acionada para verificar falha na partida do motor, foi identificado que falha na inserção do cubículo, reparado e colocado em operação._x000a_Status: Concluído - operando"/>
    <m/>
    <s v="Corretiva"/>
    <s v="Cubículo"/>
    <s v="Cubículo"/>
    <x v="5"/>
    <x v="55"/>
    <s v="Motor"/>
    <s v="Realizado Inserção do cubículo após ser reparado"/>
    <d v="2018-09-25T10:30:00"/>
    <d v="2018-09-26T00:04:00"/>
    <d v="2017-12-31T23:59:00"/>
    <n v="13.566666666709352"/>
    <n v="6418.516666666721"/>
    <s v="NÃO"/>
    <x v="0"/>
    <s v="NÃO"/>
    <s v="3-Falha na Instrumentação"/>
    <s v="3-Falha na Instrumentação"/>
    <s v="3-Operação/Manutenção"/>
    <s v="3.0-Geral"/>
    <x v="3"/>
    <m/>
    <n v="6432.0833333334303"/>
  </r>
  <r>
    <x v="1"/>
    <x v="0"/>
    <s v="27/09 - Mecânica_x000a_OM 2018032425 - GE-513202 MANUT PREV ANUAL_x000a_Iniciada e praticamente finalizada toda a preventiva mecânica do MTU. Somente está faltando a troca do filtro de óleo lubrificante, que será realizada amanha. Amanhã também a elétrica iniciará suas atividades, com previsão de finalizar no mesmo dia, salvo grandes imprevistos._x000a_Status: Em andamento - Disponível"/>
    <m/>
    <s v="Preventiva"/>
    <s v="MTU"/>
    <s v="GE-513202"/>
    <x v="6"/>
    <x v="29"/>
    <s v="Gerador"/>
    <s v="Mantenção preventiva anual no GE-513202"/>
    <d v="2018-09-27T09:00:00"/>
    <d v="2018-09-30T17:00:00"/>
    <d v="2017-12-31T23:59:00"/>
    <n v="80.000000000058208"/>
    <n v="6465.016666666721"/>
    <s v="NÃO"/>
    <x v="0"/>
    <s v="NÃO"/>
    <s v="7-Manutenção Preventiva"/>
    <s v="7-Manutenção Preventiva"/>
    <s v="7-Manutenção Preventiva"/>
    <s v="7-Manutenção Preventiva"/>
    <x v="11"/>
    <m/>
    <n v="6545.0166666667792"/>
  </r>
  <r>
    <x v="1"/>
    <x v="4"/>
    <s v="02/10 - Elétrica:_x000a_OE 2015668168 -C-513401D- Substituição Contatora e terminal gaveta_x000a_Realizado atividade extraprogramada antecipada da semana #40 para substituição da contatora danificada e do terminal da fase T que estava bastante degradado. Essa demanda é oriunda de atividade preditiva realizada recentemente. Além da substituição dos dois componentes danificados foi necessário também a troca do sensor de gaveta inserida que apresentando falha. TM Valdemar retirou da gaveta reserva esse componente e recompôs esse demarrador DEM-05 do PN-513213 reestabelecendo a gaveta. Equipamento foi liberado com sucesso por volta das 15h00. Compressor segue operando sem anormalidades._x000a_Status: Concluído-operando"/>
    <m/>
    <s v="Corretiva"/>
    <s v="Diversos"/>
    <s v="Diversos"/>
    <x v="8"/>
    <x v="56"/>
    <s v="Compressor"/>
    <s v="Substituição Contatora e terminal gaveta_x000a_do terminal da fase T;  troca do sensor de gaveta inserida;  recomposição do demarrador DEM-05 do PN-513213; reestabelecimento da a gaveta. Equipamento foi liberado com sucesso por volta das 15h00. Compressor segue operando sem anormalidades._x000a_Status: Concluído-operando"/>
    <d v="2018-10-02T09:00:00"/>
    <d v="2018-10-02T15:00:00"/>
    <d v="2017-12-31T23:59:00"/>
    <n v="6"/>
    <n v="6585.016666666721"/>
    <s v="NÃO"/>
    <x v="0"/>
    <s v="NÃO"/>
    <s v="2-Falha de Material"/>
    <s v="2.5-Fratura/Quebra"/>
    <s v="3-Operação/Manutenção"/>
    <s v="3-Operação/Manutenção"/>
    <x v="3"/>
    <m/>
    <n v="6591.016666666721"/>
  </r>
  <r>
    <x v="1"/>
    <x v="4"/>
    <s v="09/10 - Elétrica+Mecânica:_x000a_OI 2018291290 - B-123702B - Quebra do Ventilador do sistema de selagem (#)_x000a_OI 2018291338 - B-123702A - Remoção do ventilador do sistema de selagem_x000a_No retorno da estabilização após o SD parcial, na partida da bomba B-123702B ocorreu a quebra da hélice do ventilador do sistema de selagem indisponibilizando a bomba. Foi acionado a manutenção para verificar e foi identificado realmente a quebra da hélice como também que os rolamentos do motor também estavam ruins com folga e travando aleatoriamente. Diante o exposto removemos o ventilador da bomba ao lado B-123702A que se encontra indisponível devido a troca do selo mecânico, instalado da bomba B-123702B e liberado para operação por volta das 15h."/>
    <m/>
    <s v="Corretiva"/>
    <s v="Motor elétrico resfriador selagem"/>
    <s v="Ventoinha do motor elétrico"/>
    <x v="2"/>
    <x v="57"/>
    <s v="Bomba"/>
    <s v="Substituição do motor elétrico com aplicação do equipamento que estava disponível na B-123702A"/>
    <d v="2018-10-09T08:00:00"/>
    <d v="2018-10-09T16:45:00"/>
    <d v="2017-12-31T23:59:00"/>
    <n v="8.7499999998835847"/>
    <n v="6752.0166666667792"/>
    <s v="NÃO"/>
    <x v="1"/>
    <s v="NÃO"/>
    <m/>
    <m/>
    <m/>
    <m/>
    <x v="7"/>
    <m/>
    <n v="6760.7666666666628"/>
  </r>
  <r>
    <x v="1"/>
    <x v="4"/>
    <s v="Mecânica+Elétrica:_x000a_OI 2018301148 - M-VE-P-B-541201A-01 Motor travado #_x000a_OI 2018301058 - M-VE-P-B-541201B-01 Motor travado #_x000a_Acionado a manutenção no primeiro horário devido falha na partida das duas bombas do vaso de Blowdown desarmando os disjuntores e o vaso estava com indicação de 30% de nível e o intertravamento da unidade por SD2 ocorre com 36%. Equipe avaliou e identificou que o ventilador da selagem das duas bombas estavam travado onde foi realizado o destravamento dos dois ventiladores, acompanhada a partida das bombas que ocorreram com sucesso._x000a_Status: Concluído - Disponível"/>
    <m/>
    <s v="Corretiva"/>
    <s v="Motor elétrico"/>
    <s v="Eixo"/>
    <x v="2"/>
    <x v="58"/>
    <s v="Motor Elétrico"/>
    <s v="Aplicação de desengripante com destravamento do eixo"/>
    <d v="2018-10-11T09:00:00"/>
    <d v="2018-10-11T16:00:00"/>
    <d v="2017-12-31T23:59:00"/>
    <n v="6.9999999999417923"/>
    <n v="6801.016666666721"/>
    <s v="NÃO"/>
    <x v="1"/>
    <s v="NÃO"/>
    <m/>
    <m/>
    <m/>
    <m/>
    <x v="3"/>
    <m/>
    <n v="6808.0166666666628"/>
  </r>
  <r>
    <x v="1"/>
    <x v="4"/>
    <s v="Mecânica+Elétrica:_x000a_OI 2018301148 - M-VE-P-B-541201A-01 Motor travado #_x000a_OI 2018301058 - M-VE-P-B-541201B-01 Motor travado #_x000a_Acionado a manutenção no primeiro horário devido falha na partida das duas bombas do vaso de Blowdown desarmando os disjuntores e o vaso estava com indicação de 30% de nível e o intertravamento da unidade por SD2 ocorre com 36%. Equipe avaliou e identificou que o ventilador da selagem das duas bombas estavam travado onde foi realizado o destravamento dos dois ventiladores, acompanhada a partida das bombas que ocorreram com sucesso._x000a_Status: Concluído - Disponível"/>
    <m/>
    <s v="Corretiva"/>
    <s v="Motor elétrico"/>
    <s v="Eixo"/>
    <x v="2"/>
    <x v="59"/>
    <s v="Motor Elétrico"/>
    <s v="Aplicação de desengripante com destravamento do eixo"/>
    <d v="2018-10-11T09:00:00"/>
    <d v="2018-10-11T16:00:00"/>
    <d v="2017-12-31T23:59:00"/>
    <n v="6.9999999999417923"/>
    <n v="6801.016666666721"/>
    <s v="NÃO"/>
    <x v="1"/>
    <s v="NÃO"/>
    <m/>
    <m/>
    <m/>
    <m/>
    <x v="3"/>
    <m/>
    <n v="6808.0166666666628"/>
  </r>
  <r>
    <x v="1"/>
    <x v="2"/>
    <s v="05/05/2017 -  16.01.2017 (aorx) Conforme  informado pelo Interino do Edgard aoki,_x000a_douglas o mesmo informou que o lider de manutenção Renato solicitou a_x000a_inclusão da  operação 250 (Retirar soprador para reparo em oficina )_x000a_"/>
    <m/>
    <s v="Corretiva"/>
    <s v="Soprador"/>
    <s v="Soprador"/>
    <x v="8"/>
    <x v="60"/>
    <s v="Secadora"/>
    <s v="Soprador"/>
    <d v="2018-01-01T00:00:00"/>
    <d v="2018-11-30T23:59:59"/>
    <d v="2017-12-31T23:59:00"/>
    <n v="8015.9997222221573"/>
    <n v="1.6666666720993817E-2"/>
    <s v="NÃO"/>
    <x v="0"/>
    <s v="NÃO"/>
    <s v="2-Falha de Material"/>
    <s v="2.5-Fratura/Quebra"/>
    <s v="3-Operação/Manutenção"/>
    <s v="3.1-Serviço fora das condições de projeto"/>
    <x v="1"/>
    <m/>
    <n v="8016.0163888888783"/>
  </r>
  <r>
    <x v="1"/>
    <x v="10"/>
    <s v="01/11 - Mecânica:_x000a_OI 2018387397 C-3123701B - Regular gotejadores (#)_x000a_Acionado a manutenção por volta das 08h00 com informação da operação da ausência de lubrificação dos gotejadores do compressor de reciclo B da adequação. Assim foi gerado ordem imediata atuação pela equipe de mecânica. Em campo TM João Vitor verificou que 3 gotejadores não estavam funcionando, então foi realizada a retirada dos acrílicos para averiguar possível obstrução dos bicos. Não foi encontrado anomalias foram montados novamente os acrílicos com silicone. Constatado que os reguladores dos gotejadores estavam travados, foi aplicado desengrinpante e soltura das regulagens. Feito isso, foi ajustado a regulagem no curso máximo e mínimo os gotejadores voltaram a funcionar. O indicativo é de que a falha possivelmente seja oriunda de entupimento por oxidação. Atividade finalizada  por volta das 16h00._x000a_Status: Concluído- operando "/>
    <m/>
    <s v="Corretiva"/>
    <s v="Gotejador"/>
    <s v="Gotejador"/>
    <x v="0"/>
    <x v="18"/>
    <s v="Lubrificação  Compressor"/>
    <s v="Aplicação de desengrinpante e soltura das regulagens e regulagem no curso máximo e mínimo."/>
    <d v="2018-11-01T08:00:00"/>
    <d v="2018-11-01T16:00:00"/>
    <d v="2018-10-06T05:15:00"/>
    <n v="7.9999999998835847"/>
    <n v="626.75000000005821"/>
    <s v="SIM"/>
    <x v="0"/>
    <s v="NÃO"/>
    <s v="2-Falha de Material"/>
    <s v="2.2-Corrosão"/>
    <s v="3-Operação/Manutenção"/>
    <s v="3.4-Desgaste e deterioção esperados."/>
    <x v="2"/>
    <m/>
    <n v="634.74999999994179"/>
  </r>
  <r>
    <x v="1"/>
    <x v="10"/>
    <s v="01/11 - Instrumentação+Mecânica+Mov Carga+Automação:_x000a_OE 2018365243 FV-21231001 Falha em abrir_x000a_Hoje conforme priorização da OP foi removido a atuador da FV-2123101 que estava dando passagem de ar para reparo em oficina. Tivemos atraso no início dessa atividade devido a necessidade de inclusão de operação de apoio de munck para movimentação de carga. Superado essa etapa a válvula foi removida para oficina por volta 12h30. O atuador foi desmontando em oficina, verificamos que anel de vedação do prato interno havia se deslocado acarretando na passagem. Assim, foram limpas as paredes internas do cilindro, substituídos todo os anéis de vedação tanto do cilindro quanto do pistão utilizando o kit de reparo original disponível em estoque. Após isso, o atuador foi testado em bancada e reinstalado no campo. Porém, após a recomposição do posicionador e dos demais periféricos do sistema de controle da válvula, a mesma apresentou uma falha de linearidade de calibração durante o autosetup. Foram tentadas diversas tentativas de calibração sem sucesso, a posicionador só batia os pontos de 0% e 100% no campo, os valores intermediários de 25%, 50% e 75% não bateram em valores ou abaixo ou acima dos preset. Assim, foi feito limpeza nas restrições internas do posicionador, verificado que não havia nenhuma presença e óleo nos seus internos, feito também restauração da calibração de fábrica no bloco transducer também sem sucesso. Enfim, atividade foi estendida até as 21h00 pela criticidade operacional do equipamento, mas não conseguimos identificar que pode estar acarretando nessa falha, tudo indica que seja alguma anormalidade no posicionador. Negociado com coordenação continuidade de atividade amanhã. _x000a_Obs.: TM´s Danilo, Márcio Jaime e Hélvio Atuaram até as 21h00_x000a_Status: Em andamento - Operando pelo bypass_x000a_ 02/11 - Instrumentação+Automação:_x000a_OE 2018365243 FV-21231001 Falha em abrir_x000a_Dando andamento na atividade, hoje em campo, optamos por fazer mais uma tentativa agora realizando a inversão do HALL magnético do posicionador junto com novo autosetup, porém não houve melhora na linearidade a válvula se manteve no mesmo comportamento fora das faixas intermediárias, sendo necessário assim sua substituição. Verificamos a disponibilidade de posicionador novo no estoque, porém de fabricação diferente e suportação também incompatível. Em função da ausência de recurso de caldeiraria para fabricação de novo suporte e da criticidade da válvula optamos por utilizar o posicionador da FV-1237101( OM 2018185373) que é compatível e está disponível em oficina aguardando peças de reparo do seu atuador. Assim, foi montado em campo o posicionador sobressalente, feito o comissionamento, e autosetup da válvula com sucesso. Após a calibração, foi restabelecida os links´s da estratégia de controle junto com teste de modulação de campo, foi necessário pequeno ajuste no PID do posicionador que estava com ação de controle muito rápida no campo, podendo causar distúrbios no processo. Atividade foi concluída com sucesso por volta das 16h30, equipamento testado e liberado para operação._x000a_Fazzini/Thomaz, acredito que podemos reparar o posicionador antigo em oficina para reinstalação na FV-101 da UPCGN, caso não seja possível, favor elaboração de CROQUI para caldeiraria para fabricar pelo menos uns 10 suportes para os posicionadores da METSO/YOKOGAWA que temos em estoque deixando disponível na oficina, por diversas vezes ficamos fabricando suporte aos poucos durante emergências.   _x000a_Planejamento-Instrumentação: Luan, por gentileza emitir nota ZS para caldeiraria fabricar uns 10 suportes para instrumentação de acordo com tipos de válvulas que temos no campo, Por gentileza tratar com supervisor da instrumentação essa demanda, podemos fabricar alguns suportes ajustáveis para os modelos de válvulas que temos no campo hoje, acredito que seja em torno de 5 modelos. Tratar fluxo normal._x000a_Status: Concluído-operando "/>
    <m/>
    <s v="Corretiva"/>
    <s v="FV-21231001"/>
    <s v="FV-21231001"/>
    <x v="9"/>
    <x v="61"/>
    <s v="Acessórios Pacote"/>
    <s v="Superado essa etapa a válvula foi removida para oficina por volta 12h30. O atuador foi desmontando em oficina, verificamos que anel de vedação do prato interno; foram limpas as paredes internas do cilindro, substituídos todo os anéis de vedação tanto do cilindro quanto do pistão utilizando o kit de reparo original   o atuador foi testado  e reinstalado no campo feito limpeza nas restrições internas do posicionador restauração da calibração de fábrica no bloco transducer também sem sucesso"/>
    <d v="2018-11-01T12:30:00"/>
    <d v="2018-11-02T16:30:00"/>
    <d v="2017-12-31T23:59:00"/>
    <n v="27.999999999941792"/>
    <n v="7308.5166666667792"/>
    <s v="NÃO"/>
    <x v="0"/>
    <s v="NÃO"/>
    <s v="1-Falha Mecânica"/>
    <s v="1.6Interferência/Travamento/Emperramento"/>
    <s v="Em análise"/>
    <s v="Em análise"/>
    <x v="1"/>
    <s v="2-Reparo"/>
    <n v="7336.516666666721"/>
  </r>
  <r>
    <x v="1"/>
    <x v="10"/>
    <s v="04/11 - Mecânica:_x000a_OI 2018397357 GE-513201C - Limpeza Tochas_x000a_Com a programação de partida do TGC amanhã, hoje por volta das 13h10 foram realizadas duas tentativas de partida do TGC pela operação sem sucesso devido a falha de ignição nas câmaras 2 e 9 com acompanhamento do MI. O TM Brazil realizou o processo de ciclagem das velas, e fez mais duas tentativas de partida também sem sucesso. Assim foi gerado ordem imediata para remoção e limpeza das tochas. Foram as tochas das câmaras 1,2 e 9 junto com suas respectivas mangueiras para limpeza em oficina, durante o processo de limpeza verificamos a presença resquícios de fuligem, tivemos impressão de ter mais sujeira na mangueira do que nas tochas. Após a intervenção os componentes foram reinstalados no campo. Atividade foi concluída por volta das 18h40. Devido ao horário avançado, troca de turno de remoção do libra da máquina. Acordado com coordenação para que a máquina colocada durante o final da madrugada para passagem para passagem para PREMIX no primeiro horário do administrativo.  _x000a_Status: Concluído - disponível"/>
    <m/>
    <s v="Corretiva"/>
    <s v="Câmeras de combustão"/>
    <s v="Câmeras de combustão"/>
    <x v="4"/>
    <x v="12"/>
    <s v="Sistema de combustão"/>
    <s v="Limpeza das tochas das câmaras 1,2 e 9"/>
    <d v="2018-11-04T13:10:00"/>
    <d v="2018-11-04T18:40:00"/>
    <d v="2018-10-28T10:56:00"/>
    <n v="5.5000000001164153"/>
    <n v="170.23333333327901"/>
    <s v="NÃO"/>
    <x v="0"/>
    <s v="NÃO"/>
    <s v="1-Falha Mecânica"/>
    <s v="1.6Interferência/Travamento/Emperramento"/>
    <s v="3-Operação/Manutenção"/>
    <s v="3-Operação/Manutenção"/>
    <x v="3"/>
    <s v="7-Serviço"/>
    <n v="175.73333333339542"/>
  </r>
  <r>
    <x v="1"/>
    <x v="10"/>
    <s v="05/11 - Instrumentação+Engenharia:_x000a_OE 2018379963 GE-513201C- Partida Assistida_x000a_Hoje por volta das 05h30 tivemos a informação da operação da queda do TGC durante o warm up devido a falha &quot;Secundary Downstream Pressure Falt&quot;. Assim, foi acordado a realização de nova partida com acompanhamento da equipe técnica da manutenção. Foi mobilizado apoio do Eng. Lucas e TM Hélvio para avaliação da falha e montagem dos data loggers. A princípio não foi constatada nenhuma anormalidade nos instrumentos que sofrorem intervenção no dia 30/10. Assim, foi feita nova partida por volta das 11h00 com sucesso, logo em seguida por volta das 12h45 houve a passagem para PREMIX sem anomalias. _x000a_O TGB operou até meados da tarde e foi parado para realização das atividades programadas manhã pela manutenção. _x000a_Status: Concluído-operando"/>
    <m/>
    <s v="Corretiva"/>
    <s v="Secundary Downstream Pressure Falt"/>
    <s v="Secundary Downstream Pressure Falt"/>
    <x v="4"/>
    <x v="12"/>
    <s v="Sistema de Partida"/>
    <s v="Realizar nova partida"/>
    <d v="2018-11-05T05:30:00"/>
    <d v="2018-11-05T11:30:00"/>
    <d v="2018-11-04T18:40:00"/>
    <n v="6"/>
    <n v="10.833333333197515"/>
    <s v="SIM"/>
    <x v="1"/>
    <s v="NÃO"/>
    <s v="3-Falha na Instrumentação"/>
    <s v="3.0-Geral"/>
    <s v="3-Operação/Manutenção"/>
    <s v="3.0-Geral"/>
    <x v="2"/>
    <s v="6-Verificação"/>
    <n v="16.833333333197515"/>
  </r>
  <r>
    <x v="1"/>
    <x v="10"/>
    <s v="14/11 - Instrumentação/Caldeiraria/Lubrificação/Engenharia_x000a_OM 2018409766 / 2018409767 / 2018409764 / 2018409765 - B-540001B Preventiva_x000a_Realizada preventiva de instrumentação e lubrificação da bomba. Realizada também a preventiva de caldeiraria, que solicitamos especial atenção devido ao problema de baixa eficiência de térmica no trocador de calor do sistema de arrefecimento do motor diesel que estamos verificando desde a troca do rotor. Equipe da G&amp;E identificou bastante sujeira no trocador (foto abaixo) mas não observou nenhum defeito mecânico nos feixes ou casco. Aproveitamos a oportunidade para remover o FO do sistema de arrefecimento e tirar seu dimensional (Eng. Suzuki). Estamos suspeitando que a baixa eficiência de troca de calor pode ter relação com o aumento da vazão da bomba após troca do impelidor, já que é uma tomada da linha de descarga da bomba que refrigera o motor e passa pelo permutador de calor. Esta vazão/pressão da água de refrigeração é ajustada por este FO que pode estar inadequado agora com o aumento da vazão. Na medida do dimensional, foi encontrado diâmetro de 11,5mm (na documentação está 12mm). Suzuki realizou alguns cálculos para prever um novo diâmetro considerando a vazão atual da bomba, vindo a chegar em um valor de 14mm. Acordamos que seja feito um teste com aumento do furo para 13mm e testado, para não corrermos o risco de aumentar demais o furo e perdermos a placa de orifício em caso de vazão/quebra de pressão excessivas. Iremos preparar OM específica e programá-la para a semana 47 para realizar esta furação e testes. Por ora, preventiva está concluída e devemos realizar apenas um novo teste para verificar se a limpeza do permutador surtiu algum efeito na troca térmica._x000a_Status: Concluído - Disponível "/>
    <m/>
    <s v="Preventiva"/>
    <s v="Manutenção preventiva"/>
    <s v="Manutenção Preventiva"/>
    <x v="2"/>
    <x v="31"/>
    <s v="Bomba"/>
    <s v="Realizada preventiva de instrumentação, lubrificação e caldeiraria"/>
    <d v="2018-11-13T09:00:00"/>
    <d v="2018-11-13T17:00:00"/>
    <d v="2018-11-06T10:28:00"/>
    <n v="8.0000000000582077"/>
    <n v="166.53333333326736"/>
    <s v="NÃO"/>
    <x v="1"/>
    <s v="NÃO"/>
    <s v="Manutenção preventiva"/>
    <s v="Manutenção preventiva"/>
    <s v="Manutenção preventiva"/>
    <s v="Manutenção preventiva"/>
    <x v="1"/>
    <s v="2-Reparo"/>
    <n v="174.53333333332557"/>
  </r>
  <r>
    <x v="1"/>
    <x v="10"/>
    <s v="06/11 -Mecânica:_x000a_OI 2018387397 C-3123701B - Regular gotejadores_x000a_Operação acionou manutenção devido alguns gotejadores não estarem realizando a lubrificação de alguns pontos onde foram ajustados e normalizados. _x000a_Status: Concluído - Operando"/>
    <m/>
    <s v="Corretiva"/>
    <s v="Gotejador"/>
    <s v="Gotejador"/>
    <x v="0"/>
    <x v="18"/>
    <s v="Lubrificação  Compressor"/>
    <s v="Aplicação de desengrinpante e soltura das regulagens e regulagem no curso máximo e mínimo."/>
    <d v="2018-11-06T08:00:00"/>
    <d v="2018-11-06T12:00:00"/>
    <d v="2018-11-01T16:00:00"/>
    <n v="3.9999999999417923"/>
    <n v="112.00000000011642"/>
    <s v="SIM"/>
    <x v="0"/>
    <s v="NÃO"/>
    <s v="2-Falha de Material"/>
    <s v="2.2-Corrosão"/>
    <s v="3-Operação/Manutenção"/>
    <s v="3.4-Desgaste e deterioção esperados."/>
    <x v="2"/>
    <s v="2-Reparo"/>
    <n v="116.00000000005821"/>
  </r>
  <r>
    <x v="1"/>
    <x v="10"/>
    <s v="07/11 - Instrumentação+Automação_x000a_OI 2018409683 - GE-513201B - Falha na partida (#)_x000a_Após a queda do TG-C, o LIBRA foi removido e foram realizadas 3 tentativas de partida na máquina, em todas ocorreram o seguinte SD: Fuel control common SDL - Starter Crash Re-engagement Shutdown. Observando o trending e verificado que durante a partida, a rotação da NH e da NL estão acima do usual em relação à uma situação normal do TG. Eng. Lucas, Sup. Fazzini, TM's Silvio e Menezes atuaram na falha de forma de tentativa definitiva de eliminar esta falha, onde foi identificado que o motor de partida inicia a sua partida já com carga ao invés de partir somente com a bomba de baixa devido o cado de comando da FCV-75FGV estava desconectado já a muito tempo, gerandoTRIP por causa da curva térmica do motor da bomba hidráulica. Foi reconectado o cabo, ajustada a curva de aceleração da bomba e na seqüência realizamos a partida do TG-B com sucesso por volta das 12:00h._x000a_OBS: Necessário realizar o desdobramento desta verificação para os demais TG's_x000a_Status: Concluído - Operando em PREMIX"/>
    <m/>
    <s v="Corretiva"/>
    <s v="FCV-75FGV"/>
    <s v="FCV-75FGV"/>
    <x v="4"/>
    <x v="13"/>
    <s v="Sistema de Partida"/>
    <s v="Foi reconectado o cabo, ajustada a curva de aceleração da bomba e na seqüência realizamos a partida do TG-B "/>
    <d v="2018-11-07T00:14:00"/>
    <d v="2018-11-07T11:32:00"/>
    <d v="2018-10-28T11:01:00"/>
    <n v="11.299999999988358"/>
    <n v="229.21666666679084"/>
    <s v="NÃO"/>
    <x v="0"/>
    <s v="NÃO"/>
    <s v="3-Falha na Instrumentação"/>
    <s v="3.4-Fora de ajuste"/>
    <s v="2-Fabricação/Instalação"/>
    <s v="2.2-Erro na Instalação"/>
    <x v="3"/>
    <s v="4-Ajuste"/>
    <n v="240.5166666667792"/>
  </r>
  <r>
    <x v="1"/>
    <x v="10"/>
    <s v="04/, 05, 06, 07/11 - Automação+Instrumentação:_x000a_OI 2018397366 C-123101E- IHM APAGADA_x000a_Hoje durante ronda operacional na parte da tarde foi constatado pelo operador que a IHM do compressor de venda &quot;E&quot; estava apagada no campo. Mobilizado o TM Danilo para avaliação prévia no campo, foram tentadas algumas reinicializações do windows, tentativas de login no supervisório sem sucesso. Mesmo o modo de segurança a estação trava e fica reinicializando em loop. Assim, foi gerado imediata para intervenção no equipamento considerando a indisponibilidade do compressor D em campanha de NR-13. A PT foi emitida por volta das 17h00, em campo foi realizado a tentativa de restauração utilizando CD do windows mas sem sucesso, foi necessária a remoção do equipamento do campo com apoio da instrumentação para uma melhor avaliação no laboratório. A princípio pelo tipo anomalia possivelmente há alguma anormalidade no hardware, o equipamento foi deixado ligado passando ferramentas de diagnóstico de falha junto com criação da imagem para restauração. Pelo tardar do horário acordamos com operação para continuidade da atividade amanhã no primeiro horário. Com ausência da IHM a máquina ficou indisponível.  _x000a_Status: Em andamento - indisponível_x000a_Automação:_x000a_08/11 - OI 2018397366 C-123101E- IHM APAGADA (#)_x000a_Realizado a coleta de imagem do projeto do compressor C-123101D, aplicada na IHM nova e realizada a configuração de endereçamento para o compressor E. Instalada IHM em campo, testado e liberado._x000a_Status: Concluído - disponível_x000a_"/>
    <m/>
    <s v="Corretiva"/>
    <s v="PN-C-123101E"/>
    <s v="IHM"/>
    <x v="3"/>
    <x v="14"/>
    <s v="Acessórios Pacote"/>
    <s v="Restauração utilizando CD do windows; remoção do equipamento"/>
    <d v="2018-11-04T17:00:00"/>
    <d v="2018-11-08T17:00:00"/>
    <d v="2018-09-24T17:00:00"/>
    <n v="96"/>
    <n v="984"/>
    <s v="NÃO"/>
    <x v="0"/>
    <s v="NÃO"/>
    <s v="4-Falha Elétrica"/>
    <s v="4.0-Geral"/>
    <s v="3-Operação/Manutenção"/>
    <s v="3.0-Geral"/>
    <x v="0"/>
    <s v="9-Inspeção"/>
    <n v="1080"/>
  </r>
  <r>
    <x v="1"/>
    <x v="10"/>
    <s v="07, 08, 09/11 - Instrumentação+Automação+Engenharia:_x000a_OI 2018409693 - GE-513201C - Falha de posição metering secundária (#)_x000a_Às 00:35 ocorreu o SD &quot;Fuel Control Common SDL - FC: Secondary Valve Position Error Failure Shutdown&quot;. Após as tentativas, sem sucesso, de partida do TG-B, foi autorizada a partida do CHARLIE. Na 1ª tentativa ocorreu SD por falha de ignição - A 2ª tentativa foi concluída sem anormalidades. O TG assumiu carga sem problemas, porém foi solicitado que operasse em CENTRAL. Após o TG-B entrar em operação, foi parado o TG-C para testes e análise da falha que causo o SD do TG-C na noite. Eng. Lucas, Sup. Fazzini, TM's Silvio e Menezes realizaram testes operacionais das válvulas metering central, primária e secudária, avaliação foi observado que torque para acionamento da válvula secundaria apresenta o valor do torque de acionamento mais elevado que a válvula da central e primária levando a entender que a válvula secundária está travando no seu acionamento. Preparada a ordem e reservas dos materiais e solicitado a operação para aplicar o libra durante a noite para iniciarmos a substituição logo pela manhã._x000a_Status: Em andamento - Disponível para operar em central_x000a_09/11 - Instrumentação+Caldeiraria:_x000a_OI 2018409693 - GE-513201C - Falha de posição metering secundária (#)_x000a_Realizado o teste de estanqueidade, realizado loop test e partida do TG-C com sucesso, após isso foi parado novamente o TG-C para instalação do piso gradeado e liberado o TG-C para operação._x000a_Status: Concluído - Disponível _x000a_"/>
    <m/>
    <s v="Corretiva"/>
    <s v="Válvula metering secundária"/>
    <s v="Válvula metering secundária"/>
    <x v="4"/>
    <x v="12"/>
    <s v="Gás Combustível"/>
    <s v="Substituição da válvula"/>
    <d v="2018-11-07T00:35:00"/>
    <d v="2018-11-09T15:00:00"/>
    <d v="2018-11-05T11:30:00"/>
    <n v="62.416666666686069"/>
    <n v="37.083333333372138"/>
    <s v="SIM"/>
    <x v="1"/>
    <s v="NÃO"/>
    <s v="1-Falha Mecânica"/>
    <s v="1.6Interferência/Travamento/Emperramento"/>
    <s v="3-Operação/Manutenção"/>
    <s v="3.4-Desgaste e deterioção esperados."/>
    <x v="2"/>
    <s v="8-Teste"/>
    <n v="99.500000000058208"/>
  </r>
  <r>
    <x v="1"/>
    <x v="10"/>
    <s v="10/11 - Mecânica:_x000a_OI 2018422222 - C-123701A - Vazamento de água pelo filtro 1E1P_x000a_Logo no primeiro horário foi acionado a manutenção devido a parada do compressor de Reciclo C-123701A por voltas das 20:00h do dia 09/11 por um vazamento de água pela vedação do filtro do sistema de refrigeração do 1E1P, TM's de mecânica atuaram sanando o vazamento, completado a o nível de água do sistema com 100L, que não foi preciso fazer reserva devido já ter bombonas de água do lado do sistema. Realizada a partida do compressor por volta das 16:50h vindo a cair por baixa pressão na sucção, preparado o compressor novamente e realizado nova partida com sucesso por voltas das 17:05h _x000a_Status: Concluído - Operando"/>
    <m/>
    <s v="Corretiva"/>
    <s v="Filtro do sistema de refrigeração do 1E1P"/>
    <s v="Filtro do sistema de refrigeração do 1E1P"/>
    <x v="0"/>
    <x v="1"/>
    <s v="Refrigeração"/>
    <s v="Sanar  vazamento, completado a o nível de água do sistema com 100L,"/>
    <d v="2018-11-09T20:00:00"/>
    <d v="2018-11-10T17:05:00"/>
    <d v="2018-11-09T16:30:00"/>
    <n v="21.083333333255723"/>
    <n v="3.5000000000582077"/>
    <s v="SIM"/>
    <x v="1"/>
    <s v="NÃO"/>
    <s v="1-Falha Mecânica"/>
    <s v="1.1-Vazamento"/>
    <s v="3-Operação/Manutenção"/>
    <s v="3-Operação/Manutenção"/>
    <x v="2"/>
    <s v="7-Serviço"/>
    <n v="24.583333333313931"/>
  </r>
  <r>
    <x v="1"/>
    <x v="10"/>
    <s v="11/11 - Mecânica_x000a_OI 2018422222 - C-123701A Alta temperatura no engaxetamento _x000a_Após colocar o compressor em operação ontem, nos foi relatado pelo Coord. OP na noite de ontem sobre uma temperatura elevada no engaxetamento do compressor, em torno de 93°C. Orientamos a OP a acompanhar esta temperatura ao longo da noite e só parar a máquina caso ela subisse para em torno de 100°C. Hoje pela manhã, Op relatou que a temperatura se manteve em torno de 93°C ao longo de toda a noite. Criamos então esta OM para a mecânica avaliar qual poderia ser o problema. De imediato, equipe verificou que uma válvula manual de 3/4&quot; da linha de refrigeração do engaxetamento do 2E1P estava quebrada, bloqueando parcialmente o fluxo de água. Consultamos o estoque e retiramos 1 UND da válvula NM 10.455.119 (reserva 81995221-1) para substituição. TMs Sérgio e Luciano fizeram a troca da válvula com sucesso. Por opção da OP, o compressor não foi partido hoje, mas está entregue e disponível._x000a_Status: Concluído - Disponível"/>
    <m/>
    <s v="Corretiva"/>
    <s v="Válvula NM 10.455.119"/>
    <s v="Válvula"/>
    <x v="0"/>
    <x v="1"/>
    <s v="Refrigeração"/>
    <s v="Verificação da válvula manual de 3/4&quot; da linha de refrigeração do engaxetamento do 2E1P estava quebrada; Substituição da válvula  NM 10.455.119 (reserva 81995221-1) "/>
    <d v="2018-11-11T08:00:00"/>
    <d v="2018-11-11T18:00:00"/>
    <d v="2018-11-10T17:05:00"/>
    <n v="9.9999999999417923"/>
    <n v="14.916666666744277"/>
    <s v="NÃO"/>
    <x v="0"/>
    <s v="NÃO"/>
    <s v="2-Falha de Material"/>
    <s v="2.5-Fratura/Quebra"/>
    <s v="3-Operação/Manutenção"/>
    <s v="3.0-Geral"/>
    <x v="1"/>
    <s v="1-Substituição"/>
    <n v="24.916666666686069"/>
  </r>
  <r>
    <x v="1"/>
    <x v="10"/>
    <s v="10/11 - Instrumentação+Automação:_x000a_OI 2018422394 - C-123101E - TE-413 Atuou por alta temperatura_x000a_Acionado manutenção devido o sensor TE-413 ter alarmado temperatura alta tripando o compressor. Foi acionado o TM Silvio que avaliou o TREND do instrumento identificando que no TE-413 ocorreram 3 picos de temperatura causando o TRIP do compressor, foi verificado a integridade do sensor e barreira intrínseca que não apresentaram anormalidades. Foi realizado reaperto geral das conexões dos cabos ligados o circuito do instrumento e liberado para operação sendo realizado a partida do compressor E com sucesso por volta das 17:30h._x000a_Status: Concluído - Operando"/>
    <m/>
    <s v="Corretiva"/>
    <s v=" Cabos ligados o circuito "/>
    <s v=" Cabos ligados o circuito "/>
    <x v="3"/>
    <x v="14"/>
    <s v="Painel Elétrico"/>
    <s v="Reaperto geral das conexões dos cabos ligados o circuito do instrumento"/>
    <d v="2018-11-10T16:30:00"/>
    <d v="2018-11-10T17:30:00"/>
    <d v="2018-11-08T17:00:00"/>
    <n v="0.99999999994179234"/>
    <n v="47.499999999941792"/>
    <s v="SIM"/>
    <x v="1"/>
    <s v="NÃO"/>
    <s v="3-Falha na Instrumentação"/>
    <s v="3.3- Sinal/Indicação/Alarme falso"/>
    <s v="3-Operação/Manutenção"/>
    <s v="3-Operação/Manutenção"/>
    <x v="2"/>
    <s v="2-Reparo"/>
    <n v="48.499999999883585"/>
  </r>
  <r>
    <x v="1"/>
    <x v="10"/>
    <s v="18/11 - Mecânica:_x000a_OI 2018450176 B-540001B- Sanar Vazamento(#)_x000a_Hoje por volta das 13h00 durante a rotina de teste semanal das bombas de combate a incêndio foi identificado pela operação o vazamento de combustível localizado no filtro de diesel da bomba B-540001B. Foi gerado ordem imediata para atuação da equipe de mecânica. TM Brazil verificou que bujão de escorva estava espanado, foi tentado reparo em campo sem sucesso. Assim, removemos o suporte do filtro para oficina onde foi realizado o reparo paliativo tanto na rosca do bujão que é especifica quanto na rosca suporte. Após o reparo o equipamento foi reinstalado no campo e feito teste de estanqueidade com sucesso. Será necessária a troca desse componente na próxima campanha dessa máquina, pois caso tenha de fazer alguma escorva nesse filtro pode ocorrer novo vazamento. Atividade concluída com sucesso as 18h30._x000a_Planejamento - Mecânica: Luís H, verificando a documentação técnica localizamos PN desse componente NM 12.026.129 Cabeçote do filtro de combustível p/moto, assim por gentileza validar junto ao sup. Aoki a extensão desse NM para nossa unidade ea parametrização dele como estoque estratégico ZS=1. Favor fechar essa ordem CNTG e gerar uma outra prevendo a troca desse componente danificado._x000a_Status: Concluído - disponível"/>
    <m/>
    <s v="Corretiva"/>
    <s v="Filtro de diesel"/>
    <s v="Bujão de escorva"/>
    <x v="2"/>
    <x v="31"/>
    <s v="Bomba"/>
    <s v="Reparo rosca do bujão e na rosca suporte; reinstalação no campo e testes de estanqueidade"/>
    <d v="2018-11-18T13:00:00"/>
    <d v="2018-11-18T18:30:00"/>
    <d v="2018-11-13T17:00:00"/>
    <n v="5.5000000001164153"/>
    <n v="115.99999999988358"/>
    <s v="NÃO"/>
    <x v="1"/>
    <s v="NÃO"/>
    <s v="1-Falha Mecânica"/>
    <s v="1.5-Afrouxamento"/>
    <s v="3-Operação/Manutenção"/>
    <s v="3.0-Geral"/>
    <x v="0"/>
    <s v="2-Reparo"/>
    <n v="121.5"/>
  </r>
  <r>
    <x v="1"/>
    <x v="10"/>
    <s v="10/11 - Elétrica:_x000a_OI 2018422407 - C-123101B - FALHA NA PARTIDA_x000a_Após a queda do compressor C-123101E foi tentado 3 partidas do compressor C-123101B sem sucesso por falha no fechamento do disjuntor do motor principal. TM Flaviano e Marcelinho realizaram oscilografia para um melhor diagnóstico da falha onde foi identificado que a falha foi gerada pela falha falta do ajuste de potência do motor. Equipamento acabou não sendo realizada a partida de devido a abertura da contagem e o retorno do compressor E minutos antes. Orientado os P7 quanto a ocorrência da falha._x000a_Status: Concluído - _x000a_18/11 - Instrumentação_x000a_OM 2017649444  C-123101B - Sanar vazamento óleo (#)_x000a_Hoje conforme programado foi realizada intervenção pela instrumentação na caixa de ligação instrumentos do selo lado LA que apresenta gotejamento de óleo. Ao abrir a caixa, foi constatado óleo empoçado. Estas caixas, tanto do lado acoplado como do lado não acoplado do compressor, estão apresentando o problema de passagem de óleo. As caixas são solidárias ao invólucro da máquina, e na maioria dos casos, os prensa cabos que travam os cabos dos probes e demais sensores estão sem a vedação ou com as mesmas danificadas. Assim, foi solicitado aos TM´s Grammlich e Menezes para levantar todos documentos e demais informações sobre as vedações corretas para subsidiar o planejamento no levantamento dos materiais/NM´s para regularizar essa falha. Após isso, foi realizada a drenagem e limpeza da caixa no campo e incluso na ordem fotos internas do painel para facilitar delineamento das próximas ações. Essa demanda deverá ter abrangência para todas as maquinas. Atividade concluída com sucesso as 11h00. _x000a_Status: Concluído - operando_x000a_"/>
    <m/>
    <s v="Corretiva"/>
    <s v="Disjuntor do motor principal"/>
    <s v="Disjuntor do motor principal"/>
    <x v="3"/>
    <x v="26"/>
    <s v="Painel Elétrico"/>
    <s v="Realização de oscilografia e retorno do compressor"/>
    <d v="2018-11-10T11:00:00"/>
    <d v="2018-11-18T11:00:00"/>
    <d v="2018-10-26T19:00:00"/>
    <n v="192"/>
    <n v="352.00000000011642"/>
    <s v="SIM"/>
    <x v="1"/>
    <s v="NÃO"/>
    <s v="4-Falha Elétrica"/>
    <s v="4.3-Sem energia"/>
    <s v="3-Operação/Manutenção"/>
    <s v="3.0-Geral"/>
    <x v="2"/>
    <s v="2-Reparo"/>
    <n v="544.00000000011642"/>
  </r>
  <r>
    <x v="1"/>
    <x v="10"/>
    <s v="02/11 - Elétrica+Automação:_x000a_OM 2018356070 B-123702B - Bomba não liga - PFCEO_x000a_Hoje conforme programado foi realizado a intervenção na bomba B-123702B pela equipe de elétrica e automação. Inicialmente colocamos a gaveta 6E do PN-513213 na posição de testes para simular o fechamento da contatora, nisso identificamos uma falha na contatora que não estava atuando, possivelmente devido algum dano em sua bobina. Em verificação no SAP localizamos o NM 11.200.718 da contatora sobressalente, no entanto, não havia sobressalente disponível em estoque somente a requisição de compra. Material já mapeado como ZS. Conseguimos então localizar na oficina três contatoras danificadas, mas com a bobina integras, assim optamos por substituir no campo somente a bobina danificada. No entanto, durante a troca da bobina na bancada da sala elétrica verificamos que falha era devido mal contato nos componentes internos da contatora que estavam com pouco de folga em seus conectores. Porém, só percebemos isso quando já tínhamos trocado a bobina, feito isso, realizamos os testes tanto na posição teste da gaveta e teste com fechamento normal do disjuntor, ambos com sucesso. Após isso, a bomba foi colocada em operação e partiu de primeira sem anormalidades. Equipamento liberado as 18h00. Item quitado no PFCEO.    _x000a_Status: Concluído-operando"/>
    <m/>
    <s v="Corretiva"/>
    <s v="Contatora"/>
    <s v="Contatora"/>
    <x v="2"/>
    <x v="57"/>
    <s v="Bomba"/>
    <s v="Substituir bobina danificada e ajustagem nos conectores"/>
    <d v="2018-11-01T00:15:00"/>
    <d v="2018-11-02T18:00:00"/>
    <d v="2018-10-09T16:45:00"/>
    <n v="41.750000000058208"/>
    <n v="535.5"/>
    <s v="NÃO"/>
    <x v="1"/>
    <s v="NÃO"/>
    <s v="1-Falha Mecânica"/>
    <s v="1.5-Afrouxamento/Perda de Torque"/>
    <s v="3-Operação/Manutenção"/>
    <s v="3-Operação/Manutenção"/>
    <x v="6"/>
    <m/>
    <n v="577.25000000005821"/>
  </r>
  <r>
    <x v="1"/>
    <x v="10"/>
    <s v="20/11 - Caldeiraria:_x000a_OI 2018458919 C-3123701B Limpeza Filtro (Apoio ISUP)_x000a_Acionado a manutenção por volta das 21h00 de ontem com a informação da operação da queda do compressor de reciclo C-3123701B as 20h30 devido a baixa pressão na sucção. Logo em seguida foi colocado o compressor C-3123701C que estava de backup. No entanto, o compressor C apresentou baixa eficiência em dos permutadores sendo necessário a abertura de hidrante para apoio na refrigeração. Em virtude do deslocamento da equipe mecânica para atendimento na bomba de combate a incêndio &quot;B&quot; foi acordado com operação para tentar mobilizar a equipe de caldeiraria pela manhã para realizar essa atividade. Na manhã de hoje o coordenador não conseguiu contato com sobreaviso da ISUP, assim foi gerado ordem imediata para atuação pela mecânica. Porém por volta das 11h00 os caldeireiros chegaram na unidade. Foi acertado o centro de trabalho da ordem e gerada a reserva 82144538-3 para retirada de 3 unidades do NM 11.389.616 Juntas 6 classe 300# no almoxarifado. Em campo realizado a remoção do filtro chapéu de bruxa do 1º estágio, identificado sujeira em seu interior, porém a estrutura do filtro estava integra. Na sequência foi realizada a limpeza e reinstalação sem maiores delongas. Atividade foi concluída com sucesso as 14h30._x000a_Status: Concluído disponível"/>
    <m/>
    <s v="Corretiva"/>
    <s v="Filtro chapeu bruxa"/>
    <s v="Filtro chapeu bruxa"/>
    <x v="0"/>
    <x v="18"/>
    <s v="Compressor"/>
    <s v="Remoção e limpeza do filtro"/>
    <d v="2018-11-19T21:00:00"/>
    <d v="2018-11-20T14:30:00"/>
    <d v="2018-11-06T12:00:00"/>
    <n v="17.499999999941792"/>
    <n v="321"/>
    <s v="SIM"/>
    <x v="1"/>
    <s v="NÃO"/>
    <s v="5-Falha Externa"/>
    <s v="5.1-Obstrução/Bloqueio/Entupimento"/>
    <s v="3-Operação/Manutenção"/>
    <s v="3.1-Serviço fora das condições de projeto"/>
    <x v="2"/>
    <s v="5-Conservação"/>
    <n v="338.49999999994179"/>
  </r>
  <r>
    <x v="1"/>
    <x v="10"/>
    <s v="01/11 - Engenharia/Automação:_x000a_OE 2018370784 - PN-513208 Falha na alimentação do painel_x000a_Hoje tivemos atuação do Eng. Fernando e Eng Daniel com apoio do TM Bruno da Forship realizaram a coleta do Log de eventos do MTU, foram verificados que as entradas (52A e 52B) do PN-513208 abriram, deliberadamente, durante a aceleração do gerador (com 513rpm). Porém, ainda não foi possível identificar o real motivo da abertura dos disjuntores. O log de eventos coletados contém algumas informações que I/O que não constam no manual da MTU. Assim, será encaminhado esses dados para o fabricante para um melhor entendimento do evento ocorrido. Acordamos junto a operação fazermos um novo teste do MTU na próxima segunda-feira (05/11), com um force que impeça o desligamento das entradas. Foi reforçado pelo líder na passagem da coordenação(ORNAN/ANDRÉ) para  que não seja efetuado teste no MTU e no gerador reserva (AGeradora) no final de semana. Será gerado ordem imediata para realização deste teste na segunda-feira._x000a_Status: Em andamento - Teste do MTU Indisponível._x000a_"/>
    <m/>
    <s v="Corretiva"/>
    <s v=" Entradas (52A e 52B)"/>
    <s v=" Entradas (52A e 52B)"/>
    <x v="5"/>
    <x v="62"/>
    <s v="Painel Elétrico"/>
    <s v="Realização de testes;"/>
    <d v="2018-11-01T09:00:00"/>
    <d v="2018-11-30T23:59:59"/>
    <d v="2017-12-31T23:59:00"/>
    <n v="710.99972222215729"/>
    <n v="7305.016666666721"/>
    <s v="NÃO"/>
    <x v="0"/>
    <s v="NÃO"/>
    <s v="4-Falha Elétrica"/>
    <s v="4.0-Geral"/>
    <s v="3-Operação/Manutenção"/>
    <s v="3.0-Geral"/>
    <x v="3"/>
    <s v="8-Teste"/>
    <n v="8016.0163888888783"/>
  </r>
  <r>
    <x v="1"/>
    <x v="10"/>
    <s v="16/11 - Instrumentação:_x000a_OI 2018447959 FV-21231001 Falha de Posição (#)_x000a_Acionado a manutenção por volta das 14h00 com informação da OP da falha de posição na FV-21231001 acarretando na redução de vazão da unidade. Hoje como estávamos com vazão reduzida em função de problemas na plataforma de MXL a operação optou por parar a UAPO II que operou por algum tempo através do bypass e entrou logo em seguida em operação com UAPO I de forma disponibilizar essa válvula para atuação pela manutenção. Assim, foi aberto ordem imediata para intervenção da instrumentação. Em campo foi constatado ao se fazer teste de abertura da válvula que a castanha da válvula se encontrava com os parafusos fixação frouxos, o que ocasionou desprendimento da haste do atuador com o plug da válvula, e com isso, causando o fechamento da mesma e por consequência causando parada da UAPO II. TM Grammlich e Menezes realizaram reconexão da castanha, reapertaram os parafusos de fixação, na sequência foi feito calibração do posicionador e loop test com sucesso. Atividade concluída as 16h30. _x000a_Obs.: Foi incluso na ordem a operação de análise falha para entendermos melhor o que pode ter gerado essa falha, se houve alguma vibração excessiva na linha ou alguma falha na montagem, pois tivemos atuação recente nesse equipamento onde foi realizado troca de todos os componentes internos do atuador em oficina junto com a troca posicionador em campo através da OM 2018365243 em 26/10. _x000a_Status: Concluído - disponível "/>
    <m/>
    <s v="Corretiva"/>
    <s v="Parafusos fixação"/>
    <s v="Parafusos fixação"/>
    <x v="9"/>
    <x v="61"/>
    <s v="Válvula"/>
    <s v="Reconexão da castanha; reapertos dos parafusos de fixação; calibração do posicionador e loop test."/>
    <d v="2018-11-16T14:00:00"/>
    <d v="2018-11-16T16:30:00"/>
    <d v="2018-11-02T16:30:00"/>
    <n v="2.4999999999417923"/>
    <n v="333.50000000005821"/>
    <s v="SIM"/>
    <x v="1"/>
    <s v="NÃO"/>
    <s v="1-Falha Mecânica"/>
    <s v="1.5-Afrouxamento"/>
    <s v="3-Operação/Manutenção"/>
    <s v="3.0-Geral"/>
    <x v="2"/>
    <s v="4-Ajuste"/>
    <n v="336"/>
  </r>
  <r>
    <x v="1"/>
    <x v="10"/>
    <s v="01,2,3/11 - Andaime+Instrumentação_x000a_OI 2018271930 VE-P-3123113-11 Falha na partida (ANTECIPADA SEM#45)_x000a_Acionado a manutenção por volta das 13h30 com informação da operação de falha na partida do ventilador VE-P-3123113-11 em função de atuação da chave de vibração VSH-31231686 no campo, mesmo com a realização de reset não liberava a partida. Devido a ausência deste equipamento acarretar na possível redução de carga da UAPO III a demanda foi tratada de forma imediata. Verificamos pelo SAP a existência de ordem já nivelada para intervenção neste equipamento, sendo atividade foi antecipada. Atividade foi liberada somente por volta das 17h00 devido a necessidade uso do aspersão com água manter a temperatura permutador mais baixa. Assim que liberado foi montado o acesso de andaime para possibilitar a intervenção pela instrumentação, devido ao tardar do horário, negociado com operação realização da atividade amanhã no primeiro horário. Obs.:  Equipe de andaime desmobilizada as 18h00._x000a_Status: Em andamento - Continua 02/11_x000a_04/11 - Automação:_x000a_OI 2018396341 HS-M-P-3123113-11  Botoeira Danificada (#)_x000a_Hoje conforme combinado foi implementado inserido force no PLC pelo TM Danilo na botoeira de emergência para liberação do ventilador VE-3123113-11 foi ativada a ARO 2018/081 até aquisição de sobressalente para restabelecimento da botoeira. Foi sinalizado no campo pela operação a indisponibilidade do botão de emergência. A parada da máquina se dará pela sala de controle ou através da botoeira da gaveta. Foi priorizado junto a equipe de planejamento a extensão do NM para restabelecimento do equipamento de segurança._x000a_Status: Concluído - operando"/>
    <m/>
    <s v="Corretiva"/>
    <s v="VSH-31231686"/>
    <s v="Chave de Vibração do VSH-31231686"/>
    <x v="5"/>
    <x v="63"/>
    <s v="Refrigeração"/>
    <s v="Implantação de force no PLC"/>
    <d v="2018-11-01T13:30:00"/>
    <d v="2018-11-04T11:00:00"/>
    <d v="2017-12-31T23:59:00"/>
    <n v="69.500000000058208"/>
    <n v="7309.516666666721"/>
    <s v="SIM"/>
    <x v="1"/>
    <s v="NÃO"/>
    <s v="1-Falha Mecânica"/>
    <s v="1.2-Vibração"/>
    <s v="Em análise"/>
    <s v="Em análise"/>
    <x v="2"/>
    <s v="1-Substituição"/>
    <n v="7379.0166666667792"/>
  </r>
  <r>
    <x v="1"/>
    <x v="10"/>
    <s v="12 /11 - Instrumentação/Andaime_x000a_OI 2018429230 - LIT-5132600C (SEM#47) Variações bruscas_x000a_Hoje pela manhã houve uma troca das priorizações vindas dos gerentes para a equipe de instrumentação. Passamos a priorizar não mais os instrumentos medidores de vazão que haviam sido solicitados na sexta-feira para priorizar atuação no LIT do tanque de cooldown do TG-C que está apresentando picos espúrios, mesmo com a máquina parada, o que impede uma eventual partida do TG-C caso estes picos coincidam com o momento da partida. Esta condição crítica foi levantada pela OP no final e de semana e nos foi indicada a prioridade de execução imediata pelo Coord. Gustavo. Assim, foi gerada esta OM imediata no período da manhã, triada e autorizada para execução da montagem de andaimes no período da tarde. Equipe da G&amp;E finalizou a montagem por volta das 17h00. Equipe do sobreaviso de instrumentação iniciou a atuação por volta das 19h00 pois estava em outra frente e houve certa demora na emissão da PT. Foi realizada a substituição do instrumento por outro idêntico que tínhamos em estoque e sua configuração, sem anormalidades. Equipamento testado e liberado para a OP realizar a partida do TG-C no final do turno da noite para colocação de carga amanhã cedo._x000a_OBS: TMs Sílvio e Nobre atuaram até aproximadamente 21h00._x000a_Thomaz, como o pessoal estava tendo certa dificuldade na atividade no TSH do C-123102C e como ela era menos prioritária que o LIT do TG-G, pedi ao Sílvio para interromper a tarefa para começarmos no TG-C o quanto antes, para tentarmos aproveitar para fazer durante o dia. Assim, amanhã eles devem continuar a tarefa no TSH._x000a_Sobre os medidores de vazão, iremos tratar de forma programada nos próximos dias, entre o fim desta semana 45 e o início da 46._x000a_Status: Concluído - Disponível_x000a_13/11 - Mecânica_x000a_OI 2018433222 - GE-513201C Falha na Partida_x000a_Após atuação da instrumentação no LIT-600C do TG-C ontem, hoje logo pela manhã a OP iniciou tentativas de partida. Por duas vezes a máquina não entrou por falha na ignição, sendo que os termopares 13 a 17 não subiram temperatura. Mobilizamos apoio de mecânica para acompanhar mais uma tentativa de partida e diagnosticar a falha. Mais uma vez houve a mesma falha de ignição. Assim, foi decidido por criar esta OM e atuar de forma imediata com a mecânica. TM Luciano realizou a remoção, limpeza em oficina e reinstalação das tochas das câmaras 1, 2 e 9. Por volta das 16h30 a máquina foi entregue para a OP e partida do TG ocorreu com sucesso na primeira tentativa por volta das 17h. TG-C passou com sucesso ao pré-mix e segue operando. TG-B foi parado para atividades programadas da MI amanhã. _x000a_Status: Concluído - Operando"/>
    <m/>
    <s v="Corretiva"/>
    <s v="LIT-5132600C"/>
    <s v="LIT-5132600C"/>
    <x v="4"/>
    <x v="12"/>
    <s v="Controle e monitoramento"/>
    <s v=" Substituição do instrumento e testes do equipamento"/>
    <d v="2018-11-12T15:00:00"/>
    <d v="2018-11-13T16:30:00"/>
    <d v="2018-11-09T15:00:00"/>
    <n v="25.5"/>
    <n v="72"/>
    <s v="NÃO"/>
    <x v="0"/>
    <s v="NÃO"/>
    <s v="3-Falha na Instrumentação"/>
    <s v="3.1-Falha de Controle"/>
    <s v="3-Operação/Manutenção"/>
    <s v="3.1-Serviço fora das condições de projeto"/>
    <x v="3"/>
    <s v="1-Substituição"/>
    <n v="97.5"/>
  </r>
  <r>
    <x v="1"/>
    <x v="10"/>
    <s v="21/11 - Automação:_x000a_OI 2018465558 - C-123101E - Ventilador do Hood não parte em automático_x000a_Acionado manutenção devido na tentativa de partida do compressor de venda E o ventilador do hood do Vorecon estar entrando em falha quando realizado a partida em automático, realizado a partida do ventilador em manual entrando em operação normalmente e quando retorna para partir em automático o ventilador volta a entrar em falha. Foi verificado pelo TM Danilo sendo identificado que o sinal de retorno da bomba de óleo estava travado na lógica assim não recebendo o sinal de retorno da bomba de ligada assim dando falha na sequência de partida gerando a falha na partida dos periféricos, foi  tentado um primeiro reset remoto via sala de controle sem sucesso. Então foi realizado o reset no PLC em campo normalizando a comunicação, logo em seguida realizado toda a sequência de partida do compressor com sucesso permanecendo disponível._x000a_Status: Concluído - Disponível_x000a_"/>
    <m/>
    <s v="Corretiva"/>
    <s v="Ventilador do hood do Vorecon"/>
    <s v="PLC"/>
    <x v="3"/>
    <x v="14"/>
    <s v="Painel"/>
    <s v="Reset PLC"/>
    <d v="2018-11-21T14:00:00"/>
    <d v="2018-11-22T14:00:00"/>
    <d v="2018-11-10T17:30:00"/>
    <n v="24"/>
    <n v="260.50000000011642"/>
    <s v="NÃO"/>
    <x v="0"/>
    <s v="NÃO"/>
    <s v="3-Falha na Instrumentação"/>
    <s v="3.5-Falha no Software"/>
    <s v="3-Operação/Manutenção"/>
    <s v="3.0-Geral"/>
    <x v="3"/>
    <s v="7-Serviço"/>
    <n v="284.50000000011642"/>
  </r>
  <r>
    <x v="1"/>
    <x v="10"/>
    <s v="22/11 - Mecânica/Elétrica:_x000a_OE 2017114262 - GE-513201B - Falha na partida_x000a_Com a baixa vazão das plataformas no final do dia de ontem 21/11, a operação optou em operar somente com o TG-D com 17 MW visando a preservação do TG-C para não operar em Central para quando retornar a vazão das plataformas operar com o TG-C em PREMIX. Hoje pela manhã a operação sinalizou a necessidade e partir mais um TG devido ao budget do TG-D por estar próximo ao limite, então no redia das foi definido a partida do TG-B para operar em central para realizar as manobras operacionais nos vendas e  assim aliviar a carga do TG-D. Foram realizadas 2 tentativas sem sucesso devido as câmaras 1, 8 e 9 não acenderem, emitida PT imediata e realizada a limpeza da tocha 1 , 8 e 9. Realizamos uma nova partida sem sucesso agora com a câmara 2 não acendendo, realizado a limpeza da tocha da câmara 2 e na sequência realizado duas novas partidas também sem sucesso devido a falha STARTER SPEED ESTABLISED FAILURE SHUTDWON onde foi observado que o motor de partida chegava somente a 250RPM aproximadamente. Acionado Lucas e Fazzini para estarem avaliando a falha ocorrida já que estão estudando a melhoria de confiabilidade dos TG's e já terem mapeadas uma série de atividades para serem executadas nos próximos dias no TG-B. Avaliando a falha refizeram um novo ajuste na curva de aceleração da bomba e dado a partida no TG-B também sem sucesso por falha no fechamento do whru não atingindo a temporização para a continuidade na partida, realizado ajuste na temporização do whru e dado a partida com sucesso no TG-B as 12:38h._x000a_Status: Concluído - Operando"/>
    <m/>
    <s v="Corretiva"/>
    <s v="WHRU"/>
    <s v="WHRU"/>
    <x v="4"/>
    <x v="13"/>
    <s v="Exaustão"/>
    <s v="Ajustagem no temporizador do WHRU"/>
    <d v="2018-11-22T08:00:00"/>
    <d v="2018-11-22T12:40:00"/>
    <d v="2018-11-07T11:32:00"/>
    <n v="4.6666666666860692"/>
    <n v="356.46666666667443"/>
    <s v="NÃO"/>
    <x v="0"/>
    <s v="NÃO"/>
    <s v="3-Falha na Instrumentação"/>
    <s v="3.4-Fora de ajuste"/>
    <s v="3-Operação/Manutenção"/>
    <s v="3.0-Geral"/>
    <x v="3"/>
    <s v="4-Ajuste"/>
    <n v="361.1333333333605"/>
  </r>
  <r>
    <x v="1"/>
    <x v="10"/>
    <s v="07/11 -  Automação:_x000a_OI 20184100577 - B-6315101A Falhas nas válv. sucção/desca (#)_x000a_Fomos acionados pela manhã, devido diversas tentativas de partida do OCVAP I sem sucesso durante a noite e no início do dia. Após muito trabalho e diversas tentativas junto com a operação, foi identificado as válvulas de sucção e descarga da bomba booster A, estavam em falha devido ao bloqueio da bomba principal B-1621301A para a troca do selo. Chegando a conclusão que na realização do Libra da alimentação das válvulas rotork de sucção e descarga 301A e 302A da bomba principal B-1621301A matou a alimentação das válvulas rotork da bomba booster A impedindo a partida da bomba. Após a remoção do libra foi realizada a partida com sucesso por volta das 18h."/>
    <m/>
    <s v="Corretiva"/>
    <s v="Válvula de sução e descarga"/>
    <s v="Válvula de sução e descarga"/>
    <x v="2"/>
    <x v="64"/>
    <s v="Acessórios Pacote"/>
    <s v="Removido libra da bomba reserva que impedia a operação da bomba em questão"/>
    <d v="2018-11-07T08:00:00"/>
    <d v="2018-11-07T18:00:00"/>
    <d v="2017-12-31T23:59:00"/>
    <n v="9.9999999999417923"/>
    <n v="7448.0166666667792"/>
    <s v="NÃO"/>
    <x v="1"/>
    <s v="NÃO"/>
    <s v="3-Falha na Instrumentação"/>
    <s v="3.1-Falha de Controle"/>
    <s v="3-Operação/Manutenção"/>
    <s v="3.2-Erro de operação"/>
    <x v="3"/>
    <s v="2-Reparo"/>
    <n v="7458.016666666721"/>
  </r>
  <r>
    <x v="1"/>
    <x v="10"/>
    <s v="07, 08, 09, 12, 13, 14, 16, 17, 18, 19/11 - Automação:_x000a_OI 2018410627 - B-6315101B Falha no CCM (#)_x000a_Fomos acionados pela manhã, devido diversas tentativas de partida do OCVAP I sem sucesso durante a noite e no início do dia, onde foi realizado o reset do CCM com sucesso. Realizado algumas tentativas de partida da Booster B e principal B sem sucesso conseguindo operar por apenas 24 a 27 segundos vindo parar a principal B logo na seqüência e subindo alarme de vibração do motor da bomba, porém em conversa com os técnicos o alarme de vibração deve ser conseqüência de alguma outra falha que derruba a bomba ficando a bomba e motor em uma região crítica onde não consegue alcançar a aceleração para operação ficando na região crítica de partida e parada da bomba, ainda mais com a partida bem sucedida da bomba principal B com a booster A, a equipe avaliou não conseguindo identificar a real falha que ocasionava a partida da booster B e principal Automação:_x000a_20/11 - OE 2018410627- B-6315101B Falha no CCM - PFCEO (#)_x000a_Hoje após a confirmação da operação da certificação da EF-631505 por volta das 11h00 foi acordado alguns de testes da bomba B-6315101B de forma a buscarmos a origem da falha dessa bomba. Os TM´s Bruno e Damasco realizaram acompanhamento pela lógica identificamos um comportamento anormal na chave de vazão baixa FZSL-6315101B (descarga bomba booster). Verificamos que na partida da bomba, essa chave não estava atuando indicando presença de vazão mínima, assim logo após 30s era enviado o comando dessa chave para o PES que atuava o intertravamento mandando derrubar a gaveta da bomba e booster por conseguinte mandava fechar as válvulas e parar bombas. Para confirmar a falha realmente era nesse instrumento realizamos uma terceira realizando force inibindo o sinal dessa chave, o sistema partiu primeira e ficou operando. Assim foi mobilizado apoio da instrumentação para verificar essa chave no campo. TM Grammlich e Menezes verificaram a integridade da chave de fluxo no campo, cabeamento e sensor estava tudo ok, tentaram ajustar a vazão mínima através do módulo eletrônico localizado no shelter do OCVAP sem sucesso. Em mais alguns testes constataram que este módulo não estava respondendo, o mesmo foi removido para laboratório onde verificamos a existência de um fusível interno do tipo SMD queimado. Feito a remoção deste componente danificado e instalado através de fusível similar compatível que tínhamos como remanescente na oficina. Em seguida o módulo foi reinstalado no campo, feito o ajuste da vazão mínima com sistema operando e removido o force em seguida. Equipamento testado e liberado por volta das 18h00._x000a_Obs.: Dado baixa no item no PFCEO.  _x000a_Planejamento-Instrumentação: Luan, favor emitir nota ZE para o SAPMI realizar a codificação do módulo da chave de vazão e sua parametrização, sugiro pelo menos ZS=1 gentileza validar com Fazzini._x000a__x000a_Status: Concluído operando_x000a_"/>
    <m/>
    <s v="Corretiva"/>
    <s v="FZSL-6315101B"/>
    <s v="Fusível interno do tipo SMD"/>
    <x v="2"/>
    <x v="65"/>
    <s v="Acessórios Pacote"/>
    <s v="Subistituição de fusível; reinstalação do módulo; ajustagem de vazão; remoção de force"/>
    <d v="2018-11-07T08:00:00"/>
    <d v="2018-11-20T18:00:00"/>
    <d v="2017-12-31T23:59:00"/>
    <n v="321.99999999994179"/>
    <n v="7448.0166666667792"/>
    <s v="NÃO"/>
    <x v="1"/>
    <s v="NÃO"/>
    <s v="Em análise"/>
    <s v="Em análise"/>
    <s v="Em análise"/>
    <s v="Em análise"/>
    <x v="3"/>
    <m/>
    <n v="7770.016666666721"/>
  </r>
  <r>
    <x v="1"/>
    <x v="10"/>
    <s v="23/11 - Automação:_x000a_OI 2018475659 - C-123101B - Falha no mouse da IHM_x000a_Acionado a manutenção devido a necessidade de inclusão da senha de login para reiniciar a IHM após desligamento do painel para intervenção do ISUP. TM Danilo foi até o local inserindo a senha porém não conseguiu reiniciar a IHM devido ao mouse não estar funcionando, assim necessitando a abertura do painel para correção. Emitida ordem e PT imediata, reiniciada as USB's e normalizado o mouse e teclado do painel._x000a_Status: Concluído - Disponível"/>
    <m/>
    <s v="Corretiva"/>
    <s v="IHM"/>
    <s v="IHM"/>
    <x v="3"/>
    <x v="26"/>
    <s v="Compressor"/>
    <s v="Reset IHM"/>
    <d v="2018-11-21T15:30:00"/>
    <d v="2018-11-23T17:00:00"/>
    <d v="2018-11-18T11:00:00"/>
    <n v="49.5"/>
    <n v="76.5"/>
    <s v="NÃO"/>
    <x v="0"/>
    <s v="NÃO"/>
    <s v="3-Falha na Instrumentação"/>
    <s v="3.5-Falha no Software"/>
    <s v="3-Operação/Manutenção"/>
    <s v="3.0-Geral"/>
    <x v="3"/>
    <s v="12-Outra"/>
    <n v="126"/>
  </r>
  <r>
    <x v="1"/>
    <x v="10"/>
    <s v="16/11 - Automação:_x000a_OI 2018448664 PN-552305B ECOS B em falha (#)_x000a_Acionado a manutenção por volta das 19h10 com informação da OP da indisponibilidade da estação de controle denominada ECOS B. Por se tratar de estação de sistema de supervisão e controle foi gerada ordem imediata para este atendimento. Em campo o TM Damasco verificou que havia sido fechado o workspace do sistema de supervisão ficando somente com acesso ao Windows, Foi feito nova conexão com Terminal Service e carregado a aplicação do sistema supervisório. Não houve a necessidade de emissão de PT para essa demanda. Atividade concluída com sucesso por volta das 19h40. _x000a_Obs.: Temos notado uma certa recorrência de chamadas deste tipo nos últimos meses sempre nos períodos de troca de turno, acreditamos que é possível durante a troca de login pelos operadores eles acabam clicando na área de fechamento do workspace sem querer. TM Damasco orientou como fazer o login novamente caso isso ocorra, a senha de acesso está descrita em uma etiqueta na frente do rádio fixo da sala. Foi solicitado ao coordenador para reforçar em DDS caso ocorra novamente o próprio operador pode restabelecer a estação e em campo de dificuldade pode acionar o sobreaviso._x000a_Status: Concluído - disponível "/>
    <m/>
    <s v="Corretiva"/>
    <s v="Em análise"/>
    <s v="Em análise"/>
    <x v="5"/>
    <x v="66"/>
    <s v="Painel"/>
    <s v="Nova conecção com Terminal Service"/>
    <d v="2018-11-16T19:10:00"/>
    <d v="2018-11-16T19:40:00"/>
    <d v="2017-12-31T23:59:00"/>
    <n v="0.50000000005820766"/>
    <n v="7675.1833333333489"/>
    <s v="SIM"/>
    <x v="1"/>
    <s v="NÃO"/>
    <s v="Em análise"/>
    <s v="Em análise"/>
    <s v="Em análise"/>
    <s v="Em análise"/>
    <x v="2"/>
    <s v="4-Ajuste"/>
    <n v="7675.6833333334071"/>
  </r>
  <r>
    <x v="1"/>
    <x v="10"/>
    <s v="18, 19/11 - Instrumentação+Automação:_x000a_OI 2018449920 C-3123102A- Falha Slide 1º estágio(#)_x000a_Informado a manutenção por volta das 07h00 da queda do compressor de propano C-3123101A por volta das 03h30 devido a comportamento anormal da slide do 1º estágio que fechou sem motivo aparente e não respondeu mais aos comando remotos nem em modo manual através da IHM no campo. Assim, operação optou por colocar em operação o compressor C-3123102B para disponibilizar a máquina A para MI. Dessa forma, foi gerado ordem imediata para atuação pela instrumentação. TM´s Grammlich e Menezes verificaram em campo que a solenóide pneumática da posição de abrir estava danificada, a mesma foi removida para bancada onde foi realizado limpeza e substituição do kit de reparo dos anéis de vedação e do visor de acrílico. Após a intervenção foi realizado teste funcional de abertura e fechamento da slide com sucesso. Equipamento testado e liberado por volta das 15h00. _x000a_Status: Concluído - disponível"/>
    <m/>
    <s v="Corretiva"/>
    <s v="Solenóide pneumática"/>
    <s v="Solenóide pneumática"/>
    <x v="1"/>
    <x v="8"/>
    <s v="Compressor"/>
    <s v="Realização de limpeza da solenóide pneumática e reparo dos anéis e do visor de acrílico"/>
    <d v="2018-11-18T03:30:00"/>
    <d v="2018-11-21T11:00:00"/>
    <d v="2018-10-30T16:00:00"/>
    <n v="79.5"/>
    <n v="443.50000000011642"/>
    <s v="SIM"/>
    <x v="1"/>
    <s v="NÃO"/>
    <s v="2-Falha de Material"/>
    <s v="2.0-Geral"/>
    <s v="3-Operação/Manutenção"/>
    <s v="3.0-Geral"/>
    <x v="2"/>
    <s v="1-Substituição"/>
    <n v="523.00000000011642"/>
  </r>
  <r>
    <x v="1"/>
    <x v="10"/>
    <s v="19/11 - Andaime+Mecânica:_x000a_OI 2018449932 VE-P-3123113-6 Reinstalar e tencionar correrias (#)_x000a_OI 2018449970 VE-P-3123113-7 Reinstalar e tencionar correrias (#)_x000a_Hoje conforme combinado com a operação foi priorizada a montagem de andaime para acesso aos ventiladores da UAPO III que estavam com correias soltas. Tivemos a finalização da montagem dos dois andaimes por volta das 15h00 quando aplicado o libra e liberado para intervenção pela mecânica. Os TM´s Bruno e Anderson informaram que não havia correias rompidas somente soltas nos dois ventiladores, dessa forma, foi verificado o alinhamento de polia, reinstaladas as correias e tencionadas. Na sequência feito teste funcional e liberado os equipamentos para operação. Atividade concluída por volta das 18h00._x000a_Obs.: Suspeitamos que o sistema de aspersão possa estar influenciando nessas falhas recorrentes nas correias._x000a_Status: Concluído - operando"/>
    <m/>
    <s v="Corretiva"/>
    <s v="Correia"/>
    <s v="Correia"/>
    <x v="5"/>
    <x v="67"/>
    <s v="Ventilador"/>
    <s v="Reinstalar e tencionar correias"/>
    <d v="2018-11-19T09:00:00"/>
    <d v="2018-11-19T18:30:00"/>
    <d v="2017-12-31T23:59:00"/>
    <n v="9.5000000000582077"/>
    <n v="7737.016666666721"/>
    <s v="NÃO"/>
    <x v="0"/>
    <s v="NÃO"/>
    <s v="1-Falha Mecânica"/>
    <s v="1.3-Folga/Alinhamento"/>
    <s v="3-Operação/Manutenção"/>
    <s v="3.0-Geral"/>
    <x v="0"/>
    <s v="4-Ajuste"/>
    <n v="7746.5166666667792"/>
  </r>
  <r>
    <x v="1"/>
    <x v="10"/>
    <s v="19/11 - Andaime+Mecânica:_x000a_OI 2018449932 VE-P-3123113-6 Reinstalar e tencionar correrias (#)_x000a_OI 2018449970 VE-P-3123113-7 Reinstalar e tencionar correrias (#)_x000a_Hoje conforme combinado com a operação foi priorizada a montagem de andaime para acesso aos ventiladores da UAPO III que estavam com correias soltas. Tivemos a finalização da montagem dos dois andaimes por volta das 15h00 quando aplicado o libra e liberado para intervenção pela mecânica. Os TM´s Bruno e Anderson informaram que não havia correias rompidas somente soltas nos dois ventiladores, dessa forma, foi verificado o alinhamento de polia, reinstaladas as correias e tencionadas. Na sequência feito teste funcional e liberado os equipamentos para operação. Atividade concluída por volta das 18h00._x000a_Obs.: Suspeitamos que o sistema de aspersão possa estar influenciando nessas falhas recorrentes nas correias._x000a_Status: Concluído - operando"/>
    <m/>
    <s v="Corretiva"/>
    <s v="Correia"/>
    <s v="Correia"/>
    <x v="5"/>
    <x v="68"/>
    <s v="Ventilador"/>
    <s v="Reinstalar e tencionar correias"/>
    <d v="2018-11-19T13:00:00"/>
    <d v="2018-11-19T15:30:00"/>
    <d v="2017-12-31T23:59:00"/>
    <n v="2.5000000001164153"/>
    <n v="7741.0166666666628"/>
    <s v="NÃO"/>
    <x v="0"/>
    <s v="NÃO"/>
    <s v="1-Falha Mecânica"/>
    <s v="1.3-Folga/Alinhamento"/>
    <s v="3-Operação/Manutenção"/>
    <s v="3.0-Geral"/>
    <x v="0"/>
    <s v="4-Ajuste"/>
    <n v="7743.5166666667792"/>
  </r>
  <r>
    <x v="1"/>
    <x v="10"/>
    <s v="19/11 - Instrumentação+Automação+Mecânica:_x000a_OI 2018458244 B-540001C Falha na Partida (#)_x000a_Acionado a manutenção por volta das 19h00 do dia 19/11 com informação da operação de falha na partida da bomba B-540001C. Em avaliação prévia em campo foi verificado pelos TM´s do sobreaviso duas falhas sendo uma delas o LED ativo de falha no sensor de sobrevelocidade e a outra a indicação de &quot;falha&quot; no frontal do microplc junto ausência do modo &quot;RUN&quot;. Assim, foi gerado ordem imediata para atuação da instrumentação e automação. Em campo TM Damasco realizou o procedimento reset do PLC desligando a bateria interna do painel regularizando essa falha da PLC. TM Grammlich com apoio da mecânica tentaram realizar o procedimento reset indicado no frontal do PN-B-540001C-2 que orienta quando da ocorrência deste tipo de falha, é informando da necessidade de fazer um reset interno no controlador de sobrevelocidade, esse procedimento foi feito, mas não houve sucesso, a falha permaneceu. Partimos então para verificação geral em todos os componentes internos do painel, medido fusíveis internos, verificado o sinal do sensor estava ok, em seguida realizamos um de teste funcional bypassando esse controlador. Após o bypass a bomba partiu de primeira. Dessa forma, constatamos que é possivelmente a falha na partida é devido algum dano na parte eletrônica deste controlador de velocidade. Localizamos no SAP o NM 11.831.257(Monitor rotação analógico) sobressalente, porém não temos esse material disponível na unidade. Informamos ao coordenador da possibilidade de fazer um ARO para deixar a bomba como disponível em caso urgência, usando o recurso de  bypass do sensor, no entanto, devido a disponibilidade das outras duas bombas acordados em remover o controlador para realizarmos tentativa de reparo em oficina. Com controlador aberto em oficina TM Grammlich conseguiu identificar no circuito eletrônico um fusível queimado, assim optamos por fazer a troca do componente danificado por outro que tínhamos remanescente de outro componente similar. Assim foi feito a solda e teste em bancada com sucesso, O equipamento foi reinstalado no campo e feito partida da bomba de primeira. Equipamento operou por dez minutos e foi parado em seguida. Equipamento liberado para operação por volta das 23h45.     _x000a_Planejamento-Instrumentação: Luan, por gentileza avaliar junto a documentação técnica a compatibilidade do NM 11.831.257 para extensão e parametrização desse material para centro 0231, sugiro parametrização do mesmo como estratégico ZS=1. Favor validar essa sugestão com supervisor Fazzini._x000a_Obs.: TM Brazil, João Vitor, TM Damasco atuaram até as 21h00, TM Grammlich atuaram até as 00h00_x000a_Status: Em andamento - indisponível"/>
    <m/>
    <s v="Corretiva"/>
    <s v="LED"/>
    <s v="Fusível"/>
    <x v="2"/>
    <x v="39"/>
    <s v="Bomba"/>
    <s v="Reset no PLC; reset do PN-B-540001C-2; verificação geral dos componentes internos; medição de fusíveis; testes funcioanais e baypass no controlador"/>
    <d v="2018-11-19T19:00:00"/>
    <d v="2018-11-19T23:45:00"/>
    <d v="2018-06-05T18:00:00"/>
    <n v="4.7500000001164153"/>
    <n v="4008.9999999999418"/>
    <s v="NÃO"/>
    <x v="1"/>
    <s v="NÃO"/>
    <s v="4-Falha Elétrica"/>
    <s v="4.3-Sem energia/tensão"/>
    <s v="3-Operação/Manutenção"/>
    <s v="3.0-Geral"/>
    <x v="3"/>
    <s v="1-Substituição"/>
    <n v="4013.7500000000582"/>
  </r>
  <r>
    <x v="1"/>
    <x v="10"/>
    <s v="23/11 - Automação/Instrumentação:_x000a_OI 2018353050 - C-123102C - TSHH-1231581C-EM FALHA (#)_x000a_Acionado manutenção devido o compressor estar indisponível para partir devido não conseguir na temperatura ideal do óleo lubrificante para a partida do compressor. Foi avaliado pelo TM Danilo que o aquecedor entra em operação aos 35ºC porém desliga aos 38ºC não alcançando a temperatura ideal para a partida de 40ºC. Sendo que este sensor temperatura passou por intervenção no dia 12/11/18 conforme histórico desta ordem de manutenção. Como não tínhamos sobressalente em estoque para realizar a substituição, foi negociado  a remoção do instrumento do compressor e instalado com sucesso no compressor C, substituído o fusível do instrumento o qual veio a queimar na atuação. Outro ponto observado pelo TM Danilo é que a temperatura  permissível de partida do primeiro estágio é de 40ºC e o aquecedor estava com set de 35 a 38ºC, conversado com a operação sobre esta condição que demoraria muito para alcançar a temperatura de partida então ajustada para 40 a 44ºC. Atividade concluída às 20h._x000a_Status: Concluído - Disponível"/>
    <m/>
    <s v="Corretiva"/>
    <s v="TSHH-1231581C"/>
    <s v="TSHH-1231581C"/>
    <x v="1"/>
    <x v="9"/>
    <s v="Compressor"/>
    <s v="Ajustagem para ancançar temperatura de partida"/>
    <d v="2018-11-23T18:00:00"/>
    <d v="2018-11-23T20:00:00"/>
    <d v="2018-10-31T20:22:00"/>
    <n v="2.0000000000582077"/>
    <n v="549.63333333330229"/>
    <s v="NÃO"/>
    <x v="0"/>
    <s v="NÃO"/>
    <s v="3-Falha na Instrumentação"/>
    <s v="3.2 - Sem sinal/indicação/alarme"/>
    <s v="3-Operação/Manutenção"/>
    <s v="3.0-Geral"/>
    <x v="3"/>
    <s v="3-Modificação"/>
    <n v="551.6333333333605"/>
  </r>
  <r>
    <x v="1"/>
    <x v="10"/>
    <s v="24/11 - Elétrica:_x000a_OI 2018477877 - B-2621301A - Falha no CCM_x000a_Acionado manutenção devido não conseguir partir a bomba do OCVAP II por uma falha no CCM que os operadores não conseguem realizar o reconhecimento da falha. Emitida ordem imediata para avaliação do CCM onde não foi identificado nenhuma falha, então solicitado apoio da automação onde identificou um bit travado na lógica, sendo realizado reset e normalizado._x000a_Status: Concluído - Disponível"/>
    <m/>
    <s v="Corretiva"/>
    <s v="CCM"/>
    <s v="CCM"/>
    <x v="2"/>
    <x v="45"/>
    <s v="Bomba"/>
    <s v="Realização de reset e normalização do CCM"/>
    <d v="2018-11-24T08:30:00"/>
    <d v="2018-11-24T11:00:00"/>
    <d v="2018-09-29T19:30:00"/>
    <n v="2.5000000001164153"/>
    <n v="1332.9999999999418"/>
    <s v="NÃO"/>
    <x v="1"/>
    <s v="NÃO"/>
    <s v="3-Falha na Instrumentação"/>
    <s v="3.5-Falha no Software"/>
    <s v="3-Operação/Manutenção"/>
    <s v="3.0-Geral"/>
    <x v="3"/>
    <s v="12-Outra"/>
    <n v="1335.5000000000582"/>
  </r>
  <r>
    <x v="1"/>
    <x v="10"/>
    <s v="27/11 - Automação_x000a_OI 2018492013 - B-1621301B Falha na partida_x000a_Acionada MI para atuação no início da tarde após relato da OP de falha de comunicação no OCVAP I, quando do preparo para partir o sistema com bomba booster A e principal A. Como a bomba principal B ainda estava indisponível, aguardando acompanhamento da mecânica G&amp;E (que não entrou na unidade hoje devido à paralisação do Sintricon) que iria realizar partida assistida, criamos esta OM imediata para atuação do TM Danilo. Ao avaliar a lógica, Danilo realizou alguns testes de partida e decidiu por utilizar o data logger recém criado pela equipe de automação para monitorar algumas variáveis durante a partida. No teste com o trem B-B monitorado, foi identificado que há um sinal de retorno do disjuntor aberto do motor da B-6315101B para o PLC da principal B-1621301B que está desarmando o disjuntor da bomba principal em apenas 100 ms. Conforme informado pelo TM Danilo, é padrão em todos os disjuntores da UTGCA a presença de um temporizador de 2 segundos para que este tipo de sinal realmente desarme o disjuntor. Assim, definimos por implementar este temporizador em todas as 6 possibilidades de sinal de retorno destes disjuntores: retorno do disjuntor do motor da booster A ou B desarmando disjuntor do motor da principal A ou B (a depender do trem utilizado, A/A, A/B, B/A ou B/B) e retorno do disjuntor da principal A ou B desarmando a própria principal A ou B. A princípio, fizemos a implementação do temporizador de 2 segundos apenas para as 3 condições que envolviam a bomba principal B e partimos novamente utilizando o trem B/B. Logo na primeira tentativa, o temporizador surtiu efeito, sendo que o sinal de retorno do disjuntor voltou à condição normal em cerca de 500 ms. Porém, com aproximadamente 4 minutos de operação, novamente o retorno de disjuntor aberto do motor da booster B apareceu, ficou atuado acima de 2 segundos e derrubou o bombeio. Isto levou a crer em um possível problema real na gaveta ou nos cartões do shelter do OCVAP. Para tirar a prova, fizemos uma partida com o trem A/B, utilizando a booster A. Na primeira tentativa, já no turno da noite, o OCVAP entrou em operação e segue desde então. Durante a análise entendemos que esta lógica de desarme das bombas principais a partir do sinal de retorno de disjuntor aberto das bombas booster tem a função de prevenir a operação das bombas principais sem uma booster operando. Considerando que não há risco para as bombas principais de rodar por apenas 2 segundos sem uma booster (ainda mais que há um estudo em andamento de inutilização das bombas booster do OCVAP I pois elas não são exatamente necessárias neste sistema), decidimos por já implementar definitivamente este temporizador também para as 3 condições que envolvem a bomba principal A. Agora precisaremos programar um reaperto geral dos I/O dos cartões no shelter do OCVAP e verificação/reaperto geral do disjuntor do M-B-6315101B utilizando uma OM específica para este fim._x000a_Valdeli, favor criar OM específica para reaperto geral dos I/O dos cartões no shelter do OCVAP (automação) e verificação/reaperto geral do disjuntor do M-B-6315101B (elétrica). Esta OM deve entrar na programação da semana 49, pois a indisponibilidade desta bomba irá entrar no PFCEO. Obrigado._x000a_Bellotti/Anderson, favor acompanhar e garantir a entrada desta OM na S-49. Obrigado._x000a_OBS: TM Danilo atuou até aproximadamente 21h30._x000a_Status: Concluído - Operando"/>
    <m/>
    <s v="Corretiva"/>
    <s v="PLC"/>
    <s v="Temporizador"/>
    <x v="2"/>
    <x v="38"/>
    <s v="Controle e monitoração"/>
    <s v="Implantação do temporizador de 2 segundos"/>
    <d v="2018-11-27T10:00:00"/>
    <d v="2018-11-27T21:30:00"/>
    <d v="2018-09-26T18:10:00"/>
    <n v="11.500000000116415"/>
    <n v="1479.8333333332557"/>
    <s v="SIM"/>
    <x v="1"/>
    <s v="NÃO"/>
    <s v="3-Falha na Instrumentação"/>
    <s v="3.4-Fora de ajuste"/>
    <s v="3-Operação/Manutenção"/>
    <s v="3.0-Geral"/>
    <x v="3"/>
    <s v="4-Ajuste"/>
    <n v="1491.3333333333721"/>
  </r>
  <r>
    <x v="1"/>
    <x v="10"/>
    <s v="13, 14, 16,17, 19, ,24 - Mecânica/Movimentação de Carga/Elétrica_x000a_OM 2015196913 - B-2123101A Troca da Redutora_x000a_Iniciada atividade de substituição do redutor da bomba A de meg da UAPO II. Hoje foi removida a redutora danificada para oficina. Amanhã será instalada nova redutora, motor e iniciado alinhamento, com a perspectiva de entrega para a OP na sexta._x000a_Status: Em andamento - Indisponível _x000a_26,29/11 - Mecânica/Elétrica_x000a_OM 2015196913 - B-2123101A Troca da Redutora -PFCEO_x000a_Realizada inversão dos cabos do motor elétrico para correção do sentido do giro do motor. Bomba testada na sequência com sucesso, porém apresentou baixa eficiência do amortecedor de pulsação da descarga e um ruído anormal na grade elástica entre o segundo e terceiro cabeçotes. Estas pendências serão melhor avaliadas amanhã. Porém, bomba está disponível para operar em caso de necessidade. _x000a_Status: Em andamento - Disponível"/>
    <m/>
    <s v="Corretiva planejada"/>
    <s v="Redutor"/>
    <s v="Redutor"/>
    <x v="2"/>
    <x v="32"/>
    <s v="Bomba"/>
    <s v="Subistituição de rotor e motor e realização de alonhamento"/>
    <d v="2018-11-13T09:00:00"/>
    <d v="2018-11-26T14:30:00"/>
    <d v="2018-10-05T15:00:00"/>
    <n v="317.49999999994179"/>
    <n v="930"/>
    <s v="NÃO"/>
    <x v="1"/>
    <s v="NÃO"/>
    <s v="1-Falha Mecânica"/>
    <s v="2.4-Desgaste"/>
    <s v="3-Operação/Manutenção"/>
    <s v="3.0-Geral"/>
    <x v="1"/>
    <s v="1-Substituição"/>
    <n v="1247.4999999999418"/>
  </r>
  <r>
    <x v="1"/>
    <x v="10"/>
    <s v="21,22, 26/11 - Elétrica+Instrumentação+Mecânica:_x000a_OM 2018415147 C-513401F - Compressor Travado - PFCEO_x000a_Conforme programado foi realizado a desconexão dos cabos elétricos e remoção dos instrumentos do compressor_x000a_Status: Em andamento - Indisponível"/>
    <m/>
    <s v="Corretiva planejada"/>
    <s v="C-513401F"/>
    <s v="C-513401F"/>
    <x v="8"/>
    <x v="36"/>
    <s v="Compressor"/>
    <s v="Desconexão dos cabos elétricos e remoção dos instrumentos do compressor"/>
    <d v="2018-11-21T09:00:00"/>
    <d v="2018-11-30T23:59:59"/>
    <d v="2018-10-22T18:30:00"/>
    <n v="230.99972222215729"/>
    <n v="710.49999999994179"/>
    <s v="NÃO"/>
    <x v="0"/>
    <s v="NÃO"/>
    <s v="Em análise"/>
    <s v="Em análise"/>
    <s v="Em análise"/>
    <s v="Em análise"/>
    <x v="6"/>
    <s v="4-Ajuste"/>
    <n v="941.49972222209908"/>
  </r>
  <r>
    <x v="1"/>
    <x v="10"/>
    <s v="23/11 - Mecânica:_x000a_OM 2013975506 - C-123701B- Substituição do Visor de nível do hydrocrom_x000a_Conforme programado foi realizado a drenagem e substituição do LG do reservatório do Hydrocon com sucesso, ficando pendente a completação do nível de óleo do reservatório._x000a_Status: Em andamento - indisponível_x000a_27/11 - Instrumentação/SEMAPI_x000a_OM 2013975506 - C-123701B Substituição do Visor de nível do hydrocom_x000a_Realizada com sucesso pela instrumentação a montagem dos sensores que estavam faltando para restabelecer o Hydrocom do C-123701B após a troca do LG. Semapi completou o nível de óleo em seguida e o compressor foi novamente disponibilizado para a OP._x000a_Status: Concluído - Disponível"/>
    <m/>
    <s v="Corretiva planejada"/>
    <s v="Hydricon"/>
    <s v="LG"/>
    <x v="0"/>
    <x v="7"/>
    <s v="Compressor"/>
    <s v="Subistituição do LG e completação do nível de óleo"/>
    <d v="2018-11-23T08:00:00"/>
    <d v="2018-11-27T17:30:00"/>
    <d v="2018-10-05T15:30:00"/>
    <n v="105.49999999988358"/>
    <n v="1168.5"/>
    <s v="NÃO"/>
    <x v="0"/>
    <s v="NÃO"/>
    <s v="2-Falha de Material"/>
    <s v="2.0-Geral"/>
    <s v="3-Operação/Manutenção"/>
    <s v="3.0-Geral"/>
    <x v="6"/>
    <s v="1-Substituição"/>
    <n v="1273.9999999998836"/>
  </r>
  <r>
    <x v="1"/>
    <x v="10"/>
    <s v="25/11 - Instrumentação/Elétrica:_x000a_OM 2018444307 – C-3123102B Vazamento Excessivo de Ar - correção do sistema de purga (#)_x000a_Conforme programado a equipe atuou na verificação da falha encontrando a presença de muito óleo no interior do painel de minipurga, sendo identificado a bateria do sistema de purga que faz o controle do timer da purga danificada. Encontrado sobressalente em estoque e substituído em campo, realizado by pass no sistema testado a válvula de purga e a mesma está operando perfeitamente. Equipe chegou a conclusão que deverá ser desmontado a parte pneumática para limpeza por banho ultrassônico devido a contaminação por óleo. Paralisada a atividade por volta das 18:50h deixando compressor disponível para operação, para retornarmos amanhã 26/11 e dar continuidade na correção da falha._x000a_Status: Em andamento - disponível_x000a_26/11 - Instrumentação_x000a_OM 2018444307 – C-3123102B Vazamento Excessivo de Ar - correção do sistema de purga (#)_x000a_Realizada desmontagem dos componentes pneumáticos para limpeza por banho ultrassônico devido a contaminação por óleo. Equipe está trabalhando na restauração dos componentes. Conforme informado pelo Sup. Thomaz, amanhã estamos prevendo a recomposição do sistema para liberação do compressor._x000a_Status: Em andamento - Indisponível_x000a_27/11 - Instrumentação_x000a_OM 2018444307 – C-3123102B Vazamento Excessivo de Ar - correção do sistema de purga_x000a_Conforme combinado, hoje foi dado continuidade na atividade no painel de purga do C-3123102B. Todos os componentes pneumáticos danificados ou contaminados de óleo foram restaurados pela equipe de instrumentação e montados novamente no painel. Sistema foi testado em seguida, com sucesso. Compressor disponível._x000a_Status: Concluído - Disponível "/>
    <m/>
    <s v="Corretiva planejada"/>
    <s v="Purga"/>
    <s v="Controle de timer"/>
    <x v="1"/>
    <x v="2"/>
    <s v="Compressor"/>
    <s v="Restauração dos componentes pneumáticos danificados por contaminação de óleo e montagem dos esquipamentos nos paineis"/>
    <d v="2018-11-24T13:00:00"/>
    <d v="2018-11-27T18:00:00"/>
    <d v="2018-02-23T15:30:00"/>
    <n v="77.000000000058208"/>
    <n v="6573.4999999998836"/>
    <s v="NÃO"/>
    <x v="0"/>
    <s v="NÃO"/>
    <s v="1-Falha Mecânica"/>
    <s v="1.1-Vazamento"/>
    <s v="3-Operação/Manutenção"/>
    <s v="3.0-Geral"/>
    <x v="0"/>
    <s v="1-Substituição"/>
    <n v="6650.4999999999418"/>
  </r>
  <r>
    <x v="1"/>
    <x v="10"/>
    <s v="28,29/11 - Andaime/Mecânica_x000a_OM 2018453321 - PFCEO VE-P-123113B (SEM 48) Correia Solta_x000a_Devido à paralisação do Sintricon, atividade não foi iniciada hoje conforme previsto. Deve iniciar amanhã._x000a_Status: Não iniciado"/>
    <m/>
    <s v="Intervenção por condição"/>
    <s v="Correia"/>
    <s v="Correia"/>
    <x v="5"/>
    <x v="69"/>
    <s v="Ventilador"/>
    <s v="Corrigir falha correia solta"/>
    <d v="2018-11-14T07:10:00"/>
    <d v="2018-11-30T23:59:59"/>
    <d v="2017-12-31T23:59:00"/>
    <n v="400.83305555552943"/>
    <n v="7615.1833333333489"/>
    <s v="NÃO"/>
    <x v="0"/>
    <s v="NÃO"/>
    <s v="2-Falha de Material"/>
    <s v="2.0-Geral"/>
    <s v="3-Operação/Manutenção"/>
    <s v="3.0-Geral"/>
    <x v="1"/>
    <s v="1-Substituição"/>
    <n v="8016.0163888888783"/>
  </r>
  <r>
    <x v="1"/>
    <x v="10"/>
    <s v="30/11 - Elétrica_x000a_OI 2018506177 - VE-P-123114C-B Ventilador não funciona_x000a_Hoje por volta das 13h15, a MI foi acionada pela OP com a informação de que o VE-P-123114C-B não partia, sendo impossível resfriar óleo do compressor de propano C, havendo inclusive a queda da máquina. Equipe de mecânica realizou uma breve avaliação em campo e informou que não era possível nem partir o motor, havendo o desarme da gaveta logo que comandada a partida. Sendo assim, abrimos esta OM imediata para a equipe de elétrica avaliar a gaveta na subestação. Atividade foi iniciada por volta das 16h00, após a conclusão dos preventivas SO. TMs Marcelinho e Flaviano identificaram 3 tentativas de partida do motor pela OP hoje. Realizaram então a verificação da gaveta e megaram o motor, constatando curto circuito total no motor. Segundo os TMs, isto é um indicativo de motor queimado e não apenas travado. Assim, permutador ficará indisponível por falta de motor. Amanhã iremos trabalhar com a mecânica na recomposição do P-14B, para que o C-123102B rode com o P-14B e o P-14D (que está sendo usado pelo C-123102B hoje) esteja disponível para o C-123102C. Quando o C-123102A retornar, precisaremos recompor todo o seu P-14A ou recompor este motor queimado do 14C-B._x000a_Planejamento, favor redelinear esta OM para substituição do motor. Realizar a reserva de um motor NM 12.317.392 nesta OM. Obrigado._x000a_Status: Reprogramar - Indisponível"/>
    <m/>
    <s v="Corretiva"/>
    <s v="VE-P-123114C-B"/>
    <s v="VE-P-123114C-B"/>
    <x v="1"/>
    <x v="9"/>
    <s v="Miscelânea"/>
    <s v="Partir compressor após SD"/>
    <d v="2018-11-30T11:10:00"/>
    <d v="2018-11-30T12:30:00"/>
    <d v="2018-11-23T20:00:00"/>
    <n v="1.3333333333139308"/>
    <n v="159.16666666668607"/>
    <s v="SIM"/>
    <x v="1"/>
    <s v="NÃO"/>
    <s v="4-Falha Elétrica"/>
    <s v="4.0-Geral"/>
    <s v="3-Operação/Manutenção"/>
    <s v="3.0-Geral"/>
    <x v="2"/>
    <s v="4-Ajuste"/>
    <n v="160.5"/>
  </r>
  <r>
    <x v="1"/>
    <x v="11"/>
    <s v="28,29/11 - Andaime/Mecânica_x000a_OM 2018453321 - PFCEO VE-P-123113B (SEM 48) Correia Solta_x000a_Devido à paralisação do Sintricon, atividade não foi iniciada hoje conforme previsto. Deve iniciar amanhã._x000a_Status: Não iniciado"/>
    <m/>
    <s v="Intervenção por condição"/>
    <s v="Correia"/>
    <s v="Correia"/>
    <x v="5"/>
    <x v="69"/>
    <s v="Ventilador"/>
    <s v="Substituição de Polia e Correia"/>
    <d v="2018-12-01T00:00:00"/>
    <d v="2018-12-03T21:30:00"/>
    <m/>
    <n v="69.500000000058208"/>
    <n v="1042440"/>
    <s v="NÃO"/>
    <x v="0"/>
    <s v="NÃO"/>
    <s v="2-Falha de Material"/>
    <s v="2.0-Geral"/>
    <s v="3-Operação/Manutenção"/>
    <s v="3.0-Geral"/>
    <x v="1"/>
    <s v="1-Substituição"/>
    <n v="1042509.5"/>
  </r>
  <r>
    <x v="1"/>
    <x v="11"/>
    <s v="Automação+Instrumentação:_x000a_OI 2018297924 - C-123102A - Falha nos sensores de vibração e deslocamento axial. (#)_x000a_Acionado manutenção por volta das 11:00h devido a queda do compressor C-123102A devido atuação do sensor ZAHH-1231506A do motor elétrico lado LOA, após realizado o force no sensor 506A, foi tentado nova partida do compressor sendo atuado o sensor de deslocamento axial do compressor ZEA-1231500A. Emitida ordem e Pt imediata para verificação da integridade do sensor do compressor ZEA-1230500A, TM's Menezes e Martins foram até o local realizando a verificação do sensor ZEA-1230500A onde a primeiro momento não foi identificado falha, para confirmar que o sensor não estava em falha realizaram a inversão dos cabos e a falha alterou para o sensor ZEA-1230501A, ainda para reafirmar que o sensor estava OK foi invertido todo o sensor do 500A pelo 501A confirmando que a indicação é real que houve o deslocamento do eixo do compressor. Em breve análise pelo coord. de grandes máquinas Gustavo, a queda do compressor já obteve uma parada anormal referente ao deslocamento axial do compressor e quando realizada a partida em torno de 39 minutos após a queda a condição do deslocamento axial do eixo piorou. Planejamento segue delineando a ordem para raqueteamento do compressor ainda em 11/10 e abertura do compressor e verificação do passeio axial do compressor no dia 12/10, sendo já confirmado a mobilização da Mycom para a partir de 12/10._x000a_01, 05 06, 07, 08, 09,10, 12, 13, 14, 15, 16, 17, 18,20, 21,22,23,24, 25, 26,27,28,29/11_x000a_03, 04, 05, 06/12 - Preditiva/Caldeiraria/MYCOM:_x000a_OM 2017452542 - PFCEO C-123102A Substituição do bloco compressor_x000a_Hoje com retorno da equipe de caldeiraria da G&amp;E foi dada continuidade ao torque nos bocais de sucção e descarga do compresso, iniciado torque nos parafusos do pé do motor e compressor com acompanhamento da MYCOM do alinhamento. Atividade prossegue amanhã._x000a_Status: Em andamento - Continua 04/12_x000a_"/>
    <m/>
    <s v="Corretiva"/>
    <s v="Compressor"/>
    <s v="Compressor"/>
    <x v="1"/>
    <x v="6"/>
    <s v="Compressor"/>
    <s v="Realizado medição de passeio e constatado falha do compressor. "/>
    <d v="2018-12-01T00:00:00"/>
    <d v="2018-12-24T09:50:00"/>
    <d v="2018-09-27T13:00:00"/>
    <n v="561.83333333325572"/>
    <n v="1547.0000000000582"/>
    <s v="SIM"/>
    <x v="1"/>
    <s v="NÃO"/>
    <s v="Em análise"/>
    <s v="Em análise"/>
    <s v="Em análise"/>
    <s v="Em análise"/>
    <x v="2"/>
    <s v="1-Substituição"/>
    <n v="2108.8333333333139"/>
  </r>
  <r>
    <x v="1"/>
    <x v="11"/>
    <s v="05/05/2017 -  16.01.2017 (aorx) Conforme  informado pelo Interino do Edgard aoki,_x000a_douglas o mesmo informou que o lider de manutenção Renato solicitou a_x000a_inclusão da  operação 250 (Retirar soprador para reparo em oficina )_x000a_"/>
    <m/>
    <s v="Preventiva"/>
    <s v="Soprador"/>
    <s v="Soprador"/>
    <x v="8"/>
    <x v="60"/>
    <s v="Acessórios Pacote"/>
    <s v="Soprador"/>
    <d v="2018-12-01T00:00:00"/>
    <d v="2018-12-31T23:59:00"/>
    <d v="2018-11-30T23:59:59"/>
    <n v="743.98333333327901"/>
    <n v="2.7777784271165729E-4"/>
    <s v="NÃO"/>
    <x v="0"/>
    <s v="NÃO"/>
    <s v="2-Falha de Material"/>
    <s v="2.5-Fratura/Quebra"/>
    <s v="3-Operação/Manutenção"/>
    <s v="3.1-Serviço fora das condições de projeto"/>
    <x v="1"/>
    <s v="1-Substituição"/>
    <n v="743.98361111112172"/>
  </r>
  <r>
    <x v="1"/>
    <x v="11"/>
    <s v="01/11 - Engenharia/Automação:_x000a_OE 2018370784 - PN-513208 Falha na alimentação do painel_x000a_Hoje tivemos atuação do Eng. Fernando e Eng Daniel com apoio do TM Bruno da Forship realizaram a coleta do Log de eventos do MTU, foram verificados que as entradas (52A e 52B) do PN-513208 abriram, deliberadamente, durante a aceleração do gerador (com 513rpm). Porém, ainda não foi possível identificar o real motivo da abertura dos disjuntores. O log de eventos coletados contém algumas informações que I/O que não constam no manual da MTU. Assim, será encaminhado esses dados para o fabricante para um melhor entendimento do evento ocorrido. Acordamos junto a operação fazermos um novo teste do MTU na próxima segunda-feira (05/11), com um force que impeça o desligamento das entradas. Foi reforçado pelo líder na passagem da coordenação(ORNAN/ANDRÉ) para  que não seja efetuado teste no MTU e no gerador reserva (AGeradora) no final de semana. Será gerado ordem imediata para realização deste teste na segunda-feira._x000a_Status: Em andamento - Teste do MTU Indisponível._x000a_"/>
    <m/>
    <s v="Corretiva"/>
    <s v=" Entradas (52A e 52B)"/>
    <s v=" Entradas (52A e 52B)"/>
    <x v="5"/>
    <x v="62"/>
    <s v="Painel Elétrico"/>
    <s v="Realização de testes;"/>
    <d v="2018-12-01T00:00:00"/>
    <m/>
    <m/>
    <n v="-1042440"/>
    <n v="1042440"/>
    <s v="NÃO"/>
    <x v="0"/>
    <s v="NÃO"/>
    <s v="4-Falha Elétrica"/>
    <s v="4.0-Geral"/>
    <s v="3-Operação/Manutenção"/>
    <s v="3.0-Geral"/>
    <x v="3"/>
    <s v="8-Teste"/>
    <n v="0"/>
  </r>
  <r>
    <x v="1"/>
    <x v="11"/>
    <s v="02/12 - Elétrica:_x000a_OM 2018438849 - PFCEO CF-M-VT-P-123113G Não liga _x000a_Hoje após o retorno da equipe de elétrica da fazenda por volta das 09h30 foi priorizada atuação da elétrica para restabelecimento deste ventilador considerando que estamos com 6 ventiladores de 8 da UAPO I indisponíveis. Inicialmente foi verificada a indicação de falha=2 no inversor o que sinaliza uma falha de uma entrada discreta que impede o funcionamento do inversor. Utilizando software na estação de engenharia TM´s Flaviano e Marcelo verificaram que as saídas discretas ativas eram a IN 1, IN 2 e IN 6 (Parada, Proteção Fuga Terra, Habilitado). Foi resetada a falha e solicitado novo comando de partida. Desta vez, com sucesso. Ventilador operava com 60Hz e aproximadamente 50A. Durante teste funcional e partida assistida não houve mais nenhum indicativo de falha. Acreditamos que o pode ter ocorrido um acionamento da botoeira de emergência por algum motivo e depois não foi feito realizado o reset da falha. Após a intervenção foi feito partida assistida e teste funcional, o equipamento se manteve operando sem nenhum tipo de falha aparente. Equipamento segue operando sem anormalidades, atividade concluída as 14h00. Item quitado do PFCEO._x000a_Status: Concluído-operando"/>
    <m/>
    <s v="Corretiva"/>
    <s v="CF-M-VT-P-123113G"/>
    <s v="CF-M-VT-P-123113G "/>
    <x v="5"/>
    <x v="70"/>
    <s v="Ventilador"/>
    <s v="verificaram que as saídas discretas ativas eram a IN 1, IN 2 e IN 6 (Parada, Proteção Fuga Terra, Habilitado). Foi resetada a falha e solicitado novo comando de partida teste funcional e partida assistida"/>
    <d v="2018-12-01T00:00:00"/>
    <d v="2018-12-02T14:00:00"/>
    <m/>
    <n v="38.000000000058208"/>
    <n v="1042440"/>
    <s v="SIM"/>
    <x v="1"/>
    <s v="NÃO"/>
    <s v="4-Falha Elétrica"/>
    <s v="4.0-Geral"/>
    <s v="3-Operação/Manutenção"/>
    <s v="3.0-Geral"/>
    <x v="7"/>
    <s v="6-Verificação"/>
    <n v="1042478"/>
  </r>
  <r>
    <x v="1"/>
    <x v="11"/>
    <s v="02/12 - Elétrica+Instrumentação:_x000a_OM 2018439963 - PFCEO CF-M-VT-P-123113C Reparar falha temperatura (#)_x000a_Após a conclusão do reparo no ventilador 13G acima foi priorizada a intervenção neste outro ventilador considerando a indisponibilidade de mais de 5 ventiladores da UAPO I. Os TM´s Flaviano e Marcelo verificaram que falha possivelmente é oriunda de defeito no relé de temperatura ou em alguns dos sensores três sensores RTD´s do enrolamento do motor. Como essa proteção de temperatura de enrolamento e redundante através do inversor de frequência optamos por desativar esse relé, foi passada a condição de saída de contato de NA para NF. Temos histórico de bastante falhas nesse relé de temperatura e já havíamos alinhado com a supervisão da elétrica para viabilizar a GIM para desativação desse equipamento, uma vez que, o próprio conversor de frequência tem série de proteções que abrange inclusive essa de temperatura através de interpolação evitando dessa forma essas falhas indevidas. Após a intervenção foi realizada a partida equipamento com sucesso, feito acompanhamento até as 18h30, os valores de correntes estava todos normais, não houve mais nenhum tipo de falha. Assim, o equipamento foi testado e liberado para operação. Item quitado no PFCEO.  _x000a_Status: Concluído-operando"/>
    <m/>
    <s v="Corretiva"/>
    <s v="CF-M-VT-P-123113C"/>
    <s v="CF-M-VT-P-123113C"/>
    <x v="5"/>
    <x v="71"/>
    <s v="Ventilador"/>
    <s v="Intervenção no relé de temperatura"/>
    <d v="2018-12-02T15:30:00"/>
    <d v="2018-12-02T18:30:00"/>
    <m/>
    <n v="3"/>
    <n v="1042479.5"/>
    <s v="SIM"/>
    <x v="2"/>
    <s v="NÃO"/>
    <s v="4-Falha Elétrica"/>
    <s v="4.0-Geral"/>
    <s v="3-Operação/Manutenção"/>
    <s v="3.0-Geral"/>
    <x v="7"/>
    <s v="2-Reparo"/>
    <n v="1042482.5"/>
  </r>
  <r>
    <x v="1"/>
    <x v="11"/>
    <s v="03/12 - Andaime+Caldeiraria:_x000a_OE 2018488237 GIE_ FT-UC-TS-GE-513201C-01A -Subst. Filtro_x000a_OE 2018488230 GIE_ FT-UC-TS-GE-513201C-01B -Subst. Filtro_x000a_Informado no REDIA que temos horizonte ao longos dos próximos de aumento de vazão da planta para patamares em torno de 18MM a 20MM de gás com possível necessidade de operar com os três TG´s. Assim, foi solicitado atuação imediata para substituição dos filtros sistema e gás combustível pela equipe de caldeiraria. Recentemente houve a troca do filtro do TGB onde foi encontrado sujeira no interior do filtro e divergência do PN do modelo instalado para o recomendado pelo fabricante. Assim, foi realizada a montagem de andaime, removidos os elementos filtrantes dos filtros. Em um deles no FT-01A foi encontrado em seu interior um pedaço de fita silver TAP junto com pó preto. O filtro 01B esta sem sujeira em seu interior. Foi verificados os dois anéis de vedação tanto da tampa quanto do interior do suporte do filtro ambos estavam íntegros. Realizada instalação dos filtros originais disponíveis no estoque com sucesso. Agora precisamos monitorar o diferencial de pressão dos filtros e spread da máquina para ver se com a troca do elemento filtrante teremos algum ganho. Atividade concluída com sucesso as 18h20. Equipamento liberado para operação._x000a_Status: Concluído disponível"/>
    <m/>
    <s v="Preventiva"/>
    <s v="FT-UC-TS-GE-513201C-01A_x000a_FT-UC-TS-GE-513201C-01B"/>
    <s v="FT-UC-TS-GE-513201C-01A_x000a_FT-UC-TS-GE-513201C-01B"/>
    <x v="4"/>
    <x v="12"/>
    <s v="Sistema de combustão"/>
    <s v="Substituição de filtros do sistema de gás combustivel"/>
    <d v="2018-12-03T13:30:00"/>
    <d v="2018-12-03T15:30:00"/>
    <d v="2018-11-13T16:30:00"/>
    <n v="2.0000000000582077"/>
    <n v="477"/>
    <s v="NÃO"/>
    <x v="0"/>
    <s v="NÃO"/>
    <s v="Manutenção preventiva"/>
    <s v="Manutenção preventiva"/>
    <s v="Manutenção preventiva"/>
    <s v="Manutenção preventiva"/>
    <x v="5"/>
    <s v="1-Substituição"/>
    <n v="479.00000000005821"/>
  </r>
  <r>
    <x v="1"/>
    <x v="11"/>
    <s v="03/12 - Andaime+Mecânica:_x000a_OE 2018498462 - PFCEO VE-P-123113H Correia partida _x000a_Realizado a montagem dos andaimes para acesso aos três ventiladores do P-13 da UAPO I atividade foi concluída por volta das 18h00. Previsto para amanhã atuação das equipes de mecânica e elétrica para restabelecimentos dos ventiladores._x000a_Status: Em andamento - continua 04/12_x000a_04/12 - Mecânica+Elétrica:_x000a_OE 2018498462 - PFCEO VE-P-123113H Correia partida _x000a_Devido à paralisação do sintricon, não foi possível iniciarmos a intervenção prevista nos demais ventiladores do P-13. Atividade segue amanhã como prioridade extraprogramada. _x000a_Status: Em andamento - Previsto 05/12_x000a_06/12 - Mecânica:_x000a_OE 2018498462 - PFCEO VE-P-123113H Correia partida _x000a_Concluída a substituição da polia e correia. Entregue a operação._x000a_Status: Concluído operando_x000a_"/>
    <m/>
    <s v="Corretiva"/>
    <s v="Correia"/>
    <s v="Correia"/>
    <x v="5"/>
    <x v="72"/>
    <s v="Ventilador"/>
    <s v="Substituição de correia"/>
    <d v="2018-12-05T17:00:00"/>
    <d v="2018-12-06T19:00:00"/>
    <d v="2018-01-01T00:00:00"/>
    <n v="25.999999999883585"/>
    <n v="8129.0000000000582"/>
    <s v="SIM"/>
    <x v="2"/>
    <s v="NÃO"/>
    <s v="2-Falha de Material"/>
    <s v="2.0-Geral"/>
    <s v="3-Operação/Manutenção"/>
    <s v="3.0-Geral"/>
    <x v="7"/>
    <s v="1-Substituição"/>
    <n v="8154.9999999999418"/>
  </r>
  <r>
    <x v="1"/>
    <x v="11"/>
    <s v="03/12 - Andaime+Mecânica:_x000a_OE 2017781198 - PFCEO VE-P-123113F Correia Rompida e Folga_x000a_Realizado a montagem dos andaimes para acesso aos três ventiladores do P-13 da UAPO I atividade foi concluída por volta das 18h00. Previsto para amanhã atuação das equipes de mecânica e elétrica para restabelecimentos dos ventiladores._x000a_Status: Em andamento - continua 04/12_x000a_"/>
    <m/>
    <s v="Corretiva"/>
    <s v="Correia"/>
    <s v="Correia"/>
    <x v="5"/>
    <x v="73"/>
    <s v="Ventilador"/>
    <s v="Substituição de correia"/>
    <d v="2018-12-04T14:00:00"/>
    <d v="2018-12-04T18:30:00"/>
    <d v="2018-01-01T00:00:00"/>
    <n v="4.5"/>
    <n v="8102.0000000000582"/>
    <s v="SIM"/>
    <x v="2"/>
    <s v="NÃO"/>
    <s v="2-Falha de Material"/>
    <s v="2.0-Geral"/>
    <s v="3-Operação/Manutenção"/>
    <s v="3.0-Geral"/>
    <x v="7"/>
    <s v="1-Substituição"/>
    <n v="8106.5000000000582"/>
  </r>
  <r>
    <x v="1"/>
    <x v="11"/>
    <s v="03/12 - Andaime+Mecânica:_x000a_OE 2018498502 - PFCEO VE-P-123113E Correia partida _x000a_Realizado a montagem dos andaimes para acesso aos três ventiladores do P-13 da UAPO I atividade foi concluída por volta das 18h00. Previsto para amanhã atuação das equipes de mecânica e elétrica para restabelecimentos dos ventiladores._x000a_Status: Em andamento - continua 04/12_x000a_04/12 - Mecânica+Elétrica:_x000a_OE 2018498502 - PFCEO VE-P-123113E Correia partida _x000a_Devido à paralisação do sintricon, não foi possível iniciarmos a intervenção prevista nos demais ventiladores do P-13. Atividade segue amanhã como prioridade extraprogramada. _x000a_Status: Em andamento - Previsto 05/12_x000a_05/12 - Mecânica:_x000a_OE 2018498502 - PFCEO VE-P-123113E Correia partida _x000a_Hoje foi realizada de forma extraprogramada atividade de troca da correia no ventilador P-13H da UAPO I. Foi substituído a correia degradada devido ao final da vida útil por outra sobressalente, contatado que polia do motor já era do modelo novo, não sendo necessária sua substituição. Verificado a folga do mancal do ventilador (2,5mm) e do motor (0,35mm). Após isso, realizado o alinhamento e tensionamento da correia, Equipamento testado e liberado para operação por volta das 15h30. Item quitado do PFCEO._x000a_Status: Concluído- operando"/>
    <m/>
    <s v="Corretiva"/>
    <s v="Correia"/>
    <s v="Correia"/>
    <x v="5"/>
    <x v="74"/>
    <s v="Ventilador"/>
    <s v="Substituição de correia"/>
    <d v="2018-12-05T15:00:00"/>
    <d v="2018-12-05T17:00:00"/>
    <m/>
    <n v="2.0000000000582077"/>
    <n v="1042551"/>
    <s v="SIM"/>
    <x v="2"/>
    <s v="NÃO"/>
    <s v="2-Falha de Material"/>
    <s v="2.0-Geral"/>
    <s v="3-Operação/Manutenção"/>
    <s v="3.0-Geral"/>
    <x v="7"/>
    <s v="1-Substituição"/>
    <n v="1042553"/>
  </r>
  <r>
    <x v="1"/>
    <x v="11"/>
    <s v="03/12 - Andaime+Mecânica:_x000a_OE 2018453321 - PFCEO VE-P-123113B Correia Solta_x000a_Após a conclusão da montagem da andaime pela equipe da G&amp;E por volta das 16h00 tivemos atuação da equipe de mecânica. Os TMs Luciano e Davi realizaram a substituição da correia que estava rompida, foi feito também a troca do polia do motor do modelo antiga pelo modelo novo. Em seguida feito alinhamento e o tensionamento da correia. Equipamento liberado para operação as 21h00 porém eles não encontram a chave do cofre do libra, assim partida assistida foi postergada para amanhã durante o dia.  _x000a_Obs.: TM Luciano e Davi atuaram até as 21h15_x000a_Status: concluído - operando_x000a_04/12 - Mecânica:_x000a_OE 2018453321 - PFCEO VE-P-123113B Correia Solta_x000a_Hoje conforme combinado foi realizado a partida da assistida do equipamento com acompanhamento da mecânica. Os TMs Luciano e Davi acompanharam a partida, foi feito inspeção visual no ventilador não encontrado nenhuma anomalia. Equipamento testado e liberado com sucesso para operação por volta das 09h30. Item quitado no PFCEO._x000a_Status: concluído - operando;_x000a_"/>
    <m/>
    <s v="Corretiva"/>
    <s v="Correia"/>
    <s v="Correia"/>
    <x v="5"/>
    <x v="69"/>
    <s v="Ventilador"/>
    <s v="Substituição de correia"/>
    <d v="2018-12-03T13:00:00"/>
    <d v="2018-12-04T09:30:00"/>
    <m/>
    <n v="20.500000000116415"/>
    <n v="1042501"/>
    <s v="SIM"/>
    <x v="2"/>
    <s v="NÃO"/>
    <s v="2-Falha de Material"/>
    <s v="2.0-Geral"/>
    <s v="3-Operação/Manutenção"/>
    <s v="3.0-Geral"/>
    <x v="7"/>
    <s v="1-Substituição"/>
    <n v="1042521.5000000001"/>
  </r>
  <r>
    <x v="1"/>
    <x v="11"/>
    <s v="05/12 - Andaime+Mecânica:_x000a_OM 2018485045 PFCEO VE-P-2123113A TROCAR CORREIA _x000a_Hoje conforme programado foi concluído pela equipe patamar de acesso pela equipe de andaime para reparo na possibilitar a troca da correia do P-13A da UAPO II. Assim que equipe de mecânica atuar concluir o ventilador do P-13H da UAPO I que é extraprogramado atuaremos nessa correia._x000a_Status: Em andamento continua 07/12"/>
    <m/>
    <s v="Corretiva"/>
    <s v="Correia"/>
    <s v="Correia"/>
    <x v="5"/>
    <x v="75"/>
    <s v="Ventilador"/>
    <s v="Substituição de correia"/>
    <d v="2018-12-07T13:00:00"/>
    <d v="2018-12-07T16:30:00"/>
    <m/>
    <n v="3.5000000000582077"/>
    <n v="1042597"/>
    <s v="SIM"/>
    <x v="2"/>
    <s v="NÃO"/>
    <s v="2-Falha de Material"/>
    <s v="2.0-Geral"/>
    <s v="3-Operação/Manutenção"/>
    <s v="3.0-Geral"/>
    <x v="7"/>
    <s v="1-Substituição"/>
    <n v="1042600.5"/>
  </r>
  <r>
    <x v="1"/>
    <x v="11"/>
    <s v="OE 2018453321 - PFCEO VE-P-123113B Correia Solta_x000a_Hoje conforme combinado foi realizado a partida da assistida do equipamento com acompanhamento da mecânica. Os TMs Luciano e Davi acompanharam a partida, foi feito inspeção visual no ventilador não encontrado nenhuma anomalia. _x000a_"/>
    <m/>
    <s v="Corretiva planejada"/>
    <s v="Correia"/>
    <s v="Correia"/>
    <x v="5"/>
    <x v="69"/>
    <s v="Transmissão de força"/>
    <s v="SUBSTITUIR POLIA E CORREIA"/>
    <d v="2018-12-01T00:00:00"/>
    <d v="2018-12-04T00:00:00"/>
    <m/>
    <n v="72"/>
    <n v="1042440"/>
    <s v="SIM"/>
    <x v="1"/>
    <s v="NÃO"/>
    <s v="1-Falha Mecânica"/>
    <s v="1.5-Afrouxamento"/>
    <s v="1-Projeto"/>
    <s v="1.2-Materiais Inadequado"/>
    <x v="3"/>
    <s v="1-Substituição"/>
    <n v="1042512"/>
  </r>
  <r>
    <x v="1"/>
    <x v="11"/>
    <s v="OM 2015196913 B-2123101A Troca de Redutora"/>
    <m/>
    <s v="Corretiva planejada"/>
    <s v="Redutora"/>
    <s v="Redutora"/>
    <x v="2"/>
    <x v="32"/>
    <s v="Transmissão de força"/>
    <s v="SUBSTITUIR REDUTOR"/>
    <d v="2018-12-04T16:30:00"/>
    <d v="2018-12-06T16:00:00"/>
    <d v="2018-11-26T14:30:00"/>
    <n v="47.499999999941792"/>
    <n v="194.00000000005821"/>
    <s v="NÃO"/>
    <x v="1"/>
    <s v="NÃO"/>
    <s v="1-Falha Mecânica"/>
    <s v="2.4-Desgaste"/>
    <s v="3-Operação/Manutenção"/>
    <s v="2.0-Geral"/>
    <x v="1"/>
    <m/>
    <n v="241.5"/>
  </r>
  <r>
    <x v="1"/>
    <x v="11"/>
    <s v="OM 2018485045 PFCEO VE-P-2123113A TROCAR CORREIA "/>
    <m/>
    <s v="Corretiva planejada"/>
    <s v="Correia"/>
    <s v="Correia"/>
    <x v="5"/>
    <x v="75"/>
    <s v="Ventilador"/>
    <s v="SUBSTITUIÇÃO DA CORREIA"/>
    <d v="2018-12-01T00:00:00"/>
    <d v="2018-12-01T11:30:00"/>
    <m/>
    <n v="11.499999999941792"/>
    <n v="1042440"/>
    <s v="SIM"/>
    <x v="1"/>
    <s v="NÃO"/>
    <s v="1-Falha Mecânica"/>
    <m/>
    <m/>
    <m/>
    <x v="7"/>
    <m/>
    <n v="1042451.5"/>
  </r>
  <r>
    <x v="1"/>
    <x v="11"/>
    <s v="OI 2018540913 VE-P-123713-A  Ruído Anormal_x000a_Fomos informado no REDIA  pela manha sobre a existência de ruído anormal no ventilador do permutador da desbutanização da UPCGN I -  VE-P-123713-A. Solicitado apoio da preditiva para avaliação em campo de forma a precisar melhor a intervenção a ser realizada para regularização da falha. _x000a_"/>
    <m/>
    <s v="Corretiva"/>
    <s v="Correia"/>
    <s v="Correia"/>
    <x v="5"/>
    <x v="76"/>
    <s v="Ventilador"/>
    <s v="SUBSTITUIÇÃO DA CORREIA"/>
    <d v="2018-12-06T00:00:00"/>
    <d v="2018-12-07T16:30:00"/>
    <m/>
    <n v="40.5"/>
    <n v="1042560"/>
    <s v="SIM"/>
    <x v="1"/>
    <s v="NÃO"/>
    <s v="1-Falha Mecânica"/>
    <s v="1.3-Folga/Alinhamento"/>
    <s v="3-Operação/Manutenção"/>
    <s v="3.4-Desgaste e deterioção esperados."/>
    <x v="3"/>
    <s v="1-Substituição"/>
    <n v="1042600.5"/>
  </r>
  <r>
    <x v="1"/>
    <x v="11"/>
    <s v="OI - 2018552661 -  UC-513401-F  (alugado) - Queda por temperatura alta._x000a_Fomos acionados pela Operação para verificar  o Compressor da Geradora ( alugado operando no lugar do &quot;F&quot; ) que estava caindo por temperatura elevada. Efetuamos testes no campo e constatamos que o mesmo esta com  atuação real desarmando com temperatura de 120°C. Feito contato com o plantão da Geradora  (Rubens) e o mesmo informou que estava em outro atendimento e só poderia vir amanha pela manha. Devido a necessidade de +1 compressor de ar, decidimos por intervir neste compressor com a verificação dos filtros de óleo, que poderia estar limitando a vazão  para o resfriador e com isso causando sobreaquecimento._x000a_"/>
    <m/>
    <s v="Corretiva"/>
    <s v="C-513401F"/>
    <s v="C-513401F"/>
    <x v="8"/>
    <x v="36"/>
    <s v="Compressor"/>
    <m/>
    <d v="2018-12-09T14:00:00"/>
    <d v="2018-12-09T19:00:00"/>
    <d v="2018-11-30T23:59:59"/>
    <n v="4.9999999998835847"/>
    <n v="206.00027777790092"/>
    <s v="SIM"/>
    <x v="1"/>
    <s v="NÃO"/>
    <m/>
    <m/>
    <m/>
    <m/>
    <x v="7"/>
    <m/>
    <n v="211.0002777777845"/>
  </r>
  <r>
    <x v="1"/>
    <x v="11"/>
    <s v="OM - 2017941950  TG-513201-C -  Definido pela Gerência pela intervenção no TG-513201C no dia de hoje para verificar falha na Ignição com o objetivo de manter disponível até a intervenção em 12/12, acionado a Mecânica e Instrumentação para verificação, os mesmos concluíram os serviços as 22hs30 e colocado em operação com sucesso. equipe de sobreaviso Mecânica e Instrumentação trabalharam até as 23H30."/>
    <m/>
    <s v="Corretiva planejada"/>
    <s v="SISTEMA DE IGNIÇÃO"/>
    <s v="SISTEMA DE IGNIÇÃO"/>
    <x v="4"/>
    <x v="12"/>
    <s v="Sistema de combustão"/>
    <s v="Substituição"/>
    <d v="2018-12-10T09:00:00"/>
    <d v="2018-12-10T23:30:00"/>
    <d v="2018-12-03T15:30:00"/>
    <n v="14.499999999941792"/>
    <n v="161.49999999994179"/>
    <s v="NÃO"/>
    <x v="0"/>
    <s v="NÃO"/>
    <s v="1-Falha Mecânica"/>
    <s v="5.1-Obstrução/Bloqueio/Entupimento"/>
    <s v="3-Operação/Manutenção"/>
    <s v="3.4-Desgaste e deterioção esperados."/>
    <x v="3"/>
    <s v="1-Substituição"/>
    <n v="175.99999999988358"/>
  </r>
  <r>
    <x v="1"/>
    <x v="11"/>
    <s v="OM 2017114794 - GE-513201C Subst. Sensores da PT_x000a_Após definição da gerência da MI e OP no dia de ontem por atuarmos de forma extra-programada hoje na troca dos sensores da PT do TG-C_x000a_"/>
    <m/>
    <s v="Corretiva planejada"/>
    <s v="Sensores da PT"/>
    <s v="Sensores Indutivos e de Poisição"/>
    <x v="4"/>
    <x v="12"/>
    <s v="Controle e monitoração"/>
    <s v="Substituição"/>
    <d v="2018-12-11T09:00:00"/>
    <d v="2018-12-17T16:00:00"/>
    <d v="2018-12-10T23:30:00"/>
    <n v="150.99999999994179"/>
    <n v="9.5000000000582077"/>
    <s v="NÃO"/>
    <x v="0"/>
    <s v="NÃO"/>
    <s v="3-Falha na Instrumentação"/>
    <s v="2.7-Sobreaquecimento"/>
    <s v="1-Projeto"/>
    <s v="1.2-Materiais Inadequado"/>
    <x v="6"/>
    <s v="3-Modificação"/>
    <n v="160.5"/>
  </r>
  <r>
    <x v="1"/>
    <x v="11"/>
    <s v="OM 2016915516 - VE-P-2123113F Substituir Rolamento do Mancal"/>
    <m/>
    <m/>
    <m/>
    <m/>
    <x v="5"/>
    <x v="77"/>
    <m/>
    <m/>
    <d v="2018-12-11T00:00:00"/>
    <d v="2018-12-11T00:00:00"/>
    <d v="2018-12-04T18:30:00"/>
    <n v="0"/>
    <n v="149.49999999994179"/>
    <m/>
    <x v="2"/>
    <m/>
    <m/>
    <m/>
    <m/>
    <m/>
    <x v="7"/>
    <m/>
    <n v="149.49999999994179"/>
  </r>
  <r>
    <x v="1"/>
    <x v="11"/>
    <s v="OM 2018410682 - VE-P-123714A Substituir Rolamento"/>
    <m/>
    <m/>
    <m/>
    <m/>
    <x v="5"/>
    <x v="78"/>
    <m/>
    <m/>
    <m/>
    <d v="2018-12-11T00:00:00"/>
    <m/>
    <n v="1042680"/>
    <n v="0"/>
    <m/>
    <x v="2"/>
    <m/>
    <m/>
    <m/>
    <m/>
    <m/>
    <x v="7"/>
    <m/>
    <n v="1042680"/>
  </r>
  <r>
    <x v="1"/>
    <x v="11"/>
    <s v="OM 2018394502 - VE-P-3VE-P-3123713-5 Substituir correia_x000a_Realizada substituição da correia pela equipe de mecânica. Ventilador testado, OK._x000a_"/>
    <m/>
    <m/>
    <m/>
    <m/>
    <x v="5"/>
    <x v="79"/>
    <m/>
    <m/>
    <m/>
    <d v="2018-12-11T00:00:00"/>
    <m/>
    <n v="1042680"/>
    <n v="0"/>
    <m/>
    <x v="2"/>
    <m/>
    <m/>
    <m/>
    <m/>
    <m/>
    <x v="7"/>
    <m/>
    <n v="1042680"/>
  </r>
  <r>
    <x v="1"/>
    <x v="11"/>
    <s v="OM 2018297427 - B-123101B Check valv com Vazamento 3º Pistão"/>
    <m/>
    <m/>
    <m/>
    <m/>
    <x v="2"/>
    <x v="21"/>
    <m/>
    <m/>
    <d v="2018-12-10T09:00:00"/>
    <d v="2018-12-11T16:30:00"/>
    <d v="2018-04-17T16:57:00"/>
    <n v="31.5"/>
    <n v="5680.0499999999302"/>
    <m/>
    <x v="2"/>
    <m/>
    <m/>
    <m/>
    <m/>
    <m/>
    <x v="7"/>
    <m/>
    <n v="5711.5499999999302"/>
  </r>
  <r>
    <x v="1"/>
    <x v="11"/>
    <s v="OM 2018403565 - PFCEO M-VE-P-3123714-1 -Correia solta"/>
    <m/>
    <m/>
    <m/>
    <m/>
    <x v="5"/>
    <x v="80"/>
    <m/>
    <m/>
    <m/>
    <d v="2018-12-12T00:00:00"/>
    <m/>
    <n v="1042704"/>
    <n v="0"/>
    <m/>
    <x v="2"/>
    <m/>
    <m/>
    <m/>
    <m/>
    <m/>
    <x v="7"/>
    <m/>
    <n v="1042704"/>
  </r>
  <r>
    <x v="1"/>
    <x v="11"/>
    <s v="Caldeiraria/Andaime_x000a_OM 2018539383 - PFCEO B-3123101B com falha de bombeio_x000a_"/>
    <m/>
    <m/>
    <m/>
    <m/>
    <x v="2"/>
    <x v="4"/>
    <m/>
    <m/>
    <d v="2018-12-01T00:00:00"/>
    <d v="2018-12-18T16:30:00"/>
    <d v="2018-05-02T17:00:00"/>
    <n v="424.5"/>
    <n v="5094.9999999999418"/>
    <m/>
    <x v="2"/>
    <m/>
    <m/>
    <m/>
    <m/>
    <m/>
    <x v="7"/>
    <m/>
    <n v="5519.4999999999418"/>
  </r>
  <r>
    <x v="1"/>
    <x v="11"/>
    <s v="Mecânica/Andaime_x000a_OM 2018204281 - M-VT-P-123112B-B  Falha no Demarrador_x000a_"/>
    <m/>
    <m/>
    <m/>
    <m/>
    <x v="5"/>
    <x v="81"/>
    <m/>
    <m/>
    <m/>
    <d v="2018-12-13T00:00:00"/>
    <m/>
    <n v="1042728"/>
    <n v="0"/>
    <m/>
    <x v="2"/>
    <m/>
    <m/>
    <m/>
    <m/>
    <m/>
    <x v="7"/>
    <m/>
    <n v="1042728"/>
  </r>
  <r>
    <x v="1"/>
    <x v="11"/>
    <s v="Automação_x000a_OI 2018576034 - C-123101D Alarmes de falha_x000a_Após a liberação do compressor de venda D decorrida depois de finalizadas as intervenções do ISUP no P-12D, nesta manhã a OP foi realizar um teste do compressor e se deparou com diversos alarmes presentes na IHM da máquina que não aceitavam reset._x000a_"/>
    <m/>
    <s v="Corretiva"/>
    <s v="CLP"/>
    <s v="CLP"/>
    <x v="3"/>
    <x v="5"/>
    <s v="Controle e monitoração"/>
    <s v="Reset"/>
    <d v="2018-12-14T13:00:00"/>
    <d v="2018-12-14T16:00:00"/>
    <d v="2018-08-27T09:00:00"/>
    <n v="3"/>
    <n v="2619.9999999999418"/>
    <s v="NÃO"/>
    <x v="0"/>
    <s v="NÃO"/>
    <s v="3-Falha na Instrumentação"/>
    <s v="3.2 - Sem sinal/indicação/alarme"/>
    <s v="3-Operação/Manutenção"/>
    <s v="5.1-Nenhuma causa encontrada"/>
    <x v="3"/>
    <s v="12-Outra"/>
    <n v="2622.9999999999418"/>
  </r>
  <r>
    <x v="1"/>
    <x v="11"/>
    <s v="Andaime_x000a_OM 2018556246 - PFCEO VE-P-2123113C Correia partida_x000a_"/>
    <m/>
    <m/>
    <m/>
    <m/>
    <x v="5"/>
    <x v="82"/>
    <m/>
    <m/>
    <m/>
    <d v="2018-12-12T00:00:00"/>
    <m/>
    <n v="1042704"/>
    <n v="0"/>
    <m/>
    <x v="2"/>
    <m/>
    <m/>
    <m/>
    <m/>
    <m/>
    <x v="7"/>
    <m/>
    <n v="1042704"/>
  </r>
  <r>
    <x v="1"/>
    <x v="11"/>
    <s v="OM 2018204281 - M-VT-P-123112B-B  Falha no Demarrador_x000a_Hoje equipe de elétrica realizou a avaliação do motor danificado removido do P-12B-B_x000a_"/>
    <m/>
    <m/>
    <m/>
    <m/>
    <x v="5"/>
    <x v="81"/>
    <m/>
    <m/>
    <m/>
    <d v="2018-12-13T00:00:00"/>
    <m/>
    <n v="1042728"/>
    <n v="0"/>
    <m/>
    <x v="2"/>
    <m/>
    <m/>
    <m/>
    <m/>
    <m/>
    <x v="7"/>
    <m/>
    <n v="1042728"/>
  </r>
  <r>
    <x v="1"/>
    <x v="11"/>
    <s v="OM 2018556246 - PFCEO VE-P-2123113C Correia partida"/>
    <m/>
    <m/>
    <m/>
    <m/>
    <x v="5"/>
    <x v="82"/>
    <m/>
    <m/>
    <m/>
    <d v="2018-12-14T00:00:00"/>
    <m/>
    <n v="1042752"/>
    <n v="0"/>
    <m/>
    <x v="2"/>
    <m/>
    <m/>
    <m/>
    <m/>
    <m/>
    <x v="7"/>
    <m/>
    <n v="1042752"/>
  </r>
  <r>
    <x v="1"/>
    <x v="11"/>
    <s v="OM 2018204281 - M-VT-P-123112B-B  Falha no Demarrador_x000a_Hoje equipe de elétrica realizou a avaliação do motor danificado removido do P-12B-B_x000a_"/>
    <m/>
    <m/>
    <m/>
    <m/>
    <x v="5"/>
    <x v="81"/>
    <m/>
    <m/>
    <m/>
    <d v="2018-12-14T00:00:00"/>
    <m/>
    <n v="1042752"/>
    <n v="0"/>
    <m/>
    <x v="2"/>
    <m/>
    <m/>
    <m/>
    <m/>
    <m/>
    <x v="7"/>
    <m/>
    <n v="1042752"/>
  </r>
  <r>
    <x v="1"/>
    <x v="11"/>
    <s v="Instrumentação_x000a_OI 2018580492 - XV-31231932 B Slide Valve do 2º estágio C-3123102B Travada_x000a_Hoje, por volta das 15h30, nos foi informado pela OP sobre a indisponibilidade do C-3123102B devido a uma falha de modulação da slide do segundo estágio_x000a_"/>
    <m/>
    <s v="Corretiva"/>
    <s v="XV-31231932 B"/>
    <s v="SOLENÓIDE"/>
    <x v="1"/>
    <x v="2"/>
    <s v="Tomada de ar"/>
    <s v="Substituição"/>
    <d v="2018-12-15T21:40:00"/>
    <d v="2018-12-15T22:40:00"/>
    <d v="2018-11-24T13:00:00"/>
    <n v="0.99999999994179234"/>
    <n v="512.66666666680248"/>
    <s v="SIM"/>
    <x v="1"/>
    <s v="NÃO"/>
    <s v="2-Falha de Material"/>
    <s v="2.5-Fratura/Quebra"/>
    <s v="3-Operação/Manutenção"/>
    <s v="5.5 Desconhecida"/>
    <x v="2"/>
    <s v="1-Substituição"/>
    <n v="513.66666666674428"/>
  </r>
  <r>
    <x v="1"/>
    <x v="11"/>
    <s v="Instrumentação_x000a_OI 2018580746 - XV-31231931 A Slide Valve do 1º estágio C-3123102A Sem Controle_x000a_Enquanto TMs atuavam na slide do C-3123102B, identificaram que o problema da slide do C-3123102A era exatamente o mesmo: a tampa de plástico da solenóide, que havia soltado e fazia com que a válvula perdesse o controle quando tentava tirar carga_x000a_"/>
    <m/>
    <s v="Corretiva"/>
    <s v="XV-31231931"/>
    <s v="SOLENÓIDE"/>
    <x v="1"/>
    <x v="8"/>
    <s v="Tomada de ar"/>
    <s v="Substituição"/>
    <d v="2018-12-15T20:00:00"/>
    <d v="2018-12-15T23:30:00"/>
    <d v="2018-11-18T03:30:00"/>
    <n v="3.4999999998835847"/>
    <n v="664.5"/>
    <s v="SIM"/>
    <x v="1"/>
    <s v="NÃO"/>
    <s v="2-Falha de Material"/>
    <s v="2.5-Fratura/Quebra"/>
    <s v="3-Operação/Manutenção"/>
    <s v="5.5 Desconhecida"/>
    <x v="2"/>
    <s v="1-Substituição"/>
    <n v="667.99999999988358"/>
  </r>
  <r>
    <x v="1"/>
    <x v="11"/>
    <s v="Elétrica:_x000a_OM 2018344653 MANUT PREV C-UC-513401G ELETRICA_x000a_Atividade realizada com sucesso  _x000a_"/>
    <m/>
    <s v="Preventiva"/>
    <m/>
    <m/>
    <x v="5"/>
    <x v="83"/>
    <m/>
    <m/>
    <d v="2018-12-28T15:18:00"/>
    <d v="2018-12-28T16:45:00"/>
    <d v="2018-01-01T00:00:00"/>
    <n v="1.4500000000116415"/>
    <n v="8679.2999999999302"/>
    <m/>
    <x v="2"/>
    <m/>
    <m/>
    <m/>
    <m/>
    <m/>
    <x v="7"/>
    <m/>
    <n v="8680.7499999999418"/>
  </r>
  <r>
    <x v="1"/>
    <x v="11"/>
    <s v="Instrumentação:_x000a_OM 2018289728 - XV-1231207 Condição anormal no campo _x000a_Hoje foi dado prosseguimento na recomposição do conjunto de acionamento da XV-207 de alivio para flare após a intervenção de amaciamento nessa válvula realizada pela caldeiraria na última sexta-feira_x000a_"/>
    <m/>
    <m/>
    <m/>
    <m/>
    <x v="5"/>
    <x v="81"/>
    <m/>
    <m/>
    <m/>
    <d v="2018-12-17T00:00:00"/>
    <m/>
    <n v="1042824"/>
    <n v="0"/>
    <m/>
    <x v="2"/>
    <m/>
    <m/>
    <m/>
    <m/>
    <m/>
    <x v="7"/>
    <m/>
    <n v="1042824"/>
  </r>
  <r>
    <x v="1"/>
    <x v="11"/>
    <s v="Elétrica+Automação:_x000a_OM 2018538798 - PFCEO PN-513207 Cubículo GAV. 11A Desbalanceamento de Fases (#)_x000a__x000a_Elétrica+Automação:_x000a_OM 2017934720 - PFCEO XV-6313102 Falha na abertura sob demanda_x000a_"/>
    <m/>
    <m/>
    <m/>
    <m/>
    <x v="5"/>
    <x v="84"/>
    <m/>
    <m/>
    <m/>
    <d v="2018-12-17T00:00:00"/>
    <m/>
    <n v="1042824"/>
    <n v="0"/>
    <m/>
    <x v="2"/>
    <m/>
    <m/>
    <m/>
    <m/>
    <m/>
    <x v="7"/>
    <m/>
    <n v="1042824"/>
  </r>
  <r>
    <x v="1"/>
    <x v="11"/>
    <s v="Elétrica+Automação:_x000a_OM 2017934720 - PFCEO XV-6313102 Falha na abertura sob demanda_x000a__x000a_Instrumentação:_x000a_OE 2018416616 LZIT-1231223 - Indicação Falsa_x000a_Hoje tivemos por volta das 9h30 a sinalização pela equipe da UOTOP(Caio) de nova oscilação na indicação de nível LIT-1231223 sucção do venda E podendo acarretar em queda da máquina_x000a_"/>
    <m/>
    <m/>
    <m/>
    <m/>
    <x v="5"/>
    <x v="81"/>
    <m/>
    <m/>
    <m/>
    <d v="2018-12-17T00:00:00"/>
    <m/>
    <n v="1042824"/>
    <n v="0"/>
    <m/>
    <x v="2"/>
    <m/>
    <m/>
    <m/>
    <m/>
    <m/>
    <x v="7"/>
    <m/>
    <n v="1042824"/>
  </r>
  <r>
    <x v="1"/>
    <x v="11"/>
    <s v="Mecânica+Andaime:_x000a_OI 2018587951 GE-513201C SPREAD Câmara 01_x000a_Hoje por volta das 10h00 durante a passagem de Central para PREMIX ocorreu SD por SPREAD na câmara 1( TE-16) no TG-C. O GSP atuou e os TG´s B e D permaneceram em operação. Após a queda do TG-C, houve o descarte de cargas dos compressores de venda C-123101C e C-123101E. Dessa forma, foi gerado ordem imediata para atuação da equipe de mecânica com apoio de andaime. Por volta das 13h30 foi concluída a montagem do pau no interior do hood, optamos por fazer a substituição da câmara 01 por outra sobressalente limpa disponível em estoque e também por desencargo foi realizada a sopragem das câmaras 2 e 9. Atividade foi concluída com sucesso por volta das 20h00, logo em seguida o equipamento foi liberado para operação. Houve partida para testes pela operação por volta das 20h30, a máquina partiu de primeira operou em torno de 20 minutos em IDLE e parou logo em seguida. Amanhã temos previsto a troca TG´s logo pela manhã, será parado o TG-D para realização de atividade de migração da alimentação do canteiro do ISUP para painel no K-13._x000a_"/>
    <m/>
    <s v="Corretiva"/>
    <s v="CÂMARA DE COMBUSTÃO"/>
    <s v="CÂMARA 01"/>
    <x v="4"/>
    <x v="12"/>
    <s v="Sistema de combustão"/>
    <s v="Limpeza"/>
    <d v="2018-12-18T10:00:00"/>
    <d v="2018-12-18T20:30:00"/>
    <d v="2018-12-17T16:00:00"/>
    <n v="10.5"/>
    <n v="18"/>
    <s v="SIM"/>
    <x v="1"/>
    <s v="NÃO"/>
    <s v="1-Falha Mecânica"/>
    <s v="5.1-Obstrução/Bloqueio/Entupimento"/>
    <s v="3-Operação/Manutenção"/>
    <s v="1.1-Capacidade Inadequada"/>
    <x v="3"/>
    <s v="4-Ajuste"/>
    <n v="28.5"/>
  </r>
  <r>
    <x v="1"/>
    <x v="11"/>
    <s v="OI 2018587722 C-123101E Instrumento em falha LZIT-1231223  (#)_x000a_Hoje foi gerado ordem imediata para atuação da equipe da instrumentação no LIT do vaso de sucção do venda E que apresentou falha na medição acarretando na queda do compressor ontem por volta das 10h50. _x000a_"/>
    <m/>
    <s v="Corretiva"/>
    <s v=" LZIT-1231223"/>
    <s v=" LZIT-1231223"/>
    <x v="3"/>
    <x v="14"/>
    <s v="Compressor"/>
    <s v="Ajustes"/>
    <d v="2018-12-19T10:50:00"/>
    <d v="2018-12-19T15:00:00"/>
    <d v="2018-11-21T14:00:00"/>
    <n v="4.1666666666278616"/>
    <n v="668.83333333331393"/>
    <s v="SIM"/>
    <x v="1"/>
    <s v="NÃO"/>
    <s v="3-Falha na Instrumentação"/>
    <s v="1.0-Geral"/>
    <s v="3-Operação/Manutenção"/>
    <s v="3.4-Desgaste e deterioção esperados."/>
    <x v="2"/>
    <s v="4-Ajuste"/>
    <n v="672.99999999994179"/>
  </r>
  <r>
    <x v="1"/>
    <x v="11"/>
    <s v="Automação:_x000a_OI 2017710959 C-123701B - Force chave de nível LSL-1237403B (#)_x000a_Hoje por volta das 14h45 durante verificação do diagnóstico mensal da NEAC nos compressores de reciclo da fase I,  foi identificado temperatura elevada na válvula de sucção(3.2) do 1º Estágio 2  Processo do compressor. Assim, foi sinalizado para coordenação e Supervisão da OP a recomendação para parada imediata deste equipamento. O parou por volta das 15h15. Durante a tentativa de partida do compressor B impedimento devido a falha na chave de LSL-1237403B nível baixo do óleo do carter_x000a_"/>
    <m/>
    <s v="Corretiva"/>
    <s v="LSL-1237403B"/>
    <s v="LSL-1237403B"/>
    <x v="0"/>
    <x v="7"/>
    <s v="Compressor"/>
    <s v="Force"/>
    <d v="2018-12-18T14:45:00"/>
    <d v="2018-12-18T16:00:00"/>
    <d v="2018-11-23T08:00:00"/>
    <n v="1.2499999998835847"/>
    <n v="606.75"/>
    <s v="SIM"/>
    <x v="1"/>
    <s v="NÃO"/>
    <s v="3-Falha na Instrumentação"/>
    <s v="1.0-Geral"/>
    <s v="1-Projeto"/>
    <s v="1.2-Materiais Inadequado"/>
    <x v="3"/>
    <s v="1-Substituição"/>
    <n v="607.99999999988358"/>
  </r>
  <r>
    <x v="1"/>
    <x v="11"/>
    <s v="Automação:_x000a_OI 2018592928 C-123101B-Queda do compressor por SD_x000a_Acionado a manutenção por volta das 23h15 com a informação da operação da queda do compressor de venda B por SD devido atuação simultânea de vários alarmes de falhas. Foi gerado ordem imediata para atuação pelo TM Danyell. Em campo verificamos no resumo de falhas da atuação de 15 alarmes de forma simultânea pertinente a temperatura, vibração e velocidade. Avaliamos a possibilidade de ser algum tipo de falha no bently nevada, mas nada foi encontrado. Constamos comparando a documentação técnica e a lista de alarmes ativos que todas as variáveis estavam concentradas no cartão entrada digital do slot 11 do PLC de controle. Identificamos o NM 10.905.827 como sobressalente, contudo, este material está indisponível no estoque. Sendo assim, realizamos abertura do painel em campo tentar um reset nesse cartão não houve sem sucesso, retiramos então um cartão do PLC do venda A e instalamos no venda B para teste, porém houve o mesmo comportamento, indicando que a falha não era no cartão. Com isso, seria necessário tempo maior para verificação da documentação e de todo cabeamento, fusíveis para tentar identificar o motivo da falha, assim optamos por mobilizar a equipe de instrumentação para atuação em paralelo essa demanda. TM´s Danyell e Adilson identificaram no painel um fusível queimado na RB201X01 - borne 20120 que é alimentação de 24vcc comum para outra RB a 35DI21 que alimentação este cartão do PLC supracitado. Foram realizadas algumas medições e acreditamos que a falha possivelmente é devido a baixa isolação neste cabo que saí na parte traseira e entra na parte frontal, pois foram soltados todos os cabos dos 16 pontos de entrada digital é a proteção de curto circuito só atua quando liga esse cabo na régua de borne. Devido ao tardar do horário e entrada em operação do venda D por volta das 04h00 optamos por desmobilizar as equipes para continuar nessa demanda amanhã.   _x000a_"/>
    <m/>
    <s v="Corretiva"/>
    <s v="SENSOR DE VIBRAÇÃO DO VENTILADOR DE ÓLEO"/>
    <s v="SENSOR DE VIBRAÇÃO DO VENTILADOR DE ÓLEO"/>
    <x v="3"/>
    <x v="26"/>
    <s v="Sistema de lubrificação"/>
    <s v="Limpeza"/>
    <d v="2018-12-18T23:15:00"/>
    <d v="2018-12-19T16:00:00"/>
    <d v="2018-11-21T15:30:00"/>
    <n v="16.749999999941792"/>
    <n v="655.74999999994179"/>
    <s v="SIM"/>
    <x v="1"/>
    <s v="NÃO"/>
    <s v="3-Falha na Instrumentação"/>
    <s v="1.1-Vazamento"/>
    <s v="3-Operação/Manutenção"/>
    <s v="3.4-Desgaste e deterioção esperados."/>
    <x v="2"/>
    <s v="5-Conservação"/>
    <n v="672.49999999988358"/>
  </r>
  <r>
    <x v="1"/>
    <x v="11"/>
    <s v="Instrumentação:_x000a_OE 2018581058 C-123101D Booster em falha _x000a_Mobilizado equipe de instrumentação por volta das 01h40 para atuação no booster do venda D que era um impeditivo de partida dessa máquina, essa atividade estava programada para amanhã, porém foi antecipada devido a indisponibilidade dos compressores A, B. Sendo assim, optamos realizarmos somente apoio manual para pressurização do booster. Feito esse apoio a máquina foi liberada para partida, no entanto, quando da etapa de abertura da válvula de descarga XV-212, a mesma só abriu até 50%. Assim, foi direcionado apoio de instrumentação para intervenção na XV-212. Após a intervenção na XV-212 houve nova tentativa de partida por volta das 03h30, foi necessário novamente atuar no booster de forma manual para ele passar a etapa de pressurização. Logo em seguida máquina completou todas as etapas com sucesso, entretanto, quando do momento do fechamento da válvula antisurge FV-1231208 a mesma não atuou ficou travada aberta. Verificamos então no interior do painel que controlador CCC estava em manual, passamos ele para automático a válvula normalizou. A PT dessa intervenção ficou em aberto, pois não houve intervenção programada de reparo no conjunto de acionamento. Após intervenção da MI, o compressor foi colocado em operação com sucesso por volta das 04h00. Segue operando. Obs.: O booster carece de troca dos anéis de vedação, alinhamento do cilindros e reparo nos limites pneumáticos._x000a_"/>
    <m/>
    <s v="Corretiva"/>
    <s v="BOOSTER"/>
    <s v="BOOSTER"/>
    <x v="3"/>
    <x v="5"/>
    <s v="Compressor"/>
    <s v="Substituição"/>
    <d v="2018-12-21T09:00:00"/>
    <d v="2018-12-21T15:00:00"/>
    <d v="2018-12-14T13:00:00"/>
    <n v="6"/>
    <n v="164.00000000005821"/>
    <s v="NÃO"/>
    <x v="0"/>
    <s v="NÃO"/>
    <s v="3-Falha na Instrumentação"/>
    <s v="1.1-Vazamento"/>
    <s v="3-Operação/Manutenção"/>
    <s v="3.4-Desgaste e deterioção esperados."/>
    <x v="3"/>
    <s v="2-Reparo"/>
    <n v="170.00000000005821"/>
  </r>
  <r>
    <x v="1"/>
    <x v="11"/>
    <s v="Instrumentação:_x000a_OI 2018592929 XV-1231212-Falha na abertura_x000a_Acionado a manutenção devido ao travamento em 50% da abertura da XV da descarga do compressor de venda D. O TM Silvio verificou o conjunto de acionamento da válvula, mas não encontrou anormalidades, foram realizadas então três movimentações de abertura e fechamento no campo injetando sinal direto na válvula, em paralelo com abertura da válvula de equalização. Feito isso, o equipamento foi liberado para operação para nova tentativa de partida por volta das 03h30. _x000a_"/>
    <m/>
    <m/>
    <m/>
    <m/>
    <x v="5"/>
    <x v="81"/>
    <m/>
    <m/>
    <m/>
    <d v="2018-12-18T00:00:00"/>
    <m/>
    <n v="1042848"/>
    <n v="0"/>
    <m/>
    <x v="2"/>
    <m/>
    <m/>
    <m/>
    <m/>
    <m/>
    <x v="7"/>
    <m/>
    <n v="1042848"/>
  </r>
  <r>
    <x v="1"/>
    <x v="11"/>
    <s v="Instrumentação:_x000a_OM 2018287145 C-123101A Reparo no booster_x000a_Hoje conforme programado tivemos atuação da equipe de instrumentação no booster do venda A_x000a_"/>
    <m/>
    <s v="Corretiva planejada"/>
    <s v="BOOSTER"/>
    <s v="RELÉ 52KA-03 DA SV-02"/>
    <x v="3"/>
    <x v="10"/>
    <s v="Compressor"/>
    <s v="Reparo"/>
    <d v="2018-12-19T09:00:00"/>
    <d v="2018-12-19T18:00:00"/>
    <d v="2018-09-08T09:00:00"/>
    <n v="9"/>
    <n v="2448"/>
    <s v="SIM"/>
    <x v="1"/>
    <s v="NÃO"/>
    <s v="3-Falha na Instrumentação"/>
    <s v="1.0-Geral"/>
    <s v="3-Operação/Manutenção"/>
    <s v="1.0-Geral"/>
    <x v="3"/>
    <s v="2-Reparo"/>
    <n v="2457"/>
  </r>
  <r>
    <x v="1"/>
    <x v="11"/>
    <s v="Mecânica:_x000a_OM 2018560159 M-VE-C-123101A-D- Substituir Rolamento motor_x000a_"/>
    <m/>
    <m/>
    <m/>
    <m/>
    <x v="5"/>
    <x v="81"/>
    <m/>
    <m/>
    <m/>
    <d v="2018-12-19T00:00:00"/>
    <m/>
    <n v="1042872"/>
    <n v="0"/>
    <m/>
    <x v="2"/>
    <m/>
    <m/>
    <m/>
    <m/>
    <m/>
    <x v="7"/>
    <m/>
    <n v="1042872"/>
  </r>
  <r>
    <x v="1"/>
    <x v="11"/>
    <s v="Instrumentação:_x000a_OI 2018597141 XV-6311017 - Falha no fechamento (#)_x000a_Acionado a manutenção por volta das 01h30 com a informação da operação da falha no fechamento da XV-017 impedindo o bombeando de C5+ do tanque TQ-01_x000a_"/>
    <m/>
    <m/>
    <m/>
    <m/>
    <x v="5"/>
    <x v="81"/>
    <m/>
    <m/>
    <m/>
    <d v="2018-12-20T00:00:00"/>
    <m/>
    <n v="1042896"/>
    <n v="0"/>
    <m/>
    <x v="2"/>
    <m/>
    <m/>
    <m/>
    <m/>
    <m/>
    <x v="7"/>
    <m/>
    <n v="1042896"/>
  </r>
  <r>
    <x v="1"/>
    <x v="11"/>
    <s v="Automação+Instrumentação:_x000a_OI 2018628760 C-123101D - Equipamento com alarme não aceita reset_x000a_Acionado a manutenção por volta das 09:30h com a informação de que o compressor de venda D estava com alguns alarmes do Vorecon atuado e não aceitando reset. TM Tiago avaliou identificando que os sensores de velocidade VE-301, VE-302, VE-303 e VE-304 estavam alarmados e a necessidade de abertura do painel do compressor para verificar. Emitido ordem e PT imediata, realizado reset em quatro cartões do Bently Nevada eliminando a falha, operação como teste realizou toda a sequência de partida do compressor com sucesso._x000a_"/>
    <m/>
    <s v="Corretiva"/>
    <s v="VORECON"/>
    <s v="CARTÕES CLP"/>
    <x v="3"/>
    <x v="5"/>
    <s v="Transmissão de força"/>
    <s v="Reset"/>
    <d v="2018-12-23T09:00:00"/>
    <d v="2018-12-23T14:00:00"/>
    <d v="2018-12-21T09:00:00"/>
    <n v="5.0000000000582077"/>
    <n v="48"/>
    <s v="NÃO"/>
    <x v="0"/>
    <s v="NÃO"/>
    <s v="3-Falha na Instrumentação"/>
    <s v="3.5-Falha no Software"/>
    <s v="3-Operação/Manutenção"/>
    <s v="3.4-Desgaste e deterioção esperados."/>
    <x v="3"/>
    <s v="4-Ajuste"/>
    <n v="53.000000000058208"/>
  </r>
  <r>
    <x v="1"/>
    <x v="11"/>
    <s v="Instrumentação:_x000a_OI  2018628892 - GE-513201C - Queda do TG-C (#)_x000a_Devido a SD parcial da plataforma de Mexilhão, houve a necessidade de redução de processamento da UTGCA por volta das 20:20h quando ocorreu o SD do TG-C alarmando como primeiro evento T455-1 SPREAD HIGH DELAYED descartando as cargas ficando somente operando o TG-B, compressor B de propano e compressor B da fase I. Durante a queda foi percebido que houve o descarte das cargas pelo TG-C saindo de PREMIX para IDLE. Em análise realizada pelo TM Grammlich identificou que a válvula metering primária obteve um comportamento estranho quando ocorreu o fechamento da válvula metering primária sem comando de fechamento, onde o set point de retorno de posição da válvula metering se manteve sem alteração, com o fechamento da válvula o set point de posição da válvula começou a subir na tentativa de abertura da válvula quando a mesma sem manteve sem alteração quando também atingiu o watchdog do tempo de resposta. Será dado continuidade amanhã na análise da falha. OBS.: TM Grammlich acionado por volta das 21h e liberado as 22:30h_x000a_Status: Em andamento - Disponível_x000a_"/>
    <m/>
    <s v="Corretiva"/>
    <s v="válvula metering primária"/>
    <s v="válvula metering primária"/>
    <x v="4"/>
    <x v="12"/>
    <s v="Sistema de combustível"/>
    <s v="Substituição"/>
    <d v="2018-12-23T20:20:00"/>
    <d v="2018-12-23T22:30:00"/>
    <d v="2018-12-18T20:30:00"/>
    <n v="2.1666666667442769"/>
    <n v="119.83333333331393"/>
    <s v="SIM"/>
    <x v="1"/>
    <s v="NÃO"/>
    <s v="1-Falha Mecânica"/>
    <s v="1.6-Emperramento"/>
    <s v="3-Operação/Manutenção"/>
    <s v="3.4-Desgaste e deterioção esperados."/>
    <x v="3"/>
    <s v="1-Substituição"/>
    <n v="122.00000000005821"/>
  </r>
  <r>
    <x v="1"/>
    <x v="11"/>
    <s v="Elétrica:_x000a_OI  2018628893 - C-123101B - Falha na IHM_x000a_Após a queda dos compressores de venda, a operação não conseguiu partir o compressor de venda B, devido a IHM em campo ter entrado em falha. Houve a necessidade de atuação pelo TM Tiago para a realização do log da IHM e reset no PLC de intertravamento do compressor de venda B liberando o compressor para a operação._x000a_"/>
    <m/>
    <s v="Corretiva"/>
    <s v="CLP"/>
    <s v="CLP"/>
    <x v="3"/>
    <x v="26"/>
    <s v="Controle e monitoramento"/>
    <s v="Reset"/>
    <d v="2018-12-23T21:00:00"/>
    <d v="2018-12-23T23:00:00"/>
    <d v="2018-12-18T23:15:00"/>
    <n v="2.0000000000582077"/>
    <n v="117.75"/>
    <s v="SIM"/>
    <x v="1"/>
    <s v="NÃO"/>
    <s v="3-Falha na Instrumentação"/>
    <s v="2.0-Geral"/>
    <s v="3-Operação/Manutenção"/>
    <s v="5.1-Nenhuma causa encontrada"/>
    <x v="3"/>
    <s v="4-Ajuste"/>
    <n v="119.75000000005821"/>
  </r>
  <r>
    <x v="1"/>
    <x v="11"/>
    <s v="OI 2018629464 - TG-D - Limpeza de câmaras_x000a_Por volta das 04:40h de 24/12, ocorreu a queda do TG-D por spread na câmara 1 e na câmara 2 também apresentou spread na queda. Em conversa com TM Brazil achamos mais prudente a realização da substituição das câmaras 1 e 2 e realizar a sopragem da câmara 9, já que o TG-C possível passará por intervenção nas válvulas metering. OM foi emitida pendente apenas a realização da reserva dos injetores, para realizarmos no momento oportuno da parda do TG-D._x000a_"/>
    <m/>
    <s v="Corretiva"/>
    <s v="CÂMARA DE COMBUSTÃO"/>
    <s v="CÂMARA DE COMBUSTÃO"/>
    <x v="4"/>
    <x v="15"/>
    <s v="Sistema de combustão"/>
    <s v="Limpeza"/>
    <d v="2018-12-24T04:40:00"/>
    <d v="2018-12-24T05:20:00"/>
    <d v="2018-09-07T12:00:00"/>
    <n v="0.6666666665696539"/>
    <n v="2584.6666666666861"/>
    <s v="SIM"/>
    <x v="1"/>
    <s v="NÃO"/>
    <s v="1-Falha Mecânica"/>
    <s v="5.1-Obstrução/Bloqueio/Entupimento"/>
    <s v="3-Operação/Manutenção"/>
    <s v="1.1-Capacidade Inadequada"/>
    <x v="3"/>
    <s v="4-Ajuste"/>
    <n v="2585.3333333332557"/>
  </r>
  <r>
    <x v="1"/>
    <x v="11"/>
    <s v="OI 2018629466 - C-123701B - TRIP por alta vibração VT-402 e VT-404_x000a_Por volta das 05:40h do dia 24/12, ocorreu o TRIP do compressor C-123701B por atuação dos sensores de vibração do lado LA VT-402 e VT-404 do motor do compressor. Em analise preliminar foi identificado a quebra da lâmina do acoplamento lado compressor. Equipamento liberado por volta das 13:30h onde iniciamos a intervenção. Foi removido o carretel do acoplamento confirmando a quebra de algumas lâminas do acoplamento do lado compressor e do lado motor apenas estufada. Como só temos uma lâmina em estoque e a segunda unidade está bloqueada por ter sido entregue material divergente iremos montar a lâmina nova no lugar da que quebrou e voltaremos com a outra. Na verificação do GAP do acoplamento o valor correto é 460mm +ou- 0,4, foi encontrado 461,3mm, sendo necessário a realização da verificação do centro magnético do motor e passeio do eixo do compressor._x000a_"/>
    <m/>
    <s v="Corretiva"/>
    <s v="ACOPLAMENTO"/>
    <s v="LÂMINA ACOPLAMENTO"/>
    <x v="0"/>
    <x v="7"/>
    <s v="Transmissão de força"/>
    <s v="Substituição"/>
    <d v="2018-12-24T05:40:00"/>
    <d v="2018-12-26T20:43:00"/>
    <d v="2018-12-18T14:45:00"/>
    <n v="63.049999999988358"/>
    <n v="134.91666666656965"/>
    <s v="SIM"/>
    <x v="1"/>
    <s v="NÃO"/>
    <s v="1-Falha Mecânica"/>
    <s v="2.5-Fratura/Quebra"/>
    <s v="3-Operação/Manutenção"/>
    <s v="3.4-Desgaste e deterioção esperados."/>
    <x v="2"/>
    <s v="1-Substituição"/>
    <n v="197.96666666655801"/>
  </r>
  <r>
    <x v="1"/>
    <x v="11"/>
    <s v="OI 2018629733 - C-123101E - Sequência de partida travada_x000a_Acionada a manutenção devido a queda do TG-D na madrugada, foi tentado realizar a sequência de partida do compressor de venda E, porém a sequência de partida do compressor ficou travada no passo 5 e não aceitando reset. TM Thiago realizou reset pela lógica retornando para o passo 0 deixando o compressor disponível._x000a_Status: Concluído - Disponível_x000a_"/>
    <m/>
    <s v="Corretiva"/>
    <s v="CLP"/>
    <s v="CLP"/>
    <x v="3"/>
    <x v="14"/>
    <s v="Controle e monitoramento"/>
    <s v="Reset"/>
    <d v="2018-12-24T04:30:00"/>
    <d v="2018-12-24T18:00:00"/>
    <d v="2018-12-19T10:50:00"/>
    <n v="13.5"/>
    <n v="113.66666666662786"/>
    <s v="NÃO"/>
    <x v="0"/>
    <s v="NÃO"/>
    <s v="3-Falha na Instrumentação"/>
    <s v="2.0-Geral"/>
    <s v="3-Operação/Manutenção"/>
    <s v="5.1-Nenhuma causa encontrada"/>
    <x v="3"/>
    <s v="4-Ajuste"/>
    <n v="127.16666666662786"/>
  </r>
  <r>
    <x v="1"/>
    <x v="11"/>
    <s v="OI 2018629863 - LZIT-21237906 - Erro de indicação_x000a_OI 2018629864 - LZIT-31237904 - Erro de indicação_x000a_Por volta das 20:15h foi acionado a manutenção devido os instrumentos LZIT-21237906 e LZIT-31237904 estar indicando 103% de nível mesmo após a drenagem do vaso impedindo a partida dos compressores da adequação, gerando a queima elevada de gás devido a parada da UPCGN I devido a falha dos compressores da UPCGN I. Emitido OM e PT imediata para verificação da falha, onde foi identificado que os instrumentos haviam perdido a selagem, realizado a selagem dos instrumentos, ajustado range e normalizado a indicação. TM Grammlich e Helvio foram liberados as 22:50h_x000a_Status: Concluído - Disponível_x000a_"/>
    <m/>
    <m/>
    <m/>
    <m/>
    <x v="5"/>
    <x v="81"/>
    <m/>
    <m/>
    <m/>
    <d v="2018-12-24T00:00:00"/>
    <m/>
    <n v="1042992"/>
    <n v="0"/>
    <m/>
    <x v="2"/>
    <m/>
    <m/>
    <m/>
    <m/>
    <m/>
    <x v="7"/>
    <m/>
    <n v="1042992"/>
  </r>
  <r>
    <x v="1"/>
    <x v="11"/>
    <s v="Mycom:_x000a_OM 2017452542 PFCEO - C-123102A - Substituição bloco compressor _x000a_Conforme solicitado a equipe da Mycom se apresentou as 08:30h para a partida do compressor, sendo realizada a partida às 09:50hs partindo na primeira tentativa com sucesso. O compressor operou durante o dia sem apresentar falhas significativas para sua operação. Porém durante o acompanhamento foi observado alguns pontos que devem ser tratados, mas não são impeditivos para a máquina rodar. _x000a_- A chave termostática do aquecedor de óleo lubrificante TSH 1231581A está com comportamento anormal ela está ligando e desligando repentinamente;_x000a_- A cor da animação de aberto e fechado da TV-1231503A está com a cor invertida na IHM (o correto é:  vermelho fechado e verde aberto);_x000a_- O transmissor de pressão diferencial PDIT-1231522A do filtro de óleo de lubrificação do primeiro estágio está com oscilação na indicação; _x000a_- Fazer limpeza no filtro Y STR14A do sistema de lubrificação do segundo estágio da bomba B-C-123103A o mesmo está saturado_x000a_Acordado com o Luis da Mycom que o compressor permanecerá operando e caso ocorra alguma falha no compressor que venha causar a sua parada, manteremos o compressor paradado para avaliação e correção pela equipe da Mycom no dia 26/12. Já houver a queda por algum problema externos (exemplo: geração elétrica), ficou acordado que poderemos realizar partida novamente sem problemas._x000a_"/>
    <m/>
    <s v="Preventiva"/>
    <s v="Compressor"/>
    <s v="Compressor"/>
    <x v="1"/>
    <x v="6"/>
    <s v="Compressor"/>
    <s v="substituição"/>
    <d v="2018-12-01T00:00:00"/>
    <d v="2018-12-24T09:50:00"/>
    <d v="2018-01-01T00:00:00"/>
    <n v="561.83333333325572"/>
    <n v="8016"/>
    <s v="NÃO"/>
    <x v="0"/>
    <s v="NÃO"/>
    <s v="1-Falha Mecânica"/>
    <s v="1.0-Geral"/>
    <s v="3-Operação/Manutenção"/>
    <s v="3.4-Desgaste e deterioção esperados."/>
    <x v="1"/>
    <s v="1-Substituição"/>
    <n v="8577.8333333332557"/>
  </r>
  <r>
    <x v="1"/>
    <x v="11"/>
    <s v="Lubrificação_x000a_OM 2018504108 - MC-GE-513202 -Manutenção preventiva SO_x000a_"/>
    <m/>
    <s v="Preventiva"/>
    <m/>
    <m/>
    <x v="6"/>
    <x v="29"/>
    <m/>
    <m/>
    <d v="2018-12-24T09:00:00"/>
    <d v="2018-12-24T01:00:00"/>
    <d v="2018-09-30T17:00:00"/>
    <n v="-8.0000000000582077"/>
    <n v="2031.9999999999418"/>
    <m/>
    <x v="2"/>
    <m/>
    <m/>
    <m/>
    <m/>
    <m/>
    <x v="7"/>
    <m/>
    <n v="2023.9999999998836"/>
  </r>
  <r>
    <x v="1"/>
    <x v="11"/>
    <s v="Mecânica:_x000a_OI 2018297385 - FT-C-3123701B-03 Limpeza de filtro_x000a_Logo no primeiro fomos acionados devido a indisponibilidade do compressor C-3123701B por diferencial alto no filtro do primeiro estágio. Foi orientado ao Coordenador de operação a entrar em contato com o Sobreaviso do ISUP para a mobilização da equipe. Primeiro contato foi realizado com sucesso, porém o coordenador de operação não obteve mais retorno do sobreaviso do ISUP quanto a mobilização da equipe para a execução da atividade. Após 1h30m sem retorno da mobilização, foi paralisado a atividade do TG-A e deslocado os TM's Brazil e Bruno da G&amp;E para atendimento da emergência. Realizado a limpeza com sucesso e liberado o compressor para operação._x000a_Status: Concluído - Operando_x000a_"/>
    <m/>
    <s v="Corretiva"/>
    <s v="FT-C-3123701B-03"/>
    <s v="FT-C-3123701B-03"/>
    <x v="0"/>
    <x v="18"/>
    <s v="Compressor"/>
    <s v="Limpeza"/>
    <d v="2018-12-25T08:00:00"/>
    <d v="2018-12-25T13:30:00"/>
    <d v="2018-11-19T21:00:00"/>
    <n v="5.4999999999417923"/>
    <n v="851.00000000005821"/>
    <s v="NÃO"/>
    <x v="0"/>
    <s v="NÃO"/>
    <s v="1-Falha Mecânica"/>
    <s v="5.1-Obstrução/Bloqueio/Entupimento"/>
    <s v="3-Operação/Manutenção"/>
    <s v="3.4-Desgaste e deterioção esperados."/>
    <x v="3"/>
    <s v="5-Conservação"/>
    <n v="856.5"/>
  </r>
  <r>
    <x v="1"/>
    <x v="11"/>
    <s v="nstrumentação/Caldeiraria_x000a_OI  2018628892 - GE-513201C - Substituição da válvula meetering primária (#)_x000a_Nesta madrugada, por volta das 3h40, ocorreu a queda do TG-C por fechamento espúrio da meetering primária, sem comando de acionamento, devido ao TG estar operando em central no momento. Pela manhã, decidimos em conjunto com os gerentes do REDIA por realizarmos a remoção de uma das válvulas meetering do TG-A e seu controlador para instalar no lugar da primária do TG-C. Aberta esta OM imediata para realizar a atividade e mobilizadas equipes de caldeiraria e instrumentação para executar. Atividade prosseguiu sem anormalidades ao longo do dia, apesar de algum atraso na liberação, e por volta das 20h00 o serviço estava concluído, com a válvula meetering secundária removida do TG-A já instalada no lugar da primária do TG-C, o piso gradeado recomposto e o reaperto no PLC concluído. Acertado gerencialmente por deixarmos o TG como disponível esta noite porém pendente de teste acompanhado, a ser executado amanhã no primeiro horário._x000a_"/>
    <m/>
    <s v="Corretiva"/>
    <s v="válvula meetering primária"/>
    <s v="válvula meetering primária"/>
    <x v="4"/>
    <x v="12"/>
    <s v="Sistema de combustível"/>
    <s v="Substituição"/>
    <d v="2018-12-26T03:40:00"/>
    <d v="2018-12-26T20:00:00"/>
    <d v="2018-12-23T22:30:00"/>
    <n v="16.333333333313931"/>
    <n v="53.166666666744277"/>
    <s v="SIM"/>
    <x v="1"/>
    <s v="NÃO"/>
    <s v="1-Falha Mecânica"/>
    <s v="1.6-Emperramento"/>
    <s v="3-Operação/Manutenção"/>
    <s v="3.4-Desgaste e deterioção esperados."/>
    <x v="3"/>
    <s v="1-Substituição"/>
    <n v="69.500000000058208"/>
  </r>
  <r>
    <x v="1"/>
    <x v="11"/>
    <s v="Caldeiraria/Andaime/Mecânica/Instrumentação_x000a_OM 2018600314 C-123701A - Aquecimento Válvula Sucção 3.2_x000a_Realizado com sucesso hoje a montagem dos patamares e raqueteamento do compressor. Equipe de instrumentação atuou em seguida na remoção do Hydrocom da válvula 3.2 de sucção do 1E2P e a mecânica iniciou sua atuação no fim da tarde, vindo a concluir hoje a remoção da tampa e da válvula, que se encontra em bancada para avaliação (G&amp;E atuou até próximo das 19h para concluir). Recebemos também hoje no final da tarde uma válvula 3.2 reparada da Hoerbiger. Sendo assim, amanhã atividade prossegue com a inspeção interna da região da válvula do 1E2P, seguida da sua substituição pela válvula reparada. _x000a_"/>
    <m/>
    <s v="Intervenção por condição"/>
    <s v="Válvula Sucção 3.2"/>
    <s v="Válvula Sucção 3.2"/>
    <x v="0"/>
    <x v="1"/>
    <s v="Compressor"/>
    <s v="Substituição"/>
    <d v="2018-12-24T16:30:00"/>
    <d v="2018-12-31T23:59:59"/>
    <d v="2018-11-11T08:00:00"/>
    <n v="175.49972222215729"/>
    <n v="1040.4999999999418"/>
    <s v="NÃO"/>
    <x v="0"/>
    <s v="NÃO"/>
    <s v="1-Falha Mecânica"/>
    <s v="1.0-Geral"/>
    <s v="3-Operação/Manutenção"/>
    <s v="3.4-Desgaste e deterioção esperados."/>
    <x v="3"/>
    <s v="1-Substituição"/>
    <n v="1215.9997222220991"/>
  </r>
  <r>
    <x v="2"/>
    <x v="2"/>
    <s v="Caldeiraria:_x000a_OM 2018666228 C-123102A Reparo trinca TIT-1231507A_x000a_Hoje tivemos a mobilização extraprogramada após o horário do almoço da equipe de caldeiraria para finalização do reparo na trinca do TIT-507A essa atividade foi finalizada com sucesso junto com desraqueteamento deste compressor por volta das17h00. Assim, a máquina foi novamente disponibilizada para equipe da operação, foi realizada a remoção do libra, pressurização e iniciado a curva de aquecimento do óleo. A equipe da operação deve partir a máquina durante a madrugada, para isso deve entrar em operação com mais um TG em modo central. _x000a_Status: Concluído - disponível_x000a_OBS: FALHA NA TOMADA DESTE INSTRUMENTO OCORREU POR VOLTA DAS 11H DE 30/12 (MÊS ANTERIOR) E FOI DISPONIBILIZADO NOVAMENTE EM 01/01 POR VOLTA DAS 17H. ATIVIDADE DE RESPONSABILIDADE EXCLUSIVA DO ISUP E NÃO DA MI."/>
    <m/>
    <s v="Corretiva"/>
    <s v="TIT-1231507A"/>
    <s v="Conexão trincado na tomada do instrumento"/>
    <x v="1"/>
    <x v="6"/>
    <s v="Miscelânea"/>
    <s v="Reparo de conexão do instrumento com solda"/>
    <d v="2019-01-01T00:00:00"/>
    <d v="2019-01-01T17:00:00"/>
    <d v="2018-12-24T09:50:00"/>
    <n v="17.000000000058208"/>
    <n v="182.16666666674428"/>
    <s v="NÃO"/>
    <x v="0"/>
    <s v="NÃO"/>
    <s v="2-Falha de Material"/>
    <s v="2.6-Fadiga"/>
    <s v="2-Fabricação/Instalação"/>
    <s v="2.2-Erro na Instalação"/>
    <x v="9"/>
    <s v="2-Reparo"/>
    <n v="199.16666666680248"/>
  </r>
  <r>
    <x v="2"/>
    <x v="2"/>
    <s v="Instrumentação:_x000a_OI 2018677786 C-513401B Desarmando temperatura_x000a_Informado pela operação no dia 31/12 que compressor de ar C-513401B estava desarmando por temperatura elevada logo na partida. Foi gerado nota para inclusão na programação da semana #02, no entanto, devido ao TRIP do compressor de ar C-513401F (ALUGADO) logo na manhã de hoje por temperatura alta foi gerado ordem imediata para atuação pela instrumentação na máquina B. Os TM´s Martins e Menezes realizaram verificação no sensor de temperatura do tanque de óleo que apresentava um comportamento anormal pelo PI, foi retirado e sensor feito limpeza, medido valor ôhmico comparados com a tabela, estava tudo ok. Após isso, foi reinstalado o sensor acompanhado a partida da máquina, não identificado nenhuma anomalia na IHM. A máquina ficou operando com temperatura em torno de 86ºC sem desvios. Equipamento testado e liberado para operação por volta das 15h00. Item quitado PFCEO_x000a_Status: Concluído - operando_x000a_INDISPONÍVEL DESDE A MANHÃ DE 28/12 ATÉ 15H DE HOJE."/>
    <m/>
    <s v="Corretiva"/>
    <s v="TE-5134303B"/>
    <s v="Termoelemento"/>
    <x v="8"/>
    <x v="48"/>
    <s v="Controle e monitoramento"/>
    <s v="Reparo"/>
    <d v="2019-01-01T00:00:00"/>
    <d v="2019-01-02T15:00:00"/>
    <d v="2018-09-13T17:00:00"/>
    <n v="39"/>
    <n v="2622.9999999999418"/>
    <s v="SIM"/>
    <x v="1"/>
    <s v="NÃO"/>
    <s v="3-Falha na Instrumentação"/>
    <s v="3.3- Sinal/Indicação/Alarme falso"/>
    <s v="3-Operação/Manutenção"/>
    <s v="3.0-Geral"/>
    <x v="6"/>
    <s v="2-Reparo"/>
    <n v="2661.9999999999418"/>
  </r>
  <r>
    <x v="2"/>
    <x v="2"/>
    <s v="Caldeiraria+Mecânica+Instrumentação:_x000a_OE 2018664298 C-123101A Substituir Selo Mecânico _x000a_Hoje conforme combinado com operação iniciamos atividade extraprogramada para substituição dos selos do compressor de venda A. Foi inserido o force físico na XV-207 pela equipe de instrumentação para possibilitar aplicação do libra na máquina pela operação. O force foi concluída pelo TM Menezes por volta das 09h30. Logo em seguida foi realizada a aplicação do libra e iniciado a montagem dos andaimes para acesso aos pontos de raqueteamento sucção e descarga. Atividade de andaime foi concluída por volta das 17h00. Previsto para amanhã a inversão das duas figuras 8 para finalizar o raqueteamento, e o início das atividades de mecânica e instrumentação._x000a_Status: Em andamento - indisponível_x000a_SELO FALHOU POR VOLTA DE 16H DE 28/12 (INDISPONÍVEL) - PARTIDA POR VOLTA DAS 10H DE 16/01"/>
    <m/>
    <s v="Corretiva"/>
    <s v="Selo mecânico"/>
    <s v="Selo mecânico"/>
    <x v="3"/>
    <x v="10"/>
    <s v="Sistema de selagem do eixo"/>
    <s v="Substituição"/>
    <d v="2019-01-01T00:00:00"/>
    <d v="2019-01-16T08:55:00"/>
    <d v="2018-12-19T18:00:00"/>
    <n v="368.91666666674428"/>
    <n v="294"/>
    <s v="SIM"/>
    <x v="1"/>
    <s v="NÃO"/>
    <s v="2-Falha de Material"/>
    <s v="2.5-Fratura/Quebra"/>
    <s v="3-Operação/Manutenção"/>
    <s v="3.4-Desgaste e deterioção esperados."/>
    <x v="3"/>
    <s v="1-Substituição"/>
    <n v="662.91666666674428"/>
  </r>
  <r>
    <x v="2"/>
    <x v="2"/>
    <s v="Andaime+Caldeiraria:_x000a_OM 2018563309 B-3123101A PSV´s interna descalibrada._x000a_Hoje conforme programado foi realizado o raqueteamento da bomba de MEG A da UAPO III pela caldeiraria para realização da atividade de substituição da PSV internas pelas novas calibradas. A princípio não houve a necessidade de montagem de pau de carga. Atividade prossegue amanhã com atuação da equipe de mecânica. _x000a_Status: Em andamento - indisponível_x000a_PRIMEIRO DIA DE INDISPONIBILIDADE_x000a_______________________________________________________________x000a_07/01/2019_x000a_Mecânica:_x000a_OM 2018563309 - B-3123101A Subst. PSV Interna_x000a_Alinhado com a operação a partida da bomba porém apresentou ar no sistema hidráulico da bomba, como estava em processo de parada da UAPO III  para a limpeza dom P-10 não foi investido nesta demanda hoje. Alinhado com Sup. Aoki para atuarmos na realização da escorva do sistema hidráulico na quinta no retorno da UAPO III, porém o Constantino sinalizou a possível remoção da PSV-31231645 na quinta feria. Caso se confirme a remoção da PSV-31231645 também não poderemos prosseguir com a escorva do sistema hidráulico da bomba._x000a_Status: Em andamento - Disponível_x000a_ULTIMO DIA DE INDISPONIBILIDADE"/>
    <m/>
    <s v="Preventiva"/>
    <s v="PSV Interna da Bomba"/>
    <s v="PSV Interna da Bomba"/>
    <x v="2"/>
    <x v="85"/>
    <s v="Bomba"/>
    <s v="Calibração"/>
    <d v="2019-01-01T00:00:00"/>
    <d v="2019-01-07T08:43:00"/>
    <d v="2018-01-01T00:00:00"/>
    <n v="152.71666666661622"/>
    <n v="8760"/>
    <s v="NÃO"/>
    <x v="1"/>
    <s v="NÃO"/>
    <s v="1-Falha Mecânica"/>
    <s v="1.1-Vazamento"/>
    <s v="3-Operação/Manutenção"/>
    <s v="1.1-Capacidade Inadequada"/>
    <x v="2"/>
    <s v="10-Revisão geral"/>
    <n v="8912.7166666666162"/>
  </r>
  <r>
    <x v="2"/>
    <x v="2"/>
    <s v="Instrumentação:_x000a_OI 2018677786 PFCEO C-513401B Desarmando temperatura (#)_x000a_Hoje tivemos novamente a informação da operação logo pela manhã do desarme deste compressor de ar B durante a madrugada por três vezes devido temperatura elevada. Mobilizada a equipe de instrumentação para reavaliar a falha do equipamento. O equipamento foi colocado em operação por volta das 09h00 com acompanhamento da MI, foi percebido o comportamento anormal no sensor de de temperatura TE-5134303B gerando picos de temperatura até 120 ºC derrubando a máquina. Verificamos a disponibilidade de sobressalente em estoque, assim, feito a reserva e a substituição do sensor. Feito isso, realizamos uma nova partida por volta das 14h30 dessa vez os valores de temperatura ficaram estáveis em torno de 85ºC, acompanhamos a máquina em operação por mais uma hora em seguida foi feita sua liberação. Equipamento testado e liberado para operação às 15h30, segue operando sem anormalidades. _x000a_Status: Concluído - operando_x000a_INDISPONÍVEL DESDE A MANHÃ DE HOJE (07H) ATÉ 15H30 DE HOJE."/>
    <m/>
    <s v="Corretiva"/>
    <s v="TE-5134303B"/>
    <s v="Termoelemento"/>
    <x v="8"/>
    <x v="48"/>
    <s v="Controle e monitoramento"/>
    <s v="Substituição"/>
    <d v="2019-01-03T07:00:00"/>
    <d v="2019-01-03T15:30:00"/>
    <d v="2019-01-02T15:00:00"/>
    <n v="8.5000000001164153"/>
    <n v="15.999999999941792"/>
    <s v="SIM"/>
    <x v="1"/>
    <s v="NÃO"/>
    <s v="3-Falha na Instrumentação"/>
    <s v="3.3- Sinal/Indicação/Alarme falso"/>
    <s v="3-Operação/Manutenção"/>
    <s v="3.3-Erro de manutenção"/>
    <x v="2"/>
    <s v="1-Substituição"/>
    <n v="24.500000000058208"/>
  </r>
  <r>
    <x v="2"/>
    <x v="2"/>
    <s v="C-123101D - Queda SD: Hoje tivemos também por volta 17h25 a queda do compressor de venda D a princípio sem motivo aparente de falha. A equipe de operação sinalizou que não houve alarme na IHM sinalizando quem gerou o evento da queda. A máquina parou em modo despressurizada, Em análise preliminar em campo junto ao operação do operador Moreira informou que houve indicação de alarme na IHM porém visualizou duas falhas ativas que depois sumiram denominadas XS-212 - Desarme sobretensão CCC e XS-323 - Comando desernegização disj 52 do PN MV. TM Damasco realizou verificação na lógica do PLC mas não achou nenhum registro de primeiro evento, encontrou a indicação de alarme do XA-409 ativo que é resumo de várias variáveis externas. Suspeitamos de algum evento externo oriundo sistema elétrico possa ter causado a parada despressurizada da máquina. Amanhã será dado continuidade na análise de falha._x000a_OBS: FALHA ÀS 17H25 DE HOJE. PERMANECEU INDISPONÍVEL SOB ANÁLISE ATÉ 18H DE AMANHÃ, 04/01."/>
    <m/>
    <s v="Corretiva"/>
    <s v="Desconhecido"/>
    <s v="Desconhecido"/>
    <x v="3"/>
    <x v="5"/>
    <m/>
    <s v="Verificação  da lógica "/>
    <d v="2019-01-03T17:25:00"/>
    <d v="2019-01-04T18:00:00"/>
    <d v="2018-12-23T14:00:00"/>
    <n v="24.583333333313931"/>
    <n v="267.41666666662786"/>
    <s v="SIM"/>
    <x v="1"/>
    <s v="NÃO"/>
    <s v="6-Miscelâneas"/>
    <s v="6.4-Desconhecidos"/>
    <s v="5-Miscelâneas"/>
    <s v="5.5 Desconhecida"/>
    <x v="2"/>
    <s v="6-Verificação"/>
    <n v="291.99999999994179"/>
  </r>
  <r>
    <x v="2"/>
    <x v="2"/>
    <s v="Instrumentação+Automação:_x000a_OE 2018600314 C-123701A Partida Assistida_x000a_Hoje tivemos atraso na liberação de partida dessa máquina devido a indisponibilidade de hxh da operação devido liberação de PT´s para ventiladores das UAPO´s. A partida dos periféricos se deu somente na parte da tarde. Durante o processo de pressurização foi encontrado pequeno ponto de vazamento de gás pela válvula 3.2 do 1E2P pelo SMS. Assim, abortamos a partida para retirada da PT para reaperto das porcas castelos. TM Luciano verificou que as porcas estavam com um folga, todas foram reapertas sanado o vazamento. Em nova pressurização foi identificado vazamento agora pelas outras duas válvulas 3.1 e 3.2 que também foram abertas para inspeção. Devido ao tardar do horário negociamos com operação para realização dessa atividade amanhã. Obs.: Foi negociado com coordenação para realização dos testes funcionais dessa máquina somente na segunda-feira para acompanhamento da equipe de preditiva que utilizará câmera termografica para ver como está a temperatura das válvulas duas horas após a máquina entrar em operação. Demanda já negociada junto ao TM Caleiras responsável pela preditiva. _x000a_Status: Em andamento- indisponível_x000a_OBS: INDISPONÍVEL DESDE HOJE PERÍODO DA TARDE (VER HORARIO DA TENTATIVA DE PARTIDA NO PI, PERÍODO DA TARDE) DESDE QUE SE TENTOU A PARTIDA DO COMPRESSOR. CONCLUÍDA INTERVENÇÃO E DISPONIBILIZADO NOVAMENTE SOMENTE EM 22/09 ÀS 19H00."/>
    <m/>
    <s v="Corretiva"/>
    <s v="Válvulas 3.1, 3.3 e 3.4 do 1E2P"/>
    <s v="Válvulas 3.1, 3.3 e 3.4 do 1E2P"/>
    <x v="0"/>
    <x v="1"/>
    <s v="Compressor"/>
    <s v="Lapidação"/>
    <d v="2019-01-04T15:00:00"/>
    <d v="2019-01-22T19:00:00"/>
    <d v="2018-12-31T23:59:59"/>
    <n v="435.99999999994179"/>
    <n v="87.000277777842712"/>
    <s v="NÃO"/>
    <x v="0"/>
    <s v="NÃO"/>
    <s v="1-Falha Mecânica"/>
    <s v="1.1-Vazamento"/>
    <s v="2-Fabricação/Instalação"/>
    <s v="2.2-Erro na Instalação"/>
    <x v="8"/>
    <s v="7-Serviço"/>
    <n v="523.0002777777845"/>
  </r>
  <r>
    <x v="2"/>
    <x v="2"/>
    <s v="Caldeiraria:_x000a_OM 2018660131 C-3123701B remover filtro sucção_x000a_Foi antecipado para hoje pelo ISUP a remoção dos dois filtros chapéu de chapéu de bruxa 1º e 2º estágios do compressor de reciclo C-3123701B, será realizado teste de partida nessa máquina para ver DP para verificar o valor do DP na sucção dessa máquina e o comportamento do demister. Teste previsto para segunda-feira ao longo do dia._x000a_Status: Em andamento - disponível_x000a_INDISPONÍVEL POR 9 HORAS - DAS 08H DE HOJE ATÉ 17H DE HOJE - ATIVIDADE DE CALDEIRARIA (ISUP)"/>
    <m/>
    <s v="Corretiva planejada"/>
    <s v="Sem falha"/>
    <s v="N/A"/>
    <x v="0"/>
    <x v="18"/>
    <s v="Compressor"/>
    <s v="Remoção de Filtros"/>
    <d v="2019-01-04T08:00:00"/>
    <d v="2019-01-04T17:00:00"/>
    <d v="2018-12-25T13:30:00"/>
    <n v="9"/>
    <n v="234.50000000005821"/>
    <s v="NÃO"/>
    <x v="0"/>
    <s v="NÃO"/>
    <s v="Sem falha"/>
    <s v="Sem falha"/>
    <s v="Sem falha"/>
    <s v="Sem falha"/>
    <x v="0"/>
    <s v="7-Serviço"/>
    <n v="243.50000000005821"/>
  </r>
  <r>
    <x v="2"/>
    <x v="2"/>
    <s v="Instrumentação+Automação:_x000a_OI 2018692236 C-123102A - Falha TIT-1231507A (#)_x000a_Acionado a manutenção ontem 05/01/19 por volta das 21h, com a informação de novo SD no compressor C-123102A por falha no TIT-1231507A que havia passado por reparo pela manhã. Acordado com a coordenação de operação de atuarmos hoje pela manhã para análise e correção da falha. Os TM's Martins e Menezes constataram que realmente ocorreu a abertura do termo elemento, verificado no estoque que o sobressalente novo já apresenta resistência alta no termo elemento NM 10.377.241 de 335mm com 1,4 ohms. foi identificado um outro termo elemento no estoque NM 11.641.193 de 345mm com a resistência dentro do esperado 0,4 ohms, sendo preparado em bancada e instalado no campo normalizando a indicação do instrumento assim deixando o compressor disponível para operação. OBS.: Conforme informação do TM o instrumento novo instalado em 05/01, apresentava resistência alta em torno 1,6 Ohms. Já existe um RTA GAS/UO-APGN/APSP/OP-UTGCA 2017/0045A, estudo e correção das falhas das trincas nas soldas e quebra dos termo elementos já ocorridos no passado. Os TM's Martins e Menezes emitiram um relatório preliminar da análise de falha dos sensores_x000a_Status: Concluído - Disponível_x000a_OBS: INDISPONÍVEL DE APROXIMADAMENTE 21H DE 05/01 ATÉ 19H DE 06/01."/>
    <m/>
    <s v="Corretiva"/>
    <s v="TIT-1231507A"/>
    <s v="Termoelemento"/>
    <x v="1"/>
    <x v="6"/>
    <s v="Controle e monitoração"/>
    <s v="Substituição de termoelemento "/>
    <d v="2019-01-05T20:02:00"/>
    <d v="2019-01-06T19:00:00"/>
    <d v="2019-01-01T17:00:00"/>
    <n v="22.96666666661622"/>
    <n v="99.033333333267365"/>
    <s v="SIM"/>
    <x v="1"/>
    <s v="NÃO"/>
    <s v="1-Falha Mecânica"/>
    <s v="1.2-Vibração"/>
    <s v="3-Operação/Manutenção"/>
    <s v="3.1-Serviço fora das condições de projeto"/>
    <x v="2"/>
    <s v="1-Substituição"/>
    <n v="121.99999999988358"/>
  </r>
  <r>
    <x v="2"/>
    <x v="2"/>
    <s v="Eng Suzuki/Calderaria_x000a_OM 2016856590 - B-540001B - Ajuste placa de orifício FO-5420409_x000a_Com falha apresentada no teste semanal da bomba em 06/01 desarmando a bomba por alta temperatura do sistema de arrefecimento, foram realizados novos testes com acompanhamento do Engenheiro Suzuki que ocorreu novamente o desarme da bomba com 20 minutos de operação. Com isso foi realizado testes na bomba A para comparação e buscar de referencias para o possível ajuste do furo da placa de orifício. Como existe muitas dúvidas quanto ao aumento do furo da placa de orifício do sistema de arrefecimento que também pode influenciar também no ramal de refrigeração do ar da turbina, foi conversado e decidido retornarmos esta bomba de Isócrono para DROOP retornando a rotação para 1.730RPM. Para esta alteração foi gerada a ordem OE 2018704006 - B-540001B - Alterar modo de controle de rotação de modo Isócrono para DROOP, para ser realizada como imediata em 09/01._x000a_Status: Em análise - Indisponível_x000a_INDISPONÍVEL DESDE O MOMENTO DO TESTE DO FINAL DE SEMANA DA BOMBA (06/01)_x000a_________________________________________________x000a_09/01/19_x000a_Eng Suzuki/Elétrica/Preditiva_x000a_OM 2016856590 - B-540001B - Ajuste placa de orifício FO-5420409_x000a_OE 2018704006 - B-540001B - Alterar modo de controle de rotação de modo Isócrono para DROOP_x000a_Conforme acordado foi realizado alteração do sistema de controle de rotação da B-540001B do modo Isócrono para DROOP, realizada a partida da bomba confirmando a alteração da rotação da bomba de 1.800rpm para 1.730rpm. O teste de operação da bomba por 1h de operação contínua onde não houve TRIP da bomba por alta temperatura. Agora Eng. Suzuki seguirá avaliando a questão da mistura apliacada hoje de água 60% e glicol 40% para uma melhor eficiência do sistema de arrefecimento. Também dará continuidade no estudo para alteração das placas de orifício do sistema e arrefecimento do bloco do motor e do ar de admissão da turbina._x000a_Status: Concluído - Disponível"/>
    <m/>
    <s v="Evolutiva"/>
    <s v="Baixa eficiência do Motor Diesel"/>
    <s v="Indefinido"/>
    <x v="2"/>
    <x v="31"/>
    <s v="Bomba"/>
    <s v="Alteração de modo de operação do motor diesel"/>
    <d v="2019-01-06T17:00:00"/>
    <d v="2019-01-09T17:00:00"/>
    <d v="2018-11-18T18:30:00"/>
    <n v="72"/>
    <n v="1174.5"/>
    <s v="NÃO"/>
    <x v="1"/>
    <s v="NÃO"/>
    <s v="1-Falha Mecânica"/>
    <s v="1.0-Geral"/>
    <s v="3-Operação/Manutenção"/>
    <s v="1.0-Geral"/>
    <x v="8"/>
    <s v="4-Ajuste"/>
    <n v="1246.5"/>
  </r>
  <r>
    <x v="2"/>
    <x v="2"/>
    <s v="Caldeiraria/Mecânica_x000a_OI 2018709302 - B-3123101B Substituição do diafragma_x000a_Realizado raqueteamento da bomba pela equipe de caldeiraria e iniciada análise da falha pela mecânica. Amanhã análise prossegue e será iniciada a desmontagem da bomba._x000a_Status: Em andamento - Indisponível_x000a_PRIMEIRO DIA DE INDISPONIBILIDADE_x000a__x000a_______________________________________________________________________x000a_15/01/19_x000a_Mecânica:_x000a_OM 2018709302 - B-3123101B Substituição do diafragma_x000a_Hoje conforme combinado com operação foi realizada partida assistida da bomba com acompanhamento da MI. TM Rodrigo, realizou processo de partida da bomba se anormalidades houve acompanhamento ao longo de todo o dia, o equipamento apresentou performance satisfatória. As temperaturas nos cabeçotes estavam iguais. Sendo assim, por volta das 16h00 foi parada essa bomba e alinhado com operação para preservar a mesma em função do dano no filtro Y que está em processo pelo ISUP através da RC 27327218. Em paralelo foi elaborado/revisado em conjunto equipe da UOTOP(Ferrarezzi) o procedimento de partida dessa bomba, contemplando alinhamento da bomba considerando a linha nova de recirculação (envio de MEG para o P-3123109/10), contendo a ressalva de não operar as bombas com nenhuma válvula restringida e caso ocorra  aumento do stroke na bomba não reflita em aumento de vazão (identificado pelos FITs de injeção nos permutadores) ou na pressão de descarga (identificado através do manômetro da descarga das bombas), não exceder o limite de 30mm deverá ser acionada à manutenção fim de verificar falhas nos diafragmas. Equipamento testado e liberado para operação._x000a_Status: Concluído - disponível_x000a_ÚLTIMO DIA DE INDISPONIBILIDADE"/>
    <m/>
    <s v="Corretiva"/>
    <s v="Bomba"/>
    <s v="Diafragma"/>
    <x v="2"/>
    <x v="4"/>
    <s v="Bomba"/>
    <s v="Substituição de membrana e componentes"/>
    <d v="2019-01-09T20:44:00"/>
    <d v="2019-01-15T09:54:00"/>
    <d v="2018-12-18T16:30:00"/>
    <n v="133.16666666662786"/>
    <n v="532.23333333333721"/>
    <s v="NÃO"/>
    <x v="1"/>
    <s v="NÃO"/>
    <s v="1-Falha Mecânica"/>
    <s v="1.0-Geral"/>
    <s v="4-Gestão"/>
    <s v="5.3-Causas combinadas"/>
    <x v="2"/>
    <s v="1-Substituição"/>
    <n v="665.39999999996508"/>
  </r>
  <r>
    <x v="2"/>
    <x v="2"/>
    <s v="OI 2018713583 - PN-M-C-123101D - Falha de Excitação_x000a_Após a queda do venda C (OE 2018662584) OP tentou partir o venda D mas o mesmo não entrou em operação por uma falha no painel de excitação. Mobilizado apoio do TM Rodney e Eng. Fernando que verificaram durante tentativa de partida que o fator de potência permanecia abaixo de 0,5 por mais de 3s, o que ocasiona a queda da máquina. Foi identificada uma condição anormal no AVR do painel que não altera seu modo de controle para fator de potência como acontece nos outros AVRs, aparentando que o mesmo tenha um defeito e controle apenas a tensão e não o FP. Foi realizado mais um teste de partida após intervenção na lógica do AVR na tentativa de forçar o controle do fator de potência, sem sucesso. Decidido então por tentarmos a substituição do AVR amanhã, no primeiro horário, enquanto Eng. Fernando verifica o manual do equipamento para tentar identificar qual pode ser a falha. Realizada reserva 83124750/1 do NM 11.148.713 para substituição do AVR (OBS: Este é o último AVR que temos em estoque - há outros 3 ARECUPER há, no mínimo, um ano e meio), Solicitado à OP agilidade no TRIA e emissão desta PT para não termos atrasos na tarefa amanhã._x000a_OBS: TMs Rodney e Eng. Fernando atuaram até aproximadamente 21h15 nesta atividade._x000a_Status: Em andamento - Venda D Indisponível_x000a_OBS: NO MOMENTO DE TESTAR O VENDA D APÓS A FALHA DA OM ACIMA (2018689900), HOUVE ESTA FALHA NA EXCITAÇÃO (VER NO PI MOMENTO DO TESTE). PERMANECEU INDISPONÍVEL ATÉ O DIA SEGUINTE, 11/01, QUANDO TEVE PARTIDA COM ÊXITO AO FINAL DO DIA (INÍCIO DA NOITE - VER NO PI)."/>
    <m/>
    <s v="Corretiva"/>
    <s v="Módulo AVR"/>
    <s v="Módulo AVR"/>
    <x v="3"/>
    <x v="5"/>
    <s v="Painel elétrico"/>
    <s v="Substituição do AVR"/>
    <d v="2019-01-10T15:18:00"/>
    <d v="2019-01-11T18:55:00"/>
    <d v="2019-01-04T18:00:00"/>
    <n v="27.616666666755918"/>
    <n v="141.29999999993015"/>
    <s v="NÃO"/>
    <x v="1"/>
    <s v="NÃO"/>
    <s v="4-Falha Elétrica"/>
    <s v="4.0-Geral"/>
    <s v="5-Miscelâneas"/>
    <s v="5.5 Desconhecida"/>
    <x v="3"/>
    <s v="1-Substituição"/>
    <n v="168.91666666668607"/>
  </r>
  <r>
    <x v="2"/>
    <x v="2"/>
    <s v="Automação/Instrumentação/GE_x000a_OE 2018662584 - C-123101C Desligamento espúrio de energia_x000a_Hoje, por volta das 16h30, houve queda do compressor de venda C, por um novo desligamento espúrio do seu painel. A execução de atividade corretiva neste compressor estava programada já para a semana 02, para segunda-feira, assim, antecipamos a execução desta atividade de forma extra hoje. TMs Márcio Jaime, Tiago e Sup. Fazzini verificaram em campo que o motivo da queda foi por despressurização do painel da IHM. Realizada então toda uma verificação física dos componentes em campo, conexões, cabos elétricos, pressostato, relé e nenhuma anormalidade foi identificada. Equipe então realizou o fechamento do painel, reconhecimento dos alarmes no Bently e alinhamento do ar. Foi controlada a pressão da reguladora até que ela atingisse o valor adequado de pressurização do painel. Posteriormente, esta pressão foi aumentada e o compressor foi partido com sucesso por volta das 18h30. A suspeita é que algum transiente de demanda de ar comprimido da planta possa ter causado perda de pressão na IHM mas esta hipótese ainda não é conclusiva e pode não estar relacionada ao evento de que do C-123101C semanas atrás. Sendo assim, acertado com a equipe que voltemos a investigar esta questão na data que esta OM estava programada, próxima segunda, 14/01._x000a_Status: Continua em 14/01 - Operando_x000a_INDISPONÍVEL APENAS DAS 16H30 ÀS 18H30"/>
    <m/>
    <s v="Corretiva"/>
    <s v="IHM"/>
    <s v="Pressão baixa de ar comprimido"/>
    <x v="3"/>
    <x v="23"/>
    <s v="Compressor"/>
    <s v="Regulagem"/>
    <d v="2019-01-10T16:30:00"/>
    <d v="2019-01-10T18:30:00"/>
    <d v="2018-07-03T11:00:00"/>
    <n v="2.0000000000582077"/>
    <n v="4589.4999999999418"/>
    <s v="SIM"/>
    <x v="1"/>
    <s v="NÃO"/>
    <s v="3-Falha na Instrumentação"/>
    <s v="3.4-Fora de ajuste"/>
    <s v="3-Operação/Manutenção"/>
    <s v="3.0-Geral"/>
    <x v="2"/>
    <s v="4-Ajuste"/>
    <n v="4591.5"/>
  </r>
  <r>
    <x v="2"/>
    <x v="2"/>
    <s v="Mecânica/Automação_x000a_OE 2018722044 - GE-513201C Sopragem Câmaras 1, 2 e 9_x000a_Hoje, conforme combinamos, foi realizada com sucesso a sopragem das câmara 1, 2 e 9 pela equipe de mecânica. TG-C foi entregue para a OP no final do dia e tentada uma partida. Nesta partida houve falha de posição da meetering secundária, no momento da aceleração da GG. Mobilizamos TM Danilo para colocar a válvula para ciclar por volta das 18h30 e acertamos com a OP a partida logo no início do turno da noite, porém ela só foi acontecer por volta das 20h15 com acompanhamento do TM Danilo e Sup. Fazzini. Nesta segunda tentativa houve falha de ignição, sendo que 3 câmaras não acenderam. Foram realizadas mais duas tentativas de partida e nas 3 ocasiões as mesmas câmaras não acenderam, câmaras 1, 8 e 9. Foi feito teste de cetelhamento do RIC que respondeu normalmente. Possivelmente houve alguma falha no procedimento de sopragem utilizado hoje pela mecânica. Sendo assim, iremos retornar amanhã para refazer a sopragem. Alinhado com Coord. André para aplicar novamente o libra e emitir PT nos nomes dos TMs Brazil e Rodrigo para atuação amanhã._x000a_Edinilson, criei uma operação nesta OM para o Danilo apontar._x000a_OBS: TM Danilo atuou na atividade até aproximadamente 22h00._x000a_Status: Em andamento - Indisponível_x000a_TG-C INDISPONÍVEL DESDE AS 07H DE 14/01 ATÉ 15H DE 15/01 POR ESTA FALHA, DEPOIS FOI OUTRA FALHA (ABAIXO) "/>
    <m/>
    <s v="Corretiva"/>
    <s v="Câmaras de Combustão"/>
    <s v="Câmaras 1, 2, 8 e 9"/>
    <x v="4"/>
    <x v="12"/>
    <s v="Sistema de combustão"/>
    <s v="Limpeza das Câmaras"/>
    <d v="2019-01-14T07:00:00"/>
    <d v="2019-01-15T15:00:00"/>
    <d v="2018-12-26T20:00:00"/>
    <n v="32.000000000058208"/>
    <n v="442.99999999988358"/>
    <s v="NÃO"/>
    <x v="1"/>
    <s v="NÃO"/>
    <s v="5-Falha Externa"/>
    <s v="5.1-Obstrução/Bloqueio/Entupimento"/>
    <s v="3-Operação/Manutenção"/>
    <s v="3.1-Serviço fora das condições de projeto"/>
    <x v="3"/>
    <s v="7-Serviço"/>
    <n v="474.99999999994179"/>
  </r>
  <r>
    <x v="2"/>
    <x v="2"/>
    <s v="Analítica+Instrumentação+Automação:_x000a_OI 2018734333 C-123101D Baixa Pressão Sist. N2 (#)_x000a_Ontem por volta das 22h50 tivemos a queda do compressor de venda D com informação da operação da queda por conta de baixa pressão no sistema da geradora de nitrogênio, observado pelo operador comutações constantes entre a geradora de N2 e os cilindros além de grande quantidade de óleo no filtro de entrada da geradora de N2 deixando o compressor indisponível. Assim foi gerado ordem imediata verificação geral no sistema. TM Adilson e Martins realizaram verificação no filtro constataram a saturação do elemento filtrante devido excesso de óleo, foi realizada troca filtro por sobressalente, foi verificado e drenadas todas as linhas da geradora foi identificado a presença de óleo nas linhas, o analisador de oxigênio estava funcionando sem anormalidades. Em avaliação realizada junto a equipe da UOTOP identificamos pelo PI que houve baixa eficiência da membrana, a válvula de controle FCV tentou compensar, mas não conseguiu acarretando no intertravamento. Não temos membrana disponível em estoque para troca, está em processo de compras NM 11.799.949 (RC 27005113) através da parametrização duas unidades. Assim optamos por ajustar o preset da malha de controle de nitrogênio passando dos atuais 30% para 40%(Limite até 49%). Alterado esse preset a válvula de controle ficou em 50% de abertura normalizando a controle da geradora. OBS.: TM Squinca levantou os preset na lógica para comutação do acionamento da XV das garrafas de N2 em todas as máquinas, em todas ela abrem com valor de 200KPa e fecha na máquinas A e E com 550Kpa, B,C,D com 600Kpa. Atividade foi concluída com sucesso por volta das 17h00. Equipamento liberado para OP.  Status: Concluído disponível_x000a_OBS: QUEDA ÀS 22H50 DE 15/01 - RETORNO ÀS 17H DE 16/01"/>
    <m/>
    <s v="Corretiva"/>
    <s v="Gerador de N2"/>
    <s v="Membrana de geração de nitrogênio"/>
    <x v="3"/>
    <x v="5"/>
    <s v="Sistema de selagem do eixo"/>
    <s v="Ajuste de sets de controle"/>
    <d v="2019-01-15T22:50:00"/>
    <d v="2019-01-16T17:00:00"/>
    <d v="2019-01-11T18:55:00"/>
    <n v="18.166666666686069"/>
    <n v="99.916666666686069"/>
    <s v="SIM"/>
    <x v="1"/>
    <s v="NÃO"/>
    <s v="5-Falha Externa"/>
    <s v="5.1-Obstrução/Bloqueio/Entupimento"/>
    <s v="3-Operação/Manutenção"/>
    <s v="3.1-Serviço fora das condições de projeto"/>
    <x v="2"/>
    <s v="4-Ajuste"/>
    <n v="118.08333333337214"/>
  </r>
  <r>
    <x v="2"/>
    <x v="2"/>
    <s v="Caldeiraria:_x000a_OM 2018734330 GIE_ PSV-2621301A Instalar na B-2621301A - LOA_x000a_OM 2018734328 GIE_ PSV-2621302A Remover da bomba B-2621301B - LA_x000a_Hoje tivemos informação durante o REDIA que a PSV da bomba principal B-2621301A deu passagem esgotando o fluído de selagem do lado LOA indisponibilizando essa bomba. Já estávamos com bomba principal B-2621301B indisponível por conta da nessa mesma PSV do lado LOA. Com a indisponibilidade das duas bombas do OCVAP II, foi acordado pela emissão de ordem imediata pelo ISUP para a remoção da PSV lado LA da bomba B e reinstalação no lugar da PSV lado LOA da bomba A. Essa atividade troca foi realizada com sucesso pela equipe de caldeiraria que terminou atividade por volta das 17h00. No entanto, por volta das 18h00 tivemos acionamento da MI para acompanhamento de partida da bomba principal A, pois existia a suspeita da OP de falha no selo dessa bomba. Foi mobilizado o TM Luciano que acompanhou a partida em campo por volta das 19h30, foi verificado com a bomba em operação que os DRU´s do plano de selagem estavam cheios, não houve baixa no nível que manteve constante em todo o tempo de avaliação, a única ressalva informada pelo TM foi a pressão nos PIT´s da selagem estarem um pouco mais alta do que o normal em torno de 28Kgf/cm2 o que gerou um pouco de preocupação pois estavam bem próximos do valor de abertura das PSV´s=29Kgf/cm2, porém após algum tempo em operação esses valores foram reduzindo até chegarem a patamares em torno de 20Kgf/cm2 o que considerado valores normais. Acompanhamos até por volta das 20h00 deixando o equipamento liberado para operação._x000a_ Status: Disponível - operando"/>
    <m/>
    <s v="Corretiva"/>
    <s v="PSV-2621301A"/>
    <s v="PSV-2621301A"/>
    <x v="2"/>
    <x v="45"/>
    <s v="Bomba"/>
    <s v="Instalação de PSV da redundância"/>
    <d v="2019-01-15T23:00:00"/>
    <d v="2019-01-16T18:20:00"/>
    <d v="2018-11-24T11:00:00"/>
    <n v="19.333333333313931"/>
    <n v="1260"/>
    <s v="SIM"/>
    <x v="1"/>
    <s v="NÃO"/>
    <s v="1-Falha Mecânica"/>
    <s v="1.1-Vazamento"/>
    <s v="3-Operação/Manutenção"/>
    <s v="1.1-Capacidade Inadequada"/>
    <x v="2"/>
    <s v="1-Substituição"/>
    <n v="1279.3333333333139"/>
  </r>
  <r>
    <x v="2"/>
    <x v="2"/>
    <s v="Caldeiraria:_x000a_OM 2018649255 PSV-2621302B Remoção p/ Calibração_x000a_Hoje conforme programado foi realizado pela caldeiraria a remoção da PSV da bomba principal B-2621301B que está apresentando vazamento. A válvula deve ser encaminhada amanhã para calibração externa junto com PSV da bomba de MEG da UAPO III com previsão de retorno para reinstalação no campo no dia 21/01. _x000a_Status: Concluído - indisponível (Remoção)"/>
    <m/>
    <s v="Preventiva"/>
    <s v="PSV-2621302B"/>
    <s v="PSV-2621302B"/>
    <x v="2"/>
    <x v="16"/>
    <s v="Bomba"/>
    <s v="Remoção p/ Calibração"/>
    <d v="2019-01-15T13:00:00"/>
    <d v="2019-01-15T18:20:00"/>
    <d v="2018-09-20T15:50:00"/>
    <n v="5.3333333334303461"/>
    <n v="2805.1666666666861"/>
    <s v="NÃO"/>
    <x v="1"/>
    <s v="NÃO"/>
    <s v="1-Falha Mecânica"/>
    <s v="1.1-Vazamento"/>
    <s v="3-Operação/Manutenção"/>
    <s v="1.1-Capacidade Inadequada"/>
    <x v="2"/>
    <s v="10-Revisão geral"/>
    <n v="2810.5000000001164"/>
  </r>
  <r>
    <x v="2"/>
    <x v="2"/>
    <s v="Instrumentação+Automação:_x000a_OE 2018732239 GE-513201C- Falha Meetering Secundária _x000a_Hoje conforme combinado tivemos atuação conjunta da equipes de instrumentação e automação na substituição do controle da meetering secundária. No período da TM´s Silvio e Martins foi emitido reserva e retirado sobressalente do estoque, realizada a montagem do módulo na placa de suportação e fixados bloco de terminais em oficina para facilitar a instalação no campo. Na parte da tarde foi o módulo no campo, reconectados todos os cabos de alimentação, rede e controle. Foi realizado o procedimento de configuração pelo TM Squinca conforme orientação e procedimento encaminhado pelo Eng. Lucas. Para essa configuração é necessário desligar todos os demais controladores da moog da rede devicenet, abaixar taxa de velocidade da rede para configuração do endereçamento do módulo. Feito isso, foi retornado os demais alimentação dos demais controladores e restabelecido a comunicação da rede. Após o a configuração foi realizado processo de ciclagem da válvulas com sucesso. Em todos os clicos a válvula respondeu adequadamente a todos os comando e retorno de posição. Equipamento testado e liberado para operação por volta das 18h30._x000a_Status: Concluído disponível_x000a_TG-C INDISPONÍVEL DESDE AS 15H DE 15/01 ATÉ 18H30 DE 17/01 DEVIDO A ESTA FALHA"/>
    <m/>
    <s v="Corretiva"/>
    <s v="Válvula Meetering Secundária"/>
    <s v="Controlador Moog"/>
    <x v="4"/>
    <x v="12"/>
    <s v="Sistema de combustão"/>
    <s v="Substituição do controlador e testes gerais"/>
    <d v="2019-01-15T15:00:00"/>
    <d v="2019-01-17T18:30:00"/>
    <d v="2019-01-15T15:00:00"/>
    <n v="51.500000000058208"/>
    <n v="0"/>
    <s v="NÃO"/>
    <x v="0"/>
    <s v="NÃO"/>
    <s v="6-Miscelâneas"/>
    <s v="6.4-Desconhecidos"/>
    <s v="5-Miscelâneas"/>
    <s v="5.5 Desconhecida"/>
    <x v="3"/>
    <s v="1-Substituição"/>
    <n v="51.500000000058208"/>
  </r>
  <r>
    <x v="2"/>
    <x v="2"/>
    <s v="Instrumentação+Engenharia+Automação:_x000a_OI 2018753270 GE-513201D - Queda TGD SD 17/01_x000a_A PT foi liberada por volta das 23h30 quando da chegada na casota do TG-D constatamos temperatura extremamente elevada devido ausência do ar condicionado. Foram abertura todas as portas do painel para diminuir a temperatura interna dos componentes. Feito isso, iniciamos atuação em campo na válvula metering de óleo, foram verificadas todas conexões elétricas no GS3, não encontramos anormalidades, verificado integridade do cabeamento e isolação dos cabos, também sem anormalidades. Partimos então para ciclagem da válvula para acompanhamento do teste funcional tanto o comando de saída quanto o feedback de retorno estava, tudo ok. Foi verificado a calibração do transmissor de pressão diferencial 63QGJCV também sem desvios. Como não encontramos nenhum vestígio de falha nesta malha optamos montar o datalogger e fazer uma nova partida. A máquina partiu por volta das 06h00 da manhã e não apresentou nenhuma falha, nada foi pego pelo logger. Suspeitamos que falha possivelmente ocorreu devido a temperatura elevada dentro da sala, o que pode ter afetado o circuito eletrônico do GS3. A equipe do compartilhado foi mobilizada em emergência no primeiro horário do ADM e já regularizou a falha, foi substituída a correia do ventilador que estava rompida e dado carga de gás. Por ora, equipamento foi entregue para operação e ficou em central dividindo carga com TG-C em Central até o restabelecimento dos compressores de venda._x000a_OBS.: Atuaram nesta demanda TM´s Silvio, Adilson, Squinca, Sup. Fazzini e Eng. Ranaudo, Líder Nilson e Gerente Flaviano._x000a_Status: Concluído - operando_x000a_TG-D INDISPONÍVEL DAS 20H DE 17/01 ATÉ 06H00 DE 18/01"/>
    <m/>
    <s v="Corretiva"/>
    <s v="Desconhecido"/>
    <s v="Desconhecido"/>
    <x v="4"/>
    <x v="15"/>
    <m/>
    <s v="Verificação do sistema de controle do sistema sintético"/>
    <d v="2019-01-17T20:00:00"/>
    <d v="2019-01-18T02:00:00"/>
    <d v="2018-12-24T05:20:00"/>
    <n v="6"/>
    <n v="590.66666666680248"/>
    <s v="SIM"/>
    <x v="1"/>
    <s v="NÃO"/>
    <s v="6-Miscelâneas"/>
    <s v="6.4-Desconhecidos"/>
    <s v="5-Miscelâneas"/>
    <s v="5.5 Desconhecida"/>
    <x v="2"/>
    <s v="6-Verificação"/>
    <n v="596.66666666680248"/>
  </r>
  <r>
    <x v="2"/>
    <x v="2"/>
    <s v="2º Queda do TG-C: O TG-C partiu por volta das 20h35 e operou até as 20h55 quando da passagem para PREMIX houve a queda dessa máquina SD por atuação dos dois detectores de gás do hood( A71GPEV01/02, valores entre 7% a 13%). Com a indisponibilidade dos dois TG´s foi mobilizado as equipes de plantão do MI, Eng Fernando Ranaudo e Sup. Fazzini para apoio as equipes de sobreaviso.  _x000a_OI 2018722044 GE-513201C Sanar Vazamento _x000a_Acionado a equipe de mecânica por volta das 22h30 para avaliação no interior do hood e identificação de possíveis pontos de vazamento. Após a liberação da PT por volta das 23h40 os TM´s Luciano e Sérgio realizaram verificação geral em todas as conexões das câmaras de combustão, mangueiras não identificado nada frouxo. No entanto, ao verificar as conexões das válvulas de dreno das câmaras constatamos um tubbing solto, o mesmo era pertencente a válvula de dreno da secundária de alta. A conexão foi recomposta e logo em seguida foi liberado a máquina para remoção do libra do partida. Quando da partida da maquina identificamos atuação do sensor 39GBLA1 deslocamento axial da gear box impedindo a partida da máquina, essa falha ocorreu eventual quando da queda do TG, para regularizar foi ligado a bomba de óleo, mas tempo de liberação de partida ficou acima de uma hora, assim optamos por realizar ARO para inibição deste sensor. Assim, Foi ativado ARO 2019/017 e inibido o sensor pelo TM Squinca no bently. Após isso, a máquina foi partida com sucesso por volta das 00h55 e segue operando em modo central para restabelecimento dos compressores de venda. _x000a_TG-C INDISPONÍVEL DESDE 20H30 DE 17/01 A 01H00 DE 18/01 DEVIDO A ESTA FALHA"/>
    <m/>
    <s v="Corretiva"/>
    <s v="Dreno da Secundária"/>
    <s v="Tubbing solto"/>
    <x v="4"/>
    <x v="12"/>
    <s v="Sistema de combustão"/>
    <s v="Reaperto de conexão"/>
    <d v="2019-01-17T20:30:00"/>
    <d v="2019-01-18T01:00:00"/>
    <d v="2019-01-15T15:00:00"/>
    <n v="4.5"/>
    <n v="53.499999999941792"/>
    <s v="SIM"/>
    <x v="1"/>
    <s v="NÃO"/>
    <s v="1-Falha Mecânica"/>
    <s v="1.5-Afrouxamento"/>
    <s v="3-Operação/Manutenção"/>
    <s v="3.3-Erro de manutenção"/>
    <x v="2"/>
    <s v="7-Serviço"/>
    <n v="57.999999999941792"/>
  </r>
  <r>
    <x v="2"/>
    <x v="2"/>
    <s v="Analítica+Instrumentação+Automação:_x000a_OI 2018745958 AT-123101A/E Falha Analisador OX_x000a_Acionado a instrumentação para verificar a falha da geradora de N2 causou a queda do compressor de venda A. Em campo realizamos inicialmente ajuste no preset da geradora de N2 de 30% para 40% uma vez que já tínhamos mapeado da baixa eficiência dessa malha em função da degradação da membrana. TM Squinca implemento o ajuste com sucesso, porém não conseguimos testar a efetividade dessa correção devido a falha encontrada no analisador de O2. TM Adilson verificou ausência de energia no analisador de O2 após medições no campo, e também devido a indicação na tela da IHM estava em -24%. No entanto, para regularização dessa falha era necessário abertura do painel de campo. Em conversa com COTUR para emissão da AR para inibição da pressurização para abertura do painel não foi autorizado essa intervenção por conta do risco de queda as demais máquinas em função deste painel ter em seu interior o controlador do CCC que controla as demais máquinas. Assim, foi negociado a realização deste atividade pela equipe do Administrativo para análise de risco mais detalhada. _x000a_PRIMEIRO DIA DE INDISPONIBILIDADE - VER PI, MOMENTO DA QUEDA DO VENDA A_x000a______________________________________________________________________x000a_18/01/19_x000a_Instrumentação+Analítica+automação:_x000a_OM 2018745958 AT-123101A/E Falha Analisador OX_x000a_Hoje foi mobilizado apoio dos extraprogramado dos TM´s Márcio Jaime e André Grammlich para dar prosseguimento no restabelecimento do analisador de O2 que estava causando a indisponibilidade do compressor de venda A. Foi realizada elaboração da ARO pela coordenação para liberação de acesso ao interior do painel do compressor. Os TM´s realizaram a religação dos cabos e conexões do analisador no campo e seguida assim que aberto o painel foi constatado que fusível da alimentação de 24Vcc estava queimado, o mesmo foi trocado e normalizado a indicação do instrumento. Foi realizado gás de zero e gás padrão de calibração 10% O2 o equipamento respondeu adequadamente. Feito isso, a máquina foi liberada e partiu com sucesso por volta das 10h50. Também foi normalizado o analisador de O2 que removido do compressor de venda E para realização de testes funcionais. Dessa forma, ambos os equipamentos foram liberados pela manutenção por volta das 11h00._x000a_Status: Concluído - operando"/>
    <m/>
    <s v="Corretiva"/>
    <s v="AT-123101A"/>
    <s v="Fusivel de alimentação do painel"/>
    <x v="3"/>
    <x v="10"/>
    <s v="Sistema de selagem do eixo"/>
    <s v="Substituição de fusível de alimentação do painel"/>
    <d v="2019-01-17T23:08:00"/>
    <d v="2019-01-18T09:50:00"/>
    <d v="2019-01-16T08:55:00"/>
    <n v="10.699999999953434"/>
    <n v="38.216666666558012"/>
    <s v="SIM"/>
    <x v="1"/>
    <s v="NÃO"/>
    <s v="4-Falha Elétrica"/>
    <s v="4.1-Curto Circuito"/>
    <s v="5-Miscelâneas"/>
    <s v="5.5 Desconhecida"/>
    <x v="2"/>
    <s v="1-Substituição"/>
    <n v="48.916666666511446"/>
  </r>
  <r>
    <x v="2"/>
    <x v="2"/>
    <s v="Instrumentação+Engenharia+Elétrica+CCT:_x000a_OM 2018747610 C-123101D - Falha na Partida_x000a_Hoje foi dado prosseguimento na análise de falha de partida do venda D pelos TM´s Caleiras, Bretas e Eng. Lucas. Inicialmente suspeitávamos da possibilidade de falha na SV16 e SV17, ou então no PIT-16. Verificamos esses componentes e eles atuaram sem problemas.Analisando a última tentativa de partida, vimos também que parou devido a atuação do sinal XS_21. Esse sinal atua quando há o comando para as SVs16 e 17. Após esse comando, deve-se iniciar um timer de 5s para que a pressão do PIT_16 normalize, impedindo a atuação do XS_21. Porém, identificamos que esse temporizador não está funcionando (não sabemos o motivo), atuando o XS_21 instantaneamente, ao comandar as SVs16 e 17. Fizemos vários testes para tentar fazer o temporizador funcionar, porém sem sucesso. Nesses testes paramos e iniciamos o CLP pelo notebook e também localmente, porém sem sucesso. Durante os testes, como o temporizador logo abaixo possui as mesmas entradas e mesmo tempo, alteramos a lógica de modo a eliminar o temporizador que não estava funcionando. Dessa forma, foi possível modular as SVs-16 e 17, sem atuar o XS_21. Assim, com o objetivo de disponibilizar o compressor para a operação, a lógica foi deixada dessa forma. Após isso, foram realizadas tentativas de partida, sem sucesso devido a falha no Pony Motor a máquina parada sempre no passo 6. Em avaliação preliminar da elétrica, suspeita-se de uma possível falha no cubículo da gaveta do Pony. Para solução definitiva do problema na lógica, podemos testar zerar o CLP, alterar a lógica para utilizar novamente o temporizador, conforme originalmente, e fazer um novo download, para ver se resolve essa falha. Não chegamos a testar esse procedimento, pois não conseguimos uma partida efetiva do equipamento. Assim que for normalizado essa condição de falha do pony vamos fazer o teste. Amanhã está previsto avaliação pela equipe de elétrica junto com a equipe da CCT para planejarmos essa intervenção no cubículo do pony motors do venda D. Caso avaliação será caracterizada com risco baixo, devemos atuar ainda durante o final de semana de forma a disponibilizar essa máquina para operação. OBS.: Devido a indisponibilidade do venda D por decisão gerencial foi restabelecido o compressor de venda E. Sendo assim, a máquina já foi desraqueteada, removido o libra deixando o equipamento como backup da unidade durante o final de semana. Por ora, o venda D segue indisponível para operação._x000a_Status: Em andamento - indisponível_x000a_OBS: FALHA SOB DEMANDA, EM TENTATIVAS DE PARTIDA DO VENDA D INICIADAS NA MADRUGADA DE 17/01 (VER HORARIOS DAS TENTATIVAS NO PI). PERMANECEU INDISPONÍVEL ATÉ 18/01 FINAL DA TARDE, QUANDO OUTRA FALHA DE PARTIDA ACONTECEU (ABAIXO - OM 2018785927)._x000a____________________________________________________________x000a_22/*1/19_x000a_Automação+Elétrica+Engenharia:_x000a_OI 2018785927 - PN-MMC-123101 Falha no Disj Pony Motor_x000a_OE 2018747610 - PFCEO - C-123101D - Falha na Partida (#)_x000a_Conforme acordado junto a equipe de elétrica foi instalado o analisador de qualidade de energia no Pony motor para monitorarmos a partida do compressor e assim tentarmos identificar a falha da partida do compressor. Após a partida do TG-C as 14:16h, realizamos a partida do compressor C-123101D as 15:01h com sucesso pelo inversor B não subindo falha alguma durante a partida, ao contrários das partidas anteriores onde havia apresentado as falhas F#94. Em acompanhamento da partida pela equipe de elétrica não foi observado anormalidades na sequência de partida permanecendo nada conclusivo perante as falhas apresentadas anteriormente. Ficando para amanhã a remoção do analisador de qualidade de energia._x000a_Eng. Lucas: Existe a operação 0030 para apropriação do HH de apoio da Engenharia._x000a_Status: Operando - Em análise_x000a_FALHA A PARTIR DO FINAL DA TARDE DE 18/01 ATÉ 15H DE 22/01."/>
    <m/>
    <s v="Corretiva"/>
    <s v="Desconhecido"/>
    <s v="Desconhecido"/>
    <x v="3"/>
    <x v="5"/>
    <m/>
    <s v="Eliminação de Temporizador"/>
    <d v="2019-01-18T01:09:00"/>
    <d v="2019-01-22T14:00:00"/>
    <d v="2019-01-16T17:00:00"/>
    <n v="108.84999999997672"/>
    <n v="32.150000000023283"/>
    <s v="NÃO"/>
    <x v="0"/>
    <s v="NÃO"/>
    <s v="6-Miscelâneas"/>
    <s v="6.4-Desconhecidos"/>
    <s v="5-Miscelâneas"/>
    <s v="5.5 Desconhecida"/>
    <x v="3"/>
    <s v="4-Ajuste"/>
    <n v="141"/>
  </r>
  <r>
    <x v="2"/>
    <x v="2"/>
    <s v="Instrumentação:_x000a_OE 2017403430 C-123101E - Remover Force XV-215(Apoio ISUP)_x000a_Solicitado pela operação a remoção do force físico da XV-215 do venda E para remoção do libra da máquina. Atividade concluída com sucesso por volta das 17h00 pela equipe da G&amp;E._x000a_Status: Concluído disponível_x000a_OBS: COMPRESSOR ESTAVA INDISPONÍVEL DESDE O MÊS ANTERIOR PARA INSPEÇÕES DE NR-13 NO P-123112E (ISUP/IE). FOI SOLICITADO NOSSO APOIO NA DATA DE HOJE PARA REMOVER O FORCE DA XV DO FLARE E DESLIBRAR A MÁQUINA, DISPONIBILIZANDO-A NOVAMENTE HOJE (18/01 ÀS 17H)"/>
    <m/>
    <s v="Preventiva"/>
    <m/>
    <m/>
    <x v="3"/>
    <x v="14"/>
    <m/>
    <m/>
    <d v="2019-01-01T00:00:00"/>
    <d v="2019-01-17T18:00:00"/>
    <d v="2018-12-24T18:00:00"/>
    <n v="402"/>
    <n v="174"/>
    <m/>
    <x v="2"/>
    <m/>
    <m/>
    <m/>
    <m/>
    <m/>
    <x v="7"/>
    <m/>
    <n v="576"/>
  </r>
  <r>
    <x v="2"/>
    <x v="2"/>
    <s v="Automação+Instrumentação:_x000a_OE 2018741662 C-3123701B Verificar sinal espúrio TIT-901(#)_x000a_Hoje conforme combinado tivemos realização da atividade extraprogramada para equipe de instrumentação da G&amp;E para intervenção no TIT-901 pertinente ao compressor de propano B da adequação. A falha neste instrumento acarretou em dois SD neste compresso ao longo desta semana. Os TM Cainã e Rodolfo realizaram verificação em toda a malha em campo deste instrumento e identificaram bastantes anormalidades. Constatado bastante umidade no interior o cabeçote do termoelemento (PT-100), em uma das conexões internas o cabo do sensor estava encostando na carcaça. Realizado limpeza, refeito as conexões do sensor e recalibrado o transmissor de temperatura. Removidos os terminais dos cabos de ligação do TE para evitar qualquer tipo mal contato, e substituído o borne fusível que apresentava sinais de degradação. Após o reparo, realizado loop teste com a automação para garantido assim toda integridade da malha, desde o sensor no campo até a entrada do PLC, tudo funcional adequadamente. Atividade concluída com sucesso por volta das 15h00 _x000a_Status: Concluído- disponível_x000a_DUAS FALHAS: EM 14/01 (VER HORÁRIO DA QUEDA DO COMPRESSOR C-3123701B NO PI) E VER HORÁRIO DA PARTIDA DELE EM SEGUIDA._x000a_NOVA QUEDA EM 17/01 AS 12H15 E VER HORÁRIO DA PARTIDA DELE EM SEGUIDA._x000a_DEPOIS COMPRESSOR NOVAMENTE INDISPONÍVEL PARA CORRETIVA, DAS 08H ÀS 15H00 DE 19/01."/>
    <m/>
    <s v="Corretiva"/>
    <s v="TI-31237901"/>
    <s v="TI-31237901"/>
    <x v="0"/>
    <x v="18"/>
    <s v="Controle e monitoração"/>
    <s v="Reparo"/>
    <d v="2019-01-14T10:08:00"/>
    <d v="2019-01-14T10:20:00"/>
    <d v="2019-01-04T17:00:00"/>
    <n v="0.19999999995343387"/>
    <n v="233.13333333330229"/>
    <s v="SIM"/>
    <x v="1"/>
    <s v="NÃO"/>
    <s v="3-Falha na Instrumentação"/>
    <s v="3.3- Sinal/Indicação/Alarme falso"/>
    <s v="3-Operação/Manutenção"/>
    <s v="3.1-Serviço fora das condições de projeto"/>
    <x v="2"/>
    <s v="2-Reparo"/>
    <n v="233.33333333325572"/>
  </r>
  <r>
    <x v="2"/>
    <x v="2"/>
    <s v="Automação+Instrumentação:_x000a_OE 2018690069 C-3123102B- Implementação Temporização ZAHH-31231936(#)_x000a_Hoje realizamos atividade extraprogramada para implementação da lógica de temporização para sensor de vibração do compressor de reciclo B da adequação em atendimento a recomendação da MYCOM com validação do Eng. Lucas. Sendo assim TM Squinca implementou a lógica que na verdade se trata de um bloco de tratamento de sinais com a rotina de temporização interna. Esse bloco foi utilizado para todos os canais de entrada analógica aplicado aos sensores de vibração da máquina. Em paralelo foi realizado pelos TM´s Silvio e Adilson uma verificação nos sensores em campo, com foco no ZEA-936 que gerou último evento de queda do compressor. Durante os testes de integridade de cabeamento foi constado uma inversão na indicação dos sinais, assim que solto o cabo o sensor ZEA-936 atuou a falha na IHM no sensor ZEA-937(ambos do lado LOA). Com isso resolvermos verificamos também que os dois sensores lado LA (ZEA-938 e o ZEA-939), contatamos também a inversão entre eles, soltando o 938 indicou falha na IHM 939. Dessa forma, buscamos o desenho I-DE-3A02.01-31231-946-MYC-610-C (pag. 35) como referência para corrigir a inversão dos instrumentos. Verificamos que inversão estava na entrada dos cabos no cartão da bently, após a correção da inversão dos cabos e feito teste de integridade verificando o sensor, desta vez os alarmes na tela indicaram suas posições corretamente. No entanto, verificamos durante esse teste de posição que a retirar o cabo de um dos proximitor o seu outro par tem um comportamento estranho de flutuar o valor de medição, quando reinstalado o cabo removido ambos os sensores normalizam. Devido ao tardar do horário daremos continuidade nos testes de integridade amanhã, vamos se essa flutuação de não é em função do shield dos cabos que podem estar cruzados entre eles afetando a medição. O compressor segue disponível para operação sem restrições._x000a_Status: Em andamento- disponível_x000a_OBS: INDISPONÍVEL DESDE 00H DE 06/01 - ATÉ 17H DE 06/01. "/>
    <m/>
    <s v="Corretiva"/>
    <s v="ZEA-936"/>
    <s v="Sensor"/>
    <x v="1"/>
    <x v="2"/>
    <s v="Controle e monitoração"/>
    <s v="Correção de Inversão de Cabos"/>
    <d v="2019-01-06T00:00:00"/>
    <d v="2019-01-06T17:00:00"/>
    <d v="2018-12-15T22:40:00"/>
    <n v="17.000000000058208"/>
    <n v="505.33333333331393"/>
    <s v="NÃO"/>
    <x v="0"/>
    <s v="NÃO"/>
    <s v="3-Falha na Instrumentação"/>
    <s v="3.3- Sinal/Indicação/Alarme falso"/>
    <s v="2-Fabricação/Instalação"/>
    <s v="2.2-Erro na Instalação"/>
    <x v="4"/>
    <s v="3-Modificação"/>
    <n v="522.33333333337214"/>
  </r>
  <r>
    <x v="2"/>
    <x v="2"/>
    <s v="Instrumentação+Automação+Mecânica:_x000a_OI  2018799153 GE-513201C-Queda por SD 20/01 F&amp;G (#)_x000a_Acionado a manutenção por volta das 9h00 com informação da operação da queda do TGC por das 08:00h devido atuação do sistema de Fogo e gás com a descrição &quot;Fire System Trouble&quot;. Esta falha provocou SD no equipamento. Emitida ordem e PT imediata onde foi avaliado o interior do hood não sendo encontrado anormalidades, foi identificando que o sensor de gás 71GPEV02 entrou em falha e ao avaliar o instrumento foi identificado que os cabos  internos do sensor estavam com o isolamento danificado encostando na carcaça. Refeito o isolamento dos cabos e assim que restabelecido o isolamento automaticamente eliminou a falha do instrumento. Resetado o EAGLE deixando o o TG-C permissível. Equipe tentou realizar a tentativa de coleta de log de eventos da central sem sucesso. Amanhã será realizada uma nova tentativa com o apoio do Eng. Lucas._x000a_Status: Concluído - Disponível_x000a_TG-C INDISPONÍVEL DESDE 08H DE 20/01 ATÉ 18H DE 20/01 DEVIDO A ESTA FALHA."/>
    <m/>
    <s v="Corretiva"/>
    <s v="Sensor de gás 71GPEV02"/>
    <s v="Sensor de gás 71GPEV02"/>
    <x v="4"/>
    <x v="12"/>
    <s v="Proteção contra incêndio e gás"/>
    <s v="Reparo e reaperto de cabos do sensor 71GPEV02"/>
    <d v="2019-01-20T08:00:00"/>
    <d v="2019-01-20T18:00:00"/>
    <d v="2019-01-18T01:00:00"/>
    <n v="9.9999999999417923"/>
    <n v="55.000000000116415"/>
    <s v="SIM"/>
    <x v="1"/>
    <s v="NÃO"/>
    <s v="3-Falha na Instrumentação"/>
    <s v="3.3- Sinal/Indicação/Alarme falso"/>
    <s v="5-Miscelâneas"/>
    <s v="5.5 Desconhecida"/>
    <x v="2"/>
    <s v="2-Reparo"/>
    <n v="65.000000000058208"/>
  </r>
  <r>
    <x v="2"/>
    <x v="2"/>
    <s v="OI 2018722044 - GE-513201C - Falha na partida_x000a_Realizado 2 tentativas de partida do TG-C logo pela manhã sem sucesso, foi acionado a manutenção onde realizamos a terceira partida com acompanhamento da mecânica identificando que o o termopar 17 não indicava elevação de temperatura. Emitida ordem e PT imediata realizado a limpeza da tocha da câmara 2, realizada nova partida do TG-C com sucesso as 14:16h._x000a_Status: Concluído - Disponível_x000a_TG-C INDISPONÍVEL DESDE 08H DE 22/01 ATÉ 14H16 DE 22/01 DEVIDO A ESTA FALHA."/>
    <m/>
    <s v="Corretiva"/>
    <s v="Tocha da Câmara 2"/>
    <s v="Tocha da Câmara 2"/>
    <x v="4"/>
    <x v="12"/>
    <s v="Sistema de combustão"/>
    <s v="Limpeza da Tocha"/>
    <d v="2019-01-22T08:00:00"/>
    <d v="2019-01-22T14:16:00"/>
    <d v="2019-01-20T18:00:00"/>
    <n v="6.2666666666627862"/>
    <n v="38.000000000058208"/>
    <s v="SIM"/>
    <x v="1"/>
    <s v="NÃO"/>
    <s v="5-Falha Externa"/>
    <s v="5.1-Obstrução/Bloqueio/Entupimento"/>
    <s v="5-Miscelâneas"/>
    <s v="5.5 Desconhecida"/>
    <x v="3"/>
    <s v="5-Conservação"/>
    <n v="44.266666666720994"/>
  </r>
  <r>
    <x v="2"/>
    <x v="2"/>
    <s v="Analítica+Engenharia:_x000a_OI 2018799153 GE-513201C-Queda por SD 22/01 F&amp;G (#)_x000a_Acionado a manutenção por volta das 15:30 com informação da operação da queda do TGC as 15:24h devido atuação do sistema de Fogo e gás com a descrição &quot;Fire System Trouble&quot;. Reaberto a PT que havia sido feito reparo no dia 20 e 21/01, verificado o log de eventos e contatado que novamente o sensor 71GPEV02. Foi observado pelo log que o cabeamento do sensor não apresentou falha. Em analise a suspeita é que o sensor esteja com falha intermitente. Houve grande impacto no início dos trabalhos devido ter entrado em alerta de descargas atmosféricas seguido forte chuva, o alerta de de incidência de raio foi suspenso por volta das 20:30h junto com diminuição da chuva com isso sendo iniciado os trabalhos de substituição do sensor AIQ-5132601C (71GPEV02) pelo sensor do TG-A, refeito o isolamento dos cabos, passado gás padrão, calibrado e liberado o TG-C para operação. Equipe deixou notebook com software S3 ligado afim de monitorar o comportamento do sistema de fogo e gás do TG-C. Por volta das 22:30h o Coord. de Op. informou que os sensores de 39GBLA1 e 39GBLA2 dodeslocamento axial da gearbox estavam alarmados, foi verificado o Trend e orientado a operação para ligar a bomba de óleo mineral, estes sensores de 39GBLA1 já próximo do parâmetro de liberação e o 39GBLA2 próximo do parâmetro para liberação do TG-C. TG-C entregue para operação as 00:15h_x000a_Equipe: Marcio Jaime, Silvio Mariano, Adilson e Giovani do Comperj atuaram até 00:30h._x000a_Eng. Lucas: Criado operação 0050 para apropriação do HH de apoio da Engenharia._x000a_Status: Concluído - Disponível (com bomba de óleo ligada para retorno do eixo da gearbox)_x000a_TG-C INDISPONÍVEL DESDE 15H30 DE 22/01 ATÉ 00h15 de 23/01 DEVIDO A ESTA FALHA"/>
    <m/>
    <s v="Corretiva"/>
    <s v="Sensor AIQ-5132601C (71GPEV02)"/>
    <s v="Sensor AIQ-5132601C (71GPEV02)"/>
    <x v="4"/>
    <x v="12"/>
    <s v="Proteção contra incêndio e gás"/>
    <s v="Substituição do Sensor"/>
    <d v="2019-01-22T15:30:00"/>
    <d v="2019-01-23T00:15:00"/>
    <d v="2019-01-22T14:16:00"/>
    <n v="8.7499999998835847"/>
    <n v="1.2333333333372138"/>
    <s v="SIM"/>
    <x v="1"/>
    <s v="NÃO"/>
    <s v="3-Falha na Instrumentação"/>
    <s v="3.3- Sinal/Indicação/Alarme falso"/>
    <s v="5-Miscelâneas"/>
    <s v="5.5 Desconhecida"/>
    <x v="3"/>
    <s v="1-Substituição"/>
    <n v="9.9833333332207985"/>
  </r>
  <r>
    <x v="2"/>
    <x v="2"/>
    <s v="Mecânica+Andaime:_x000a_OI 2018820369 - GE-513201C - Substituição das câmaras 1, 2 e 9_x000a_Após a partida do TG-C logo pela manhã de 23/01, foi observado que a câmara 1 termopar 16, apresentou temperatura de 110ºC havendo o risco de levar o TG-C ao SD. A equipe de operação ao perceber a diferença de temperatura entre câmaras onde imediatamente foi retirado o TG-C do PREMIX e realizada a parada da máquina, assim sendo definido no redia 2 a execução imediata na limpeza da câmara. Em análise em conjunto com Eng. Gustavo foi observado que as câmaras 2 e 9 também apresentam indícios de aumento do spread. Com isso foi emitido ordem e PT imediata sendo liberada por volta das 15h porém em inspeção no momento da liberação da PT o executante observou que o libra aplicado no campo não era o mesmo que estava indicado na PT, foi revisado o Libra e liberado por volta as 17h para inicio da atividade. Montado o pau de carga, realizado a substituição das câmaras 1, 2 e 9, removido o pau de carga e realizado a partida do TG-C com sucesso as 23:35h e operou em IDLE por 20 minutos._x000a_Equipe: TM's Brazil e João foram liberados as 00:30h_x000a_Status: Concluído - Disponível_x000a_VER NO PI MOMENTO DA PARADA DO TG-C, POR VOLTA DA HORA DO ALMOÇO DE 23/01 - INDISPONÍVEL ATÉ 23H30 DE 23/01."/>
    <m/>
    <s v="Intervenção por condição"/>
    <s v="Câmaras de Combustão"/>
    <s v="Câmaras 1, 2 e 9"/>
    <x v="4"/>
    <x v="12"/>
    <s v="Sistema de combustão"/>
    <s v="Substituição de injetores "/>
    <d v="2019-01-23T12:00:00"/>
    <d v="2019-01-23T23:30:00"/>
    <d v="2019-01-23T00:15:00"/>
    <n v="11.499999999941792"/>
    <n v="11.750000000058208"/>
    <s v="NÃO"/>
    <x v="0"/>
    <s v="NÃO"/>
    <s v="5-Falha Externa"/>
    <s v="5.1-Obstrução/Bloqueio/Entupimento"/>
    <s v="5-Miscelâneas"/>
    <s v="5.5 Desconhecida"/>
    <x v="1"/>
    <s v="1-Substituição"/>
    <n v="23.25"/>
  </r>
  <r>
    <x v="2"/>
    <x v="2"/>
    <s v="INFORMATIVO:_x000a_GE-513201D - Vazamento de gás_x000a_Por volta das 18:30h o supervisor da utilidades Ronaldo acionou o Líder de manutenção com a informação do operador P7 Andre ter identificado um vazamento de gás na região do TG-D, onde apresentava o vazamento pelo dreno aberto do TG-D. Foi acionado o SMS que mediu o local identificando explosividade entre o hood e whru do TG-D. Ao avaliar o vazamento onde foi identificado o tubbing do dreno M403 gelado, nos levou ao norte de onde poderia ser a origem do vazamento. Buscando a documentação do técnica do TG observamos que o dreno M403 é oriundo das válvulas de dreno da tocha, central e primária. pela configuração a qual operava o TG-D em PREMIX, suspeitamos que pode estar ocorrendo uma passagem ou o travamento da válvula 20FGPD de dreno do manifoald primário. Para melhor avaliação, constatação e correção é necessário a parada do TG-D para testes operacionais das válvulas. Por volta das 19:30 o SMS informou que havia diminuindo bastante a concentração e na rua envolta do TG-D apresentava 2% e na região da rua principal e k-01 0%.Foi decidido em manter o TG-D operando com o monitoramento da brigada de incêndio até a finalização da substituição das câmaras do TG-C, sendo que por voltas das 21h SMS informou que estava tudo sobre controle e sem aumento na detecção de gás e explosividade na região. Para atuação da MI na oportunidade parada do TG-D foi gerada a ordem abaixo e em avanço realizado testes em bancada em 2 válvulas reparadas para realizar a substituição._x000a_OE 2018822064 - GE-513201D - Vazamento de Gás_x000a_Status: Operando com monitoramento pelo SMS_x000a_VER MOMENTO DA PARADA DO TG-D NO DIA SEGUNTE, 24/01"/>
    <m/>
    <s v="Corretiva"/>
    <s v="Válvula de Dreno de manifold de gás"/>
    <s v=" válvulas danificadas (20FGPD, 20FGCD)"/>
    <x v="4"/>
    <x v="15"/>
    <s v="Sistema de combustão"/>
    <s v="Substituição das válvulas danificadas (20FGPD, 20FGCD)"/>
    <d v="2019-01-24T08:00:00"/>
    <d v="2019-01-25T14:30:00"/>
    <d v="2019-01-18T02:00:00"/>
    <n v="30.499999999883585"/>
    <n v="150"/>
    <s v="NÃO"/>
    <x v="0"/>
    <s v="NÃO"/>
    <s v="5-Falha Externa"/>
    <s v="5.2-Contaminação"/>
    <s v="5-Miscelâneas"/>
    <s v="5.5 Desconhecida"/>
    <x v="0"/>
    <s v="1-Substituição"/>
    <n v="180.49999999988358"/>
  </r>
  <r>
    <x v="2"/>
    <x v="2"/>
    <s v="Automação/ Instrumentação/ Mecanica/ Eletrica:_x000a_OI - xxxxx - Parada indevida da Unidade _x000a_Foi emitida PT sem ordem para maior agilidade no atendimento._x000a_Hoje as 17h02 ocorreu a parada indevida do TG-513201C atuando o descarte de cargas conforme prioridade programada, nesse momento o TG-B assumiu as demais cargas chegando ao patamar de 25M e em seguida ocorreu o desarme das demais cargas por sub frequência, com a parada de todos os vendas. O TG-B não saiu de operação._x000a_Em analise da queda do TG-C, foi identificado que ocorreu uma descarga atmosférica próxima a máquina no exato momento da queda e foi observado que nesse momento o termopar  7 sofreu um pico momentâneo na indicação alarmando &quot;open TC&quot; e levando a parada da máquina em seguida por spread. _x000a_Após esta analise foi decidido pela retorno do TG-C em operação, uma vez que a indicação do termopar 7 estava normalizada (porem requer uma melhor analise posterior), salientando que o multicado deste conjunto de termopares ja esta com alguns pares com baixa isolação e mapeada a sua substituição._x000a_QUEDA DO TG-C DEVIDO À DESCARGA ATMOSFÉRICIA PRÓXIMA. TG CAIU POR VOLTA DAS 17H DE 25/01. VER NO PI O MOMENTO DO RETORNO, NO MESMO DIA (próximo das 19h30) E CONSIDERAR ESTE PERÍODO DE INDISPONIBILIDADE."/>
    <m/>
    <s v="Corretiva"/>
    <s v="Termopar 7"/>
    <s v="Sistema de combustão"/>
    <x v="4"/>
    <x v="12"/>
    <s v="Controle e monitoramento"/>
    <s v="Repartida do equipamento após análise do evento"/>
    <d v="2019-01-25T17:00:00"/>
    <d v="2019-01-25T19:30:00"/>
    <d v="2019-01-23T00:15:00"/>
    <n v="2.4999999999417923"/>
    <n v="64.750000000116415"/>
    <s v="SIM"/>
    <x v="1"/>
    <s v="NÃO"/>
    <s v="6-Miscelâneas"/>
    <s v="6.4-Desconhecidos"/>
    <s v="5-Miscelâneas"/>
    <s v="5.5 Desconhecida"/>
    <x v="2"/>
    <s v="6-Verificação"/>
    <n v="67.250000000058208"/>
  </r>
  <r>
    <x v="2"/>
    <x v="2"/>
    <s v="Automação/ Instrumentação/ Mecanica/ Eletrica:_x000a_OI - xxxxx - Parada indevida da Unidade _x000a_19h30 - Com o retorno do TG-C em operação a operação da unidade retornou a sua normalidade, porem novamente tivemos dificuldades com o retorno do C-123101D. Solicitado o acompanhamento da Elétrica sobreaviso e nessa segunda tentativa a maquina entrou em operação normalmente sem a necessidade de intervenção, também impossibilitando um melhor analise pelos técnicos de elétrica._x000a_Preventivamente foi definido pela partida do TG-D para garantir maior estabilidade até o reestabelecimento da pressão de entrada, porem durante a partida ocorreu falha no WHRU (tempo de fechamento). Iniciamos uma segunda partida com acompanhamento da Instrumentação e foi identificado vazamento de óleo sintético nos flexíveis do motor de partida, a mecânica foi acionada para verificação e até o momento do fechamento deste relatório ainda não havia sido localizado o ponto de vazamento, amanha pela manha enviaremos complemento desta analise. O Gerente Gustavo acompanhando em campo a verificação._x000a_TG-513201D - Ontem foram substituídos os orings de vedação das mangueiras da descarga da bomba e realizado partida da maquina as 01h30 com sucesso, em seguida a maquina foi parada e disponibilizada para operação._x000a_Os Mecânicos Brazil e João Vitor trabalharam até as 02hs de hoje com acompanhamento do Gerente Gustavo._x000a_INDISPONIBILIDADE DO TG-D - VER NO PI MOMENTO DA TENTATIVA DE PARTIDA JÁ NO PERÍODO DA NOITE DE 25/01. FICOU INDISPONÍVEL ATÉ 01H30 DE 26/01."/>
    <m/>
    <s v="Corretiva"/>
    <s v="Mangote  de retorno de óleo do sistema de partida "/>
    <s v="Oring vedação"/>
    <x v="4"/>
    <x v="15"/>
    <s v="Substituição"/>
    <s v="Substituição de oring danificado"/>
    <d v="2019-01-25T17:14:00"/>
    <d v="2019-01-26T13:30:00"/>
    <d v="2019-01-25T14:30:00"/>
    <n v="20.266666666720994"/>
    <n v="2.7333333333372138"/>
    <s v="NÃO"/>
    <x v="0"/>
    <s v="NÃO"/>
    <s v="1-Falha Mecânica"/>
    <s v="1.5-Afrouxamento"/>
    <s v="2-Fabricação/Instalação"/>
    <s v="2.2-Erro na Instalação"/>
    <x v="0"/>
    <s v="1-Substituição"/>
    <n v="23.000000000058208"/>
  </r>
  <r>
    <x v="2"/>
    <x v="2"/>
    <s v="Automação:_x000a_OM 2018685736 - C-123101E MCE -AGRUP 2018685739 - MANUT PREV 4.000H_x000a_Executado hoje a preventiva no Painel de campo,IHM e PLC, verificando a existência de erros no módulos conforme definido na OM, segue amanha pelo sobreaviso, hoje o serviço foi interrompido para execução dos testes do OCVAP._x000a_Status: Em andamento - Indisponível_x000a_OBS: COMPRESSOR DE VENDA E INDISPONÍVEL A PARTIR DA MANHÃ (08H) DE 23/01, DEVIDO A INSPEÇÃO DE NR-13 DO P-123113E. MI IRÁ APROVEITAR ESTA PARADA PARA REALIZAR ESTA PREVENTIVA. NO ENTANTO, CONSIDERAR COMPRESSOR INDISPONÍVEL POR NR-13, DESDE 23/01 ATÉ O FINAL DE FEVEREIRO (ATIVIDADE ESTÁ CONTINUANDO AO LONGO DE FEVEREIRO). ACOMPANHAR FATOS RELEVANTES PARA SABER QUANDO ELE RETORNA (MAIS PRO FIM DO MÊS)."/>
    <m/>
    <s v="Preventiva"/>
    <s v="N/A"/>
    <m/>
    <x v="3"/>
    <x v="14"/>
    <m/>
    <s v="Inspeção NR-13 do P-123113D"/>
    <d v="2019-01-23T13:00:00"/>
    <d v="2019-01-31T23:59:59"/>
    <d v="2019-01-17T18:00:00"/>
    <n v="202.9997222222155"/>
    <n v="138.99999999994179"/>
    <s v="NÃO"/>
    <x v="0"/>
    <s v="NÃO"/>
    <s v="Sem falha"/>
    <s v="Sem falha"/>
    <s v="Sem falha"/>
    <s v="Sem falha"/>
    <x v="10"/>
    <s v="9-Inspeção"/>
    <n v="341.99972222215729"/>
  </r>
  <r>
    <x v="2"/>
    <x v="2"/>
    <s v="Automação/ Instrumentação:_x000a_OM 2018690069 - Queda por ZAHH-31231938_x000a_Hoje as 8h15 da manha ocorreu o desarme do C-3123102B por atuação do ZT-31231938B. Em analise no campo foi observado que esta atuação se deu por falha do sensor/ modulo e não por vibração real. Em analise com a equipe de Instrumentação e Automação, foi identificado que esta falha é recorrente, ja tratada nesta mesma OM, porem no sensor ZT-31231936. _x000a_Na analise do primeiro evento, o Eng Lucas observou que há uma temporização programada de 120seg no caso de  vibração, porem para o alarme de falha não há a temporização, deste modo foi questionado (ná época) esta divergência e foi orientado pela Maekawa a implementação deste delay também para o caso de falha, porem na implementação (relato desta OM) este delay foi implementado somente no ZT-936 e não em todos os pontos como deveria, deste modo como uma primeira ação com a finalidade de disponibilizar a máquina com maior confiabilidade foi definido pela implementação do delay nos demais pontos. Durante a implementação foram observados outros detalhes e oportunidades de melhorias que serão discutidos posteriormente._x000a_Outro ponto questionado pelo Eng Lucas a Maekawa é que está implementado na lógica um delay de 120seg porem a documentação relata 60seg. A Maekawa ainda não respondeu a este questionamento e o Eng Gustavo também questiona 60seg ainda estar elevado._x000a_Danilo, Por favor, conforme orientação do Gustavo devemos cobrar de imediato a Maekawa um posicionamento sobre este assunto, favor ver com  a preditiva, grato._x000a_A etapa de implementação da temporização foi concluída pela automação com apoio da instrumentação, pendente a analise dos demais itens._x000a_A com a partida do C-3123102A de imediato não houve grande distúrbios operacionais, a maquina &quot;A&quot; se encontra parada neste momento._x000a_Status: Concluído - disponível_x000a_QUEDA DO COMPRESSOR ÀS 08H15 DE 27/01 E DISPONIBILIZAÇÃO PARA OP ÀS 17H DO MESMO DIA"/>
    <m/>
    <s v="Corretiva"/>
    <s v="ZT-31231938"/>
    <s v="ZT-31231938"/>
    <x v="1"/>
    <x v="2"/>
    <s v="Controle e monitoração"/>
    <s v="Implementação de Delay na lógica"/>
    <d v="2019-01-27T08:15:00"/>
    <d v="2019-01-27T17:00:00"/>
    <d v="2019-01-06T17:00:00"/>
    <n v="8.7500000000582077"/>
    <n v="495.24999999994179"/>
    <s v="SIM"/>
    <x v="1"/>
    <s v="NÃO"/>
    <s v="3-Falha na Instrumentação"/>
    <s v="3.3- Sinal/Indicação/Alarme falso"/>
    <s v="3-Operação/Manutenção"/>
    <s v="3.0-Geral"/>
    <x v="2"/>
    <s v="7-Serviço"/>
    <n v="504"/>
  </r>
  <r>
    <x v="2"/>
    <x v="2"/>
    <s v="Automação+Instrumentação:_x000a_OE 2018741662 C-3123701B Verificar sinal espúrio TIT-901(#)_x000a_Hoje conforme combinado tivemos realização da atividade extraprogramada para equipe de instrumentação da G&amp;E para intervenção no TIT-901 pertinente ao compressor de propano B da adequação. A falha neste instrumento acarretou em dois SD neste compresso ao longo desta semana. Os TM Cainã e Rodolfo realizaram verificação em toda a malha em campo deste instrumento e identificaram bastantes anormalidades. Constatado bastante umidade no interior o cabeçote do termoelemento (PT-100), em uma das conexões internas o cabo do sensor estava encostando na carcaça. Realizado limpeza, refeito as conexões do sensor e recalibrado o transmissor de temperatura. Removidos os terminais dos cabos de ligação do TE para evitar qualquer tipo mal contato, e substituído o borne fusível que apresentava sinais de degradação. Após o reparo, realizado loop teste com a automação para garantido assim toda integridade da malha, desde o sensor no campo até a entrada do PLC, tudo funcional adequadamente. Atividade concluída com sucesso por volta das 15h00 _x000a_Status: Concluído- disponível_x000a_DUAS FALHAS: EM 14/01 (VER HORÁRIO DA QUEDA DO COMPRESSOR C-3123701B NO PI) E VER HORÁRIO DA PARTIDA DELE EM SEGUIDA._x000a_NOVA QUEDA EM 17/01 AS 12H15 E VER HORÁRIO DA PARTIDA DELE EM SEGUIDA._x000a_DEPOIS COMPRESSOR NOVAMENTE INDISPONÍVEL PARA CORRETIVA, DAS 08H ÀS 15H00 DE 19/01."/>
    <m/>
    <s v="Corretiva"/>
    <s v="TI-31237901"/>
    <s v="TI-31237901"/>
    <x v="0"/>
    <x v="18"/>
    <s v="Controle e monitoração"/>
    <s v="Reparo"/>
    <d v="2019-01-17T11:15:00"/>
    <d v="2019-01-17T11:34:00"/>
    <d v="2019-01-14T10:20:00"/>
    <n v="0.31666666665114462"/>
    <n v="72.916666666686069"/>
    <s v="NÃO"/>
    <x v="0"/>
    <s v="NÃO"/>
    <s v="3-Falha na Instrumentação"/>
    <s v="3.3- Sinal/Indicação/Alarme falso"/>
    <s v="3-Operação/Manutenção"/>
    <s v="3.0-Geral"/>
    <x v="2"/>
    <s v="2-Reparo"/>
    <n v="73.233333333337214"/>
  </r>
  <r>
    <x v="2"/>
    <x v="2"/>
    <s v="Automação+Instrumentação:_x000a_OE 2018741662 C-3123701B Verificar sinal espúrio TIT-901(#)_x000a_Hoje conforme combinado tivemos realização da atividade extraprogramada para equipe de instrumentação da G&amp;E para intervenção no TIT-901 pertinente ao compressor de propano B da adequação. A falha neste instrumento acarretou em dois SD neste compresso ao longo desta semana. Os TM Cainã e Rodolfo realizaram verificação em toda a malha em campo deste instrumento e identificaram bastantes anormalidades. Constatado bastante umidade no interior o cabeçote do termoelemento (PT-100), em uma das conexões internas o cabo do sensor estava encostando na carcaça. Realizado limpeza, refeito as conexões do sensor e recalibrado o transmissor de temperatura. Removidos os terminais dos cabos de ligação do TE para evitar qualquer tipo mal contato, e substituído o borne fusível que apresentava sinais de degradação. Após o reparo, realizado loop teste com a automação para garantido assim toda integridade da malha, desde o sensor no campo até a entrada do PLC, tudo funcional adequadamente. Atividade concluída com sucesso por volta das 15h00 _x000a_Status: Concluído- disponível_x000a_DUAS FALHAS: EM 14/01 (VER HORÁRIO DA QUEDA DO COMPRESSOR C-3123701B NO PI) E VER HORÁRIO DA PARTIDA DELE EM SEGUIDA._x000a_NOVA QUEDA EM 17/01 AS 12H15 E VER HORÁRIO DA PARTIDA DELE EM SEGUIDA._x000a_DEPOIS COMPRESSOR NOVAMENTE INDISPONÍVEL PARA CORRETIVA, DAS 08H ÀS 15H00 DE 19/01."/>
    <m/>
    <s v="Corretiva"/>
    <s v="TI-31237901"/>
    <s v="TI-31237901"/>
    <x v="0"/>
    <x v="18"/>
    <s v="Controle e monitoração"/>
    <s v="Reparo"/>
    <d v="2019-01-19T08:00:00"/>
    <d v="2019-01-19T19:00:00"/>
    <d v="2019-01-17T11:34:00"/>
    <n v="10.999999999883585"/>
    <n v="44.433333333407063"/>
    <s v="NÃO"/>
    <x v="0"/>
    <s v="NÃO"/>
    <s v="3-Falha na Instrumentação"/>
    <s v="3.3- Sinal/Indicação/Alarme falso"/>
    <s v="3-Operação/Manutenção"/>
    <s v="3.0-Geral"/>
    <x v="2"/>
    <s v="2-Reparo"/>
    <n v="55.433333333290648"/>
  </r>
  <r>
    <x v="2"/>
    <x v="8"/>
    <s v="Bomba B-2123701A desarmou devido a indicação espúria de nível_x000a_muito baixo no V-2123702, causando breve instabilidade na unidade. "/>
    <m/>
    <s v="Corretiva"/>
    <s v="LIT V-21237060"/>
    <s v="LIT-21237060 "/>
    <x v="2"/>
    <x v="86"/>
    <s v="Controle e monitoramento"/>
    <s v="Substituição de selagem de silicone para etileno glicol, realizado calibração do instrumento com verificação de cota e retorqueamento de conexões de tomadas de impulso"/>
    <d v="2019-02-01T10:25:00"/>
    <d v="2019-02-01T17:00:00"/>
    <d v="2018-01-01T00:00:00"/>
    <n v="6.5833333333139308"/>
    <n v="9514.4166666667443"/>
    <s v="SIM"/>
    <x v="1"/>
    <s v="NÃO"/>
    <s v="3-Falha na Instrumentação"/>
    <s v="3.3- Sinal/Indicação/Alarme falso"/>
    <s v="3-Operação/Manutenção"/>
    <s v="3.1-Serviço fora das condições de projeto"/>
    <x v="2"/>
    <s v="7-Serviço"/>
    <n v="9521.0000000000582"/>
  </r>
  <r>
    <x v="2"/>
    <x v="8"/>
    <s v="B-2123101A 1° Pistão não operante - operação degradada com 1 pistão a menos"/>
    <m/>
    <s v="Corretiva planejada"/>
    <s v="B-2123101B"/>
    <s v="Desconhecido"/>
    <x v="2"/>
    <x v="32"/>
    <s v="Bombas"/>
    <s v="Substituido membrana do cabeçote em falha de forma preventiva, porém o mesmo não estava danficado "/>
    <d v="2019-02-01T00:00:00"/>
    <d v="2019-02-06T10:06:00"/>
    <d v="2018-12-06T16:00:00"/>
    <n v="130.09999999991851"/>
    <n v="1352.0000000000582"/>
    <s v="NÃO"/>
    <x v="1"/>
    <s v="NÃO"/>
    <s v="6-Miscelâneas"/>
    <s v="6.1- Nenhuma causa Encontrada"/>
    <s v="5-Miscelâneas"/>
    <s v="5.5 Desconhecida"/>
    <x v="0"/>
    <s v="1-Substituição"/>
    <n v="1482.0999999999767"/>
  </r>
  <r>
    <x v="2"/>
    <x v="8"/>
    <s v="FV-21231001- Fechamento Indevido"/>
    <m/>
    <s v="Corretiva"/>
    <s v="Atuador"/>
    <s v="Oring de atuador"/>
    <x v="9"/>
    <x v="61"/>
    <s v="Miscelânea"/>
    <s v="Substituição do oring e Calibração da válvula"/>
    <d v="2019-02-02T11:12:00"/>
    <d v="2019-02-03T18:30:00"/>
    <d v="2018-11-16T16:30:00"/>
    <n v="31.300000000046566"/>
    <n v="1866.7000000000116"/>
    <s v="NÃO"/>
    <x v="0"/>
    <s v="NÃO"/>
    <s v="2-Falha de Material"/>
    <s v="2.8-Rompimento (burst)"/>
    <s v="5-Miscelâneas"/>
    <s v="5.5 Desconhecida"/>
    <x v="0"/>
    <s v="1-Substituição"/>
    <n v="1898.0000000000582"/>
  </r>
  <r>
    <x v="2"/>
    <x v="8"/>
    <s v="B-123101A - Sanar vazamento Cabeçotes - Bomba apresenta pequeno vazamento de óleo embaixo do primeiro pistão"/>
    <m/>
    <s v="Corretiva planejada"/>
    <s v="B-123101A"/>
    <s v="Aneis de vedação da tampa"/>
    <x v="2"/>
    <x v="42"/>
    <s v="Bombas"/>
    <s v="Substituição de aneis"/>
    <d v="2019-02-01T00:00:00"/>
    <d v="2019-02-06T03:09:00"/>
    <d v="2018-10-23T14:19:00"/>
    <n v="123.14999999996508"/>
    <n v="2409.6833333332906"/>
    <s v="NÃO"/>
    <x v="1"/>
    <s v="NÃO"/>
    <s v="1-Falha Mecânica"/>
    <s v="1.0-Geral"/>
    <s v="5-Miscelâneas"/>
    <s v="5.5 Desconhecida"/>
    <x v="0"/>
    <s v="1-Substituição"/>
    <n v="2532.8333333332557"/>
  </r>
  <r>
    <x v="2"/>
    <x v="8"/>
    <s v="B-123101B - B-123101B que estava operando havia desarmado com alarme de travamento no disjuntor"/>
    <m/>
    <s v="Corretiva"/>
    <s v="B-123101B"/>
    <s v="Rolamento acoplamento redutor/bomba"/>
    <x v="2"/>
    <x v="21"/>
    <s v="Bombas"/>
    <s v="Substituição de rolamentos acoplamento redutor/bomba"/>
    <d v="2019-02-05T20:37:00"/>
    <d v="2019-02-09T13:05:00"/>
    <d v="2018-12-11T16:30:00"/>
    <n v="88.466666666732635"/>
    <n v="1348.1166666666395"/>
    <s v="SIM"/>
    <x v="1"/>
    <s v="NÃO"/>
    <s v="2-Falha de Material"/>
    <s v="2.5-Fratura/Quebra"/>
    <s v="5.5 Desconhecida"/>
    <s v="5.5 Desconhecida"/>
    <x v="2"/>
    <s v="1-Substituição"/>
    <n v="1436.5833333333721"/>
  </r>
  <r>
    <x v="2"/>
    <x v="8"/>
    <s v="Queda do TG-D por spread na camara 1 - termopares 16 e 17"/>
    <m/>
    <s v="Corretiva"/>
    <s v="Termopar 16 /17"/>
    <s v="Camara de combustão"/>
    <x v="4"/>
    <x v="15"/>
    <s v="Sistema de combustão"/>
    <s v="Limpeza de camara 1. sopragem de camaras 9 e 2 e alteração do valor de temperatura de zona primária de 1.790ºC para 1.820ºC. Realizado verificação geral de solenoides"/>
    <d v="2019-02-07T17:27:00"/>
    <d v="2019-02-09T18:00:00"/>
    <d v="2019-01-18T02:00:00"/>
    <n v="48.550000000046566"/>
    <n v="495.44999999989523"/>
    <s v="SIM"/>
    <x v="1"/>
    <s v="NÃO"/>
    <s v="5-Falha Externa"/>
    <s v="5.1-Obstrução/Bloqueio/Entupimento"/>
    <s v="4-Gestão"/>
    <s v="5.5 Desconhecida"/>
    <x v="2"/>
    <s v="2-Reparo"/>
    <n v="543.99999999994179"/>
  </r>
  <r>
    <x v="2"/>
    <x v="8"/>
    <s v="C-UC-513401A -Temperatura alta de descarga"/>
    <m/>
    <s v="Corretiva"/>
    <s v="C-UC-513401A"/>
    <s v="Oring obturador válvula de retenção do compressor"/>
    <x v="8"/>
    <x v="87"/>
    <s v="Ar comprimido"/>
    <s v="Substituição de kit de vedação da válvula de retenção na preventiva OM  2018908144"/>
    <d v="2019-02-07T09:00:00"/>
    <d v="2019-02-07T15:00:00"/>
    <d v="2017-12-31T23:59:00"/>
    <n v="6"/>
    <n v="9657.016666666721"/>
    <s v="NÃO"/>
    <x v="0"/>
    <s v="NÃO"/>
    <s v="1-Falha Mecânica"/>
    <s v="1.3-Folga/Alinhamento"/>
    <s v="5-Miscelâneas"/>
    <s v="5.5 Desconhecida"/>
    <x v="2"/>
    <s v="1-Substituição"/>
    <n v="9663.016666666721"/>
  </r>
  <r>
    <x v="2"/>
    <x v="8"/>
    <s v="Preventiva C-UC-513401A anual "/>
    <m/>
    <s v="Preventiva"/>
    <m/>
    <m/>
    <x v="8"/>
    <x v="87"/>
    <s v="Ar comprimido"/>
    <s v="Preventiva anual"/>
    <d v="2019-02-07T09:00:00"/>
    <d v="2019-02-10T10:30:00"/>
    <d v="2017-12-31T23:59:00"/>
    <n v="73.5"/>
    <n v="9657.016666666721"/>
    <s v="NÃO"/>
    <x v="0"/>
    <s v="NÃO"/>
    <s v="Manutenção preventiva"/>
    <s v="Manutenção preventiva"/>
    <s v="Manutenção preventiva"/>
    <s v="Manutenção preventiva"/>
    <x v="5"/>
    <s v="10-Revisão geral"/>
    <n v="9730.516666666721"/>
  </r>
  <r>
    <x v="2"/>
    <x v="8"/>
    <s v="Preventiva de 4000 horas TG-A"/>
    <m/>
    <s v="Preventiva"/>
    <m/>
    <m/>
    <x v="4"/>
    <x v="17"/>
    <m/>
    <s v="Preventiva 4000 HORAS"/>
    <d v="2019-02-09T08:00:00"/>
    <d v="2019-02-18T17:00:00"/>
    <d v="2018-04-26T13:00:00"/>
    <n v="225"/>
    <n v="6931.0000000001164"/>
    <s v="NÃO"/>
    <x v="0"/>
    <s v="NÃO"/>
    <s v="Manutenção preventiva"/>
    <s v="Manutenção preventiva"/>
    <s v="Manutenção preventiva"/>
    <s v="Manutenção preventiva"/>
    <x v="5"/>
    <s v="10-Revisão geral"/>
    <n v="7156.0000000001164"/>
  </r>
  <r>
    <x v="2"/>
    <x v="8"/>
    <s v="Queda do C-123701A por alta temperatura de descarga 1EP1"/>
    <m/>
    <s v="Corretiva"/>
    <s v="Desconhecido"/>
    <s v="Desconhecido"/>
    <x v="0"/>
    <x v="1"/>
    <s v="Controle e monitoramento"/>
    <s v="Repartida do equipamento"/>
    <d v="2019-02-15T01:40:00"/>
    <d v="2019-02-15T01:58:00"/>
    <d v="2019-01-22T19:00:00"/>
    <n v="0.29999999993015081"/>
    <n v="558.66666666674428"/>
    <s v="SIM"/>
    <x v="1"/>
    <s v="NÃO"/>
    <s v="5-Falha Externa"/>
    <s v="5.3-Influências Externas diversas"/>
    <s v="3-Operação/Manutenção"/>
    <s v="3.2-Erro de operação"/>
    <x v="2"/>
    <s v="12-Outra"/>
    <n v="558.96666666667443"/>
  </r>
  <r>
    <x v="2"/>
    <x v="8"/>
    <s v="OM 2018912861 - PIT-2621301A - OCVAP II Corrigir erro de indicação._x000a_Hoje a automação com a acompanhamento da Transpetro verificaram a lógica de intertravamento do OCVAP II. Durante a verificação identificaram erro na lógica onde, seria basicamente o seguinte, qualquer falha atuará derrubando o bombeio e ficará registrada na lógica de primeiro evento, caso a falha persista após o reset o sistema será liberado para partir porem a lógica passa a ficar inibida. inclusive a parada de emergência. O PIT-2624301A estava em falha inibindo a atuação. Foi reparado o PIT pela instrumentação e liberado o bombeio. "/>
    <m/>
    <s v="Corretiva"/>
    <s v="PIT-2621301A"/>
    <s v="Instrumento"/>
    <x v="2"/>
    <x v="45"/>
    <s v="Controle e monitoramento"/>
    <s v="Reparo de falha do instrumento e revisão de lógica"/>
    <d v="2019-02-12T09:00:00"/>
    <d v="2019-02-12T11:00:00"/>
    <d v="2019-01-16T18:20:00"/>
    <n v="2.0000000000582077"/>
    <n v="638.66666666662786"/>
    <s v="NÃO"/>
    <x v="1"/>
    <s v="NÃO"/>
    <s v="3-Falha na Instrumentação"/>
    <s v="3.5-Falha no Software"/>
    <s v="1-Projeto"/>
    <s v="1.1-Capacidade Inadequada"/>
    <x v="3"/>
    <s v="2-Reparo"/>
    <n v="640.66666666668607"/>
  </r>
  <r>
    <x v="2"/>
    <x v="8"/>
    <s v="OM 2019018337 - FV-21231001 - Reparar atuador da válvula  _x000a_Hoje retiramos o atuador do campo para reparo em oficina, identificamos que o oring utilizado no atuador media 2,6mm, já o original substituido 3mm (de seção) , Foi verificada o interior da camisa do atuador e constatado que há uma pequena corrosão, mas não há ponto de causar vazamento entre camaras, a provavel causa é a seção do anel de vedação substituído. Montado o atuador, instalado no campo e montada o posicionador, pendente o setup, pois a automação estava em outra atividade, Edinilson, favor solicitar a realização pela manha para não impactarmos no retorno que deve acontecer a partir das 13hs, podendo adiantar._x000a_Status: Concluído, pendente calibração."/>
    <m/>
    <s v="Corretiva planejada"/>
    <s v="FV-21231001"/>
    <s v="Oring atuador"/>
    <x v="9"/>
    <x v="61"/>
    <s v="Miscelânea"/>
    <s v="Substituição oring atuador"/>
    <d v="2019-02-13T08:00:00"/>
    <d v="2019-02-13T18:00:00"/>
    <d v="2019-02-03T18:30:00"/>
    <n v="9.9999999999417923"/>
    <n v="229.5"/>
    <s v="NÃO"/>
    <x v="0"/>
    <s v="NÃO"/>
    <s v="1-Falha Mecânica"/>
    <s v="1.1-Vazamento"/>
    <s v="5-Miscelâneas"/>
    <s v="5.5 Desconhecida"/>
    <x v="0"/>
    <s v="1-Substituição"/>
    <n v="239.49999999994179"/>
  </r>
  <r>
    <x v="2"/>
    <x v="8"/>
    <s v="OI 2019161140 GE-513201B - Falha fechamento WHRU (#)_x000a_Aberto ordem imediata para atuação no WHRU do TG-B que apresentou travamento durante as tentativas de partida para secagem da máquina. Em campo TM´s Márcio e Rodrigo verificaram que cilindro está apresentando passagem de ar entre as câmaras somente de um lado, quando do momento do fechamento acarretando no travamento consequente causando a perda na partida da máquina. Realizamos então autosetup na válvula para tentar compensar essa perda através posicionador. Foram feito dois ciclos de calibração em campo com êxito, o posicionador acabou compensando a passagem, porém será necessário planejar a remoção do cilindro para troca dos anéis de vedação em oficina. Após a intervenção foi realizada a partida da máquina de primeira, a máquina completou etapa de warmup e foi parada em seguida. Equipamento testado e liberado por volta das 21h30. Obs.: TM´s Márcio, Brazil e Rodrigo atuaram até as 21h45.    _x000a_Planejamento-Mecânica: Luís H, por gentileza emitir nota/ordem para remoção e troca dos anéis de vedação do cilindro do WHRU, caso não tenhamos os kit´s de vedação disponíveis acredito que temos um cilindro completo em estoque. Favor delinear essa nota e programar ao longo das próximas semanas, incluir nessa ordem nova o número dessa ordem CNTG como referência da falha. "/>
    <m/>
    <s v="Corretiva"/>
    <s v="WRHU"/>
    <s v="Cilindro do WHRU"/>
    <x v="4"/>
    <x v="13"/>
    <s v="Exaustão"/>
    <s v="Realizado auto setup da válvula - Obs: Necessário substituição de internos do cilindro do WHRU"/>
    <d v="2019-02-17T18:00:00"/>
    <d v="2019-02-17T21:20:00"/>
    <d v="2018-11-22T12:40:00"/>
    <n v="3.3333333333721384"/>
    <n v="2093.3333333332557"/>
    <s v="SIM"/>
    <x v="1"/>
    <s v="NÃO"/>
    <s v="1-Falha Mecânica"/>
    <s v="1.1-Vazamento"/>
    <s v="5-Miscelâneas"/>
    <s v="5.5 Desconhecida"/>
    <x v="3"/>
    <s v="4-Ajuste"/>
    <n v="2096.6666666666279"/>
  </r>
  <r>
    <x v="2"/>
    <x v="8"/>
    <s v="Queda C-123101A - Falha no P-12-A-A"/>
    <m/>
    <s v="Corretiva"/>
    <s v="Desconhecido"/>
    <s v="Desconhecido"/>
    <x v="3"/>
    <x v="10"/>
    <s v="Ventilador"/>
    <s v="Reconhecimento de alarme e repartida do compressor"/>
    <d v="2019-02-20T14:30:00"/>
    <d v="2019-02-20T14:45:00"/>
    <d v="2019-01-18T09:50:00"/>
    <n v="0.25000000011641532"/>
    <n v="796.66666666668607"/>
    <s v="SIM"/>
    <x v="1"/>
    <s v="NÃO"/>
    <s v="6-Miscelâneas"/>
    <s v="6.4-Desconhecidos"/>
    <s v="5-Miscelâneas"/>
    <s v="5.5 Desconhecida"/>
    <x v="2"/>
    <s v="6-Verificação"/>
    <n v="796.91666666680248"/>
  </r>
  <r>
    <x v="2"/>
    <x v="8"/>
    <s v="Queda sob demanda do C-3123701A durante tentativa de partida em troca de UPCGNs"/>
    <m/>
    <s v="Corretiva"/>
    <s v="Desconhecido"/>
    <s v="Desconhecido"/>
    <x v="0"/>
    <x v="0"/>
    <s v="Compressor"/>
    <s v="Reconhecimento de alarme e repartida do compressor"/>
    <d v="2019-02-24T12:00:00"/>
    <d v="2019-02-24T13:22:00"/>
    <d v="2018-06-05T13:59:00"/>
    <n v="1.3666666665812954"/>
    <n v="6334.0166666666628"/>
    <s v="SIM"/>
    <x v="1"/>
    <s v="NÃO"/>
    <s v="6-Miscelâneas"/>
    <s v="6.4-Desconhecidos"/>
    <s v="5-Miscelâneas"/>
    <s v="5.5 Desconhecida"/>
    <x v="3"/>
    <s v="6-Verificação"/>
    <n v="6335.3833333332441"/>
  </r>
  <r>
    <x v="2"/>
    <x v="8"/>
    <s v="Segunda Queda sob demanda do C-3123701A durante tentativa de partida em troca de UPCGNs"/>
    <m/>
    <s v="Corretiva"/>
    <s v="Desconhecido"/>
    <s v="Desconhecido"/>
    <x v="0"/>
    <x v="0"/>
    <s v="Compressor"/>
    <s v="Reconhecimento de alarme e repartida do compressor"/>
    <d v="2019-02-24T13:32:00"/>
    <d v="2019-02-24T14:30:00"/>
    <d v="2019-02-24T13:22:00"/>
    <n v="0.96666666667442769"/>
    <n v="0.16666666668606922"/>
    <s v="SIM"/>
    <x v="1"/>
    <s v="NÃO"/>
    <s v="6-Miscelâneas"/>
    <s v="6.4-Desconhecidos"/>
    <s v="5-Miscelâneas"/>
    <s v="5.5 Desconhecida"/>
    <x v="3"/>
    <s v="6-Verificação"/>
    <n v="1.1333333333604969"/>
  </r>
  <r>
    <x v="2"/>
    <x v="8"/>
    <s v="OI 2019173121 - C-123101D - Queda por atuação do RTD (#)_x000a_Após queda do compressor na noite de 19/02 com uma possível falha do RTA, hoje foi emitida ordem e PT imediata para verificação do RTD onde foiram realizados testes e identificado que o RTD estava OK, avançando na análise foi encontrada a conexão do borne de conexão do terminal do cabo do RTD com o relé com folga, sendo reapertado e normalizado a indicação do RTD. Em avanço foi elaborada a GM G&amp;E/UO-APGN/APSP/MI 2019/0008 para inibição do sinal de TRIP do RTD do motor principal. Após aprovação do SGM foi realizado com sucesso a inibição de TRIP dos RTD's do compressor C-123101D ficando ativo apenas a indicação de alarme. Esta GM abrange todos os compressores de vendas, onde será aberta uma nova ordem para inibição dos demais compressores."/>
    <m/>
    <s v="Corretiva"/>
    <s v="M-C-123101D"/>
    <s v="RTD estator"/>
    <x v="3"/>
    <x v="5"/>
    <s v="Controle e monitoramento"/>
    <s v="Reaperto de borne de ligação e alteração de estratégia de intertravamento RTD - G&amp;E/UO-AGN/APSP/MI 2019/0008"/>
    <d v="2019-02-19T17:24:00"/>
    <d v="2019-02-20T17:00:00"/>
    <d v="2019-01-22T14:00:00"/>
    <n v="23.600000000093132"/>
    <n v="675.39999999990687"/>
    <s v="SIM"/>
    <x v="1"/>
    <s v="NÃO"/>
    <s v="1-Falha Mecânica"/>
    <s v="1.5-Afrouxamento"/>
    <s v="3-Operação/Manutenção"/>
    <s v="3.4-Desgaste e deterioção esperados."/>
    <x v="2"/>
    <s v="3-Modificação"/>
    <n v="699"/>
  </r>
  <r>
    <x v="2"/>
    <x v="8"/>
    <s v="Queda do compressor por falha de comunicação do Bently Nevada , código_x000a_XA-31231-305 A  ocasionando o TRIP pr volta das 01:45 hs do dia_x000a_25/02/2019"/>
    <m/>
    <s v="Corretiva"/>
    <s v="PN-C-3123102A"/>
    <s v="Cartão BN 3500"/>
    <x v="1"/>
    <x v="8"/>
    <s v="Controle e monitoramento"/>
    <s v="Repartida do equipamento"/>
    <d v="2019-02-25T01:44:00"/>
    <d v="2019-02-25T02:58:00"/>
    <d v="2018-12-15T23:30:00"/>
    <n v="1.2333333333372138"/>
    <n v="1706.2333333334536"/>
    <s v="SIM"/>
    <x v="1"/>
    <s v="NÃO"/>
    <s v="6-Miscelâneas"/>
    <s v="6.4-Desconhecidos"/>
    <s v="5-Miscelâneas"/>
    <s v="5.5 Desconhecida"/>
    <x v="2"/>
    <s v="6-Verificação"/>
    <n v="1707.4666666667908"/>
  </r>
  <r>
    <x v="2"/>
    <x v="8"/>
    <s v="OI 2019256789 - C-123101A XS_24 Parada do compressor_x000a_Hoje pela manhã, ficamos sabendo através da PST do COTUR, sobre o trip do compressor de venda A às 21h42 de ontem por atuação da falha XS_24 que indicou na IHM. A mesma não aceitou reset no momento, então foi partido o compressor de venda C pela OP, porém durante a madrugada, foi possível resetá-la e deixar a máquina permissiva. Iniciamos atuação hoje com a automação, que identificou que a falha poderia ser causada por uma pressão de ar baixa na entrada da geradora de N2 ou por concentração de O2 acima de 50% na geradora. TM Squinca  levantou a sequência de eventos no Venda A e verificou que houve uma aumento gradual de concentração de O2 a partir das 19:14 do dia 24/02/2019. Atingindo mais de 50 as 21:19 do dia 24/02/2019. Podendo ser reconhecido depois das 22:49 por ter ficado abaixo dos 50%. Sendo assim, tudo leva a crer que estamos perdendo o último ajuste que tentamos fazer neste sistema após a perda de eficiência da membrana que já é conhecida. Amanhã iremos atuar com a instrumentação na tentativa de um novo ajuste. Compressor foi deixado disponível esta noite para a OP._x000a_"/>
    <m/>
    <s v="Corretiva"/>
    <s v="Analisador de O2"/>
    <s v="Analisador de O2"/>
    <x v="3"/>
    <x v="10"/>
    <s v="Sistema de selagem do eixo"/>
    <s v="Revisão de set de controle do sistema conforme SGM"/>
    <d v="2019-02-24T21:20:00"/>
    <d v="2019-02-27T15:00:00"/>
    <d v="2019-02-20T14:45:00"/>
    <n v="65.666666666627862"/>
    <n v="102.58333333331393"/>
    <s v="SIM"/>
    <x v="1"/>
    <s v="NÃO"/>
    <s v="5-Falha Externa"/>
    <s v="5.2-Contaminação"/>
    <s v="2-Fabricação/Instalação"/>
    <s v="3.1-Serviço fora das condições de projeto"/>
    <x v="2"/>
    <s v="3-Modificação"/>
    <n v="168.24999999994179"/>
  </r>
  <r>
    <x v="2"/>
    <x v="8"/>
    <s v="OI 2019286180 - C-123101A Travamento do Booster_x000a_Ao final do dia de ontem, a OP tentou partir o venda A por orientação do Ger. Amauri, mas o booster se mostrou travado. TMs Hélvio e Bretas avaliaram em campo que realmente havia um travamento dos pistões e vazamento de ar pela válvula direcional. Assim preparamos juntos esta OM e a atividade teve início hoje pela manhã. No primeiro horário TMs foram retirar a PT porém houve atraso pois o turno da noite não conseguiu prepará-la e atividade foi liberada somente por volta das 10h. TMs identificaram falha na válvula direcional, necessitando substituição. Possuíamos uma em estoque, que foi retirada, testada em bancada e instalada. Booster voltou a funcionar perfeitamente em seguida e o compressor foi disponibilizado novamente pela OP, porém, agora uma falha no feedback da guide vane apareceu no momento da partida, impedindo a passagem do step 5 para o 6. Esta falha será tratada através de outra OM."/>
    <m/>
    <s v="Corretiva"/>
    <s v="Booster selagem"/>
    <s v="Válvula direcional do booster e pistão pneumático"/>
    <x v="3"/>
    <x v="10"/>
    <s v="Sistema de selagem do eixo"/>
    <s v="Substituição de válvula direcional e 1 dos pistões de acionamento do cilindro magnético"/>
    <d v="2019-02-28T08:30:00"/>
    <d v="2019-02-28T18:30:00"/>
    <d v="2019-02-27T15:00:00"/>
    <n v="10.000000000116415"/>
    <n v="17.499999999941792"/>
    <s v="SIM"/>
    <x v="1"/>
    <s v="NÃO"/>
    <s v="1-Falha Mecânica"/>
    <s v="1.1-Vazamento"/>
    <s v="5-Miscelâneas"/>
    <s v="5.5 Desconhecida"/>
    <x v="3"/>
    <s v="1-Substituição"/>
    <n v="27.500000000058208"/>
  </r>
  <r>
    <x v="2"/>
    <x v="8"/>
    <s v="B-2123101B - Substituir Rolamento do red"/>
    <m/>
    <s v="Intervenção por condição"/>
    <s v="B-2123101B"/>
    <s v="Rolamento acomplamento"/>
    <x v="2"/>
    <x v="22"/>
    <s v="Bombas"/>
    <s v="Substituição de rolamentos"/>
    <d v="2019-02-08T11:45:00"/>
    <d v="2019-02-09T14:52:00"/>
    <d v="2018-08-31T17:00:00"/>
    <n v="27.116666666523088"/>
    <n v="3858.75"/>
    <s v="NÃO"/>
    <x v="1"/>
    <s v="NÃO"/>
    <s v="1-Falha Mecânica"/>
    <s v="2.5-Fratura/Quebra"/>
    <s v="5-Miscelâneas"/>
    <s v="5.5 Desconhecida"/>
    <x v="0"/>
    <s v="1-Substituição"/>
    <n v="3885.8666666665231"/>
  </r>
  <r>
    <x v="2"/>
    <x v="8"/>
    <s v="Preventiva Mecânica 1000H - Lavagem "/>
    <m/>
    <s v="Preventiva"/>
    <m/>
    <m/>
    <x v="4"/>
    <x v="13"/>
    <s v="Turbina de potência_x000a_Turbina de alta (HP)"/>
    <m/>
    <d v="2019-02-17T08:00:00"/>
    <d v="2019-02-28T18:00:00"/>
    <d v="2018-11-22T12:40:00"/>
    <n v="273.99999999994179"/>
    <n v="2083.3333333333139"/>
    <s v="NÃO"/>
    <x v="0"/>
    <s v="NÃO"/>
    <s v="Manutenção preventiva"/>
    <s v="Manutenção preventiva"/>
    <s v="Manutenção preventiva"/>
    <s v="Manutenção preventiva"/>
    <x v="5"/>
    <s v="10-Revisão geral"/>
    <n v="2357.3333333332557"/>
  </r>
  <r>
    <x v="2"/>
    <x v="8"/>
    <s v="No dia 06/02 , não foi possível a partida da Ocvap II , devido após o momento da preparação da bomba na partida da mesma os ventiladores não partirem , não entrarem em operação , indicando falha , foi verificado pelo P-7 , e o disjuntor está sem anormalidades ;"/>
    <m/>
    <s v="Corretiva planejada"/>
    <s v="Motor ventilador de selagem"/>
    <s v="Rolamento do motor"/>
    <x v="2"/>
    <x v="16"/>
    <s v="Bombas"/>
    <s v="Substituição de rolamento"/>
    <d v="2019-02-06T16:30:00"/>
    <d v="2019-02-24T17:43:00"/>
    <d v="2019-01-15T18:20:00"/>
    <n v="433.21666666661622"/>
    <n v="526.16666666662786"/>
    <s v="SIM"/>
    <x v="1"/>
    <s v="NÃO"/>
    <s v="1-Falha Mecânica"/>
    <s v="1.6-Emperramento"/>
    <s v="5-Miscelâneas"/>
    <s v="5.5 Desconhecida"/>
    <x v="3"/>
    <s v="1-Substituição"/>
    <n v="959.38333333324408"/>
  </r>
  <r>
    <x v="2"/>
    <x v="8"/>
    <s v="OI 2019176631 - B-540001C - Falha na partida"/>
    <m/>
    <s v="Corretiva"/>
    <s v="Bomba de combustível"/>
    <s v="Bomba de combustível"/>
    <x v="2"/>
    <x v="39"/>
    <s v="Bombas"/>
    <s v="Substituição de bomba de combustível por sobressalente"/>
    <d v="2019-02-20T13:00:00"/>
    <d v="2019-02-20T18:30:00"/>
    <d v="2018-11-19T23:45:00"/>
    <n v="5.5000000001164153"/>
    <n v="2221.2499999998836"/>
    <s v="SIM"/>
    <x v="1"/>
    <s v="NÃO"/>
    <s v="6-Miscelâneas"/>
    <s v="6.4-Desconhecidos"/>
    <s v="5-Miscelâneas"/>
    <s v="5.5 Desconhecida"/>
    <x v="3"/>
    <s v="1-Substituição"/>
    <n v="2226.75"/>
  </r>
  <r>
    <x v="2"/>
    <x v="2"/>
    <s v="OM 2018680083 - Falha de selo B-513203"/>
    <m/>
    <s v="Corretiva planejada"/>
    <s v="B-513203"/>
    <s v="Selo mecânico"/>
    <x v="2"/>
    <x v="53"/>
    <s v="Sistema de selagem do eixo"/>
    <s v="Substituição do selo"/>
    <d v="2019-01-15T08:00:00"/>
    <d v="2019-03-21T13:58:00"/>
    <d v="2018-08-24T12:00:00"/>
    <n v="1565.966666666558"/>
    <n v="3452.0000000000582"/>
    <s v="NÃO"/>
    <x v="1"/>
    <s v="NÃO"/>
    <s v="1-Falha Mecânica"/>
    <s v="1.1-Vazamento"/>
    <s v="5-Miscelâneas"/>
    <s v="5.5 Desconhecida"/>
    <x v="0"/>
    <s v="1-Substituição"/>
    <n v="5017.9666666666162"/>
  </r>
  <r>
    <x v="2"/>
    <x v="3"/>
    <s v="OI 2019307194 - C-123101E Verif. Atuação Valv Anti-Surge_x000a_Hoje tivemos também após a intervenção no venda A atuação imediata da instrumentação no compressor de venda E. Esse compressor apresentou falha na partida ontem em função de comportamento anormal na válvula anti-surge. A equipe a operação informou que válvula fechou durante o processo de partida da máquina. Em campo TM Bretas e Hélvio verificaram o cabeamento, solenoides de acionamento, posicionador, porém não foram encontradas anomalias. Foi realizado loop teste forçando a saída do PLC para habilitar a solenoides de controle no campo, feito isso, foi realizado loop teste de acionamento para abertura e fechamento através do controle manual do CCC. A válvula também respondeu adequadamente. Eng. Takahashi verificou em campo com TM´s que controle estava através do EAS(backup do CCC), a suspeita é que durante o procedimento de recirculação elaboradora e aplicado pela OP o controle dessa malha tenha ficado em manual e chaveado para EAS, foi passado o controle da malha novamente para automático. Equipamento foi entregue para operação, porém não é previsto nenhum tipo de partida ou teste nos próximos dias por conta do feriado. Acordado com coordenação partida assistida ao longo da próxima quinta-feira."/>
    <m/>
    <s v="Corretiva"/>
    <s v="PN-C-123101E"/>
    <s v="Em avaliação"/>
    <x v="3"/>
    <x v="14"/>
    <s v="Controle e monitoramento"/>
    <s v="Verificação geral de válvula AS e loop test no circuito"/>
    <d v="2019-03-01T00:00:00"/>
    <d v="2019-03-01T19:00:00"/>
    <d v="2019-01-31T23:59:59"/>
    <n v="18.999999999941792"/>
    <n v="672.00027777784271"/>
    <s v="SIM"/>
    <x v="1"/>
    <s v="NÃO"/>
    <s v="6-Miscelâneas"/>
    <s v="6.4-Desconhecidos"/>
    <s v="5-Miscelâneas"/>
    <s v="5.4-Outras"/>
    <x v="3"/>
    <s v="6-Verificação"/>
    <n v="691.0002777777845"/>
  </r>
  <r>
    <x v="2"/>
    <x v="3"/>
    <s v="2018989004 - PFCEO B-123101B Overhaul da redutora"/>
    <m/>
    <s v="Intervenção por condição"/>
    <s v="Redutor B-123101B"/>
    <s v="Redutor"/>
    <x v="2"/>
    <x v="21"/>
    <s v="Acionamento de acessórios"/>
    <s v="Substituição de redutor"/>
    <d v="2019-03-01T08:00:00"/>
    <d v="2019-03-02T15:27:00"/>
    <d v="2019-02-09T13:05:00"/>
    <n v="31.450000000011642"/>
    <n v="474.91666666668607"/>
    <s v="NÃO"/>
    <x v="1"/>
    <s v="NÃO"/>
    <s v="1-Falha Mecânica"/>
    <s v="1.3-Folga/Alinhamento"/>
    <s v="Em análise"/>
    <s v="Em análise"/>
    <x v="0"/>
    <s v="1-Substituição"/>
    <n v="506.36666666669771"/>
  </r>
  <r>
    <x v="2"/>
    <x v="3"/>
    <s v="OI 2019340634 B-3123101B Análise de falha "/>
    <m/>
    <s v="Corretiva"/>
    <s v="B-3123101B"/>
    <s v="Vedação de haste bomba e membrana"/>
    <x v="2"/>
    <x v="4"/>
    <s v="Bombas"/>
    <s v="Substituição de membrana e componentes"/>
    <d v="2019-03-01T00:00:00"/>
    <d v="2019-03-22T16:49:00"/>
    <d v="2019-01-15T09:54:00"/>
    <n v="520.81666666665114"/>
    <n v="1070.1000000000349"/>
    <s v="NÃO"/>
    <x v="1"/>
    <s v="NÃO"/>
    <s v="1-Falha Mecânica"/>
    <s v="2.8-Rompimento (burst)"/>
    <s v="5-Miscelâneas"/>
    <s v="5.5 Desconhecida"/>
    <x v="2"/>
    <s v="1-Substituição"/>
    <n v="1590.9166666666861"/>
  </r>
  <r>
    <x v="2"/>
    <x v="3"/>
    <s v="OI 2019392188 PIT-1231509A Comportamento Anormal (#)_x000a_Hoje por volta 14h30 foi observado pela operação eventos aleatórios com queda brusca na indicação de pressão do instrumento PIT-509 causando falha no controle de carga da máquina (slide valve) pode acarretar na queda do compressor. Dessa forma, foi gerada ordem imediata para atuação da equipe de instrumentação. A máquina foi parada por volta das 16h00 para liberação da intervenção do MI. Em campo TM´s Hélvio e Bretas realizaram verificação da integridade do cabeamento do sensor desde o campo até a remota do PLC, foram verificadas as conexões de terminais e bornes, tudo estava ok. Realizamos a verificação do reaperto das conexões para ver se havia alguma folga e também avaliado se havia alguma presença de liquido nas tomadas, nada foi encontrado. Sendo assim, o instrumento foi retirado para avaliação/calibração em oficina, aparentemente estava com parte eletrônica limpa, sem vestígios de umidade ou qualquer outro tipo de anomalia. Foi realizada sua calibração em bancada, não identificado nenhum desvio nos pontos de calibração. Em avaliação do comportamento da medição através do PI constatamos alguns picos negativos na medição. Porém nem em campo nem no laboratório encontramos nada que justifique a troca do instrumento. Assim, optamos por fazer a troca do cartão de entrada analógica do PLC que estava disponível em estoque. Para isso foi gerada reserva de uma unidade do NM 10.221.785 reserva 84773125-1. Durante a troca do cartão verificamos a incompatibilidade do mesmo, o cartão original e HART e este sobressalente não. Assim foi abortada essa etapa, devido ao tardar do horário realizamos a montagem do instrumento em campo para disponibilizar a máquina. Verificando pelo PI, mesmo com a máquina houve um pico de medição negativa, solicitamos então para a operação para fechar a tomada de impulso para verificarmos ao longo da noite se haverá algum tipo de pico com a tomada de medição fechada. Caso venha a ocorrer amanhã reavaliaremos a questão da substituição e se temos sobressalente em estoque nessa faixa de medição. Esse transmissor é fabricação da Smar e têm características de físicas construtivas diferentes dos demais instrumentos da unidade, para sua troca é necessária alteração no rearranjo da suportação e nos tubbings. Por ora, vamos seguir monitorando o comportamento do instrumento. Equipamento liberado para operação por volta das 19h20, segue parado como disponível"/>
    <m/>
    <s v="Intervenção por condição"/>
    <s v="PIT-1231509A"/>
    <s v="Em avaliação"/>
    <x v="1"/>
    <x v="6"/>
    <s v="Controle e monitoramento"/>
    <s v="Verificação geral de malha e instrumento com medição erronea"/>
    <d v="2019-03-04T16:00:00"/>
    <d v="2019-03-04T19:20:00"/>
    <d v="2019-01-06T19:00:00"/>
    <n v="3.3333333333721384"/>
    <n v="1365"/>
    <s v="NÃO"/>
    <x v="0"/>
    <s v="NÃO"/>
    <s v="3-Falha na Instrumentação"/>
    <s v="3.3- Sinal/Indicação/Alarme falso"/>
    <s v="Em análise"/>
    <s v="Em análise"/>
    <x v="0"/>
    <s v="6-Verificação"/>
    <n v="1368.3333333333721"/>
  </r>
  <r>
    <x v="2"/>
    <x v="3"/>
    <s v="Queda C-3123102B - queda _x000a_Dado continuidade na análise de falha da queda do compressor em 08/03, equipe avaliou a documentação técnica e alarmes em campo com a confirmação do primeiro evento pelo ZAHH-31231938B sensor de vibração do motor lado acoplado a princípio um sinal espúrio porém pelo PI não ficou evidente a atuação somente pelo Log de primeiro evento. Este sensor passou por intervenção em 19 e 20/01/19, também quando ocorreu a queda do compressor por atuação dos sensores de vibração do motor. No período havia sido identificado conexões dos instrumentos invertidos como o ruído gerado entre os sensores quando desconectado por exemplo o 938B gerava ruído no 939B e o falha se repetia tanto no lado LA quanto no LOA. Todo o relato da intervenção e falha encontrada em 19 e 20/01/19 esta anexado a OM 2018690069 e a falha já segue em análise pela Mycom. Dando continuidade da análise de falha da ocorrência de 08/03/19 a equipe identificou que sensor de deslocamento axial do compressor ZI-31231935B apresentou um comportamento anormal, após parada do compressor o sensor 935B ficou indicando -21Um porém dentro do range HH 170Um e LL-404Um. Equipe avaliou que o sensor 935B mesmo o comportamento estranho na parada compressor permaneceu dentro e chegou afim de escala. Foi verificado a temporização dos sensores e todos se encontro com delay de 60 segundos, diferente A que se encontra com 120 segundos. Foram reconhecidos todos os alarmes ficando a máquina disponível. Amanhã será consolidado junto a Supervisão e Engenharia para emissão do relatório da análise de falha. Equipe sugere que seja habilitado um dataloger na próxima partida do compressor."/>
    <m/>
    <s v="Corretiva"/>
    <s v="PN-C-3123102B"/>
    <s v="ZAHH-31231938B"/>
    <x v="1"/>
    <x v="2"/>
    <s v="Controle e monitoramento"/>
    <s v="Reaperto de conexões e alteração de estratégia de intertravamento conforme "/>
    <d v="2019-03-08T15:40:00"/>
    <d v="2019-03-09T20:00:00"/>
    <d v="2019-01-27T17:00:00"/>
    <n v="28.333333333313931"/>
    <n v="958.66666666668607"/>
    <s v="SIM"/>
    <x v="1"/>
    <s v="NÃO"/>
    <s v="3-Falha na Instrumentação"/>
    <s v="3.3- Sinal/Indicação/Alarme falso"/>
    <s v="3-Operação/Manutenção"/>
    <s v="3.1-Serviço fora das condições de projeto"/>
    <x v="2"/>
    <s v="2-Reparo"/>
    <n v="987"/>
  </r>
  <r>
    <x v="2"/>
    <x v="3"/>
    <s v="Lavagem TG-A 1000 horas"/>
    <m/>
    <s v="Preventiva"/>
    <m/>
    <m/>
    <x v="4"/>
    <x v="17"/>
    <m/>
    <m/>
    <d v="2019-03-08T17:27:00"/>
    <d v="2019-03-08T20:18:00"/>
    <d v="2018-04-26T13:00:00"/>
    <n v="2.8500000000349246"/>
    <n v="7588.4500000000116"/>
    <s v="NÃO"/>
    <x v="0"/>
    <s v="NÃO"/>
    <s v="Manutenção preventiva"/>
    <s v="Manutenção preventiva"/>
    <s v="Manutenção preventiva"/>
    <s v="Manutenção preventiva"/>
    <x v="5"/>
    <s v="10-Revisão geral"/>
    <n v="7591.3000000000466"/>
  </r>
  <r>
    <x v="2"/>
    <x v="3"/>
    <s v="OI 2019307188 - C-123101A Falha de Posição Guide Vane _x000a_Hoje conforme combinado tivemos atuação da equipe de instrumentação e automação na verificação da falha de retorno da guide vane (Vorecon) que estava impedindo a partida do venda A ao final do dia de ontem. Em campo foram verificados pela instrumentação o cabeamento, conexão hidráulica e elétrica no painel, porém nenhuma anormalidade foi identificada. Realizado teste de abertura e fechamento de 0 a 100% da válvula ZT11 o retorno de posição VEHS-1 funcional adequadamente. Em todos os testes realizados não foram constatados nenhum tipo de falha, a única ressalva informada pela equipe automação foi da realização de reset interno na lógica. Feito isso, o sistema ficou em condições normais de partida. Atividade finalizada por volta das 11h00. Equipamento liberado para partida."/>
    <m/>
    <s v="Corretiva"/>
    <s v="VORECON"/>
    <s v="ZT-11"/>
    <x v="3"/>
    <x v="10"/>
    <s v="Controle e monitoramento"/>
    <s v="Verificação e ajuste de sistema de acionamento guidevane"/>
    <d v="2019-03-01T07:30:00"/>
    <d v="2019-03-01T11:00:00"/>
    <d v="2019-02-28T18:30:00"/>
    <n v="3.5000000000582077"/>
    <n v="12.999999999941792"/>
    <s v="NÃO"/>
    <x v="0"/>
    <s v="NÃO"/>
    <s v="3-Falha na Instrumentação"/>
    <s v="3.4-Fora de ajuste"/>
    <s v="5-Miscelâneas"/>
    <s v="5.5 Desconhecida"/>
    <x v="0"/>
    <s v="4-Ajuste"/>
    <n v="16.5"/>
  </r>
  <r>
    <x v="2"/>
    <x v="3"/>
    <s v="OM 2019283964 TE-16213011119B Verificar/substituir sensor (#)(PST-COTUR - Prazo 12/03)_x000a_Negociado com COTUR a antecipação dessa atividade na bomba B-1621301A do OCVAP em função da indisponibilidade do equipamento para sistema de transferência e estocagem. Esse sensor de temperatura TE-119B estava com indicação em final de escala acima de 130ºC impedindo a partida da bomba. TM´s Hélvio e Bretas verificaram a integridade do sensor, cabeamento e do termoelemento estava tudo ok. Porém ao abrir a caixa de junção CJE-1621301A foi constatado o cabo do sensor frouxo na borneira de ligação. Realizado então verificação geral nas conexões do sensor e feito reapertado geral restabelecendo a indicação de temperatura do instrumento. Após a intervenção a indicação ficou coerente com os demais sensores da máquina, temperatura em torno de 28ºC. Para restabelecer permissíveis de partida foi necessária abertura do painel da bently e realizar o reset cartão de entrada analógica, feito isso a falha normalizou na tela. Obs.: A única pendência para liberação dessa bomba é verificação da falha na gaveta do sistema elétrico que será realizada amanhã pela equipe da elétrica. Se tudo correr bem amanhã possivelmente liberamos essa bomba para operação._x000a_Status: Concluído- indisponível (Pendente intervenção da elétrica na gaveta)"/>
    <m/>
    <s v="Corretiva"/>
    <s v="TE-119B"/>
    <s v="TE-119B"/>
    <x v="2"/>
    <x v="45"/>
    <s v="Controle e monitoramento"/>
    <s v="Reaperto de Realizado reaperto nas borneiras e reset no módulo do Bently Nevada, normalizado a indicação de temperatura."/>
    <d v="2019-03-03T08:00:00"/>
    <d v="2019-03-03T14:00:00"/>
    <d v="2019-02-12T11:00:00"/>
    <n v="6"/>
    <n v="453"/>
    <s v="NÃO"/>
    <x v="1"/>
    <s v="NÃO"/>
    <s v="3-Falha na Instrumentação"/>
    <s v="3.2 - Sem sinal/indicação/alarme"/>
    <s v="3-Operação/Manutenção"/>
    <s v="3.1-Serviço fora das condições de projeto"/>
    <x v="3"/>
    <s v="2-Reparo"/>
    <n v="459"/>
  </r>
  <r>
    <x v="2"/>
    <x v="3"/>
    <s v="Automação:_x000a_OI 2019404371 - GE-513201A - Alarmes ativos impedindo partida_x000a_Logo pela manhã o coordenador de operação informou que durante a noite, subiram diversos alarmes na IHM do TG-A que impedem a partida do TG. Emitida ordem e PT imediata para equipe de automação avaliar e corrigir afim de deixar o TG-A disponível para queima após a lavagem. Realizada avaliação pelo TM Danilo identificando uma falha intermitente indicando falha na controlnet onde faz o controle dos termopares 1 a 7 através do slot 0, foi identificado alguns bornes folgados onde foram reapertados e invertido o solt 0 pelo 1 para sabermos se a falha continuava no slot 0 ou passava para o slot 1. Após algum tempo voltou a apresentar a falha agora no solt 1. Em conversa com Tm Danilo e Sup. Edinilson será necessário a substituição do cartão NM 10.375.094 Módulo espec. p/CLP Allen Bradley que não temos em estoque, porém temos a RC 27059253 em andamento. Já pedido prioridade na compra ou PTM junto ao SBS junto a reserva 84799765-1. Alinhado com a operação para amanhã concluirmos a lavagem do TG-A, iremos retirar o cartão do TG-B, queimar após a lavagem e retornar com o cartão para o TG-B já que iremos realizar a desmontagem das Discharge Nozzle._x000a_Supervisor Edinilson: Favor consultar o estoque para ver se não possuímos um cartão idêntico porém com outro part number._x000a_Status: Em andamento - Indisponível"/>
    <m/>
    <s v="Corretiva"/>
    <s v="TGCP- TGA"/>
    <s v="módulo 1794 IRT8 "/>
    <x v="4"/>
    <x v="17"/>
    <s v="Controle e monitoramento"/>
    <s v="Substituição do cartão "/>
    <d v="2019-03-08T14:45:00"/>
    <d v="2019-03-08T17:27:00"/>
    <d v="2019-02-27T20:52:00"/>
    <n v="2.6999999998952262"/>
    <n v="209.88333333347691"/>
    <s v="NÃO"/>
    <x v="0"/>
    <s v="NÃO"/>
    <s v="3-Falha na Instrumentação"/>
    <s v="3.1-Falha de Controle"/>
    <s v="5-Miscelâneas"/>
    <s v="5.5 Desconhecida"/>
    <x v="5"/>
    <s v="1-Substituição"/>
    <n v="212.58333333337214"/>
  </r>
  <r>
    <x v="2"/>
    <x v="3"/>
    <s v="OI 2019719255 - C-3123102A - Falha no Bently Nevada (#)_x000a_Por volta das 09:50h fomos acionados pelo coordenador de operação informando a queda do compressor C-3123102A por falha no Bently Nevada. Em avaliação inicial pelo TM Danilo identificou uma falha espúria de perda de comunicação do Bently Nevada voltando a normalidade logo na sequência. Com a indisponibilidade do compressor B devido a implementação da lógica de votação e a dúvida se repetiria a falha de comunicação do compressor A, foi emitida ordem imediata e atuado em paralelo com o TM Danilo na verificação do Bently para identificar o motivo da perda de comunição. Foi realizado a verificação da fixação dos cabos do Bently sendo identificados alguns bornes folgados tanto no Bently como também nos cartões de entrada analógica, assim sendo entregue o compressor para operação por volta das 11:20h. Realizado a primeira partida sem sucesso, operação suspeitou de alguma falha na slide valve do primeiro estágio, porém a própria operação realizou testes descartando anormalidades na operação da slide. Realizado a segunda partida com sucesso as 12:48h."/>
    <m/>
    <s v="Corretiva"/>
    <s v="RACK 3500"/>
    <s v="Bornes"/>
    <x v="1"/>
    <x v="8"/>
    <s v="Controle e monitoramento"/>
    <s v="Verificação do sistema e reaperto de bornes folgados"/>
    <d v="2019-03-23T09:50:00"/>
    <d v="2019-03-23T11:20:00"/>
    <d v="2019-03-17T17:30:00"/>
    <n v="1.5"/>
    <n v="136.33333333331393"/>
    <s v="SIM"/>
    <x v="1"/>
    <s v="NÃO"/>
    <s v="1-Falha Mecânica"/>
    <s v="1.5-Afrouxamento"/>
    <s v="3-Operação/Manutenção"/>
    <s v="3.4-Desgaste e deterioção esperados."/>
    <x v="2"/>
    <s v="2-Reparo"/>
    <n v="137.83333333331393"/>
  </r>
  <r>
    <x v="2"/>
    <x v="3"/>
    <s v="Hoje conforme combinado tivemos atuação da equipe de instrumentação no TE-413(temperatura do mancal do vorecon lado LA) que causou a queda do compressor ontem devido sinal espúrio. Os TM´s Adilson e Menezes, realizaram verificação geral em toda malha deste instrumento desde o sensor(RTD), cabeamento, caixa de junção, barreira, fusível até borne de entrada do cartão da bently. A princípio nenhuma anormalidade foi identificada, como este sensor é duplo optamos por trocar o sensor por seu par reserva e acompanhar a ocorrência de alguma anormalidade. Assim, por volta das 14h00 houve novamente oscilação na indicação da temperatura com máquina parada, com isso, foi feito novo teste desta vez trocamos os cabos dos sensores TE-413 para TE- 415 que estava ok. Assim, identificamos que o problema era na eletrônica da barreira intrínseca que estava causando oscilação no sinal do sensor para o bently, a mesma foi substituída por sobressalente nova disponível em laboratório. Após a troca a indicação do sensor normalizou ficaram coerente com as demais indicações de temperatura do mancal. Atividade finalizada por volta das 19h30. Equipamento ficou disponível para operação. Acordamos com COTUR que eles irão acompanhar ao longo da noite e amanhã a máquina deve entrar em operação para parar o venda B em atendimento ao rodízio de maquinas. Obs.: TMs Adilson e Menezes atuaram até as 19h30"/>
    <m/>
    <s v="Corretiva"/>
    <s v="TE-413"/>
    <s v="Barreira intríseca"/>
    <x v="3"/>
    <x v="14"/>
    <s v="Controle e monitoramento"/>
    <s v="Substituição de barreira intrinseca"/>
    <d v="2019-03-16T13:51:00"/>
    <d v="2019-03-17T19:30:00"/>
    <d v="2019-03-01T19:00:00"/>
    <n v="29.650000000081491"/>
    <n v="354.84999999997672"/>
    <s v="SIM"/>
    <x v="1"/>
    <s v="NÃO"/>
    <s v="3-Falha na Instrumentação"/>
    <s v="3.2 - Sem sinal/indicação/alarme"/>
    <s v="5-Miscelâneas"/>
    <s v="5.5 Desconhecida"/>
    <x v="2"/>
    <s v="1-Substituição"/>
    <n v="384.50000000005821"/>
  </r>
  <r>
    <x v="2"/>
    <x v="3"/>
    <s v="OI 2019588521 C-3123102A - Vazamento Tubbing Slide 1º Estágio (#) (PST-COTUR - Prazo 17/03-Concluído)_x000a_Fomos informados pelo COTUR por volta das 21h00 de ontem da parada do compressor propano C-3123102A devido identificação de vazamento de óleo na região inferior do compressor. Assim, foi colocado o compressor B em operação para intervenção imediata da MI ao longo do dia. Logo pela manhã foi realizada avaliação em campo pelo TM Menezes constatamos que o ponto de vazamento foi em um dos tubbings da linha da slide válve do 1º estágio que rompeu devido ao atrito com estrutura de suportação do compressor causando esse vazamento. Emitido ordem imediata para intervenção da instrumentação, atividade foi liberada por volta das 13h30 devido a necessidade de despressurização da máquina e aplicação do libra. Foi removido o tubbing danificado aproximadamente 2,5m, e verificado pequeno furo na lateral dele. A princípio suspeitávamos que esse tubbing por ser sistema hidráulico poderia ter um schedule diferente, mas na remoção verificamos que se tratava de tubbing com schedule padrão. Como tínhamos material disponível em estoque optamos por refazer todo trecho já deslocando o tubbing na montagem o mesmo para fora da região de contato com a estrutura de suportação. Para isto foi emitida a reserva 85194077-1 de uma unidade do NM 10.003.897 -Tubbing de 1/2&quot; Inox. Em seguida trecho novo foi montado em campo, conferido o travamento da anilha e aplicado torque nas conexões. Atividade finalizada por volta das 17h30. "/>
    <m/>
    <s v="Intervenção por condição"/>
    <s v="Tubing controle slide"/>
    <s v="Tubing"/>
    <x v="1"/>
    <x v="8"/>
    <s v="Acionamento de acessórios"/>
    <s v="Substituição do tubing"/>
    <d v="2019-03-16T19:51:00"/>
    <d v="2019-03-17T17:30:00"/>
    <d v="2019-02-25T02:58:00"/>
    <n v="21.650000000023283"/>
    <n v="472.88333333318587"/>
    <s v="NÃO"/>
    <x v="0"/>
    <s v="NÃO"/>
    <s v="2-Falha de Material"/>
    <s v="2.4-Desgaste"/>
    <s v="3-Operação/Manutenção"/>
    <s v="3.1-Serviço fora das condições de projeto"/>
    <x v="9"/>
    <s v="1-Substituição"/>
    <n v="494.53333333320916"/>
  </r>
  <r>
    <x v="2"/>
    <x v="3"/>
    <s v="OI 2019861090 - GE-513201D Shutdown por F&amp;G Casota_x000a_29/03 Nesta madrugada, às 3h30, MI foi acionada pelo COTUR com a informação de ocorrência de shutdown do TG-D às 02h40, ocasionado por trip do sistema de fogo e gás da casota, sem possibilidade de reset. Mobilizado de imediato TM Squinca para avaliação da lógica na tentativa de identificar de onde vinha a falha. Identificamos que todos os alarmos possíveis neste sistema haviam subido, como fogo detectado, gás detectado, falha e a princípio suspeitamos de dois cartões que poderiam estar em falha. Foi feito teste nos cartões e descobrimos que eles não eram os causadores. Foi verificado a origem dos sinais que chegam a estes cartões e descoberto um fusível queimado. O mesmo foi substituído pelo TM Squinca e queimou novamente. Mobilizamos então o TM Marcelão para avaliar, por volta das 04h30. TM verificou o painel mais à direta da casota do TG-D, que possui uma lógica de relés. Este painel recebe todo o cabeamento dos sensores de fogo e gás. Lá encontramos mais um fusível queimado, que foi substituído, normalizando a condição do TG-D e liberando a partida, que veio a ser mal sucedida novamente por deslocamento axial excessivo na gearbox, tratada através da OI 2019862547. Ao longo do dia, equipe de engenharia analisou a causa da falha, mas ainda não chegamos numa conclusão robusta. O que se descobriu é que não só os sensores de F&amp;G da casota passam por este fusível que falhou, mas também os sensores de F&amp;G do hood, inviabilizando uma possível verificação física de cada um com a máquina rodando. Como o TG-D permanecerá operando neste final de semana, deverá ser traçada uma estratégia de intervenção por oportunidade ou rodízio, ainda a ser definida pela Engenharia/Grandes Máquinas."/>
    <m/>
    <s v="Corretiva"/>
    <s v="TGCP- TGD"/>
    <s v="Desconhecido"/>
    <x v="4"/>
    <x v="15"/>
    <s v="Painel elétrico"/>
    <s v="Substituição de fusível danificado do painel"/>
    <d v="2019-03-29T02:43:00"/>
    <d v="2019-03-29T09:47:00"/>
    <d v="2019-02-09T18:00:00"/>
    <n v="7.0666666666511446"/>
    <n v="1136.7166666666162"/>
    <s v="SIM"/>
    <x v="1"/>
    <s v="NÃO"/>
    <s v="4-Falha Elétrica"/>
    <s v="4.1-Curto Circuito"/>
    <s v="Em análise"/>
    <s v="Em análise"/>
    <x v="2"/>
    <s v="1-Substituição"/>
    <n v="1143.7833333332674"/>
  </r>
  <r>
    <x v="2"/>
    <x v="3"/>
    <s v="OI 2019862406 - GE-513201A Falha de Partida na Sequência do WHRU (#)_x000a_29/03 Na tentativa de partir o TG-A após queda do TG-D, OP enfrentou dificuldade ao não completar a sequência de abertura e fechamento do WHRU. Na primeira tentativa, foi relatado que o WHRU abriu normalmente porém ao tentar fechar. parou em 17% de fechamento. Foi tentada mais uma partida, parando em 90%. Avaliando em campo uma terceira tentativa (tentativas sucessivas foram realizadas pois entendemos não haver riscos à máquina, já que esta etapa do WHRU é bem no início da sequência de partida), novamente o mesmo parou em 90% e suspeitamos de vazamento de ar no sistema de acionamento do pistão. Mobilizamos então TM Martins que partiu para uma tentativa de auto setup do posicionador, nossa primeira possibilidade de resolver o problema rapidamente. E tivemos sucesso. A partida do TG-A ocorreu sem anormalidades na seguida."/>
    <m/>
    <s v="Corretiva"/>
    <s v="Damper"/>
    <s v="Posicionador"/>
    <x v="4"/>
    <x v="17"/>
    <s v="Exaustão"/>
    <s v="Realização de auto setup do controlador"/>
    <d v="2019-03-29T03:00:00"/>
    <d v="2019-03-29T05:41:00"/>
    <d v="2019-03-22T19:00:00"/>
    <n v="2.6833333333488554"/>
    <n v="152.00000000005821"/>
    <s v="SIM"/>
    <x v="1"/>
    <s v="NÃO"/>
    <s v="3-Falha na Instrumentação"/>
    <s v="3.1-Falha de Controle"/>
    <s v="Em análise"/>
    <s v="Em análise"/>
    <x v="3"/>
    <s v="4-Ajuste"/>
    <n v="154.68333333340706"/>
  </r>
  <r>
    <x v="2"/>
    <x v="3"/>
    <s v="OI 2019632689 GE-513201A -Trocar Válvulas Meetering Central x Secundária _x000a_Realizada a inversão entre as metering central e secundária. Ao tentar realizar o stroke test, verificou-se que a máquina estava em shutdown, condição que não permite realizar os testes. Necessário realizar o contorno de alguns pontos na lógica para permitir o teste, então ficou alinhado com o líder realizar o stroke test quando a máquina for deslibrada, em 22/03. Equipe de caldeiraria estendeu as 19:20h para a instalação da meetering porém devido ao tardar do horário não foi possível concluir o torqueamento de todos os estojos ficando todos paertados em condição segura. Porém deverá ser retornado amanhã para  concluir o torqueamento, reinstalação do piso gradeado e testes nas válvulas meetering."/>
    <m/>
    <s v="Corretiva planejada"/>
    <s v="metering Secundária"/>
    <s v="metering Secundária"/>
    <x v="4"/>
    <x v="17"/>
    <s v="Sistema de combustível"/>
    <s v="Inversão de posição de válvulas central / secundária"/>
    <d v="2019-03-21T13:00:00"/>
    <d v="2019-03-22T19:00:00"/>
    <d v="2019-03-08T17:27:00"/>
    <n v="30"/>
    <n v="307.54999999998836"/>
    <s v="NÃO"/>
    <x v="0"/>
    <s v="NÃO"/>
    <s v="1-Falha Mecânica"/>
    <s v="1.6-Emperramento"/>
    <s v="3-Operação/Manutenção"/>
    <s v="3.4-Desgaste e deterioção esperados."/>
    <x v="2"/>
    <s v="1-Substituição"/>
    <n v="337.54999999998836"/>
  </r>
  <r>
    <x v="2"/>
    <x v="3"/>
    <s v="OM 2019414469 - GE-513201B - Inspecionar discharge Nozzle"/>
    <m/>
    <s v="Preventiva"/>
    <s v="Secção quente GG"/>
    <m/>
    <x v="4"/>
    <x v="13"/>
    <s v="Sistema de combustão"/>
    <s v="Inspeção preventiva recomendação GT 33000 horas"/>
    <d v="2019-03-25T13:00:00"/>
    <d v="2019-03-31T18:30:00"/>
    <d v="2018-11-22T12:40:00"/>
    <n v="149.50000000011642"/>
    <n v="2952.3333333331975"/>
    <s v="NÃO"/>
    <x v="0"/>
    <s v="NÃO"/>
    <s v="Manutenção preventiva"/>
    <s v="Manutenção preventiva"/>
    <s v="Manutenção preventiva"/>
    <s v="Manutenção preventiva"/>
    <x v="12"/>
    <s v="9-Inspeção"/>
    <n v="3101.8333333333139"/>
  </r>
  <r>
    <x v="2"/>
    <x v="7"/>
    <s v="GE-513201B Troca Sensores da PT_x000a_Hoje conforme combinado foi realizado verificação geral nos sensores substituídos pela equipe de instrumentação com apoio da Siemens. Foram verificados os sensores 99GGNL1-OK, 99GGNL2- OK, 99GGNH1-OK, 99GGNH2-OK. Identificamos desvio no ajuste dos sensores 39PT-A e 39PT-B que foram instalados com valor de tensão em 9,06V e após a recomposição das tampas da PT o sensores estão indicando 10,7V. Amanhã vamos avaliar junto Lucas e equipe da Siemens o impacto dessa diferença dos sensores após a instalação das tampas, a equipe da Siemens informou que esse desvio acontece em unidades offshore, neste casos eles ajustam offsite direto pelo rack da bently para correção deste valor. Devido ao tardar do horário ficou para amanhã a verificação dos sensores 99PT-01/99PT-02. Em conversa com Silvio e Martins eles informaram que é possível concluir essas atividades no período da manhã para liberarmos a desmontagem dos andaimes da PT após o horário do almoço. Na parte da tarde está previsto verificar loo test da  METERING VALVE HP6 com apoio da Siemens juntamente com Verificar transmissores de pressão 63GG305-1 e 63GG305-2 solicitados pelo Eng.Lucas._x000a__x000a_02/04 - Hoje foi dado prosseguimento na verificação dos sensores da PT pela instrumentação com apoio da Siemens. Foram verificados os cartões de entrada dos sensores de velocidade, e feitos testes funcional para confrontar os valores de indicação na IHM dos sensores 99PT1/ 99PT2, simulada frequência no campo e visto faixa de calibração na IHM  0 a 6000 rpm constatado que existe uma lógica de fator de correção. Foi bastante produtivo este teste para aprendizagem dos TM´s, ambos sensores estão ok. Em relação a diferença de tensão verificado nos sensores de vibração 39PT-A / 39PT-B em avaliação junto ao Eng. Lucas e Gerente Flaviano optamos por não mexer nesses valores, será realizado partida da máquina para ver o comportamento dos instrumentos e se for o caso será realizado de OFFSET diretamente no cartão do Bently. Foram realizados também a calibração dos PIT´s PT-5132647(63GG305-1), PT-5132647(63GG305-2). Realizado teste funcional tanto na HP-6 quanto na VIGV, ambas também com comportamento normal. Removidos após a finalização da intervenção da instrumentação pela equipe de andaime a estrutura de cobertura da montada acima da PT, pau de carga, bancadas e andaime de acesso utilizados na nessa intervenção. A única pendência foi a recomposição do telhado da gear box que será montado amanhã no primeiro horário pela equipe de caldeiraria. A máquina foi disponibilizada para operação no final do dia. _x000a__x000a_05/04 - Após coletar informações com os executante, em 04/04 foi informado que houve necessidade de desligamento dos sensores 99PT1/ 99PT2 de velocidade da PT para realização de mais testes além dos previstos pela SIEMENS e que após esses testes, onde havia a suspeita dos sensores não terem sido religados. Ao avaliar em campo foi confirmado que realmente os sensores estavam desligados. Após religar os sensores 99PT1/ 99PT2 em campo a máquina partiu de primeira sem anormalidades as 09:55h e parado as 11:36h."/>
    <m/>
    <s v="Corretiva planejada"/>
    <s v="VE-5132603A (39PTNEX)"/>
    <s v="Cabo de extensão dos sensores"/>
    <x v="4"/>
    <x v="13"/>
    <s v="Controle e monitoramento"/>
    <s v="Conforme descrito na atuação, foram realizada a substituição dos sensores e cabos que estavam degradados por componentes novos"/>
    <d v="2019-04-04T18:01:00"/>
    <d v="2019-04-05T09:55:00"/>
    <d v="2019-03-31T18:30:00"/>
    <n v="15.899999999965075"/>
    <n v="95.516666666662786"/>
    <s v="NÃO"/>
    <x v="0"/>
    <s v="NÃO"/>
    <s v="2-Falha de Material"/>
    <s v="2.7-Sobreaquecimento"/>
    <s v="3-Operação/Manutenção"/>
    <s v="3.1-Serviço fora das condições de projeto"/>
    <x v="6"/>
    <s v="1-Substituição"/>
    <n v="111.41666666662786"/>
  </r>
  <r>
    <x v="2"/>
    <x v="7"/>
    <s v="GE-513201B Inspecionar discharge Nozzle_x000a_Hoje foi dado prosseguimento na atividade de recomposição das peças da discharge noozle pela mecânica. Foram montados todos os injetores, centrais, mangueiras e tubulações. Amanhã será desmontado o pau de carga e as bancadas externa. TM´s Sergio informou que vai realizar no primeiro horário mais inspeção e check list para garantir que não houve nenhum desvio na montagem devido ao período da noite a iluminação estar prejudicada no interior do hood. Essa avaliação não deve atrapalhar a intervenção pela equipe de andaime. Aoki, favor enviar as fotos da Discharge nozzle para o Gustavo e alinhar com o Luís programar para a próxima semana a elaboração do relatório da falha._x000a__x000a_02/04 - Hoje conforme programado foi realizado pelo TM Sérgio check-list geral em todo o serviço realizado. Foram verificadas todas as conexões, mangueiras, não foi encontrado nenhuma anormalidade dentro do Hood. _x000a_Em seguida a equipe de andaime realizou a desmontagem do pau de carga juntamente com a remoção das duas bancadas externas. As fotos retiradas das peças foram repassadas para o Coordenador Gustavo_x000a__x000a_03/04 - Após a finalização da atividade na guilhotina pela equipe de mecânica, foi removido o libra da máquina pela operação e realizado o check list de partida da máquina pelas equipes da OP e MI. Participaram do Check list operadores Backer, Fábio, pela MI (TMs Brazil, Davi e Sugahara) validado pelo Líder Nilson e Cotur Caio. Após a verificação em campo foi habilitado o data logger para partida da máquina. Por volta das 18h00 foram realizadas duas tentativas de partida sem sucesso, ambas com mesmo indicativo &quot;falha de ignição&quot; nas câmaras 6, 7 e 9 (TE´s  8,9,10,13,14). Devido ao tardar do horário optamos por não realizar uma nova partida. Será necessário amanhã intervenção para limpeza nas tochas pela mecânica, para isso será criada uma ordem imediata especifica."/>
    <m/>
    <s v="Preventiva"/>
    <s v="Câmaras de combustão"/>
    <s v="Suport frame das câmaras"/>
    <x v="4"/>
    <x v="13"/>
    <s v="Sistema de combustão"/>
    <s v="Essa atividade foi de inspeção dos bocais de descarga dos combustores do TG-B, devido ao horímetro elevado de operação (33kh), baseado na recomendação do GT de exetnsão de midlife e também nas falhas que haviam sido observadas no TG-A.J3"/>
    <d v="2019-04-01T00:00:00"/>
    <d v="2019-04-04T18:00:00"/>
    <d v="2019-04-04T15:00:00"/>
    <n v="90"/>
    <n v="-87"/>
    <s v="NÃO"/>
    <x v="0"/>
    <s v="NÃO"/>
    <s v="2-Falha de Material"/>
    <s v="2.4-Desgaste"/>
    <s v="Em análise"/>
    <s v="5.5 Desconhecida"/>
    <x v="0"/>
    <s v="9-Inspeção"/>
    <n v="3"/>
  </r>
  <r>
    <x v="2"/>
    <x v="7"/>
    <s v="Hoje conforme programado foi realizada a abertura da guilhotina para fechamento da tampa, quando do final do curso identificamos a necessidade de ajustar o sensor de posição, o mesmo estava fora deixando a guilhotina um pouco fora de posição acarretando no impedimento no fechamento da tampa. Assim, foi necessário a remoção do suporte para oficina para realização oblongo nas furações deixando o suporte na posição correta, após isso o suporte foi reinstalado e fixado o sensor. Em novo teste a guilhotina ficou na posição correta, no entanto, quando do fechamento da tampa foi constatado não estava assentando. Devido ao tardar do horário e necessidade do uso de caminhão munck para remoção para ajuste no pipe shop pela caldeiraria acordamos de fazer essa atividade amanhã no primeiro horário. _x000a_OBS.: Ao final do dia guilhotina foi fechada novamente para deixar a máquina em condição de partida sem o WHRU. _x000a__x000a_03/04 - Hoje conforme combinado foi realizado pela equipe de caldeiraria e movimentação de carga a remoção da tampa da guilhotina do campo para desbaste das laterais no pipeshop. Foi feito o reparo na tampa e reinstalado o no campo, porém quando da abertura da guilhotina pela equipe de mecânica a mesma não estava parando no ponto correto impedindo novamente o fechamento do tampa. Os TM´s Brazil e Davi atuaram ajustando os trilhos laterais para dar mais mobilidade durante as movimentações. Feito isso, a guilhotina subiu totalmente. Na sequência foi necessário confeccionar uma manta para vedar corretamente a tampa da guilhotina. Finalizada atividade com fechamento dos parafusos o equipamento foi liberado por volta das 17h00."/>
    <m/>
    <s v="Preventiva"/>
    <s v="Tampa da guilhotina do WHRU"/>
    <s v="Tampa"/>
    <x v="4"/>
    <x v="13"/>
    <s v="Exaustão"/>
    <s v="A tampa empenada foi removida para o pipe-shop e tratada de forma a remover o empenamento"/>
    <d v="2019-04-01T00:00:00"/>
    <d v="2019-04-03T17:00:00"/>
    <d v="2019-03-31T18:30:00"/>
    <n v="65.000000000058208"/>
    <n v="5.4999999999417923"/>
    <s v="NÃO"/>
    <x v="0"/>
    <s v="NÃO"/>
    <s v="1-Falha Mecânica"/>
    <s v="1.4-Deformação"/>
    <s v="5-Miscelâneas"/>
    <s v="5.5 Desconhecida"/>
    <x v="4"/>
    <s v="4-Ajuste"/>
    <n v="70.5"/>
  </r>
  <r>
    <x v="2"/>
    <x v="7"/>
    <s v="GE-513201B Falha de Ignição_x000a_Realizada atividade imediata para equipe de mecânica atuar a na limpeza das tochas do TG-B. TMs Davi e Brazil realizaram a remoção tanto das tochas 6,7 e 9 quanto das mangueiras para limpeza em oficina. Durante o processo de limpeza foi identificado a presença de uma espécie de carbonato granulado, material este bem diferente dos resquícios de fuligem embranquecida que estamos acostumados a encontrar em limpezas anteriores. Esse material foi coletado pelo Eng. Lucas com intuito de enviarmos para análise em laboratório externo. Feito a limpeza em oficina as peças foram recompostas no campo liberando a máquina para partir por volta das 15h00. Após a remoção do libra pela operação foi realizada partida na máquina com sucesso, a mesma passou as etapas de ignição das câmaras de forma normal, porém quando do momento da aceleração para deslocamento da PT a máquina veio a cair por SD com indicativo que não houve descolamento da PT (rotação zerada) em ambos os sensores 99PT1/ 99PT2. No entanto, em verificação em campo pela equipe de instrumentação verificamos a PT estava girando, o que indica que falha é nos sensores de velocidade. Devido ao tardar do horário acordamos junto a COTUR para deixar máquina librada para intervenção de verificação dos sensores amanhã no primeiro horário. "/>
    <s v="sim"/>
    <s v="Corretiva"/>
    <s v="Ignitores (tocha) 6, 7 e 9"/>
    <s v="Injetor da tocha"/>
    <x v="4"/>
    <x v="13"/>
    <s v="Sistema de combustão"/>
    <s v="Removidos os injetores para limpeza em bancada e reinstalação após limpeza"/>
    <d v="2019-04-04T00:58:00"/>
    <d v="2019-04-04T15:00:00"/>
    <d v="2019-02-17T21:20:00"/>
    <n v="14.033333333325572"/>
    <n v="1083.6333333333023"/>
    <s v="SIM"/>
    <x v="1"/>
    <s v="NÃO"/>
    <s v="5-Falha Externa"/>
    <s v="5.1-Obstrução/Bloqueio/Entupimento"/>
    <s v="Em análise"/>
    <s v="5.5 Desconhecida"/>
    <x v="3"/>
    <s v="7-Serviço"/>
    <n v="1097.6666666666279"/>
  </r>
  <r>
    <x v="2"/>
    <x v="7"/>
    <s v="GE-513201D-Análise de Falha SD TG-D_x000a_Realizada a inspeção das botoeiras de emergência localizadas em cada lado do hood como previsto. A botoeira do lado direito (para que observa a partida da casota do TG-D) estava em bom estado, com sua vedação íntegra. Porém a botoeira do lado esquerdo estava com muita água internamente, cerca de 1/3 da sua altura. A mesma foi secada. Observamos ainda que a vedação da tampa da botoeira estava totalmente ressecada, sem condições de vedar mais nada. A mesma foi removida e iremos aplicar fita para vedação. Verificamos também a caixa de ligação, localizada logo abaixo da botoeira e ela estava em bom estado. Esta caixa já tinha a fita aplicada para ajudar na vedação, sendo necessário removê-la para abrir (iremos recompor também). Equipe então partiu para realizar os testes de isolação. A botoeira estava OK e as conexões na caixa também, porém o cabo de cerca de 1m que conecta a botoeira na caixa estava com valores muito ruins de isolação, necessitando substituição. Decidimos então em conjunto com o COTUR, por volta das 11h00, por prosseguir na corretiva no TG-D ao longo do dia e realizar partida de outro TG para iniciar o retorno da planta. Mobilizamos TM Márcio para apoiar a elétrica nesta atividade no período da tarde. Foi identificado o cabo necessário nas bobinas de sobra do projeto ASA entre os prédios K-08 e K-09. Refeito então o cabeamento, com sucesso. Foi necessário remover a massa de selagem dos conectores Ex do cabo, em oficina. Realizados diversos testes com a botoeira para nos certificarmos de que ela estava atuando normalmente, estando tudo OK. Refeita a vedação das duas botoeiras e duas caixas de passagem, dos dois lados do hood. Como não havia torofita na ferramentaria, foi aplicado silicone para vedar, mas TM Márcio irá solicitar ao Sup. Thomas e Sup. Antonino a compra de torofita na segunda para melhorar a vedação. Ao final da atividade, chegamos à conclusão de que a causa raiz que ocasionou a queda do TG-D ocorrida na madrugada de 29/03 foi a falha na vedação da botoeira do lado esquerdo do hood. Um fato que chama a atenção é a condição péssima que esta vedação estava somente neste lado, sendo que do outro lado do hood ela estava totalmente íntegra. Considerando que o calor proveniente do hood deve ser aproximadamente igual para os dois lados, temos o palpite de que o lado esquerdo recebe mais insolação que o direito, o que pode ter causado esta deterioração acentuada. Recomendamos agora a abrangência para as demais máquinas conforme oportunidade (ou preventiva). TG-D foi liberado para a OP por volta das 16h30, foi partido com sucesso ainda no turno do dia e colocado para operar em central enquanto aguardamos o retorno de PMXL-1."/>
    <m/>
    <s v="Corretiva planejada"/>
    <s v="YSS-5132603A (86GT2)"/>
    <s v="Vedação da carcaça da botoeira"/>
    <x v="4"/>
    <x v="15"/>
    <s v="Controle e monitoramento"/>
    <s v="Foi realizado inspeção na botoeira e identificado água em seu interior e sue vedação comprometida. Indeitificado também cabeamento ligado a essa botoeira também com baixa isolação. Foi limpa e seca a botoeira e refeita a vedação paliativamente e substituido também o trecho de cabo com baixa isolação."/>
    <d v="2019-04-13T08:00:00"/>
    <d v="2019-04-13T18:00:00"/>
    <d v="2019-03-29T09:47:00"/>
    <n v="9.9999999999417923"/>
    <n v="358.21666666679084"/>
    <s v="NÃO"/>
    <x v="0"/>
    <s v="NÃO"/>
    <s v="4-Falha Elétrica"/>
    <s v="4.1-Curto Circuito"/>
    <s v="3-Operação/Manutenção"/>
    <s v="3.4-Desgaste e deterioção esperados."/>
    <x v="2"/>
    <s v="2-Reparo"/>
    <n v="368.21666666673264"/>
  </r>
  <r>
    <x v="2"/>
    <x v="7"/>
    <s v="TG-A - Falha no whru_x000a_18/04 - Verificado o circuito pneumático do Whru e identificado que o posicionador da válvula de acionamento estava travada. Retirada e levada para bancada. Decidido pelo Coordenador o não fechamento da guilhotina, pois o TGB se encontra disponível._x000a__x000a_19/04 - Substituído o controlador/posicionador e na realização de testes, também identificou que o pistão está em falha. O pistão será substituído na segunda-feira devido ao apoio do andaime _x000a__x000a_20/04 - Devido a falha apresentada no acionamento do Whru durante os testes no dia 18/04, foi identificado anormalidade no cilindro pneumático necessitando ser substituído. Ajustada a OM e negociada a substituição junto a operação de forma extra programada de forma a deixar o TG-A disponível com o whru operacional. Foi realizada a montagem do pau de carga, realizada a substituído o cilindro pneumático por sobressalente, testado o funcionamento e liberado para a operação. Pendente a desmontagem do pau de carga._x000a__x000a_24/04 - Removido pau de carga e realizada a partida do TG-A com sucesso por volta das 11:24h e passado para premix na sequência. Logo após a partir gerou alarme em dois sensores de vibração 1 da GG 39GGI / VE-5132600A (será tratado em uma outra oportunidade de parada do TG-A OM 2019866115) e outro da PT 39PTNEX / VE-5132603A (será tratado na substituição dos sensores da PT) vindo a estabilizar na sequência, estes dois sensores já estão mapeados pela equipe de Grandes Máquinas."/>
    <m/>
    <s v="Preventiva"/>
    <s v="Pistão de acionamento do WHRU"/>
    <s v="Camisa do pistão"/>
    <x v="4"/>
    <x v="17"/>
    <s v="Exaustão"/>
    <s v="Foi testado o sistema pneumático de comando e não foram identificadas anomalias. Foi então identificada que estava havendo passagem pelo pistão de acionamento do WHRU. Esse então foi substituído por sobresalente."/>
    <d v="2019-04-18T13:00:00"/>
    <d v="2019-04-24T11:30:00"/>
    <d v="2019-03-22T19:00:00"/>
    <n v="142.5"/>
    <n v="642"/>
    <s v="NÃO"/>
    <x v="0"/>
    <s v="NÃO"/>
    <s v="2-Falha de Material"/>
    <s v="2.3-Erosão"/>
    <s v="Em análise"/>
    <s v="5.5 Desconhecida"/>
    <x v="3"/>
    <s v="1-Substituição"/>
    <n v="784.5"/>
  </r>
  <r>
    <x v="2"/>
    <x v="7"/>
    <s v="GE-513201C Tensão Elevada no gerador _x000a_[27/04] Hoje, 27/04, por volta das 15h, foi Observado pela OP que a tensão do sistema elétrico da unidade estava muito elevada (14,5 kV). Observando o comportamento dos TGs, foi visto que o TG-C estava com cerca de 14,8 kV de tensão, 20 MVar de potência reativa, e uma corrente de excitação próxima da máxima (12 A). Observado ainda que o GSP estava mandando comandos constantes para redução de tensão do TG-C, sem sucesso. Mobilizamos então o TM Rodney, que estava na frente da instalação do motor do ventilador do cooler do propano B para realizar teste de redução de excitação manual no AVR, também sem sucesso, como um pré-diagnóstico. Tudo indica para um possível problema na bobina (contatora) ou cartão, após o módulo AVR. Foi realizado então o processo de parada normal do TG-C pela OP, que veio a cair bem no fim da remoção de cargas por sobre-tensão, para atuação imediata da equipe de elétrica na correção da falha. Na tentativa de partida do TG-B para suprir a demanda do C, o mesmo entrou em operação com sucesso, porém caiu na passagem para pré-mix por spread, o que levou a OP a partir novamente o TG-D, impactando no tempo de liberação do TG-C para elétrica. Atividade foi iniciar somente por volta das 17h30. TMS Rodney e Valdemar foram ao lcal e identificaram que os módulos AVR estavam funcionando corretamente. Por volta das 18h, envolvemos TM Danilo na análise que identificou que o cartão Controlnet estava com 3 saídas queimadas e deve ter queimado mais uma quarta, o que impedia o funcionamento correto do AVR. Identificamos no estoque o cartão NM 10.633.756  e foi realizada a reserva 86608608/1 nesta OM para substituição. Feito isto, o sistema voltou a funcionar normalmente. No entanto, TMs identificaram que um alarme de sobrecorrente não estava aceitando reset, apesar de seu valor estar indicando zero no momento. Foi observado também que, enquanto o TG funcionava, este alarme já estava atuado mas não causou o SD da máquina. Decidimos por tentar uma partida do TG para verificar se seria impeditivo, quando fomos impedidos por atuação do sensor da porta da casa de filtros de ar do hood. TO Laranjeira apoio tentando fechar a porta algumas vezes, mas o impeditivo não saia. Feito um force para permitir partida da máquina, quando, novamente, não foi possível, desta vez por deslocamento axial excessivo na gearbox (-0,460mm). Foram ligadas as bombas de óleo e por volta das 00h30, os valores de deslocamento atingiram -0,400mm e o reset foi realizado pela OP, deixando a máquina permissiva. Cerca de 5 partidas foram tentadas em seguida, vindo a falhar mais uma vez, desta vez na sequência de ignição. Para esta nova tarefa, foi emitida PT sem OM para atuação (descrita mais abaixo)."/>
    <s v="NÃO"/>
    <s v="Corretiva"/>
    <s v="Regulador de tensão"/>
    <s v="Saída digital de cartão do CLP que comanda o regulador de tensão"/>
    <x v="4"/>
    <x v="12"/>
    <s v="Controle e monitoramento"/>
    <s v="Foi identificado a queima do contato de comando para o regulador de tensão. O cartão foi substituído e o sistema normalizado."/>
    <d v="2019-04-27T16:00:00"/>
    <d v="2019-04-28T01:00:00"/>
    <d v="2019-01-25T19:30:00"/>
    <n v="9"/>
    <n v="2204.4999999999418"/>
    <s v="NÃO"/>
    <x v="0"/>
    <s v="NÃO"/>
    <s v="4-Falha Elétrica"/>
    <s v="4.1-Curto Circuito"/>
    <s v="Em análise"/>
    <s v="Em análise"/>
    <x v="2"/>
    <s v="1-Substituição"/>
    <n v="2213.4999999999418"/>
  </r>
  <r>
    <x v="2"/>
    <x v="7"/>
    <s v="GE-513201B (SD do TG-B na passagem a pré-mix)_x000a_[27/04] Na tentativa de passagem do TG-B para pré-mix após sua partida ter ocorrido com sucesso, houve queda por spread nos termopares 1 e 17, por volta das 16h30. Aberta então nota e preparada esta ordem para atuação da mecânica na substituição das câmaras 1, 2 e 9. Com o retorno com sucesso e passagem para pré-mix do TG-D, decidimos em conjunto com COTUR por realizar a atividade no TG-B apenas amanhã, pois assim a máquina fica disponível para operar ao menos em central no período da noite. Aproveitamos o final do dia para separar todas as ferramentas necessárias, retirar 3 câmaras NM 11.402.793 (reserva 8660031/1) do estoque e já solicitar a PT para atuar amanhã no primeiro horário._x000a__x000a_29/04 - Hoje foi possível realizar a troca das câmaras 1, 2 e 9 do TG-B de forma imediata com a equipe de mecânica. OM/PT foram revisadas de manhã para considerar utilização de pau de carga. Equipe de andaime deu o apoio que precisamos e ao final do dia a atividade foi concluída, liberando o TG-B para a OP às 16h50. As câmaras 8 e 9 não acenderam nas duas primeiras tentativas de partida. Libra foi então reaplicado às 1820 e TMs Brazil e Rodrigo realizaram as duas tochas para limpeza. Foi observado que realmente elas estavam obstruídas, visivelmente. Foi realizada então a limpeza, reinstalação e acompanhada uma nova partida do TG, que ocorreu por volta das 19h45, com sucesso desta vez. TG-B foi parado após 30 minutos de operação, conforme combinado. Câmaras retiradas do TG-B foram colocadas para lavar para serem utilizadas amanhã no TG-D."/>
    <s v="NÃO"/>
    <s v="Corretiva"/>
    <s v="Câmaras de combustão"/>
    <s v="Injetores primário e secundário"/>
    <x v="4"/>
    <x v="13"/>
    <s v="Sistema de combustão"/>
    <s v="Foi necessário realizar a substituição dos injetores 1, 2 e 9 pelo limpos que temos em estoque. Os injetores removidos foram limpos. Após a substituição, houve falha na ignição, onde foram identificados os injetores de tocha de duas câmaras para limpeza."/>
    <d v="2019-04-29T10:30:00"/>
    <d v="2019-04-29T20:00:00"/>
    <d v="2019-04-04T15:00:00"/>
    <n v="9.5000000000582077"/>
    <n v="595.5"/>
    <s v="SIM"/>
    <x v="1"/>
    <s v="NÃO"/>
    <s v="5-Falha Externa"/>
    <s v="5.1-Obstrução/Bloqueio/Entupimento"/>
    <s v="Em análise"/>
    <s v="5.5 Desconhecida"/>
    <x v="2"/>
    <s v="7-Serviço"/>
    <n v="605.00000000005821"/>
  </r>
  <r>
    <x v="2"/>
    <x v="7"/>
    <s v="GE-513201A Shutdown Detecção de Fogo no Hood_x000a_[28/04] Hoje, por volta das 05h15, fomos acionados pelo COTUR com a informação de SD do TG-A por detecção de fogo no hood com disparo de uma bateria de CO2, além da informação da indisponibilidade do TG-C por falha na sequência de ignição e SD do TG-D logo pela manhã em tentativa de passagem ao pré-mix (TG-B também estava com restrição, operando apenas em central devido ao SD de sábado). Mobilizamos de imediato TMs Márcio e Hélvio para atuação, um em cada frente. TM Márcio avaliou em campo e na casota e identificou algumas situações: foi realizado um reset no módulo de controle do sistema de F&amp;G que impediu uma análise mais detalhada do problema; a detecção ocorreu através do detector 3 do hood, que está posicionado sobre as bombas de óleo. Realizamos então testes do detector que respondeu normalmente e chagamos na hipótese mais forte de que o evento foi real. Tentamos ao longo do dia verificar imagens da câmera instalada no hood deste TG mas devido à necessidade atuação constante do TM em campo, não foi possível investir tempo nisto, que podemos verificar nos próximos dias (câmera completa foi retirada de campo). No primeiro horário da manhã, envolvemos TM Rodrigo nesta frente, que realizou reaperto de todas as conexões de gás localizadas no lado das bombas de óleo do hood, conforme decisão gerencial, além das câmaras superiores. Foi então investido tempo da equipe na preparação de um ARO para operar o TG novamente mas com apenas uma bateria de CO2. Esta análise contou com apoio do TM Danilo também, Coord. Gustavo e Eng. Mure. No entanto, resolvemos também mobilizar a Cunzolo para movimentar cilindros para recompor o sistema. Esta atividade foi realizada com sucesso ao longo da tarde e não foi necessário operar o TG-A com o ARO que estava sendo executado. No final do dia, por volta das 17h30, o TG-A foi partido com sucesso pela OP e segue em operação desde então. Nos próximos dias, após resolvermos a situação nas câmaras dos TGs B e D que precisam ser limpas/trocadas para permitir operação em pré-mix, iremos investir tempo em uma análise mais aprofundada do ocorrido._x000a__x000a_29/04 - Hoje equipe de analítica prosseguiu com tentativas de verificar o que foi gravado na câmara que estava dentro do hood, mas está tendo dificuldades por se tratar de um modelo muito novo de equipamento no Brasil, sendo que nem o revendedor possui as informações claras de como isso deve ser feito. Amanhã prosseguiremos com as tentativas. Desde a intervenção de ontem, TG-A tem operado em central, sendo que não há mais indicação de %LEL dentro do hood , sem indicativos de presença de gás neste momento. Hoje no período da tarde, foi feita avaliação conjunta do TG-A com participação do Sup. Thomaz e Ger. Flaviano e foi decidido (informado também a OP), que o mesmo está disponível para operar também em pré-mix, caso necessário._x000a__x000a_30/04 - Hoje TM Márcio Jaime instalou o software da câmara no notebook da analítica e conseguiu estabelecer comunicação com equipamento através da interface RS-485. Foi extraído o arquivo interno de 480MB, mas ainda não conseguimos abrir o mesmo. Suspeitamos da necessidade de licença para abertura do arquivo. Devido a priorização dos atendimentos de emergência nos compressores de venda não foi possível dar continuidade nessa atividade no período da tarde. Dessa forma, foi elaborado pelo TM Márcio um breve roteiro contendo todo o passo a passo para que os demais colaboradores da equipe da analítica possam dar continuidade na atividade ao longo dos próximos dias. Na quinta-feira faremos novo contato com fabricante para se eles conseguiram abrir o arquivo enviado pelo Sup. Thomaz."/>
    <s v="sim"/>
    <s v="Corretiva"/>
    <s v="AIS-5132622A (28FPEV03)"/>
    <s v="Chama no interior do Hood do TG"/>
    <x v="4"/>
    <x v="17"/>
    <s v="Proteção contra incêndio e gás"/>
    <s v="Foi verificado o correto funcionando do detector de gás, sendo indicativo de que houve a ocorrência de chama no interior do hood. Durante investigação foi identificado um material proximo ao chão no hood da PT que aparente ter sido carbonizado, podendo ser a fonte de chama que causou a parada do TG. A origem desse material e algum possível vazamento está em avaliação"/>
    <d v="2019-04-28T05:15:00"/>
    <d v="2019-04-28T17:30:00"/>
    <d v="2019-03-29T05:41:00"/>
    <n v="12.249999999941792"/>
    <n v="719.56666666665114"/>
    <s v="SIM"/>
    <x v="1"/>
    <s v="NÃO"/>
    <s v="2-Falha de Material"/>
    <s v="2.7-Sobreaquecimento"/>
    <s v="Em análise"/>
    <s v="Em análise"/>
    <x v="2"/>
    <s v="9-Inspeção"/>
    <n v="731.81666666659294"/>
  </r>
  <r>
    <x v="2"/>
    <x v="7"/>
    <s v="GE-513201C Falha na Sequência de Ignição_x000a_[28/04] Também de manhã (05h15), fomos informados pelo COTUR sobre as tentativas frustradas de partir o TG-C ao longo da madrugada, todas por falha na sequência de ignição. TM Hélvio foi mobilizado de imediato para realizar teste de centelhamento do RIC e identificou problemas apenas no ignitor 7A, mas que não deveria causar a falha na sequência de ignição do TG, por possuir redundância. Envolvemos então equipe de mecânica (TMs Brazil e Rodrigo) e contamos com apoio do Ger. Flaviano e Coord. Gustavo na análise. Durante as avaliações, chegamos à hipótese de possíveis falhas nas válvulas da tocha (20FGTORD) e dreno da tocha (20FGTORI). Realizada então inspeção em campo pelo TM Hélvio com apoio do TM Brazil e do TM Danilo e foi constatado que ambas estavam travadas. Imediatamente foi feita a remoção de ambas para bancada. Equipe de instrumentação possuía 3 válvulas compatíveis reparadas na oficina. Testamos em bancada, com sucesso, e duas delas foram instaladas em campo. Ambas foram testadas com apoio também do TM Danilo e responderam corretamente. Assim, por volta das 15h00, o TG-C estava disponível para nova tentativa de partida, que ocorreu com sucesso desta vez._x000a_"/>
    <s v="NÃO"/>
    <s v="Corretiva"/>
    <s v="XV-5132637C (20FGTORD)_x000a_SDV-5132636C (20FGTORI)"/>
    <s v="Válvula de dreno da tocha e isolação de gás combustível"/>
    <x v="4"/>
    <x v="12"/>
    <s v="Sistema de combustão"/>
    <s v="Válvula form identificadas em falha em campo e foram substituídas"/>
    <d v="2019-04-28T01:01:00"/>
    <d v="2019-04-28T15:05:00"/>
    <d v="2019-01-25T19:30:00"/>
    <n v="14.066666666592937"/>
    <n v="2213.5166666666628"/>
    <s v="SIM"/>
    <x v="1"/>
    <s v="NÃO"/>
    <s v="1-Falha Mecânica"/>
    <s v="1.6-Emperramento"/>
    <s v="1-Projeto"/>
    <s v="1.2-Materiais Inadequado"/>
    <x v="3"/>
    <s v="1-Substituição"/>
    <n v="2227.5833333332557"/>
  </r>
  <r>
    <x v="2"/>
    <x v="7"/>
    <s v="GE-513201D Falha na válvula 75QGCV_x000a_[29/04] Hoje, por volta das 15h, houve nova queda do TG-D quando operava em central. Eng. Lucas rapidamente fez a avaliação e indicou por falha no controlador de posição da válvula de lubrificação da GG - 75QGCV. Foi criada então OM para atuação imediata amanhã da equipe de instrumentação, em paralelo com a atividade de mecânica na substituição das câmaras; TG-D ficará indisponível por ora._x000a_[30/04] Hoje verificamos a indisponibilidade de sobressalente do módulo controlador para substituição do mesmo para atendimento a recomendação do relatório de análise de falha emitido pelo Eng. Lucas. Com isso, optamos por substituir a válvula original por outra sobressalente disponível em estoque. Houve bastante dificuldade na troca da mesma devido ao local de instalação e a furação da fixação da suportação em campo. Felizmente com apoio da equipe de mecânica conseguimos finalizar a troca do com sucesso no final do turno. Amanhã será dado continuidade na verificação da integridade do cabeamento no campo e no painel conforme definido Fazzini / Eng Lucas juntamente com os testes funcionais de atuação da válvula através do controlador GS3. Máquina foi entregue como disponível por volta das 19h00."/>
    <s v="NÃO"/>
    <s v="Corretiva"/>
    <s v="MV-UH-TSGE-513201 (75QGCV)"/>
    <s v="Cabeamento na chegada da válvula"/>
    <x v="4"/>
    <x v="15"/>
    <s v="Sistema de lubrificação"/>
    <s v="Foi realizada a substituição da válvula, porém sem o diagnóstico de ter sido esse o problema. Em maio, foram identificados alguns cabos que chegam nessa válvula &quot;mordidos&quot;, com a malha metálica exposta, causando baixa isolação. Os pontos identificados foram isolados com fita de alta fusão e a válvula testada após esse reparo, vindo a operar normalmente."/>
    <d v="2019-04-29T15:00:00"/>
    <d v="2019-04-29T19:00:00"/>
    <d v="2019-03-29T09:47:00"/>
    <n v="3.9999999999417923"/>
    <n v="749.21666666673264"/>
    <s v="SIM"/>
    <x v="1"/>
    <s v="NÃO"/>
    <s v="4-Falha Elétrica"/>
    <s v="4.1-Curto Circuito"/>
    <s v="5-Miscelâneas"/>
    <s v="5.5 Desconhecida"/>
    <x v="2"/>
    <s v="2-Reparo"/>
    <n v="753.21666666667443"/>
  </r>
  <r>
    <x v="2"/>
    <x v="7"/>
    <s v="Queda TG-D passagem Premix"/>
    <s v="sim"/>
    <s v="Corretiva"/>
    <s v="GG combustão"/>
    <s v="Camara 9"/>
    <x v="4"/>
    <x v="15"/>
    <s v="Sistema de combustão"/>
    <s v="Queda do TG-D durante tentativa de passagem para Premix"/>
    <d v="2019-04-30T08:00:00"/>
    <d v="2019-04-30T18:28:00"/>
    <d v="2019-04-29T19:00:00"/>
    <n v="10.466666666558012"/>
    <n v="13.000000000116415"/>
    <s v="SIM"/>
    <x v="1"/>
    <s v="NÃO"/>
    <s v="5-Falha Externa"/>
    <s v="5.1-Obstrução/Bloqueio/Entupimento"/>
    <s v="3-Operação/Manutenção"/>
    <s v="3.1-Serviço fora das condições de projeto"/>
    <x v="2"/>
    <s v="1-Substituição"/>
    <n v="23.466666666674428"/>
  </r>
  <r>
    <x v="2"/>
    <x v="7"/>
    <s v="2020260950-PN-C-123101B_IHM Travada (PST COTUR)_x000a_Por volta das 15:00, fomos acionados pois a IHM estava travada, impossibilitando comandos. O compressor foi parado e a Automação substituiu o cartão de comunicação destravando a IHM. Amanha será realizado alguns testes para verificar a eficiência do cartão. _x000a_Status: Concluído - disponível ( Em acompanhamento)"/>
    <m/>
    <s v="Corretiva"/>
    <s v="PN-C-123101B"/>
    <s v="PRESSOSTATO"/>
    <x v="3"/>
    <x v="26"/>
    <s v="Controle e monitoração"/>
    <s v="*Necessário criar operação para elétrica verificar a parte de alimentação do bypass que estava com os led's apagados._x000a_Realizada a troca do cabo de rede, verificado que um dos cartões estava com a trava quebrada, sendo preso com fita isolante para verificar se não é o causador do problema"/>
    <d v="2019-04-18T17:00:00"/>
    <d v="2019-04-18T19:00:00"/>
    <d v="2018-12-23T23:00:00"/>
    <n v="1.9999999998835847"/>
    <n v="2778"/>
    <s v="NÃO"/>
    <x v="0"/>
    <s v="NÃO"/>
    <s v="4-Falha Elétrica"/>
    <s v="4.3-Sem energia/tensão"/>
    <s v="3-Operação/Manutenção"/>
    <s v="3.4-Desgaste e deterioção esperados."/>
    <x v="0"/>
    <s v="2-Reparo"/>
    <n v="2779.9999999998836"/>
  </r>
  <r>
    <x v="2"/>
    <x v="7"/>
    <s v="2020260950-PN-C-123101B_IHM Travada (PST COTUR)_x000a_Durante a verificação da eficácia da troca do cartão, a automação diagnosticou falha nas barreiras intrínsecas e nos reles do Painel. _x000a_Status: Em Andamento- - indisponível ( Em acompanhamento)"/>
    <m/>
    <s v="Corretiva"/>
    <s v="PN-C-123101B"/>
    <s v="BARREIRAS INTRÍNSECAS"/>
    <x v="3"/>
    <x v="26"/>
    <s v="Controle e monitoração"/>
    <s v="SUBSTITUIR BARREIRA INTRÍNSECA"/>
    <d v="2019-04-21T08:00:00"/>
    <d v="2019-04-21T10:30:00"/>
    <d v="2019-04-18T19:00:00"/>
    <n v="2.4999999999417923"/>
    <n v="61.000000000116415"/>
    <s v="NÃO"/>
    <x v="0"/>
    <s v="NÃO"/>
    <s v="3-Falha na Instrumentação"/>
    <s v="3.2 - Sem sinal/indicação/alarme"/>
    <s v="3-Operação/Manutenção"/>
    <s v="3.1-Serviço fora das condições de projeto"/>
    <x v="0"/>
    <s v="2-Reparo"/>
    <n v="63.500000000058208"/>
  </r>
  <r>
    <x v="2"/>
    <x v="7"/>
    <s v="OI 2020260950 - PN-C-123101B_IHM Travada (PST COTUR) (#)_x000a_Após a instalação de jump no pressostato do painel na data de ontem 21/04/19 para verificarmos se apresentaria novamente a falha de desligamento do PN, o PN passou a toda a noite e grande parte do dia de hoje sem apresentar novamente falha do desligamento do PN. Com isso foi realizado um ajuste na reguladora de entrada de ar do PN e removido o jump do pressostato por volta 16:30h, assim que removido o jump ocorreu a queda do PN sendo confirmada a falha do pressostato do PN do compressor. Com isso foi deixado ativo o force físico do relé do painel by passando a pressurização do PN, o painel segue pressurizado porém atuação de intertravamento por baixa pressão do no PN. Coordenador de operação informou que se houver a necessidade de partida do compressor será ativada uma ARO/ADTCP para a operação do compressor_x000a_Planejamento Instrumentação: Favor encerrar a ordem imediata e gerar nova nota/ordem para a substituição do pressostato do PN-C-123101B, gerando a reserva do componente necessário NM 11.233.518 Indicador 230Vca p/sist. pressur./purga. Favor informar o número da nova OM e reserva para acompanhamento._x000a_Status: Em andamento - Disponível"/>
    <s v="sim"/>
    <s v="Corretiva"/>
    <s v="PN-C-123101B"/>
    <s v="PRESSOSTATO"/>
    <x v="3"/>
    <x v="26"/>
    <s v="Controle e monitoração"/>
    <s v="Foi deixado ativo o force físico do relé do painel by passando a pressurização do PN"/>
    <d v="2019-04-22T16:30:00"/>
    <d v="2019-04-22T17:30:00"/>
    <d v="2019-04-21T10:30:00"/>
    <n v="0.99999999994179234"/>
    <n v="30"/>
    <s v="SIM"/>
    <x v="1"/>
    <s v="NÃO"/>
    <s v="4-Falha Elétrica"/>
    <s v="4.3-Sem energia/tensão"/>
    <s v="3-Operação/Manutenção"/>
    <s v="3.4-Desgaste e deterioção esperados."/>
    <x v="2"/>
    <s v="2-Reparo"/>
    <n v="30.999999999941792"/>
  </r>
  <r>
    <x v="2"/>
    <x v="7"/>
    <s v="OI 2020393332 C-123101B- Falha TE-1231119 - SD 30/04(#)_x000a_Acionado a manutenção por volta das 14h30 com a informação da operação da queda do venda B devido a sinal espúrio de temperatura do mancal do vorecon, pelo PI verificamos que temperatura do TE-119 chegou atingir 113ºC. Foi tentado então partida no venda E que estava disponível como backup, mas não houve sucesso devido a falha em alguns sensores de velocidade. Dessa forma, foi emitida PT imediata para atuação das equipes de instrumentação e automação para verificação da correção da falha. Foi mobilizado TM Márcio Jaime com apoio da G&amp;E para essa intervenção.  Após a liberação pela OP foi realizado a medição no TE-1231.119 pelo cabeamento de chegada no painel da IHM do compressor &quot;B&quot; e foi visto que o mesmo estava com o valor coerente de 117 Ohms equivalente a 44ºC similar ao outro sensor ao seu par TE-12131.120 também de temperatura próximo desse valor. . Desta forma foi checado todo o trecho de cabo e encontrado mau contato no conector do cartão do Bently Nevada. Foi realizado reapertado e sanado a falha. Equipamento liberado para operação as 17h30. Solicitado pelo COTUR a inserção de force pela automação para isso foi emitida a ARO 2019/111 para partir a máquina e garantir a confiabilidade. Foi acordado a remoção deste force nos próximos dias para garantir a quitação total da na ordem._x000a_Gustavo, por gentileza conforme sugerido vamos incluir em nossa reunião de análise crítica a implementação de votação para esses sensores de temperatura dos mancais do vorecon para evitar esses SD´s_x000a_Status: Concluído- operando"/>
    <s v="sim"/>
    <s v="Corretiva"/>
    <s v="TE-119"/>
    <s v="Mal contato"/>
    <x v="3"/>
    <x v="26"/>
    <s v="Transmissão de força"/>
    <s v="Foi checado todo o trecho de cabo e encontrado mau contato no conector do cartão do Bently Nevada. Foi realizado reapertado e sanado a falha."/>
    <d v="2019-04-30T14:30:00"/>
    <d v="2019-04-30T18:00:00"/>
    <d v="2019-04-22T17:30:00"/>
    <n v="3.5000000000582077"/>
    <n v="189"/>
    <s v="SIM"/>
    <x v="1"/>
    <s v="NÃO"/>
    <s v="3-Falha na Instrumentação"/>
    <s v="3.3- Sinal/Indicação/Alarme falso"/>
    <s v="3-Operação/Manutenção"/>
    <s v="3.3-Erro de manutenção"/>
    <x v="2"/>
    <s v="2-Reparo"/>
    <n v="192.50000000005821"/>
  </r>
  <r>
    <x v="2"/>
    <x v="7"/>
    <s v="OI 2020384118 - C-123101E Falha no booster_x000a_Ontem no fim da tarde, após retorno operacional das UAPOs, foi identificado pela OP falha no booster do venda E, durante tentativa de partida. Acertamos atuação para hoje no primeiro horário. Instrumentação atuou e foi constatado falha na válvula direcional pneumática. A válvula foi removida, substituído reparo interno, montado em campo. Realizado teste operacional do sistema, operando sem anormalidades. Equipamento entregue por volta das 17h._x000a_Status: Concluído - Disponível._x000a_"/>
    <s v="sim"/>
    <s v="Corretiva"/>
    <s v="Booster"/>
    <s v="Válvula direcional"/>
    <x v="3"/>
    <x v="14"/>
    <s v="Sistema de selagem do eixo"/>
    <s v="Substituir O-rings da válvula direcional"/>
    <d v="2019-04-29T09:00:00"/>
    <d v="2019-04-29T17:00:00"/>
    <d v="2019-03-17T19:30:00"/>
    <n v="8.0000000000582077"/>
    <n v="1021.5"/>
    <s v="SIM"/>
    <x v="1"/>
    <s v="NÃO"/>
    <s v="3-Falha na Instrumentação"/>
    <s v="3.4-Fora de ajuste"/>
    <s v="3-Operação/Manutenção"/>
    <s v="3.4-Desgaste e deterioção esperados."/>
    <x v="3"/>
    <s v="2-Reparo"/>
    <n v="1029.5000000000582"/>
  </r>
  <r>
    <x v="2"/>
    <x v="7"/>
    <s v="2020393335 C-123101E- Falha Sensores Velocidade (#)_x000a_Após a intervenção no venda B foi emitida PT por volta das 18h00 para atuação no compressor de venda E com intuito de disponibilizar a máquina como backup da unidade considerando que venda D ainda está indisponível devido ao processo de remoção de libra pela operação. Foi verificado através da IHM da máquina que quatro sensores de velocidade SE-401/402/403/404 estavam em falha. Foi emitida pela UOTOP a ARO 2019/111 para abertura do painel pressurizado. A princípio suspeitávamos de falha nas barreiras intrínsecas, porém ao verificar a impedâncias das mesmas constatamos que todas estavam com valores dentro da tolerância indicada pelo fabricante entre 700 a 900 Kohms. Desta forma, constatamos que a falha era oriunda dos cartões do Bently Nevada que estavam com a indicação de falha e então sacamos um cartão por vez do slot e ao reconecta-los um por um as falhas desaparecendo. Após a intervenção foi regularizado a pressurização do painel e dado baixa na ARO. Equipamento foi testado e liberado pela manutenção por volta das 19h30. Gustavo, precisamos fazer nova consulta a GE/Bently para ver existe alguma revisão de firmware para esses módulos da bently que possa sanar de forma efetiva essas falhas que estamos tendo nos cartões. Tivemos uma atualização de firmware nesses módulos a pouco mais de três anos, pode ser que exista alguma novidade. Enfim, conversamos na reunião de análise crítica sobre este assunto._x000a_Obs.: TM´s Márcio Jaime e Danilo atuaram até as 19h30._x000a_Status: Concluído- disponível"/>
    <m/>
    <s v="Corretiva"/>
    <s v="Cartão Bently"/>
    <s v="Cartão Bently"/>
    <x v="3"/>
    <x v="14"/>
    <s v="Controle e monitoração"/>
    <s v=" Constatamos que a falha era oriunda dos cartões do Bently Nevada que estavam com a indicação de falha e então sacamos um cartão por vez do slot e ao reconecta-los um por um as falhas desaparecendo"/>
    <d v="2019-04-30T18:00:00"/>
    <d v="2019-04-30T19:30:00"/>
    <d v="2019-04-29T17:00:00"/>
    <n v="1.5"/>
    <n v="24.999999999941792"/>
    <s v="NÃO"/>
    <x v="0"/>
    <s v="NÃO"/>
    <s v="3-Falha na Instrumentação"/>
    <s v="3.1-Falha de Controle"/>
    <s v="3-Operação/Manutenção"/>
    <s v="3.3-Erro de manutenção"/>
    <x v="3"/>
    <s v="12-Outra"/>
    <n v="26.499999999941792"/>
  </r>
  <r>
    <x v="2"/>
    <x v="7"/>
    <s v="OBS: C-123102A - Shutdown do compressor (#) -  PF: Daniel_x000a_Hoje por volta das 16:55h, fomos acionados pela operação com a informação que havia ocorrido o shutdown do compressor C-123102A as 16:41h acusando somente um alarme na IHM do compressor de XS-1231578A - Parada de Emergência SSC e não subiu nenhum alarme nas ECOS da sala de controle. Assim que cheguei no compressor por volta das 17:05h, já havia sido resetado o alarme e realizada a partida do compressor as 17:02h. O TM Tiago, Grammlich e Hélvio avaliaram a queda do compressor no primeiro momento, identificando que este comando XS-1231578A é externo ao skid do compressor que poderia ser atuado pelo nível dos vasos de sucção, sensores de fogo e gás ou comando do PES. No histórico de alarmes não acusou nenhuma atuação de nenhum dos sensores, com isso foi avaliado o histórico do PES para sabermos se ocorreu algum comendo de parada pelo PES que também não foi encontrado nada no momento, o último registro do PES era as 10:51h da manhã. Como foi resetada a falha e dado a partida no compressor, não foi possível identificar a origem do alarme. Então foi orientado a OP para que não realize o reset dos alarmes para que consigamos encontrar a possível falha._x000a_OBS: Quando verifiquei o histórico de alarmes deste compressor na IHM, identifiquei a atuação deste mesmo alarme no dia 29/03 as 04:25h e no PI acusa a queda do compressor as 04:21h, não foi encontrado histórico de atuação neste compressor no dia 29/03 que seguiu operando até a data de hoje com esta ocorrência."/>
    <s v="NÃO"/>
    <s v="Corretiva"/>
    <s v="PN-C-123102A"/>
    <s v="Cartão sistema SD PES"/>
    <x v="1"/>
    <x v="6"/>
    <s v="Controle e monitoramento"/>
    <s v="ARO para disponibilização do compressor"/>
    <d v="2019-04-08T16:40:00"/>
    <d v="2019-04-08T17:02:00"/>
    <d v="2019-03-04T19:20:00"/>
    <n v="0.36666666663950309"/>
    <n v="837.33333333337214"/>
    <s v="NÃO"/>
    <x v="0"/>
    <s v="NÃO"/>
    <s v="3-Falha na Instrumentação"/>
    <s v="3.3- Sinal/Indicação/Alarme falso"/>
    <s v="Em análise"/>
    <s v="Em análise"/>
    <x v="2"/>
    <s v="6-Verificação"/>
    <n v="837.70000000001164"/>
  </r>
  <r>
    <x v="2"/>
    <x v="7"/>
    <s v="2020114272-C-123102A - Shutdown do compressor -  PF:Caleiras_x000a_No começo da manha, fomos informados que houve um Shutdown no C-123102A durante a madrugada. Ficamos a manha inteira analisando a falha, comparando com o último Shutdown dessa maquina em 08-04 e não foi encontrada nenhuma falha. No mesmo momento do Shutdown  ocorreram a parada da B-2123101A e a iluminação do galpão do venda. Teremos que se aprofundar na causa, pois é o segundo  Shutdown em 10 dias._x000a__x000a_21/04 - TM Squinca deu continuidade na avaliação do shutdown ocorrido na madrugada do dia 19/04. Pelo histórico de falha na IHM do compressor, apresentou o mesmo alarme do dia 08/04 XS-1231578A - Parada de Emergência SSC. O TM Squinca suspeita de algum mau contato que pode estar gerando estas quedas espúrias do compressor, com isso o TM inseriu na confirmação da desta OM os pontos que devem ser verificados tanto PES e no painel do compressor que podem estar originalizando estas quedas. Foi também verificado que os pontos no PES não fazem parte do mesmo cartão, já eliminando a possibilidade de uma falha em cartão. Neste evento do dia 19/04, houve o relato de que no mesmo momento ocorreu a parada da B-2123101A e do PL do Gas de Venda, também foram inseridos na OM os pontos que deveram ser reapertados também no PES. Para estes reapertos o compressor e bomba devem estar parados devido o risco de queda na atuação."/>
    <s v="NÃO"/>
    <s v="Corretiva"/>
    <s v="PN-C-123102A"/>
    <s v="Cartão sistema SD PES"/>
    <x v="1"/>
    <x v="6"/>
    <s v="Controle e monitoramento"/>
    <s v="ARO para disponibilização do compressor"/>
    <d v="2019-04-19T02:02:00"/>
    <d v="2019-04-19T08:25:00"/>
    <d v="2019-04-08T17:02:00"/>
    <n v="6.3833333333604969"/>
    <n v="249"/>
    <s v="NÃO"/>
    <x v="0"/>
    <s v="NÃO"/>
    <s v="3-Falha na Instrumentação"/>
    <s v="3.3- Sinal/Indicação/Alarme falso"/>
    <s v="Em análise"/>
    <s v="Em análise"/>
    <x v="2"/>
    <s v="6-Verificação"/>
    <n v="255.3833333333605"/>
  </r>
  <r>
    <x v="2"/>
    <x v="7"/>
    <s v="OE 2020302483 - PN-C-123102A Cabos frouxos (Novo SD do C-123102A com atuação do sinal XS-1231578A) / Perda de Iluminação do galpão dos vendas -  PF: Daniel_x000a_Hoje, por volta das 17h45, fomos informados pelo COTUR sobre nova queda do C-123102A e o sinal XS-1231578A - Parada de Emergência SSC apareceu novamente como o primeiro evento. Estamos com a OM 2020302483 pronta para executar reaperto em todos os possíveis pontos do PES e do painel do compressor levantados pelos TMs de automação que podem causar esta falha. Ela seria programada para a semana 18 pois depende do compressor parado para liberação. Porém, com o evento de hoje, acertamos com o Coord. Medeiros a partida do C-123102B e iríamos realizar esta OM amanhã como extra, porém, com as dificuldades na partida do compressor B, antecipamos a execução para hoje. TM Danilo inicialmente verificou os pontos previstos na OM no painel de campo e todos estavam muito bem apertados. No PES, foram encontrados alguns pontos frouxos, com a necessidade de reapertar cerca de 2 voltas. Não entendemos que esta falta de aperto era grande o suficiente para ocasionar esta falha. Foi verificado que a atuação do sinal XS-1231578A não estava permitindo reset, mesmo após nossa atuação de reaperto. TM Danilo precisará investir mais tempo nesta análise amanhã para disponibilizar novamente o compressor. Neste evento de SD do C-123102A de hoje, foi observado novamente a mesma situação ocorrida em 18/04: além do compressor, caiu a iluminação do galpão dos compressores de venda e só não caiu a B-2123101A porque ela já estava parada. Assim, após a partida com sucesso do C-123102B após atuação da instrumentação, voltamos as atenções para restabelecer a condição da iluminação, que oferecia risco aos TOs do turno da noite. Envolvido apoio dos TMs Gilberto e Alberto da CCT nesta atividade, para testes nas gavetas na K-13. Foi verificado que o sinal enviado não está chegando no CCM, deixando claro que o problema está entre os bornes que chegam na gaveta e o cartão do PLC da linha de shutdown de alguns equipamentos (dentre eles o C-123102A) e a iluminação do galpão dos vendas. Devido ao horário avançado, suspendemos a atuação hoje mas amanhã retornaremos nesta verificação no PES para dar prosseguimento. C-123102A foi deixado indisponível hoje, bem como a iluminação no galpão dos vendas apagada."/>
    <s v="NÃO"/>
    <s v="Corretiva"/>
    <s v="PN-C-123102A"/>
    <s v="Cartão sistema SD PES"/>
    <x v="1"/>
    <x v="6"/>
    <s v="Controle e monitoramento"/>
    <s v="ARO para disponibilização do compressor"/>
    <d v="2019-04-25T17:13:00"/>
    <d v="2019-04-26T17:00:00"/>
    <d v="2019-04-19T08:25:00"/>
    <n v="23.783333333325572"/>
    <n v="152.80000000004657"/>
    <s v="NÃO"/>
    <x v="0"/>
    <s v="NÃO"/>
    <s v="3-Falha na Instrumentação"/>
    <s v="3.3- Sinal/Indicação/Alarme falso"/>
    <s v="Em análise"/>
    <s v="Em análise"/>
    <x v="2"/>
    <s v="6-Verificação"/>
    <n v="176.58333333337214"/>
  </r>
  <r>
    <x v="2"/>
    <x v="7"/>
    <s v="GRUPO OPERAÇÃO - QUEDA DO C-123101A 14:24 DEVIDO PARADA DOS VENTILADORES P-12-A-B E P-12-A-C AO MESMO TEMPO. TEMPERATURA SUBIU ATÉ O TRIP EM CERCA DE 3 MINUTOS E NÃO FOI POSSÍVEL VERIFICAR O PROBLEMA A TEMPO DE IMPEDIR A QUEDA DA MÁQUINA. _x000a_"/>
    <s v="sim"/>
    <s v="Preventiva"/>
    <s v="VE-123112A-B "/>
    <s v="Inversor "/>
    <x v="3"/>
    <x v="10"/>
    <s v="Miscelânea"/>
    <s v="Repartida do equipamento"/>
    <d v="2019-04-12T14:06:00"/>
    <d v="2019-04-12T14:19:00"/>
    <d v="2019-03-01T11:00:00"/>
    <n v="0.21666666667442769"/>
    <n v="1011.0999999999767"/>
    <s v="SIM"/>
    <x v="1"/>
    <s v="NÃO"/>
    <s v="3-Falha na Instrumentação"/>
    <s v="3.3- Sinal/Indicação/Alarme falso"/>
    <s v="Em análise"/>
    <s v="Em análise"/>
    <x v="2"/>
    <s v="3-Modificação"/>
    <n v="1011.3166666666511"/>
  </r>
  <r>
    <x v="2"/>
    <x v="7"/>
    <s v="C-123102B Falha na partida por falha na XV-503B_x000a_Após a queda do compressor de propano A relatada acima, na tentativa de partida do compressor B por volta das 18h, houve falha da XV-503B, impedindo a operação da OM. Solicitado apoio imediato do TM Hélvio e Márcio Jaime para verificação em campo da ocorrência. solenoide bate mas nada acontece e depois de um tempo a válvula entra em falha sem se movimentar. Optamos por realizar a troca do kit de reparo de uma solenóide idêntica que a equipe possuía na oficina para substituir a defeituosa em campo. Após trocar o reparo, a solenóide foi testada em bancada, com sucesso e instalada na XV-503B em seguida. Feitos testes na XV que respondeu corretamente. TMs acompanharam a partida do compressor que ocorreu com sucesso por volta das 20h15."/>
    <s v="sim"/>
    <s v="Corretiva"/>
    <s v="XV-503B"/>
    <s v="Solenoide  XV"/>
    <x v="1"/>
    <x v="30"/>
    <s v="Acionamento de acessórios"/>
    <s v="Substituição de kit de reparo solenoíde"/>
    <d v="2019-04-25T17:55:00"/>
    <d v="2019-04-25T20:15:00"/>
    <d v="2018-09-13T15:00:00"/>
    <n v="2.3333333332557231"/>
    <n v="5378.9166666667443"/>
    <s v="SIM"/>
    <x v="1"/>
    <s v="NÃO"/>
    <s v="3-Falha na Instrumentação"/>
    <s v="3.2 - Sem sinal/indicação/alarme"/>
    <s v="3-Operação/Manutenção"/>
    <s v="3.4-Desgaste e deterioção esperados."/>
    <x v="2"/>
    <s v="1-Substituição"/>
    <n v="5381.25"/>
  </r>
  <r>
    <x v="2"/>
    <x v="7"/>
    <s v="OI-PN-513202 (DJ-52.7) - FALHA NO CARREGAMENTO DE MOLA_x000a__x000a_OBS. DA NOTA. APÓS A PARTIDA DO COMPRESSOR_x000a_O MOTOR DE CARREGAMENTO DE MOLA NÃO DESLIGOU, FOI NECESSÁRIO A PARADA DO_x000a_COMPRESSOR C-123701A."/>
    <m/>
    <s v="Corretiva"/>
    <s v="PN-513202 (DJ-52.7) "/>
    <s v="Micro switch"/>
    <x v="0"/>
    <x v="1"/>
    <s v="Painel elétrico"/>
    <s v="Substituição do micro switch"/>
    <d v="2019-04-03T11:30:00"/>
    <d v="2019-04-03T17:00:00"/>
    <d v="2019-02-15T01:58:00"/>
    <n v="5.5000000001164153"/>
    <n v="1137.5333333333256"/>
    <s v="NÃO"/>
    <x v="0"/>
    <s v="NÃO"/>
    <s v="4-Falha Elétrica"/>
    <s v="4.3-Sem energia/tensão"/>
    <s v="3-Operação/Manutenção"/>
    <s v="3.4-Desgaste e deterioção esperados."/>
    <x v="0"/>
    <s v="1-Substituição"/>
    <n v="1143.033333333442"/>
  </r>
  <r>
    <x v="2"/>
    <x v="7"/>
    <s v="OE  2020107280 -  B-6313101B - Pressão alta no sistema de selagem (#) - PF: Gobis_x000a_Acompanhada a partida do OCVAP II por volta das 17:40h com as bombas booster B e principal B duas vezes sem sucesso devido as UV's não abrirem, as quais foram testadas com abertura manual em campo com sucesso. Nestas duas partidas a bomba booster B partiu a princípio sem anormalidades. Por volta das 18:10h foi realizado a terceira partida das bombas booster Be principal B com sucesso, a pressão do sistema de selagem da bomba booster B na partida atingiu aos 17.7kgf se estabilizando na sequência em torno de 13.7 a 14,2kgf, onde a bomba B principal apresentou um consumo elevado do fluído de selagem lado LA, a qual a PSV apresenta passagem. Após 15 minutos de operação do sistema, ocorreu a parada do sistema por atuação do PIT-6313102B chegando a indicar 29.7kgf no sistema de selagem, igualmente a indicação do PI ao lado (Presenciei em campo). O que mais me chamou a atenção foi que a pressão da selagem a booster coincidentemente subiu no exato momento em que era finalizado abastecimento do DRU lado LA da bomba principal, o qual não chegou a topar o nível máximo do DRU. Os dois sistemas de selagem das bombas são totalmente independentes, porém o aumento da pressão da selagem da booster na partida realizada em 07/04 também ocorreu durante o abastecimento do DRU. Agora temos que aprofundar na análise da pressão alta na selagem da bomba booster B foi causa da queda do sistema ou consequência. _x000a_Outro ponto que me chamou atenção nas duas primeiras partidas sem sucesso do sistema. Logo que parou a bomba booster B fechou somente a válvula motorizada da descarga e a bomba partiu sem comando aparente e parando logo após. Este evento"/>
    <s v="NÃO"/>
    <s v="Corretiva"/>
    <s v="DRU"/>
    <s v="DRU"/>
    <x v="2"/>
    <x v="25"/>
    <s v="Sistema de selagem do eixo"/>
    <s v="Drenagem de nível excessivo de tomada de selagem"/>
    <d v="2019-04-05T14:55:00"/>
    <d v="2019-04-21T15:00:00"/>
    <d v="2018-05-05T16:00:00"/>
    <n v="384.08333333325572"/>
    <n v="8038.9166680555791"/>
    <s v="SIM"/>
    <x v="1"/>
    <s v="NÃO"/>
    <s v="5-Falha Externa"/>
    <s v="5.3-Influências Externas diversas"/>
    <s v="3-Operação/Manutenção"/>
    <s v="3.2-Erro de operação"/>
    <x v="2"/>
    <s v="8-Teste"/>
    <n v="8423.0000013888348"/>
  </r>
  <r>
    <x v="2"/>
    <x v="7"/>
    <s v="OM 2020104373 - B-2123101A Sanar Vazamento de òleo no Retentor do Redutor "/>
    <m/>
    <s v="Corretiva"/>
    <s v="Redutor"/>
    <s v="Retentor"/>
    <x v="2"/>
    <x v="32"/>
    <s v="Sistema de selagem do eixo"/>
    <s v="Substituição do retentor"/>
    <d v="2019-04-10T08:30:00"/>
    <d v="2019-04-11T16:30:00"/>
    <d v="2019-02-06T10:06:00"/>
    <n v="32.000000000058208"/>
    <n v="1510.4000000000233"/>
    <s v="NÃO"/>
    <x v="1"/>
    <s v="NÃO"/>
    <s v="1-Falha Mecânica"/>
    <s v="1.1-Vazamento"/>
    <s v="5-Miscelâneas"/>
    <s v="5.5 Desconhecida"/>
    <x v="0"/>
    <s v="1-Substituição"/>
    <n v="1542.4000000000815"/>
  </r>
  <r>
    <x v="2"/>
    <x v="7"/>
    <s v="OM 2020294230 - M-P-C-3123102B-01B - Falha no motor "/>
    <m/>
    <s v="Corretiva"/>
    <s v="M-P-C-3123102B"/>
    <s v="Motor Elétrico"/>
    <x v="1"/>
    <x v="2"/>
    <s v="Acionamento de acessórios"/>
    <s v="Substituição do motor"/>
    <d v="2019-04-21T03:41:00"/>
    <d v="2019-04-28T17:30:00"/>
    <d v="2019-03-09T20:00:00"/>
    <n v="181.81666666665114"/>
    <n v="1015.6833333332324"/>
    <s v="NÃO"/>
    <x v="0"/>
    <s v="NÃO"/>
    <s v="1-Falha Mecânica"/>
    <s v="1.2-Vibração"/>
    <s v="5-Miscelâneas"/>
    <s v="5.5 Desconhecida"/>
    <x v="2"/>
    <s v="1-Substituição"/>
    <n v="1197.4999999998836"/>
  </r>
  <r>
    <x v="2"/>
    <x v="7"/>
    <s v="B-2621301B - Rompimento de selo LA"/>
    <m/>
    <s v="Corretiva"/>
    <s v="B-2621301B"/>
    <s v="Selo mecânico"/>
    <x v="2"/>
    <x v="16"/>
    <s v="Sistema de selagem do eixo"/>
    <s v="Substituição do Selo"/>
    <d v="2019-04-22T08:00:00"/>
    <d v="2019-04-30T23:59:00"/>
    <d v="2019-02-24T17:43:00"/>
    <n v="207.9833333332208"/>
    <n v="1358.283333333442"/>
    <s v="NÃO"/>
    <x v="1"/>
    <s v="NÃO"/>
    <s v="2-Falha de Material"/>
    <s v="2.5-Fratura/Quebra"/>
    <s v="Em análise"/>
    <s v="Em análise"/>
    <x v="0"/>
    <s v="1-Substituição"/>
    <n v="1566.2666666666628"/>
  </r>
  <r>
    <x v="2"/>
    <x v="7"/>
    <s v="OI 2020300310 - B-2123101A - Substituição rolamento da caixa seca (PST COTUR + PFCEO - Prazo 26/04) (#) -  PF:Gobis"/>
    <m/>
    <s v="Corretiva"/>
    <s v="Redutor"/>
    <s v="Rolamento "/>
    <x v="2"/>
    <x v="32"/>
    <s v="Acionamento de acessórios"/>
    <s v="Substituição de rolamentos caixa seca"/>
    <d v="2019-04-24T08:30:00"/>
    <d v="2019-04-24T17:30:00"/>
    <d v="2019-04-11T16:30:00"/>
    <n v="9"/>
    <n v="303.99999999994179"/>
    <s v="NÃO"/>
    <x v="1"/>
    <s v="NÃO"/>
    <s v="1-Falha Mecânica"/>
    <s v="1.2-Vibração"/>
    <s v="5-Miscelâneas"/>
    <s v="5.5 Desconhecida"/>
    <x v="0"/>
    <s v="1-Substituição"/>
    <n v="312.99999999994179"/>
  </r>
  <r>
    <x v="2"/>
    <x v="1"/>
    <s v="OI 2020638863 C-123101E - Análise de Falha SD 17/05 – PF: Caleiras_x000a_Acionado a manutenção por volta das 15h15 do dia 17/05 com a informação da operação da queda do compressor de venda E sem motivo aparente. Houve somente a indicação na tela do alarme de primeiro evento denominado XS-405(parada pressurizada). TM Danilo e Sugahara realizaram print da tela de alarmes e salvaram na estação da sala de controle. Em função da operação já retornar logo em seguida ao SD com a máquina operação não foi possível darmos continuidade nessa análise de falha. Na tela de eventos de alarmes do sistema antisurge é possível verificar que alguns canais estão indo para falha e retornando logo em seguida. Neste momento da queda houve a indicação da falha na entrada do canal 7. O operador de sala informou que houve a indicação na tela da ECOS de falha, primeiro no PIT-228 e logo em seguida no FIC-210. Foi gerada essa ordem para programarmos análise de falha conjunta pelo Eng. Pedro junto com a equipe de automação. Foi aberto a nota ZO 11479743 pela operação para registro do evento na máquina. Equipamento segue operando sem anormalidades._x000a_20/05 - Dando continuidade na verificação da falha que levou a parada do compressor em 17/05, foi verificado que no dia 17/05/2019 às 15:04:57 atuou no Cimplicity (supervisório do Gás de Venda) o ponto XS-405_FIRST &quot;COMPRESSOR PRESSURIZED SHUTDOWN FROM ESD&quot;, esse ponto ele é gerado no CLP PES e enviado para CLP do Gás de Venda. Neste momento foi identificado que a XV-1231211 atuou falha na posição da válvula, essa falha só ocorre quando a válvula perde a posição  e que conta 90 segundos antes de atuar a falha. Sendo diagnosticado que a causou a parada pressurizada do compressor. Agora deverá ser programada intervenção para correção da falha para atuação pelo rodízio ou oportunidade de parada do compressor._x000a_"/>
    <m/>
    <s v="Corretiva"/>
    <s v="XV-1231211"/>
    <s v="Micro Swit"/>
    <x v="3"/>
    <x v="14"/>
    <s v="Controle e monitoração"/>
    <s v="A Operação partiu novamente a máquina."/>
    <d v="2019-05-17T15:04:00"/>
    <d v="2019-05-17T15:40:00"/>
    <d v="2019-04-29T17:00:00"/>
    <n v="0.6000000000349246"/>
    <n v="430.06666666665114"/>
    <s v="SIM"/>
    <x v="1"/>
    <s v="NÃO"/>
    <s v="3-Falha na Instrumentação"/>
    <s v="3.3- Sinal/Indicação/Alarme falso"/>
    <s v="3-Operação/Manutenção"/>
    <s v="3.3-Erro de manutenção"/>
    <x v="2"/>
    <s v="1-Substituição"/>
    <n v="430.66666666668607"/>
  </r>
  <r>
    <x v="2"/>
    <x v="1"/>
    <s v="OM 2020260950 PN-C-123101B_IHM TRAVADA – PF: Caleiras_x000a_Devido falhas recorrentes de travamento da IHM, reinstalado software na IHM em campo corrigindo a falha normalizando._x000a_"/>
    <m/>
    <s v="Corretiva"/>
    <s v="IHM"/>
    <s v="IHM"/>
    <x v="3"/>
    <x v="26"/>
    <s v="Controle e monitoração"/>
    <s v="reinstalado software na IHM em campo "/>
    <d v="2019-05-22T08:00:00"/>
    <d v="2019-05-22T12:00:00"/>
    <d v="2019-04-30T18:00:00"/>
    <n v="3.9999999999417923"/>
    <n v="518.00000000005821"/>
    <s v="NÃO"/>
    <x v="0"/>
    <s v="NÃO"/>
    <s v="3-Falha na Instrumentação"/>
    <s v="3.2 - Sem sinal/indicação/alarme"/>
    <s v="3-Operação/Manutenção"/>
    <s v="3.4-Desgaste e deterioção esperados."/>
    <x v="0"/>
    <s v="2-Reparo"/>
    <n v="522"/>
  </r>
  <r>
    <x v="2"/>
    <x v="1"/>
    <s v="OM 2018599459 - MCB-VE-150/151/152 Subst. Chaves de Vibração (PST COTUR – Prazo 28/05): - PF: Caleiras_x000a_Conforme programado foi realizada a substituição das 3 chaves de vibração dos ventiladores com sucesso. Os ventiladores C-123101B-B e B-C foram testados com sucesso, porém o VE-123101A-D mesmo chegando no limite do ajuste da chave de vibração o ventilador desarmava imediatamente apresentando um ruído elevado no conjunto do ventilador e quando colocado para operar o VE-123101B-D com qualquer um dos outros ventiladores ambos vinham desarmar por atuação da chave de vibração. Acordado com a gerência que amanhã será realizado uma análise de vibração do conjunto para sabermos a real condição do VE-123101B-D se estará disponível ou não. Foi removido os force em campo porém ARA 2019-094 segue ativa na PST._x000a__x000a_24/05 - Realizado nova partida do ventilador VE-123101B-D para verificação da vibração que atuou o sensor de vibração, equipe da preditiva avaliou um dano no rolamento do ventilados gerando níveis de alarmes críticos de vibração na ordem de 20 gE e o damper oscilando deixando o ventilador indisponível. Preditiva já havia nota de recomendação para corretiva deste ventilador que será programado para a semana 22. OBS.: Removidos os forces das chaves de vibração em campo, pendente apenas o Cotur remover da PST._x000a_"/>
    <m/>
    <s v="Corretiva"/>
    <s v="Ventilador"/>
    <s v="Rolamento"/>
    <x v="3"/>
    <x v="26"/>
    <s v="Sistema de lubrificação"/>
    <s v="Substituição do Rolamento"/>
    <d v="2019-05-23T08:00:00"/>
    <d v="2019-05-23T17:00:00"/>
    <d v="2019-05-22T12:00:00"/>
    <n v="9"/>
    <n v="20.000000000058208"/>
    <s v="NÃO"/>
    <x v="0"/>
    <s v="NÃO"/>
    <s v="1-Falha Mecânica"/>
    <s v="1.2-Vibração"/>
    <s v="3-Operação/Manutenção"/>
    <s v="3.4-Desgaste e deterioção esperados."/>
    <x v="9"/>
    <s v="1-Substituição"/>
    <n v="29.000000000058208"/>
  </r>
  <r>
    <x v="2"/>
    <x v="1"/>
    <s v="OM 2020596034 - PN-C-123101B Alteração lógica (PST COTUR – ARO 2019-101 - Prazo 30/05) – PF: Caleiras_x000a_Conforme programado foi iniciada a alteração da lógica de TRIP do compressor para alarme para falha de pressurização do PN do compressor. A equipe de automação obteve algumas dificuldades na realização da alteração, onde foi envolvido o Eng. Takahashi e ajustada na OM a instrução técnica para a realização da mudança. OM já ajustada com as novas recomendações e será retomada na segunda feira em conjunto com o Eng. Takahashi._x000a__x000a_27/05 - Concluída etapa de elétrica da atividade. Equipe de automação sanou todas as dúvidas que possuía e deu continuidade na atividade. Amanhã prevemos finalizar a implementação, com apoio do Eng. Pedro._x000a__x000a_28/05 - Foram realizadas alterações na lógica do CLP do compressor na tela de SD pressurização e configuração dos pontos necessários na IHM de campo conforme IT._x000a_Ficou pendente realizar a comunicação entre PLC do compressor e servidor iFix com a IHM K21. Será dado continuidade amanhã._x000a__x000a_29/05 - Hoje foi dado continuidade na atividade, com envolvimento do Eng. Lucas e Eng. Pedro e chegamos a conclusão de que será necessário apoio da TIC para conseguirmos subir o alarme nas ECOS dos TOs de Painel. Isto porque precisamos das configurações de Decon dos roteadores, que só a TIC possui. Hoje no final da tarde, já foi feito contato com a TIC e conseguimos mobilizar o Técnico Sumita para prestar este apoio, de amanhã até sexta. Segue em andamento amanhã._x000a_30/05 - A equipe da Automação junto com o Sumita da TIC, conseguiram fechar a comunicação entre os dois sistemas (variáveis gás de venda com o supervisório iFix ECOS).O problema encontrado estava na atualização dos dados do registro do windows do OPC Server do CIMPLICITY nos servidores de base real da fase 1 STR001A/B. Esse problema estava impedindo que as DCOM já configurada funcionasse corretamente. Foram checados os usuários e senhas que estavam logados no serviço do server OPC, que utiliza como o usuário padrão OPC_UTGCA. Também foram checados os usuários cadastrados no Windows nos   servidores de base real da fase 1 STR001A/B   e estação de supervisão de gás e venda do K-21. Após a atualização do registro do Windows nas máquinas SCADA da fase 1, o problema foi corrigido e a comunicação entre eles estabelecida. Foi cadastrados os TAGs oriundos do sistema de pressurização do painel no OPC CLIENT das  máquinas SCADA da fase 1. Com isso, no dia de amanhã será finalizado o serviço com a criação de TAGs nos servidores SCADA, assim como a criação da animação na tela do sistema de compressão de gás e venda. Acertado com COTUR Ornan que seja dado baixa neste item da PST amanhã, conforme discutido no REDIA, cumprindo o prazo combinado. Porém seguiremos trabalhando na base de dados e atualização das telas._x000a_"/>
    <m/>
    <s v="Corretiva planejada"/>
    <s v="Pressostato do painel"/>
    <s v="Pressostato"/>
    <x v="3"/>
    <x v="26"/>
    <s v="Controle e monitoramento"/>
    <s v="Altereção na lógica"/>
    <d v="2019-05-24T07:30:00"/>
    <d v="2019-05-31T16:00:00"/>
    <d v="2019-05-22T12:00:00"/>
    <n v="176.49999999994179"/>
    <n v="43.5"/>
    <s v="NÃO"/>
    <x v="0"/>
    <s v="NÃO"/>
    <s v="3-Falha na Instrumentação"/>
    <s v="3.3- Sinal/Indicação/Alarme falso"/>
    <s v="3-Operação/Manutenção"/>
    <s v="3.4-Desgaste e deterioção esperados."/>
    <x v="2"/>
    <s v="3-Modificação"/>
    <n v="219.99999999994179"/>
  </r>
  <r>
    <x v="2"/>
    <x v="1"/>
    <s v="Por volta das 20:20h, o coordenador de operação acionou a manutenção, devido o motor do carregamento de mola do disjuntor estava acionado constantemente. Equipe da CCT avaliou a falha e necessitava a parada do compressor para realizar a intervenção, então foi conversado com o coordenador e decido em fazer a inversão dos compressores para atuação no disjuntor do C-123701A pela manhã. Por volta das 22:30h foi acionada a manutenção devido na manobra de inversão dos compressores de reciclo C-123701A pelo C-123701B, veio o TRIP do compressor C-123701B por atuação do sensor de vibração VE-402 do C-123701B. Em breve análise em campo foi identificado a quebra da lâmina do acoplamento lado compressor. Com isso foi emitida PT imediata para atuação da equipe da CCT para regularizar o disjuntor do C-123701A. Extraído o disjuntor do C-123701A, identificado uma falha no micro swith, o qual foi substituído por sobressalente e liberado o compressor para operação as 00h."/>
    <m/>
    <s v="Corretiva"/>
    <s v="PN-513202"/>
    <s v="MICRO SWITCH CARREGAMENTO DE MOLA."/>
    <x v="0"/>
    <x v="1"/>
    <s v="COMPRESSOR"/>
    <s v="OI-PN-513202-COMP.2.3 TROCAR MICRO SWITCH CARREGAMENTO DE MOLA."/>
    <d v="2019-05-20T20:20:00"/>
    <d v="2019-05-21T15:00:00"/>
    <d v="2019-04-03T17:00:00"/>
    <n v="18.666666666744277"/>
    <n v="1131.3333333331975"/>
    <s v="NÃO"/>
    <x v="0"/>
    <s v="NÃO"/>
    <s v="4-Falha Elétrica"/>
    <s v="1.0-Geral"/>
    <s v="1-Projeto"/>
    <s v="1.0-Geral"/>
    <x v="4"/>
    <s v="1-Substituição"/>
    <n v="1149.9999999999418"/>
  </r>
  <r>
    <x v="2"/>
    <x v="1"/>
    <s v="Aproximadamente 2 minutos após a partida do C-123701B e parada do C-12301A, o VT-1237402B (do C-123701B) acusou vibração alta e logo após muito alta, parando assim máquina."/>
    <m/>
    <s v="Corretiva"/>
    <s v="Acoplamento flexível"/>
    <s v="Acoplamento flexível"/>
    <x v="0"/>
    <x v="7"/>
    <s v="COMPRESSOR"/>
    <s v="Substituição do acoplamento"/>
    <d v="2019-05-20T22:37:00"/>
    <d v="2019-06-07T14:30:00"/>
    <d v="2018-12-26T20:43:00"/>
    <n v="423.88333333324408"/>
    <n v="3481.9000000000815"/>
    <s v="SIM"/>
    <x v="1"/>
    <s v="NÃO"/>
    <s v="1-Falha Mecânica"/>
    <s v="1.2-Vibração"/>
    <s v="3-Operação/Manutenção"/>
    <s v="1.0-Geral"/>
    <x v="2"/>
    <s v="1-Substituição"/>
    <n v="3905.7833333333256"/>
  </r>
  <r>
    <x v="2"/>
    <x v="1"/>
    <s v="C-3123102A - Análise de Falha _x000a_[05/05] Fomos informado através da PST do COTUR sobre a queda do compressor de propano A da adequação por volta 19h57 devido a falha de comunicação do bently nevada. Quanto a queda do C-3123102A no dia 04/05/2019, foram levantadas algumas informações:_x000a_Horário da queda : (04/05/19) 19:57:19 (verificado pela corrente do motor no PI)_x000a_Horário alarme de falha de comunicação com o bently: (04/05/19) 18:56:27 (histórico de alarme na IHM)_x000a_Reconhecido o alarme: 19:31 (histórico de alarme na IHM)_x000a_Aparentemente não foi exatamente o mesmo problema apresentado em quedas anteriores, que eram causados por falha em sensor. Deve ser melhor avaliado, mas por conta do modelo do bently, que funciona como um cartão do CLP, necessário verificar se seria possível puxar histórico de alarmes/erros no bently. Na lógica possui uma verificação da comunicação do bently que gera o trip com delay de 3 segundos. Essa lógica fica no Task &quot;Status_System&quot; na lógica &quot;MainRoutine&quot; linha 1. Tag &quot;Fail_Network_Bently&quot;"/>
    <m/>
    <s v="Corretiva"/>
    <s v="Comunicação Bently"/>
    <s v="Cabo de rede"/>
    <x v="1"/>
    <x v="8"/>
    <s v="Controle e monitoramento"/>
    <s v="Identificado cabo de rede com trava quebrada. Este foi substituido"/>
    <d v="2019-05-05T08:00:00"/>
    <d v="2019-05-05T10:00:00"/>
    <d v="2019-03-23T11:20:00"/>
    <n v="1.9999999998835847"/>
    <n v="1028.6666666668025"/>
    <s v="SIM"/>
    <x v="1"/>
    <s v="NÃO"/>
    <s v="2-Falha de Material"/>
    <s v="2.5-Fratura/Quebra"/>
    <s v="3-Operação/Manutenção"/>
    <s v="3.3-Erro de manutenção"/>
    <x v="2"/>
    <s v="1-Substituição"/>
    <n v="1030.6666666666861"/>
  </r>
  <r>
    <x v="2"/>
    <x v="1"/>
    <s v="C-3123102A - Análise de Falha _x000a_06/05 - Realizado uma força tarefa com Automação, Engenharia e Mycom, afim de diagnosticar a falha que vem ocorrendo de perda de comunicação do Bently gerando a queda do compressor C-3123102A. Equipe segue realizando avaliação para iniciar a intervenção amanhã pela manhã com a substituição do cabo de comunicação, teste de hardware, testes no Bently."/>
    <m/>
    <s v="Corretiva planejada"/>
    <s v="Comunicação Bently"/>
    <s v="Cabo de rede"/>
    <x v="1"/>
    <x v="8"/>
    <s v="Controle e monitoramento"/>
    <s v="Identificado cabo de rede com trava quebrada. Este foi substituido"/>
    <d v="2019-05-06T11:00:00"/>
    <d v="2019-05-06T15:00:00"/>
    <d v="2019-05-05T10:00:00"/>
    <n v="3.9999999999417923"/>
    <n v="25.000000000116415"/>
    <s v="NÃO"/>
    <x v="0"/>
    <s v="NÃO"/>
    <s v="2-Falha de Material"/>
    <s v="2.5-Fratura/Quebra"/>
    <s v="3-Operação/Manutenção"/>
    <s v="3.3-Erro de manutenção"/>
    <x v="2"/>
    <s v="1-Substituição"/>
    <n v="29.000000000058208"/>
  </r>
  <r>
    <x v="2"/>
    <x v="1"/>
    <s v="C-3123102A - Análise de Falha _x000a_07/05 - Equipe de Automação e Mycom partiram para verificação em campo, onde foi identificado que o cabo de comunicação do Bently estava com a trava danificada. Durante os testes neste cabo a equipe constatou que o cabo soltava facilmente. Realizado a substituição do cabo de comunicação e realizado novos testes de fixação do cabo que correspondeu a contento, em avanço a equipe realizou reaperto dos pontos de comunicação do Bently e não foram encontradas anormalidades."/>
    <m/>
    <s v="Corretiva planejada"/>
    <s v="Comunicação Bently"/>
    <s v="Cabo de rede"/>
    <x v="1"/>
    <x v="8"/>
    <s v="Controle e monitoramento"/>
    <s v="Identificado cabo de rede com trava quebrada. Este foi substituido"/>
    <d v="2019-05-07T08:00:00"/>
    <d v="2019-05-07T13:00:00"/>
    <d v="2019-05-06T15:00:00"/>
    <n v="4.9999999998835847"/>
    <n v="17.000000000058208"/>
    <s v="NÃO"/>
    <x v="0"/>
    <s v="NÃO"/>
    <s v="2-Falha de Material"/>
    <s v="2.5-Fratura/Quebra"/>
    <s v="3-Operação/Manutenção"/>
    <s v="3.3-Erro de manutenção"/>
    <x v="2"/>
    <s v="1-Substituição"/>
    <n v="21.999999999941792"/>
  </r>
  <r>
    <x v="2"/>
    <x v="1"/>
    <s v="C-123102C - Falha na bomba do inter estágio_x000a_Acionado a manutenção as 16:35h com informação de que durante a preparação para a partida do compressor, a bomba do inter estágio apresentava vazamento de ar impedindo a operação da mesma. Equipe da mecânica foi até o local avaliar identificando um travamento na bomba, onde foi aplicado WD-40 pelo respiro da bomba voltando a operar. Orientado ao operador a acompanhar as próximas partidas e se voltar apresentar falha abrir um nova nota para programar um intervenção na bomba. _x000a_Durante a partida do compressor a operação acionou novamente a manutenção devido dificuldades na partida devido os instrumentos PDIT-1231229, 228 estarem em burn out identificado em campo que os instrumentos não apresentavam anormalidades mesmo assim foi realizado a equalização da tomada dos instrumentos para que o mesmo não ficasse negativo gerando o burn out, foi solicitada a partida da bomba 03B normalizando a indicação dos instrumentos. Com foi solicitada a partida do compressor com a bomba do segundo estágio 03B sem sucesso voltando a apresentar burn out nos instrumentos, foi solicitado então a operação tentar uma nova partida dessa vez com a bomba 03A, que ocorreu com sucesso a partida do compressor. Após o compressor entrar em operação, foram invertidas as bombas da do segundo estágio 03A pela 03B e as pressões de óleo se permaneceram estáveis e dentro dos parâmetros normais de operação, a suspeita é com a parada do compressor possa ter emanado gás na linha/instrumentos gerando o burn out logo na tentativa de partida do compressor."/>
    <m/>
    <s v="Corretiva"/>
    <s v="Bomba interestágio"/>
    <s v="Bomba interestágio"/>
    <x v="1"/>
    <x v="9"/>
    <s v="Bombas"/>
    <s v="Aplicado WD40 no respiro da bomba, que voltou a operar."/>
    <d v="2019-05-20T17:00:00"/>
    <d v="2019-05-20T18:00:00"/>
    <d v="2018-11-30T12:30:00"/>
    <n v="0.99999999994179234"/>
    <n v="4108.5"/>
    <s v="NÃO"/>
    <x v="0"/>
    <s v="NÃO"/>
    <s v="1-Falha Mecânica"/>
    <s v="1.6-Emperramento"/>
    <s v="Em análise"/>
    <s v="Em análise"/>
    <x v="3"/>
    <s v="7-Serviço"/>
    <n v="4109.4999999999418"/>
  </r>
  <r>
    <x v="2"/>
    <x v="1"/>
    <s v="C-3123102B: Queda do compressor as 13:11 devido &quot;Falha de comunicação do Bently Nevada&quot;_x000a_28/05 - Realizada avaliação do evento de SD ocorrido ontem no C-3123102B pelos Engs. Pedro e Daniel. A hipótese é de que a falha de comunicação é realmente similar às ocorrências anteriores no C-3123102A (última em 04/05), que foi corrigida através de verificação geral na IHM do compressor, onde um cabo de comunicação foi encontrado com trava danificada. A sugestão da Engenharia, corroborada pelo Coord. Gustavo, é de realizar a mesma verificação para este compressor. Além disto, iremos implementar recomendação da MAYEKAWA de alterar delay para gerar a parada da unidade compressora por falha de comunicação com o rack Bently Nevada de 3 segundos para 30 segundos, para filtrar estes eventos de falha de comunicação. Caso ocorra um mal contato, a comunicação é parada e ao ser reconectado o cabo, o cartão de comunicação 1794-AENT efetua um self-test que leva um tempo de aproximadamente 10 segundos, portanto o delay de 3 segundos utilizado atualmente, não é aplicável em caso de ocorrências de mal contato, o que acaba derrubando a máquina. Esta melhoria na lógica também deverá ser aplicada futuramente no compressor A. Foram abertas duas OMs, uma para cada compressor para aplicar esta mudança, sendo que a OM do compressor B também contemplará a verificação geral do painel. Iremos definir amanhã no REDIA com todos os envolvidos, a programação da OM 2020764711 referente ao C-3123102B para a Semana 23."/>
    <m/>
    <s v="Corretiva"/>
    <s v="Comunicação Bently"/>
    <s v="Cabo de rede"/>
    <x v="1"/>
    <x v="2"/>
    <s v="Controle e monitoramento"/>
    <s v="Em junho, realizado verificação do cabemento no painel do controle. Implementado também mudança eliminando trip associado a essa falha."/>
    <d v="2019-05-27T13:11:00"/>
    <d v="2019-05-27T13:15:00"/>
    <d v="2019-04-28T17:30:00"/>
    <n v="6.6666666709352285E-2"/>
    <n v="691.68333333340706"/>
    <s v="SIM"/>
    <x v="1"/>
    <s v="NÃO"/>
    <s v="2-Falha de Material"/>
    <s v="2.5-Fratura/Quebra"/>
    <s v="3-Operação/Manutenção"/>
    <s v="3.3-Erro de manutenção"/>
    <x v="2"/>
    <s v="1-Substituição"/>
    <n v="691.75000000011642"/>
  </r>
  <r>
    <x v="2"/>
    <x v="1"/>
    <s v="C-3123102A Falha na slide do 2º estágio _x000a_Hoje, por volta das 13h50, fomos acionados pelo COTUR com a informação de queda do C-3123102B por &quot;falha de comunicação no Bently&quot; (necessita análise - será iniciada pelo Eng. Pedro amanhã) e dificuldade de partida do C-3123102A, com o relato de travamento da slide valve do 2º estágio do compressor. Criada então esta ordem imediata para atuação da equipe de instrumentação no compressor A. TM Martins foi ao local e orientou a OP que partisse as duas bombas de óleo, para que a circulação começasse a liberar a slide. A tentativa surtiu efeito e o compressor foi colocado em operação por volta das 14h30, sem necessidade de emissão de PT para tal atividade. Obs PST: Realizado tentativa de partida do C-3123102A as 13:20, porém slide valve do 2º estágio travou, interrompendo a partida. Após atuação da MI via OM imediata, slide foi destravada e compressor entrou em operação."/>
    <m/>
    <s v="Corretiva"/>
    <s v="Válvula solenóide"/>
    <s v="Válvula solenóide"/>
    <x v="1"/>
    <x v="8"/>
    <s v="Sistema de lubrificação"/>
    <s v="Foi partido a outra bomba para melhorar circulação do óleo e destravar a slide"/>
    <d v="2019-05-27T13:20:00"/>
    <d v="2019-05-27T14:30:00"/>
    <d v="2019-05-07T13:00:00"/>
    <n v="1.1666666666278616"/>
    <n v="480.33333333337214"/>
    <s v="NÃO"/>
    <x v="0"/>
    <s v="NÃO"/>
    <s v="1-Falha Mecânica"/>
    <s v="1.6-Emperramento"/>
    <s v="3-Operação/Manutenção"/>
    <s v="3.2-Erro de operação"/>
    <x v="3"/>
    <s v="4-Ajuste"/>
    <n v="481.5"/>
  </r>
  <r>
    <x v="2"/>
    <x v="1"/>
    <s v="GE-513201D Falha na válvula 75QGCV_x000a_[01/05] Hoje conforme combinado foi dado andamento nos testes da válvula meetering de óleo do TGD pela instrumentação com apoio da automação. TM´s Menezes e Silvio realizaram desligamentos dos cabos do cabo e do controlador para realização de megagem, não foram identificadas nenhuma baixa isolação. Em seguida foram realizas as medições de campo das bobinas de excitação, seno e coseno, todos os valores ohmicos estavam dentro do valores especificados pelo do fabricante. Feito isso, foi realizado medições do sinal de controle e feedback entre PLC e GS3, estava tudo ok. No entanto, no próximo testes que era para realizarmos a movimentação da válvula não tivemos sucesso TM Squinca tentou enviar sinal de controle direto no cartão de saída do PLC, porém devido a uma sinal ativo de SD denominado &quot;LSD65UC016&quot; -SSLOC Control Valve driver delayed Shutdown, o mesmo não conseguiu rastrear no ECS qual era registro que estaria impedindo a liberação de partida da máquina consequente impedindo o teste da válvula. Devido ao tardar do horário optamos continuar os testes amanhã com apoio do Eng. Lucas. Foi informado a informado a operação da indisponibilidade de máquina. _x000a__x000a_02/05 - Dado continuidade na verificação da falha na válvula meetering de óleo o acarretou na data de ontem na indisponibilidade do TGD ao final do dia. Prosseguindo com a análise da falha foi realizada nova verificação de isolação do cabos feito no modulo de controle localizada na casota do TGD identificamos que o cabo de alimentação da válvula e o cabo Seno apresentaram baixa isolação, onde ao abrir a tampa do terminal de ligações da válvula foi constatado haver &quot;cisalhamento&quot; dos cabos que fora ocasionado no momento de fechamento da tampa provavelmente, devido ao pouco espaço existente para a quantidade de cabos agregados que somados à condição limitada de posição de montagem da válvula possivelmente  causando essa falha que acarretou na geração do sinal de SD para máquina. Ontem havíamos verificamos por duas vezes a condição dos cabos em campo, mas não foram encontradas anomalias. Enfim, foram realizados os devidos reparos e de forma a evitar nova recorrência deste tipo de falha foi reforçado a isolação de todos os cabos com fita de alta fusão. Recomposto os cabos no campo foi realizado nova medição de isolação, tudo Ok. Partimos então para realização dos testes funcionais de movimentação da válvula através da lógica do PLC com sucesso. Eng. Lucas orientou TM Squinca da existência de rotina para fazer este tipo de teste, porém a forma realizada por ele ontem através da force na saída do cartão analógica também é factível. Foram realizados teste tanto com a bomba hidraulica ligada quanto desligada em ambos os casos a válvula operou normalmente. Atividade finalizada por volta das 17h00. Equipamento liberado para operação_x000a_"/>
    <m/>
    <s v="Corretiva"/>
    <s v="MV-UH-TSGE-513201 (75QGCV)"/>
    <s v="Cabeamento na chegada da válvula"/>
    <x v="4"/>
    <x v="15"/>
    <s v="Sistema de lubrificação"/>
    <s v="Foi realizada a substituição da válvula, porém sem o diagnóstico de ter sido esse o problema. Em maio, foram identificados alguns cabos que chegam nessa válvula &quot;mordidos&quot;, com a malha metálica exposta, causando baixa isolação. Os pontos identificados foram isolados com fita de alta fusão e a válvula testada após esse reparo, vindo a operar normalmente."/>
    <d v="2019-05-01T17:00:00"/>
    <d v="2019-05-02T17:00:00"/>
    <d v="2019-04-30T18:28:00"/>
    <n v="24"/>
    <n v="22.533333333441988"/>
    <s v="NÃO"/>
    <x v="0"/>
    <s v="NÃO"/>
    <s v="4-Falha Elétrica"/>
    <s v="4.1-Curto Circuito"/>
    <s v="5-Miscelâneas"/>
    <s v="5.5 Desconhecida"/>
    <x v="2"/>
    <s v="2-Reparo"/>
    <n v="46.533333333441988"/>
  </r>
  <r>
    <x v="2"/>
    <x v="1"/>
    <s v="GE-513201D WHRU TGD Falha Aparente Agarramento _x000a_Hoje conforme combinado foi realizado o teste funcional do WHRU do TGD. TM Squinca e Silvio realizaram a verificação da calibração e logo em seguida foram feitos testes de abertura e fechamento do damper em rampa com sucesso. Após intervenção o equipamento liberado para operação."/>
    <m/>
    <s v="Corretiva"/>
    <s v="WHRU"/>
    <s v="Não identificado"/>
    <x v="4"/>
    <x v="15"/>
    <s v="Exaustão"/>
    <s v="Durante testes funcionais, não apresentou problemas."/>
    <d v="2019-05-01T18:00:00"/>
    <d v="2019-05-01T19:00:00"/>
    <d v="2019-05-02T17:00:00"/>
    <n v="0.99999999994179234"/>
    <n v="-23.000000000058208"/>
    <s v="NÃO"/>
    <x v="0"/>
    <s v="NÃO"/>
    <s v="6-Miscelâneas"/>
    <s v="6.4-Desconhecidos"/>
    <s v="5-Miscelâneas"/>
    <s v="5.5 Desconhecida"/>
    <x v="1"/>
    <s v="8-Teste"/>
    <n v="-22.000000000116415"/>
  </r>
  <r>
    <x v="2"/>
    <x v="1"/>
    <s v="TG-D Verificação de baterias _x000a_Foi verificado que a falha de bateria descarregada apresentada na IHM não condiz com a realidade pois as baterias estão com carga. Foram realizados os procedimentos de reset do carregador e no sumário de falhas e não apresenta falha e mesmo assim o equipamento ainda indica a bateria como descarregada(0%) na IHM. Será feita uma avaliação mais criteriosa através de manuais e busca de informações com o fabricante."/>
    <m/>
    <s v="Corretiva planejada"/>
    <s v="Carregador de baterias TGCP"/>
    <s v="Não identificado"/>
    <x v="4"/>
    <x v="15"/>
    <s v="Painel elétrico"/>
    <s v="Durante verificação, constatado que bateriais estão carregadas, porém indicação de descarregada permanece na IHM. Não identificado o motivo"/>
    <d v="2019-05-07T11:00:00"/>
    <d v="2019-05-07T13:00:00"/>
    <d v="2019-05-01T19:00:00"/>
    <n v="1.9999999998835847"/>
    <n v="136.00000000011642"/>
    <s v="NÃO"/>
    <x v="0"/>
    <s v="NÃO"/>
    <s v="6-Miscelâneas"/>
    <s v="6.4-Desconhecidos"/>
    <s v="5-Miscelâneas"/>
    <s v="5.5 Desconhecida"/>
    <x v="4"/>
    <s v="6-Verificação"/>
    <n v="138"/>
  </r>
  <r>
    <x v="2"/>
    <x v="1"/>
    <s v="TG-D - FALHA CONTROLADOR HP6 90GGBV6-D “MV-TS-GE-513201D” _x000a_Conforme planilha de horizonte de manutenções dos TG's e programação semanal foi verificada a possível falha do controlador da HP-6, equipe de instrumentação suspeita de um travamento da válvula da HP6. Será avaliado pela equipe e supervisão a necessidade de substituir o controlador para realizar mais algum teste._x000a_10/05 - Após análise em campo, na avaliação da instrumentação, a suspeita de um travamento mecânico da válvula da HP6 em campo se confirma, não sendo a falha no controlador. Deverá ser programada então a remoção da válvula para manutenção e testes em bancada, sendo para isso um bom detalhamento para não indisponibilizar a maquina."/>
    <m/>
    <s v="Corretiva planejada"/>
    <s v="MV-TS-GE-513201D (HP6)"/>
    <s v="Válvula"/>
    <x v="4"/>
    <x v="15"/>
    <s v="Compressor"/>
    <s v="Durante testes em campo, identificado falha na válvula"/>
    <d v="2019-05-09T09:00:00"/>
    <d v="2019-05-09T18:00:00"/>
    <d v="2019-05-07T13:00:00"/>
    <n v="9"/>
    <n v="44.000000000058208"/>
    <s v="NÃO"/>
    <x v="0"/>
    <s v="NÃO"/>
    <s v="1-Falha Mecânica"/>
    <s v="1.6-Emperramento"/>
    <s v="3-Operação/Manutenção"/>
    <s v="3.4-Desgaste e deterioção esperados."/>
    <x v="8"/>
    <s v="8-Teste"/>
    <n v="53.000000000058208"/>
  </r>
  <r>
    <x v="2"/>
    <x v="1"/>
    <s v="VE-5132615D CORRIGIR ERRO DE INDICAÇÃO _x000a_Foi verificado em campo durante testes, que todos os sensores variaram em campo ao mesmo tempo que os demais sensores, indicando que houve uma falha de comunicação do Bently Nevada. Para estes dois sensores especificos, em função da PT já liberada, foi verificado em campo também suas conexões e aperto de bornes., sem anormalidades. Após o dia da falha relatado na nota, não foi identificado mais nenhuma anormalidade. Como a OM já é antiga e não há mais relatos de falha, entendemos que o problema não existe mais."/>
    <m/>
    <s v="Corretiva planejada"/>
    <s v="VE-5132615D"/>
    <s v="Cartão"/>
    <x v="4"/>
    <x v="15"/>
    <s v="Controle e monitoramento"/>
    <s v="Verificado o instrumento e toda a malha em campo e não indenficada anomalia. Visto que o evento ocorreu em um momento apenas, não vindo a ocorrer mais desde entao."/>
    <d v="2019-05-10T09:30:00"/>
    <d v="2019-05-10T14:30:00"/>
    <d v="2019-05-09T18:00:00"/>
    <n v="4.9999999998835847"/>
    <n v="15.500000000058208"/>
    <s v="NÃO"/>
    <x v="0"/>
    <s v="NÃO"/>
    <s v="3-Falha na Instrumentação"/>
    <s v="3.2 - Sem sinal/indicação/alarme"/>
    <s v="Em análise"/>
    <s v="Em análise"/>
    <x v="4"/>
    <s v="2-Reparo"/>
    <n v="20.499999999941792"/>
  </r>
  <r>
    <x v="2"/>
    <x v="1"/>
    <s v="VE-5132615D CORRIGIR ERRO DE INDICAÇÃO _x000a_Foi verificado em campo durante testes, que todos os sensores variaram em campo ao mesmo tempo que os demais sensores, indicando que houve uma falha de comunicação do Bently Nevada. Para estes dois sensores especificos, em função da PT já liberada, foi verificado em campo também suas conexões e aperto de bornes., sem anormalidades. Após o dia da falha relatado na nota, não foi identificado mais nenhuma anormalidade. Como a OM já é antiga e não há mais relatos de falha, entendemos que o problema não existe mais."/>
    <m/>
    <s v="Corretiva planejada"/>
    <s v="VE-5132615D"/>
    <s v="Cartão"/>
    <x v="4"/>
    <x v="15"/>
    <s v="Controle e monitoramento"/>
    <s v="Verificado o instrumento e toda a malha em campo e não indenficada anomalia. Visto que o evento ocorreu em um momento apenas, não vindo a ocorrer mais desde entao."/>
    <d v="2019-05-31T08:00:00"/>
    <d v="2019-05-31T16:00:00"/>
    <d v="2019-05-18T15:00:00"/>
    <n v="7.9999999998835847"/>
    <n v="305.00000000005821"/>
    <s v="NÃO"/>
    <x v="0"/>
    <s v="NÃO"/>
    <s v="3-Falha na Instrumentação"/>
    <s v="3.2 - Sem sinal/indicação/alarme"/>
    <s v="Em análise"/>
    <s v="Em análise"/>
    <x v="4"/>
    <s v="2-Reparo"/>
    <n v="312.99999999994179"/>
  </r>
  <r>
    <x v="2"/>
    <x v="1"/>
    <s v="AIQ-5132601-B Inspeção de Filtro cesto bombas scaveng _x000a_Hoje conforme programado foi realizada pela equipe de mecânica a verificação nos filtros scaveng pertinente aos detectores de partícula (Debris). TM Sérgio e Rodrigo não encontraram nenhum tipo sujeira nos filtros ou nos sensores, todos estavam bem limpos. Após a intervenção foi realizado reset na tela na IHM junto operador, o alarme existente que indicava o valor de 01 na tela zerou e normalizou a indicação. Todas as indicações ficaram zeradas na tela. Equipamento liberado para operação."/>
    <m/>
    <s v="Corretiva planejada"/>
    <s v="AIQ-5132601B"/>
    <s v="Detector de limalha"/>
    <x v="4"/>
    <x v="13"/>
    <s v="Sistema de lubrificação"/>
    <s v="Verificação em campo não apresentou nenhum indício de limalha nas linhas de óleo."/>
    <d v="2019-05-18T15:00:00"/>
    <d v="2019-05-18T18:30:00"/>
    <d v="2019-04-29T20:00:00"/>
    <n v="3.5000000000582077"/>
    <n v="450.99999999994179"/>
    <s v="NÃO"/>
    <x v="0"/>
    <s v="NÃO"/>
    <s v="2-Falha de Material"/>
    <s v="2.4-Desgaste"/>
    <s v="5-Miscelâneas"/>
    <s v="5.5 Desconhecida"/>
    <x v="4"/>
    <s v="6-Verificação"/>
    <n v="454.5"/>
  </r>
  <r>
    <x v="2"/>
    <x v="1"/>
    <s v="M-B-UH-TS-GE-513201D-02 Aplicar torque nos parafusos de fixação _x000a_Realizada a aplicação de torque em todas as conexões e mangueiras do sistema do motor de partida do TGD. TM´s informaram que não conseguiram aplicar todo o torque indicada na tabela fornecida pelo eng, Suzuki porque alguns parafusos eram curtos e não suportavam todo o torque requerido. Os valores foram registrados para encaminhamento ao Suzuki"/>
    <m/>
    <s v="Corretiva planejada"/>
    <s v="M-B-UH-TS-GE-513201D-02"/>
    <s v="Parafuso de fixação"/>
    <x v="4"/>
    <x v="15"/>
    <s v="Sistema de lubrificação"/>
    <s v="Foram aplicados os torques nos parafusos, conforme recomendação da engenharia"/>
    <d v="2019-05-18T08:00:00"/>
    <d v="2019-05-18T15:00:00"/>
    <d v="2019-05-10T14:30:00"/>
    <n v="6.9999999999417923"/>
    <n v="185.50000000011642"/>
    <s v="NÃO"/>
    <x v="0"/>
    <s v="NÃO"/>
    <s v="1-Falha Mecânica"/>
    <s v="1.3-Folga/Alinhamento"/>
    <s v="3-Operação/Manutenção"/>
    <s v="3.3-Erro de manutenção"/>
    <x v="5"/>
    <s v="4-Ajuste"/>
    <n v="192.50000000005821"/>
  </r>
  <r>
    <x v="2"/>
    <x v="6"/>
    <s v="GE-513201A - Falha na Partida _x000a_Hoje o TG-A caiu por falha de posição da meetering secundária, a mesma foi demandada para abrir porém permaneceu na posição, ... Acionada a manutenção onde foi colocada as válvulas meetering para ciclar e avaliar o torque bem como verificar a falha na partida. Os testes da meetering foram satisfatórios não havendo sinais de emperramento, podendo ser consequência de alguma sujeira que com a ciclagem amaciou e normalizou. _x000a_Hoje por volta das 06h15 tivemos o SD do TGA devido a falha de posição da meetering secundária em seguida houve o atuação do descarte de cargas do GSP ficando somente com um compressor de venda em operação(C-123101D). _x000a_"/>
    <m/>
    <s v="Corretiva"/>
    <s v="MV-UC-TSGE-_x000a_513201A-_x000a_01C (88FGS)"/>
    <s v="Válvula metering"/>
    <x v="4"/>
    <x v="17"/>
    <s v="Sistema de combustível"/>
    <s v="Realizado ciclagem da válvula para amaciamento da mesma"/>
    <d v="2019-06-03T06:15:00"/>
    <d v="2019-06-03T11:12:00"/>
    <d v="2019-04-28T17:30:00"/>
    <n v="4.9500000000698492"/>
    <n v="852.75"/>
    <s v="SIM"/>
    <x v="1"/>
    <s v="NÃO"/>
    <s v="1-Falha Mecânica"/>
    <s v="1.6-Emperramento"/>
    <s v="1-Projeto"/>
    <s v="1.2-Materiais Inadequado"/>
    <x v="2"/>
    <s v="8-Teste"/>
    <n v="857.70000000006985"/>
  </r>
  <r>
    <x v="2"/>
    <x v="6"/>
    <s v="GE-513201B - Falha na Partida _x000a_Em avaliação realizada em campo com apoio do eng. lucas verificamos que percentual de carga &quot;MTU&quot; na partida do TGB estava bastante elevada, de forma evitar ajustes na FCV do sistema de óleo do motor de partida optamos por fazer via lógica um ajuste no &quot;fuel rate&quot; na taxa de combustível. Foi ajustado o valor de set do controle passando de 120 para 140 kW/s. Feito isso, realizamos uma nova partida na máquina, e desta vez com sucesso. A máquina entrou em operação por volta das 08h35."/>
    <m/>
    <s v="Corretiva"/>
    <s v="Sistema de Partida"/>
    <s v="Desconhecido"/>
    <x v="4"/>
    <x v="13"/>
    <s v="Sistema de partida"/>
    <s v="Realizado ajuste do &quot;fuel rate&quot; de 120 para 140, com o objetivo de aliviar a carga do motor de partida."/>
    <d v="2019-06-03T07:33:00"/>
    <d v="2019-06-03T08:30:00"/>
    <d v="2019-04-29T20:00:00"/>
    <n v="0.94999999995343387"/>
    <n v="827.54999999993015"/>
    <s v="NÃO"/>
    <x v="0"/>
    <s v="NÃO"/>
    <s v="3-Falha na Instrumentação"/>
    <s v="3.5-Falha no Software"/>
    <s v="5-Miscelâneas"/>
    <s v="5.5 Desconhecida"/>
    <x v="3"/>
    <s v="4-Ajuste"/>
    <n v="828.49999999988358"/>
  </r>
  <r>
    <x v="2"/>
    <x v="6"/>
    <s v="GE-513201D - Falha na Partida_x000a_No período da tarde tivemos a intervenção da equipe de instrumentação no TG-D para tentar identificar as possíveis causas de falha que acarretaram na perda de três tentativas de partida na máquina denominada &quot;Secundary Downstream Pressure Fault Shutdown / LSSS65UC009_14&quot;. Foram realizadas verificações nos três transmissores de pressão sendo eles: 63GG305-1/2 que são pressão de saída difusor da GG, não foi encontrado desvio na calibração desses instrumentos, a unica ressalva informada pelo TM´s foi quanto a presença de pequena quantidade de condensado na tomada do 63GG305-1. Também foi verificado o transmissor de pressão 63FGSM pressão do manifold da secundária de gás, nesse instrumento foi identificado um pequeno desvio na calibração que foi corrigido. Os TM´s Martins e Bretas levantaram os valores de damping dos todos os instrumentos, os 63GG305-1 e 2 ambos estão com 0s e o  63FGSM está com 6,4s. Amanhã vamos reavaliar com Eng. lucas essa questão dos valores de damping para definirmos a estratégia de atuação. Por ora, a máquina segue liberada._x000a_Conforme recomendação do Eng Lucas, foram padronizados os valores de damping dos instrumentos do TG-D: 63GG305_1 / 63GG305_2 / 63FGCS / 63FGCM / 63FGPS / 63FGPM: foram encontrado o Damping em 0,0s e deixado 0,4s. Os instrumentos 63FGSS e 63FGSM foram encontrado os damping em 6,4s e deixado com 0,4s, assim deixando a máquina disponível para operação."/>
    <m/>
    <s v="Corretiva"/>
    <s v="PT-5132637D (63FGSM)"/>
    <s v="Transmissor de pressão"/>
    <x v="4"/>
    <x v="15"/>
    <s v="Sistema de combustível"/>
    <s v="Realizado o ajuste do damping do instrumento de 6,2s para 0,4s"/>
    <d v="2019-06-03T06:30:00"/>
    <d v="2019-06-04T16:30:00"/>
    <d v="2019-04-30T18:28:00"/>
    <n v="33.999999999941792"/>
    <n v="804.03333333344199"/>
    <s v="NÃO"/>
    <x v="1"/>
    <s v="NÃO"/>
    <s v="3-Falha na Instrumentação"/>
    <s v="3.4-Fora de ajuste"/>
    <s v="3-Operação/Manutenção"/>
    <s v="3.3-Erro de manutenção"/>
    <x v="3"/>
    <s v="4-Ajuste"/>
    <n v="838.03333333338378"/>
  </r>
  <r>
    <x v="2"/>
    <x v="6"/>
    <s v="GE-513201C - Falha em painel elétrico_x000a_Hoje por volta das 08h12h tivemos o SD do TG-C com desligamento de toda a coluna 4 do CCM da casota dos TG's A/B/C, ocasionando o desligamento das bombas de óleo sintético e exaustor 2 do Hood do TG-C. Por consequência do SD do TG-C tivemos a parada de todos os compressores de venda, C-123102A, C-3123102C e C-3123701B._x000a__x000a_Devido ao SD do TG-C foi acionada a manutenção para avaliar a ocorrência, onde foi informada a queda por baixa pressão de lubrificação do sistema do óleo sintético. Ao avaliar o motivo da baixa pressão e por não ter entrado a bomba auxiliar, foi verificado que toda a coluna 4 do CCM da casota dos TG's estava desligado e nesta mesma coluna 4 ficam as duas bombas de óleo sintético e o ventilador 2 do Hood . Foi observado que o disjuntor QJ-6 (alimentação dos comandos das cargas da coluna  4) estava desarmado que fica localizado na coluna 3 do CCM. Realizado avaliação preliminar do evento com as seguintes ações:_x000a_- Realizada medição de isolamento do circuito de comando, porém não encontrada anomalia (R_isolamento ~40MOhm);_x000a_- Realizada a verificação das caixas de ligação das cargas associadas a coluna 4 que falhou; 1-) Bombas de óleo sintético A e B: Verificado em campo as caixas de ligação e não encontrado anomalias nas resistências e nem no motor. 2-) Ventilador 2 do Hood; Não foi possível acessar a caixa deligação devido a localização da mesma necessitando de andaime. Em conversa com os técnicos é pouco provável uma falha neste ventilador devido o mesmo estar operando no momento da queda onde não atua parte de comando neste momento;_x000a_- Realizado teste do disjuntor de alimentação do circuito de comando do CCM em bancada, onde o mesmo correspondeu perfeitamente a curva de teste do disjuntor._x000a_- Realizado teste de operação das cargas que estavam operando no momento da queda do TG-C por duas horas onde não apresentou nenhuma anormalidade e nem alteração da corrente._x000a_- Realizado teste com todas as cargas desligas onde neste momento seria a condição mais crítica para ao disjuntor de comando QJ-6 com todas as resistências ligadas e o teste ocorreu com sucesso._x000a_Amanhã será alinhado entre os Téc. de Elétrica, Engenharia e Siemens para discutir a questão do ruído anormal durante a queda do TG-C, se foi um surge ou uma outra falha._x000a_"/>
    <m/>
    <s v="Corretiva"/>
    <s v="CCM do TG"/>
    <s v="Desconhecido"/>
    <x v="4"/>
    <x v="12"/>
    <s v="Painel elétrico"/>
    <s v="Normalização do disjuntor que desarmou e verificação de isolação dos circuitos alimentados por esse disjuntor"/>
    <d v="2019-06-05T08:12:00"/>
    <d v="2019-06-05T19:00:00"/>
    <d v="2019-04-28T15:05:00"/>
    <n v="10.799999999930151"/>
    <n v="905.11666666675592"/>
    <s v="SIM"/>
    <x v="1"/>
    <s v="SIM"/>
    <s v="4-Falha Elétrica"/>
    <s v="4.1-Curto Circuito"/>
    <s v="Em análise"/>
    <s v="Em análise"/>
    <x v="2"/>
    <s v="6-Verificação"/>
    <n v="915.91666666668607"/>
  </r>
  <r>
    <x v="2"/>
    <x v="6"/>
    <s v="GE-513201A - Falha na Partida _x000a_Após a queda do TG-513201C, foi iniciada a tentativa de colocar o TG-A em operação sem sucesso, o mesmo não habilitava a partida. Acionada a manutenção que identificou falha no 39PTNEX. Este sensor já estava mapeado pela preditiva para a sua substituição. Pela alteração implementada na lógica, quando a falha de um sensor, esta impede a partida, porem após iniciada a partida da máquina passa a valer a votação 2x2, deste modo, foi somente resetado o Bently  (no momento não estava em falha) e habilitada a partida na máquina que partiu com sucesso. Colocado o TG-A em operação as 08:43h."/>
    <m/>
    <s v="Corretiva"/>
    <s v="VE-5132603A (39PTNEX)"/>
    <s v="Sensor de vibração radial"/>
    <x v="4"/>
    <x v="17"/>
    <s v="Controle e monitoramento"/>
    <s v="Instrumento em falha impedidindo a partida, necessário resetar cartão para permitir a partida."/>
    <d v="2019-06-05T08:12:00"/>
    <d v="2019-06-05T08:43:00"/>
    <d v="2019-06-03T11:12:00"/>
    <n v="0.5166666666045785"/>
    <n v="45"/>
    <s v="NÃO"/>
    <x v="0"/>
    <s v="NÃO"/>
    <s v="4-Falha Elétrica"/>
    <s v="4.0-Geral"/>
    <s v="3-Operação/Manutenção"/>
    <s v="3.3-Erro de manutenção"/>
    <x v="3"/>
    <s v="2-Reparo"/>
    <n v="45.516666666604578"/>
  </r>
  <r>
    <x v="2"/>
    <x v="6"/>
    <s v="TG-C - Deslocamento axial_x000a_Durante a madrugada de sábado 08/06 a operação informou que os sensores 39GBLA1 e 2 haviam atuado deixando o TG-C indisponível. Segundo a operação passaram em torno de 4h com a bomba ligada sem que voltasse a condição de permissível de partida do TG-C. Logo pela manhã foi colocada a bomba em operação normalizando o 39GBLA1 enquanto o 39GBLA1 chegou a -0,33mm o GBLA2 ficou indicando -0,43mm e acompanhado durante todo o dia, permanecendo esta mesma condição do 39GBLA1 normalizado e 39GBLA2 atuado. Amanhã prosseguiremos na avaliação destes sensores."/>
    <m/>
    <s v="Intervenção por condição"/>
    <s v="VE-5132620C (39GBLA1)"/>
    <s v="Carcaça da gearbox"/>
    <x v="4"/>
    <x v="12"/>
    <s v="Controle e monitoração"/>
    <s v="Partida bomba de óleo auxiliar para recuperação dos valores de deslocamento"/>
    <d v="2019-06-07T22:10:00"/>
    <d v="2019-06-08T09:50:00"/>
    <d v="2019-06-07T17:00:00"/>
    <n v="11.666666666627862"/>
    <n v="5.1666666665696539"/>
    <s v="NÃO"/>
    <x v="0"/>
    <s v="NÃO"/>
    <s v="2-Falha de Material"/>
    <s v="2.7-Sobreaquecimento"/>
    <s v="1-Projeto"/>
    <s v="1.2-Materiais Inadequado"/>
    <x v="0"/>
    <s v="7-Serviço"/>
    <n v="16.833333333197515"/>
  </r>
  <r>
    <x v="2"/>
    <x v="6"/>
    <s v="TG-C - Deslocamento axial_x000a_Durante a madrugada de sábado 08/06 a operação informou que os sensores 39GBLA1 e 2 haviam atuado deixando o TG-C indisponível. Segundo a operação passaram em torno de 4h com a bomba ligada sem que voltasse a condição de permissível de partida do TG-C. Logo pela manhã foi colocada a bomba em operação normalizando o 39GBLA1 enquanto o 39GBLA1 chegou a -0,33mm o GBLA2 ficou indicando -0,43mm e acompanhado durante todo o dia, permanecendo esta mesma condição do 39GBLA1 normalizado e 39GBLA2 atuado. Amanhã prosseguiremos na avaliação destes sensores."/>
    <m/>
    <s v="Intervenção por condição"/>
    <s v="VE-5132620C (39GBLA1)"/>
    <s v="Carcaça da gearbox"/>
    <x v="4"/>
    <x v="12"/>
    <s v="Controle e monitoração"/>
    <s v="Partida bomba de óleo auxiliar para recuperação dos valores de deslocamento"/>
    <d v="2019-06-08T21:10:00"/>
    <d v="2019-06-09T10:40:00"/>
    <d v="2019-06-08T09:50:00"/>
    <n v="13.5"/>
    <n v="11.333333333430346"/>
    <s v="NÃO"/>
    <x v="0"/>
    <s v="NÃO"/>
    <s v="2-Falha de Material"/>
    <s v="2.7-Sobreaquecimento"/>
    <s v="1-Projeto"/>
    <s v="1.2-Materiais Inadequado"/>
    <x v="0"/>
    <s v="7-Serviço"/>
    <n v="24.833333333430346"/>
  </r>
  <r>
    <x v="2"/>
    <x v="6"/>
    <s v="GE-513201A- Falha metering secundária _x000a_Acionado a manutenção por volta das 20h05 com a informação da operação de SD no TGA devido a falha de posição da meetering secundária. Em campo verificamos que realmente a falha foi devido alarme de erro de posição na meetering secundária &quot; LSS65U117_11 -Secundary valve positiion error failure shutdown&quot;. Com a queda do TG houve descarte de cargas pelo GSP ficamos com somente com o venda &quot;C&quot; e propano &quot;C&quot; em operação. Foi partida logo após a queda do TGD que estava disponível como backup, a máquina partiu de primeira por volta das 20h23 foi colocado na barra. Em seguida, foi iniciado o restabelecimento da planta retornando com os compressores de propano A e C e venda A, C e D. Assim, por volta das 22h00 já havíamos restabelecido toda exportação novamente da unidade._x000a__x000a_GE-513201A - Falha Partida 39GNNEX -- PT SEM ORDEM_x000a_Em paralelo com partida do TGD tentamos também retornar com TGA em operação de forma a garantir o restabelecimento da planta com três TG´s em operação, porém em nova tentativa após o SD da máquina por falha na meetering a mesma não dava condições de partida devido a falha no bently nevada. Foi mobilizado o TM Danyel por volta das 21h00 para realização de análise de falha. Em campo verificamos que um dos o sensores de vibração da excitratriz VE-5132621A(39GNNEX) estava com a indicação em zero enquanto seu par VE-5132627A estava com indicação normal. Foi autorizado a emissão de PT emergencial para verificação e correção da falha com intuito de restabelecer essa máquina para operação. A PT foi emitida por volta das 21h45, foi feito avaliação no hardware e na sequência realizado o reset no slot 7 canal 1 Após isso, A indicação deste sensor normalizou deixando a máquina disponível para operação. Atividade finalizada as 22h30. "/>
    <m/>
    <s v="Corretiva"/>
    <s v="MV-UC-TSGE-_x000a_513201A-_x000a_01C (88FGS)"/>
    <s v="Válvula metering"/>
    <x v="4"/>
    <x v="17"/>
    <s v="Sistema de combustível"/>
    <s v="Reconhecida a falha"/>
    <d v="2019-06-13T19:55:00"/>
    <d v="2019-06-13T22:30:00"/>
    <d v="2019-06-03T11:12:00"/>
    <n v="2.5833333333721384"/>
    <n v="248.71666666661622"/>
    <s v="SIM"/>
    <x v="1"/>
    <s v="NÃO"/>
    <s v="1-Falha Mecânica"/>
    <s v="1.6-Emperramento"/>
    <s v="1-Projeto"/>
    <s v="1.2-Materiais Inadequado"/>
    <x v="2"/>
    <s v="12-Outra"/>
    <n v="251.29999999998836"/>
  </r>
  <r>
    <x v="2"/>
    <x v="6"/>
    <s v="VE-5132615D FALHA NA MEDIÇÃO _x000a_Realizada checagem deste e dos demais sensores desta malha e observado que sensores de cartões diferentes também perderam a comunicação no mesmo instante, indicando que o defeito não está no cartão e sim na falha na comunicação &quot;Modbus&quot;; Foi solicitado apoio da automação e reiniciado o cartão TDI / 22, pois este não estava comunicando, antes disso foi realizado uma reaperto na conexão Ethernet do cartão 92. Após a intervenção todas as indicações normalizaram na tela da IHM. Equipamento testado e liberado para operação."/>
    <m/>
    <s v="Corretiva planejada"/>
    <s v="VE-5132615D"/>
    <s v="Cabo de comunicação"/>
    <x v="4"/>
    <x v="15"/>
    <s v="Controle e monitoramento"/>
    <s v="Realizado reaperto da conexão Ethernet do cartão 92"/>
    <d v="2019-06-01T08:00:00"/>
    <d v="2019-06-01T16:00:00"/>
    <d v="2019-05-18T15:00:00"/>
    <n v="7.9999999998835847"/>
    <n v="329.00000000005821"/>
    <s v="NÃO"/>
    <x v="0"/>
    <s v="NÃO"/>
    <s v="4-Falha Elétrica"/>
    <s v="4.2-Circuito aberto"/>
    <s v="3-Operação/Manutenção"/>
    <s v="3.4-Desgaste e deterioção esperados."/>
    <x v="4"/>
    <s v="2-Reparo"/>
    <n v="336.99999999994179"/>
  </r>
  <r>
    <x v="2"/>
    <x v="6"/>
    <s v="GE-513201D_Subst. controlador GS3-75QGCV_x000a_Hoje conforme programado tivemos atuação conjunto das equipes de instrumentação e automação na troca do módulo GS3 da meetering de óleo do TGD. Foi realizado a substituição do drive GS3 pelo sobressalente novo, feito verificação geral dos circuitos, reapertando todos os bornes. Após a instalação física foi realizada a modulação da válvula através da lógica do sistema de controle, foi feito loop teste de abertura e fechamento da válvula com sucesso, foram medidos tanto os valores de entrada de corrente quanto retorno de posição do campo através do feedback da válvula denominado 88QGCVT. Todos os valores medidos (excitação: 34,5 ohms/ Seno: 148,5 ohms/ Coseno: 148,3 ohms) estavam coerentes com posição da válvula em campo. O driver antigo foi levado para oficina para testes funcionais e armazenamento como reserva técnica. Equipamento testado e liberado para OP por volta das 15h00."/>
    <m/>
    <s v="Corretiva planejada"/>
    <s v="MV-UH-TSGE-_x000a_513201D (75QGCV)"/>
    <s v="Driver de controle da válvula"/>
    <x v="4"/>
    <x v="15"/>
    <s v="Sistema de lubrificação"/>
    <s v="Realizado a substituição do controlador."/>
    <d v="2019-06-02T08:00:00"/>
    <d v="2019-06-02T11:00:00"/>
    <d v="2019-06-01T16:00:00"/>
    <n v="3"/>
    <n v="16.000000000116415"/>
    <s v="NÃO"/>
    <x v="0"/>
    <s v="NÃO"/>
    <s v="3-Falha na Instrumentação"/>
    <s v="3.1-Falha de Controle"/>
    <s v="5-Miscelâneas"/>
    <s v="5.1-Nenhuma causa encontrada"/>
    <x v="2"/>
    <s v="1-Substituição"/>
    <n v="19.000000000116415"/>
  </r>
  <r>
    <x v="2"/>
    <x v="6"/>
    <s v="GE-513201A - Falha na Partida _x000a_A operação tentou retornar em seguida porém a máquina caiu por sobre-carga no motor de partida. No sistema de partida foi observada que a curva da FCV de partida estava iniciando em um valor elevado, iniciando o primeiro patamar já em 3200 RMP, onde deveria ser 3.000RPM, o que sobrecarrega a Taxa de MTU (corrente x tempo). Ajustado o patamar de início da máquina feito uma tentativa de partida com sucesso."/>
    <m/>
    <s v="Corretiva"/>
    <s v="FCV-5132604A (75SRP)"/>
    <s v="Transdutor de comando da válvula"/>
    <x v="4"/>
    <x v="17"/>
    <s v="Sistema de partida"/>
    <s v="Realizado ajuste de saída de tensão do transdutor para correta operação da válvula."/>
    <d v="2019-06-03T10:00:00"/>
    <d v="2019-06-03T11:12:00"/>
    <d v="2019-06-03T10:00:00"/>
    <n v="1.2000000000698492"/>
    <n v="0"/>
    <s v="NÃO"/>
    <x v="0"/>
    <s v="NÃO"/>
    <s v="3-Falha na Instrumentação"/>
    <s v="3.4-Fora de ajuste"/>
    <s v="5-Miscelâneas"/>
    <s v="5.5 Desconhecida"/>
    <x v="3"/>
    <s v="4-Ajuste"/>
    <n v="1.2000000000698492"/>
  </r>
  <r>
    <x v="2"/>
    <x v="6"/>
    <s v="GE-513201C - Falha em painel elétrico _x000a_Dando continuidade na analise da falha do SD ocorrido no dia 05/06 no TG-C, a equipe de elétrica realizou a inspeção na caixa de ligação nos ventiladores do Hood do TG-C. No ventilador 01-B (02) localizado na coluna 4 do CCM não foi identificado anormalidades, porém estendendo a inspeção para o ventilador 01A (01) localizado na coluna 03 do CCM identificando um dano nos bornes por superaquecimento, onde foi negociado a aplicação da manutenção corretiva amanhã. Durante a análise da falha foi identificado que os disjuntores de comando de cada  gaveta da coluna 4 do CCM eram de 10A e o disjuntor de comando de alimentação das cargas da coluna de toda coluna 4 do CCM era de 6A. Com isso foi gerada a SGM G&amp;E/UO-AGN/APSP/MI 2019/0022 para realizar o ajuste da Seletevidade e Segregação dos Circuitos de comando/Aquecimento dos CCMs dos TGs, passando o disjuntores individuais das gavetas para 1A e o de comando geral da coluna para 10A. OS TM's Flaviano e Marcelinho conseguiram realizar a substituição dos disjuntores das gavetas das bombas de óleo sintético e disjuntor de alimentação do comando da coluna 4 de 6A para 10A, sendo orientado a equipe da CCT para dar prosseguimento durante a noite a substituição do disjuntor do ventilador 02 e concluído por volta das 20:55h. Realizado testes operacionais dos equipamentos em conjunto com a operação com sucesso."/>
    <m/>
    <s v="Corretiva planejada"/>
    <s v="CCM do TG"/>
    <s v="Desconhecido"/>
    <x v="4"/>
    <x v="12"/>
    <s v="Painel elétrico"/>
    <s v="Foi identificado um falha na seletividade dos disjuntores do CCM e &quot;mistura&quot; dos circuitos de comando e resistencias de aquecimento das cargas. Foi realizada mudança para segragação dos circuitos e substituição dos disjuntores para ajuste da seletividade."/>
    <d v="2019-06-06T09:00:00"/>
    <d v="2019-06-06T22:00:00"/>
    <d v="2019-06-05T19:00:00"/>
    <n v="12.999999999941792"/>
    <n v="14.000000000058208"/>
    <s v="NÃO"/>
    <x v="0"/>
    <s v="NÃO"/>
    <s v="4-Falha Elétrica"/>
    <s v="4.1-Curto Circuito"/>
    <s v="1-Projeto"/>
    <s v="1.1-Capacidade Inadequada"/>
    <x v="2"/>
    <s v="1-Substituição"/>
    <n v="27"/>
  </r>
  <r>
    <x v="2"/>
    <x v="6"/>
    <s v="GE-513201C - Falha em painel elétrico _x000a_Após muito atraso na liberação da PT do TG-C para o reparo na caixa de  ligação do motor motor do ventilador 01 do Hood, tivemos a PT liberada por volta das 11:30h sendo iniciada da atividade as 13:30h. Foi realizado a substituição dos bornes, conectores e normalizada a ligação do motor, em seguida megado o motor estando com os valores de corrente dentro da normalidade. As 17:00h foi realizada a partida do TG-C com sucesso na primeira tentativa alcançando a velocidade de sincronismo e parado logo após. Com a mudança dos disjuntores de comando das cargas da coluna 4 das Bombas de óleo sintético, ventilador 02 do Hood, disjuntor de alimentação do comando de toda a coluna 4 e segregação da parte de comando com a de potência, fica mais segura a operação do TG-G devido se alguma carga entrar em curto não derruba toda a coluna e sim somente a carga que entrou em falha permutando para a sua redundância."/>
    <m/>
    <s v="Corretiva planejada"/>
    <s v="Ventilador 1 de ventilação do Hood"/>
    <s v="Cabo de ligação com sobreaquecimento"/>
    <x v="4"/>
    <x v="12"/>
    <s v="Tomada de ar"/>
    <s v="Identificado conectores do motor do ventilador com evidências de sobreaquecimento. Os conectores foram refeitos"/>
    <d v="2019-06-07T11:30:00"/>
    <d v="2019-06-07T17:00:00"/>
    <d v="2019-06-06T22:00:00"/>
    <n v="5.5000000001164153"/>
    <n v="13.5"/>
    <s v="NÃO"/>
    <x v="0"/>
    <s v="NÃO"/>
    <s v="4-Falha Elétrica"/>
    <s v="4.0-Geral"/>
    <s v="3-Operação/Manutenção"/>
    <s v="3.4-Desgaste e deterioção esperados."/>
    <x v="2"/>
    <s v="2-Reparo"/>
    <n v="19.000000000116415"/>
  </r>
  <r>
    <x v="2"/>
    <x v="6"/>
    <s v="GE-513201D DIAGNÓTICO INICIAL SIEMENS_x000a_Hoje devido a queda do TG-513201C não foi possível iniciar o diagnostico da SIEMENS, por orientação do Gerente do Ativo somente será dado início após a disponibilização do TG-C. Hoje a tarde foi conversado com o Coordenador Tiago para a liberação dos diagnósticos que não necessitam de aplicação de LIBRA. Este assunto deverá ser tratado no REDIA pela manha para aproveitar a mobilização da SIEMENS._x000a__x000a_07/06 - Segue em andamento as atividades de diagnóstico e de pré partida_x000a__x000a_08/06 - Conforme programado, foi realizado a limpeza interna do hood área da GG e PT e realizado o teste do sistema de ignição (RIC)_x000a__x000a_09/06 - Realizada com sucesso a troca das 3 câmaras pela mecânica. Pendente continuidade dos testes nas válvulas e WHRU pela instrumentação e desmontagem de pau de carga pela equipe de andaimes._x000a__x000a_11/06 - Hoje foi dado prosseguimento pela equipe de instrumentação nas verificações de pré-partida do TG-D. Todas foram concluídas, exceto por um defeito identificado na válvula de dreno primária. A mesma estava dando passagem. Foi removida para oficina e constatado que seus internos estavam totalmente oxidados. Os internos originais (de bronze) foram substituídos por outros de inox. A válvula ficou pronta em bancada e acordado que amanhã será instalada no primeiro horário. Para esta noite, o TG-D ficará indisponível._x000a__x000a_12/06 - Realizada com sucesso a instalação da válvula de dreno reparada pela instrumentação, no período da manhã. Ao longo do dia, equipe de mecânica e o Téc. Sangiori atuaram também na etapa de espaço confinado para conclusão da boroscopia, como parte do diagnóstico inicial do TG-D. Em segundo plano, foi realizada a abertura da boca de visita do WHRU para realizar inspeção dos dampers pelo Técnico Siemens. As inspeções no TG-D terminaram no fim da tarde. Assim, toda a OM do diagnóstico inicial para o contrato com a Siemens também foi concluída e o TG-D foi entregue para a OP._x000a_"/>
    <m/>
    <s v="Preventiva"/>
    <s v="-"/>
    <s v="-"/>
    <x v="4"/>
    <x v="15"/>
    <m/>
    <s v="Atividades de dignóstico inicial"/>
    <d v="2019-06-06T08:00:00"/>
    <d v="2019-06-06T17:00:00"/>
    <d v="2019-06-02T11:00:00"/>
    <n v="9"/>
    <n v="93"/>
    <s v="NÃO"/>
    <x v="0"/>
    <s v="NÃO"/>
    <m/>
    <m/>
    <m/>
    <m/>
    <x v="7"/>
    <m/>
    <n v="102"/>
  </r>
  <r>
    <x v="2"/>
    <x v="6"/>
    <s v="GE-513201D DIAGNÓTICO INICIAL SIEMENS_x000a_Hoje devido a queda do TG-513201C não foi possível iniciar o diagnostico da SIEMENS, por orientação do Gerente do Ativo somente será dado início após a disponibilização do TG-C. Hoje a tarde foi conversado com o Coordenador Tiago para a liberação dos diagnósticos que não necessitam de aplicação de LIBRA. Este assunto deverá ser tratado no REDIA pela manha para aproveitar a mobilização da SIEMENS._x000a__x000a_07/06 - Segue em andamento as atividades de diagnóstico e de pré partida_x000a__x000a_08/06 - Conforme programado, foi realizado a limpeza interna do hood área da GG e PT e realizado o teste do sistema de ignição (RIC)_x000a__x000a_09/06 - Realizada com sucesso a troca das 3 câmaras pela mecânica. Pendente continuidade dos testes nas válvulas e WHRU pela instrumentação e desmontagem de pau de carga pela equipe de andaimes._x000a__x000a_11/06 - Hoje foi dado prosseguimento pela equipe de instrumentação nas verificações de pré-partida do TG-D. Todas foram concluídas, exceto por um defeito identificado na válvula de dreno primária. A mesma estava dando passagem. Foi removida para oficina e constatado que seus internos estavam totalmente oxidados. Os internos originais (de bronze) foram substituídos por outros de inox. A válvula ficou pronta em bancada e acordado que amanhã será instalada no primeiro horário. Para esta noite, o TG-D ficará indisponível._x000a__x000a_12/06 - Realizada com sucesso a instalação da válvula de dreno reparada pela instrumentação, no período da manhã. Ao longo do dia, equipe de mecânica e o Téc. Sangiori atuaram também na etapa de espaço confinado para conclusão da boroscopia, como parte do diagnóstico inicial do TG-D. Em segundo plano, foi realizada a abertura da boca de visita do WHRU para realizar inspeção dos dampers pelo Técnico Siemens. As inspeções no TG-D terminaram no fim da tarde. Assim, toda a OM do diagnóstico inicial para o contrato com a Siemens também foi concluída e o TG-D foi entregue para a OP._x000a_"/>
    <m/>
    <s v="Preventiva"/>
    <s v="-"/>
    <s v="-"/>
    <x v="4"/>
    <x v="15"/>
    <m/>
    <s v="Atividades de dignóstico inicial"/>
    <d v="2019-06-07T08:00:00"/>
    <d v="2019-06-07T17:00:00"/>
    <d v="2019-06-06T17:00:00"/>
    <n v="9"/>
    <n v="15"/>
    <s v="NÃO"/>
    <x v="0"/>
    <s v="NÃO"/>
    <m/>
    <m/>
    <m/>
    <m/>
    <x v="7"/>
    <m/>
    <n v="24"/>
  </r>
  <r>
    <x v="2"/>
    <x v="6"/>
    <s v="GE-513201D DIAGNÓTICO INICIAL SIEMENS_x000a_Hoje devido a queda do TG-513201C não foi possível iniciar o diagnostico da SIEMENS, por orientação do Gerente do Ativo somente será dado início após a disponibilização do TG-C. Hoje a tarde foi conversado com o Coordenador Tiago para a liberação dos diagnósticos que não necessitam de aplicação de LIBRA. Este assunto deverá ser tratado no REDIA pela manha para aproveitar a mobilização da SIEMENS._x000a__x000a_07/06 - Segue em andamento as atividades de diagnóstico e de pré partida_x000a__x000a_08/06 - Conforme programado, foi realizado a limpeza interna do hood área da GG e PT e realizado o teste do sistema de ignição (RIC)_x000a__x000a_09/06 - Realizada com sucesso a troca das 3 câmaras pela mecânica. Pendente continuidade dos testes nas válvulas e WHRU pela instrumentação e desmontagem de pau de carga pela equipe de andaimes._x000a__x000a_11/06 - Hoje foi dado prosseguimento pela equipe de instrumentação nas verificações de pré-partida do TG-D. Todas foram concluídas, exceto por um defeito identificado na válvula de dreno primária. A mesma estava dando passagem. Foi removida para oficina e constatado que seus internos estavam totalmente oxidados. Os internos originais (de bronze) foram substituídos por outros de inox. A válvula ficou pronta em bancada e acordado que amanhã será instalada no primeiro horário. Para esta noite, o TG-D ficará indisponível._x000a__x000a_12/06 - Realizada com sucesso a instalação da válvula de dreno reparada pela instrumentação, no período da manhã. Ao longo do dia, equipe de mecânica e o Téc. Sangiori atuaram também na etapa de espaço confinado para conclusão da boroscopia, como parte do diagnóstico inicial do TG-D. Em segundo plano, foi realizada a abertura da boca de visita do WHRU para realizar inspeção dos dampers pelo Técnico Siemens. As inspeções no TG-D terminaram no fim da tarde. Assim, toda a OM do diagnóstico inicial para o contrato com a Siemens também foi concluída e o TG-D foi entregue para a OP._x000a_"/>
    <m/>
    <s v="Preventiva"/>
    <s v="-"/>
    <s v="-"/>
    <x v="4"/>
    <x v="15"/>
    <m/>
    <s v="Atividades de dignóstico inicial"/>
    <d v="2019-06-10T08:00:00"/>
    <d v="2019-06-10T19:00:00"/>
    <d v="2019-06-09T19:00:00"/>
    <n v="10.999999999883585"/>
    <n v="13.000000000116415"/>
    <s v="NÃO"/>
    <x v="0"/>
    <s v="NÃO"/>
    <m/>
    <m/>
    <m/>
    <m/>
    <x v="7"/>
    <m/>
    <n v="24"/>
  </r>
  <r>
    <x v="2"/>
    <x v="6"/>
    <s v="GE-513201D DIAGNÓTICO INICIAL SIEMENS_x000a_Hoje devido a queda do TG-513201C não foi possível iniciar o diagnostico da SIEMENS, por orientação do Gerente do Ativo somente será dado início após a disponibilização do TG-C. Hoje a tarde foi conversado com o Coordenador Tiago para a liberação dos diagnósticos que não necessitam de aplicação de LIBRA. Este assunto deverá ser tratado no REDIA pela manha para aproveitar a mobilização da SIEMENS._x000a__x000a_07/06 - Segue em andamento as atividades de diagnóstico e de pré partida_x000a__x000a_08/06 - Conforme programado, foi realizado a limpeza interna do hood área da GG e PT e realizado o teste do sistema de ignição (RIC)_x000a__x000a_09/06 - Realizada com sucesso a troca das 3 câmaras pela mecânica. Pendente continuidade dos testes nas válvulas e WHRU pela instrumentação e desmontagem de pau de carga pela equipe de andaimes._x000a__x000a_11/06 - Hoje foi dado prosseguimento pela equipe de instrumentação nas verificações de pré-partida do TG-D. Todas foram concluídas, exceto por um defeito identificado na válvula de dreno primária. A mesma estava dando passagem. Foi removida para oficina e constatado que seus internos estavam totalmente oxidados. Os internos originais (de bronze) foram substituídos por outros de inox. A válvula ficou pronta em bancada e acordado que amanhã será instalada no primeiro horário. Para esta noite, o TG-D ficará indisponível._x000a__x000a_12/06 - Realizada com sucesso a instalação da válvula de dreno reparada pela instrumentação, no período da manhã. Ao longo do dia, equipe de mecânica e o Téc. Sangiori atuaram também na etapa de espaço confinado para conclusão da boroscopia, como parte do diagnóstico inicial do TG-D. Em segundo plano, foi realizada a abertura da boca de visita do WHRU para realizar inspeção dos dampers pelo Técnico Siemens. As inspeções no TG-D terminaram no fim da tarde. Assim, toda a OM do diagnóstico inicial para o contrato com a Siemens também foi concluída e o TG-D foi entregue para a OP._x000a_"/>
    <m/>
    <s v="Preventiva"/>
    <s v="-"/>
    <s v="-"/>
    <x v="4"/>
    <x v="15"/>
    <m/>
    <s v="Atividades de dignóstico inicial"/>
    <d v="2019-06-11T08:00:00"/>
    <d v="2019-06-11T19:30:00"/>
    <d v="2019-06-10T19:00:00"/>
    <n v="11.499999999941792"/>
    <n v="13.000000000116415"/>
    <s v="NÃO"/>
    <x v="0"/>
    <s v="NÃO"/>
    <m/>
    <m/>
    <m/>
    <m/>
    <x v="7"/>
    <m/>
    <n v="24.500000000058208"/>
  </r>
  <r>
    <x v="2"/>
    <x v="6"/>
    <s v="GE-513201D DIAGNÓTICO INICIAL SIEMENS_x000a_Hoje devido a queda do TG-513201C não foi possível iniciar o diagnostico da SIEMENS, por orientação do Gerente do Ativo somente será dado início após a disponibilização do TG-C. Hoje a tarde foi conversado com o Coordenador Tiago para a liberação dos diagnósticos que não necessitam de aplicação de LIBRA. Este assunto deverá ser tratado no REDIA pela manha para aproveitar a mobilização da SIEMENS._x000a__x000a_07/06 - Segue em andamento as atividades de diagnóstico e de pré partida_x000a__x000a_08/06 - Conforme programado, foi realizado a limpeza interna do hood área da GG e PT e realizado o teste do sistema de ignição (RIC)_x000a__x000a_09/06 - Realizada com sucesso a troca das 3 câmaras pela mecânica. Pendente continuidade dos testes nas válvulas e WHRU pela instrumentação e desmontagem de pau de carga pela equipe de andaimes._x000a__x000a_11/06 - Hoje foi dado prosseguimento pela equipe de instrumentação nas verificações de pré-partida do TG-D. Todas foram concluídas, exceto por um defeito identificado na válvula de dreno primária. A mesma estava dando passagem. Foi removida para oficina e constatado que seus internos estavam totalmente oxidados. Os internos originais (de bronze) foram substituídos por outros de inox. A válvula ficou pronta em bancada e acordado que amanhã será instalada no primeiro horário. Para esta noite, o TG-D ficará indisponível._x000a__x000a_12/06 - Realizada com sucesso a instalação da válvula de dreno reparada pela instrumentação, no período da manhã. Ao longo do dia, equipe de mecânica e o Téc. Sangiori atuaram também na etapa de espaço confinado para conclusão da boroscopia, como parte do diagnóstico inicial do TG-D. Em segundo plano, foi realizada a abertura da boca de visita do WHRU para realizar inspeção dos dampers pelo Técnico Siemens. As inspeções no TG-D terminaram no fim da tarde. Assim, toda a OM do diagnóstico inicial para o contrato com a Siemens também foi concluída e o TG-D foi entregue para a OP._x000a_"/>
    <m/>
    <s v="Preventiva"/>
    <s v="-"/>
    <s v="-"/>
    <x v="4"/>
    <x v="15"/>
    <m/>
    <s v="Atividades de dignóstico inicial"/>
    <d v="2019-06-12T08:00:00"/>
    <d v="2019-06-12T18:00:00"/>
    <d v="2019-06-11T19:30:00"/>
    <n v="9.9999999999417923"/>
    <n v="12.500000000058208"/>
    <s v="NÃO"/>
    <x v="0"/>
    <s v="NÃO"/>
    <m/>
    <m/>
    <m/>
    <m/>
    <x v="7"/>
    <m/>
    <n v="22.5"/>
  </r>
  <r>
    <x v="2"/>
    <x v="6"/>
    <s v="Atividades de Pré Partida TG-D_x000a_08/06 - Conforme programado, foi realizado a limpeza interna do hood área da GG e PT e realizado o teste do sistema de ignição (RIC)_x000a__x000a_09/06 - Realizada com sucesso a troca das 3 câmaras pela mecânica. Pendente continuidade dos testes nas válvulas e WHRU pela instrumentação e desmontagem de pau de carga pela equipe de andaimes._x000a_"/>
    <m/>
    <s v="Preventiva"/>
    <s v="-"/>
    <s v="-"/>
    <x v="4"/>
    <x v="15"/>
    <m/>
    <s v="Pré-Partida"/>
    <d v="2019-06-08T08:00:00"/>
    <d v="2019-06-08T19:00:00"/>
    <d v="2019-06-07T17:00:00"/>
    <n v="10.999999999883585"/>
    <n v="15"/>
    <s v="NÃO"/>
    <x v="0"/>
    <s v="NÃO"/>
    <m/>
    <m/>
    <m/>
    <m/>
    <x v="7"/>
    <m/>
    <n v="25.999999999883585"/>
  </r>
  <r>
    <x v="2"/>
    <x v="6"/>
    <s v="Atividades de Pré Partida TG-D_x000a_08/06 - Conforme programado, foi realizado a limpeza interna do hood área da GG e PT e realizado o teste do sistema de ignição (RIC)_x000a__x000a_09/06 - Realizada com sucesso a troca das 3 câmaras pela mecânica. Pendente continuidade dos testes nas válvulas e WHRU pela instrumentação e desmontagem de pau de carga pela equipe de andaimes._x000a_"/>
    <m/>
    <s v="Preventiva"/>
    <s v="-"/>
    <s v="-"/>
    <x v="4"/>
    <x v="15"/>
    <m/>
    <s v="Pré-Partida"/>
    <d v="2019-06-09T08:00:00"/>
    <d v="2019-06-09T19:00:00"/>
    <d v="2019-06-08T19:00:00"/>
    <n v="10.999999999883585"/>
    <n v="13.000000000116415"/>
    <s v="NÃO"/>
    <x v="0"/>
    <s v="NÃO"/>
    <m/>
    <m/>
    <m/>
    <m/>
    <x v="7"/>
    <m/>
    <n v="24"/>
  </r>
  <r>
    <x v="2"/>
    <x v="6"/>
    <s v="TG-C - ZSL-5132605C Sensor em falha _x000a_Hoje conforme programado tivemos atuação da instrumentação e automação para saneamento da falha no sensor da porta da casa de filtros do TGC. Foi verificado pelo TM Silvio que sensor ZSL-5132605C (33EVDC2) estava sem falha, mas devido force realizado dia 27-04-2019 ativado ARO nº 2019/108 para permitir a partida do TG, foi feito então uma inspeção geral no sensor e encontrado oxidação nos contatos. Por desencargo,  efetuamos a substituição do sensor por sobressalente novo NM: 11296.637, feito as medições e reaperto nos bornes no painel de controle e CJE-5132032C e testes funcionais. Como não encontramos force ativo neste sensor, solicitado ao TM Danilo para realizar verificação geral na lógica atrás de forces, foi quando encontramos o sensor ZSL-5132603C (33IFDC2) forçado, este sensor é da outra porta. Devido a necessidade de montagem de andaime não foi possível chegar até o sensor. Obs.: Tudo indica que houve equívoco na fase de delineamento/planejamento, será necessário emissão de nova nota/ordem para tratamento da pendência, foi mantido ARO 2019/108 ativa."/>
    <m/>
    <s v="Corretiva planejada"/>
    <s v="ZSL-5132605C (33EVDC2) "/>
    <s v="Sensor de proximidade"/>
    <x v="4"/>
    <x v="12"/>
    <s v="Controle e monitoração"/>
    <s v="Relizado a substituição do sensor em falha"/>
    <d v="2019-06-20T08:00:00"/>
    <d v="2019-06-20T10:30:00"/>
    <d v="2019-06-18T16:30:00"/>
    <n v="2.4999999999417923"/>
    <n v="39.500000000058208"/>
    <s v="NÃO"/>
    <x v="0"/>
    <s v="NÃO"/>
    <s v="5-Falha Externa"/>
    <s v="5.2-Contaminação"/>
    <s v="2-Fabricação/Instalação"/>
    <s v="2.2-Erro na Instalação"/>
    <x v="4"/>
    <s v="1-Substituição"/>
    <n v="42"/>
  </r>
  <r>
    <x v="2"/>
    <x v="6"/>
    <s v="AIQ-5132600C/601C Falhas espúrias _x000a_Equipe de analítica atuou hoje nos detectores do TG-C. Foram substituídos os filtros e verificado com gás padrão de 7,5% do LEL, estando dentro da normalidade. Para garantir maior confiabilidade, equipe retorna à atividade na sexta para calibrar os instrumentos"/>
    <m/>
    <s v="Corretiva planejada"/>
    <s v="AIQ-5132600C/601C (71GPEV01/02)"/>
    <s v="Sensores de gás"/>
    <x v="4"/>
    <x v="12"/>
    <s v="Proteção contra incêndio e gás"/>
    <s v="Realizado limpeza e substituição dos filtros hidrofóbicos, além da calibração com gás padrão."/>
    <d v="2019-06-12T08:40:00"/>
    <d v="2019-06-12T16:00:00"/>
    <d v="2019-06-09T10:40:00"/>
    <n v="7.3333333333139308"/>
    <n v="69.999999999941792"/>
    <s v="NÃO"/>
    <x v="0"/>
    <s v="NÃO"/>
    <s v="5-Falha Externa"/>
    <s v="5.2-Contaminação"/>
    <s v="2-Fabricação/Instalação"/>
    <s v="2.2-Erro na Instalação"/>
    <x v="4"/>
    <s v="1-Substituição"/>
    <n v="77.333333333255723"/>
  </r>
  <r>
    <x v="2"/>
    <x v="6"/>
    <s v="GE-513201A- Falha metering secundária _x000a_Hoje conforme combinado foi autorizado atividade extraprogramada pelo COTUR para as equipes de instrumentação e automação para atuação na malha da metering secundária do TG-A. Houve um pequeno contratempo pela manhã devido a necessidade de realizar a troca de alguns bornes danificados do módulo reserva em oficina. Feito isso, foi realizada a substituição do módulo original da metering pelo sobressalente conforme recomendação da equipe de engenharia do MI. TM´s Grammlich e Martins, verificaram a integridade do cabeamento, foi medido isolação, sinais de Seno, Cosseno e da bobina de excitação, nenhuma anormalidade foi identificada. Realizado pelo TM Danyel o procedimento troca do módulo na rede devicenet conforme orientação do Eng. Lucas, para este caso não foi necessário a utilização do arquivo EDS, a configuração do endereçamento foi feita de forma direta através do RSlinks. Após a troca do módulo de controle foi realizado o teste funcional de abertura e fechamento da válvula de forma satisfatória. Equipamento liberado para operação as 14h30. Edinilson, por gentileza viabilizar a emissão de procedimento e/ou roteiro contendo um passo a passo essa atividade de troca do módulo/endereçamento dos moogs na devicenet. "/>
    <m/>
    <s v="Corretiva planejada"/>
    <s v="MV-UC-TSGE-_x000a_513201A-_x000a_01C (88FGS)"/>
    <s v="Válvula metering"/>
    <x v="4"/>
    <x v="17"/>
    <s v="Sistema de combustível"/>
    <s v="Realizado a substituição do controlador."/>
    <d v="2019-06-15T07:30:00"/>
    <d v="2019-06-15T15:00:00"/>
    <d v="2019-06-03T11:12:00"/>
    <n v="7.5"/>
    <n v="284.29999999998836"/>
    <s v="NÃO"/>
    <x v="0"/>
    <s v="NÃO"/>
    <s v="1-Falha Mecânica"/>
    <s v="1.6-Emperramento"/>
    <s v="1-Projeto"/>
    <s v="1.2-Materiais Inadequado"/>
    <x v="2"/>
    <s v="1-Substituição"/>
    <n v="291.79999999998836"/>
  </r>
  <r>
    <x v="2"/>
    <x v="6"/>
    <s v="TG-C Diagnóstico inicial _x000a_Hoje tivemos bastante atraso na liberação das atividades programadas no TGC devido a máquina não ter sido librada durante o turno da noite. Essa atividade foi iniciada a partir das 11h00. Após a liberação da máquina tivemos atuação da equipe de instrumentação em conjunto com a Siemens. Foram realizados de testes funcionais nas meeterings, válvulas HP3 e HP6, juntamente com os testes funcionais no WHRU, em todos não os equipamentos não foram encontrados anormalidades. Realizado também a inspeção das CJ's do hood, gearbox e PT, sem anormalidades. Atividade prossegue amanhã conforme programação._x000a__x000a_17/06 - Houve atraso no início da atividade devido a máquina não estar librada. Superado essa etapa de liberação pela OP, foram realizadas pela instrumentação a inspeção das caixas de junção do WRHU, ar de combustão e dos instrumentos da GG. Encontramos líquido dentro da CJ do ar de combustão, também realizada limpeza e aplicação de torofita juntamente com eito teste manual do acionamento dos dampers do WHRU. O sistema de damper de entrada falhou na atuação manual, em automático ficou ok, assim ficou a cargo da SIEMENS definir a ação para correção de forma programada. Durante os testes das válvulas de dreno dos manifolds de gás combustível constatamos que as válvulas de dreno &quot;central e primária&quot; estavam dando passagem. Foram realizadas pela mecânica a verificação filtro cesto de óleo sintético; verificação casa de filtro de ar; verificação dos chip detector; medição do Gap da PT; verificação do purgador de gás; todos os dados levantados serão enviados no relatório da Siemens. Devido ao tardar o horário a máquina foi deixada como disponível para atuação de remoção e reparo nessas duas válvulas amanhã pela equipe instrumentação. _x000a__x000a_18/06 - Dado prosseguimento nas atividades do TGC, conforme combinado foram removidas três válvulas(20WFR/ 20FL1TORWF/ 20FL1WF) do sistema de diesel para testes em oficina. Todas tinham ótimo estado de conservação. Após os testes foram reinstalas duas válvulas dreno dos manifolds, sendo uma da câmaras primária e outra da central (20FGCD e 20FGPD), válvulas estas que apresentavam falta de estanqueidade durante os testes funcionais. Realizada também a calibração da VIGV, com sucesso. Agora temos uma válvula sobressalente na instrumentação. Foram finalizadas também todas as etapas de mecânica, sendo realizadas as verificações de duas placas de orifício, abertura e verificação do purgador de condensado do dreno. Segundo informações do técnico Siemens o purgador não está funcionando corretamente pois está mandando o condensado para a linha de vent e não de purga. A máquina liberada para OP_x000a__x000a__x000a_Hoje devido atraso mencionado na liberação dessa máquina por conta da aplicação do libra tivemos inicio dos serviços após o horário do almoço. O serviço iniciou por volta das 13h00 com a inspeção com videoscopia nas seccão fria da máquina, espaço confinado do WHRU, mais a etapa também de espaçó confinado de inspeção na região do Inlet da máquina. Para essa etapa foi necessária mobilização da equipe de G&amp;E de andaime de acesso que estava com plaqueta de não liberado. Com intuito de finalizarmos todas as etapas programadas aproveitando a equipe da OTBM(Leonardo), solicitamos ao gerente do ativo a liberação de atividade extraprogramada para adequação deste andaime, tendo a aprovação por volta das 13h00, a equipe do ISUP atendeu prontamente o chamado de apoio, a equipe chegou na unidade por volta das 14h00, e por volta das 16h00 finalizou-se esse ajuste em campo. Foi necessária a extensão dos TM´s João Vitor, João katso juntamente com Leonardo da OTBM para inspeção nas câmaras de combustão, foi realizada a inspeção nas câmaras 1 a 5, devido ao tardar do horário não foi possível finalizar as outras 4 câmaras 6 a 9. Atividades foi encerrada em campo por volta das 21h00. Em avaliação preliminar enviada pelo TM Leonardo ele informou que tanto o TGC quanto TGD estão em bom estado geral, sem nicks, pits ou trincas, ambas apresentam algumas evidências de desgaste, porém, em bom estado em geral. Foi salva as fotos na boroscopia no drive da rede, ele também encaminhou a pedido via e-mail um breve relato com mais detalhes para chave da coordenação de grandes máquinas. Gostaríamos de ressaltar a prestabilidade e empenho das equipes da G&amp;E de andaime, colaborador da OTBM Leonardo e dos nossos técnicos de sobreaviso TMs João Vitor e João Katsu para finalização dessa atividade de extrema importância para mapeamento do estado de conservação das máquinas. Após atividade sinalizada para o COTUR para remoção do libra, a máquina ficou disponível para operação sem restrições operacionais"/>
    <m/>
    <s v="Preventiva"/>
    <s v="-"/>
    <s v="-"/>
    <x v="4"/>
    <x v="12"/>
    <m/>
    <s v="Atividades de diagnóstico inicial"/>
    <d v="2019-06-13T08:00:00"/>
    <d v="2019-06-13T21:00:00"/>
    <d v="2019-06-12T16:00:00"/>
    <n v="12.999999999941792"/>
    <n v="16.000000000116415"/>
    <s v="NÃO"/>
    <x v="0"/>
    <s v="NÃO"/>
    <m/>
    <m/>
    <m/>
    <m/>
    <x v="7"/>
    <m/>
    <n v="29.000000000058208"/>
  </r>
  <r>
    <x v="2"/>
    <x v="6"/>
    <s v="TG-C Diagnóstico inicial _x000a_Hoje tivemos bastante atraso na liberação das atividades programadas no TGC devido a máquina não ter sido librada durante o turno da noite. Essa atividade foi iniciada a partir das 11h00. Após a liberação da máquina tivemos atuação da equipe de instrumentação em conjunto com a Siemens. Foram realizados de testes funcionais nas meeterings, válvulas HP3 e HP6, juntamente com os testes funcionais no WHRU, em todos não os equipamentos não foram encontrados anormalidades. Realizado também a inspeção das CJ's do hood, gearbox e PT, sem anormalidades. Atividade prossegue amanhã conforme programação._x000a__x000a_17/06 - Houve atraso no início da atividade devido a máquina não estar librada. Superado essa etapa de liberação pela OP, foram realizadas pela instrumentação a inspeção das caixas de junção do WRHU, ar de combustão e dos instrumentos da GG. Encontramos líquido dentro da CJ do ar de combustão, também realizada limpeza e aplicação de torofita juntamente com eito teste manual do acionamento dos dampers do WHRU. O sistema de damper de entrada falhou na atuação manual, em automático ficou ok, assim ficou a cargo da SIEMENS definir a ação para correção de forma programada. Durante os testes das válvulas de dreno dos manifolds de gás combustível constatamos que as válvulas de dreno &quot;central e primária&quot; estavam dando passagem. Foram realizadas pela mecânica a verificação filtro cesto de óleo sintético; verificação casa de filtro de ar; verificação dos chip detector; medição do Gap da PT; verificação do purgador de gás; todos os dados levantados serão enviados no relatório da Siemens. Devido ao tardar o horário a máquina foi deixada como disponível para atuação de remoção e reparo nessas duas válvulas amanhã pela equipe instrumentação. _x000a__x000a_18/06 - Dado prosseguimento nas atividades do TGC, conforme combinado foram removidas três válvulas(20WFR/ 20FL1TORWF/ 20FL1WF) do sistema de diesel para testes em oficina. Todas tinham ótimo estado de conservação. Após os testes foram reinstalas duas válvulas dreno dos manifolds, sendo uma da câmaras primária e outra da central (20FGCD e 20FGPD), válvulas estas que apresentavam falta de estanqueidade durante os testes funcionais. Realizada também a calibração da VIGV, com sucesso. Agora temos uma válvula sobressalente na instrumentação. Foram finalizadas também todas as etapas de mecânica, sendo realizadas as verificações de duas placas de orifício, abertura e verificação do purgador de condensado do dreno. Segundo informações do técnico Siemens o purgador não está funcionando corretamente pois está mandando o condensado para a linha de vent e não de purga. A máquina liberada para OP_x000a_"/>
    <m/>
    <s v="Preventiva"/>
    <s v="-"/>
    <s v="-"/>
    <x v="4"/>
    <x v="12"/>
    <m/>
    <s v="Atividades de diagnóstico inicial"/>
    <d v="2019-06-17T08:30:00"/>
    <d v="2019-06-17T19:00:00"/>
    <d v="2019-06-16T17:00:00"/>
    <n v="10.5"/>
    <n v="15.499999999883585"/>
    <s v="NÃO"/>
    <x v="0"/>
    <s v="NÃO"/>
    <m/>
    <m/>
    <m/>
    <m/>
    <x v="7"/>
    <m/>
    <n v="25.999999999883585"/>
  </r>
  <r>
    <x v="2"/>
    <x v="6"/>
    <s v="TG-C Diagnóstico inicial _x000a_Hoje tivemos bastante atraso na liberação das atividades programadas no TGC devido a máquina não ter sido librada durante o turno da noite. Essa atividade foi iniciada a partir das 11h00. Após a liberação da máquina tivemos atuação da equipe de instrumentação em conjunto com a Siemens. Foram realizados de testes funcionais nas meeterings, válvulas HP3 e HP6, juntamente com os testes funcionais no WHRU, em todos não os equipamentos não foram encontrados anormalidades. Realizado também a inspeção das CJ's do hood, gearbox e PT, sem anormalidades. Atividade prossegue amanhã conforme programação._x000a__x000a_17/06 - Houve atraso no início da atividade devido a máquina não estar librada. Superado essa etapa de liberação pela OP, foram realizadas pela instrumentação a inspeção das caixas de junção do WRHU, ar de combustão e dos instrumentos da GG. Encontramos líquido dentro da CJ do ar de combustão, também realizada limpeza e aplicação de torofita juntamente com eito teste manual do acionamento dos dampers do WHRU. O sistema de damper de entrada falhou na atuação manual, em automático ficou ok, assim ficou a cargo da SIEMENS definir a ação para correção de forma programada. Durante os testes das válvulas de dreno dos manifolds de gás combustível constatamos que as válvulas de dreno &quot;central e primária&quot; estavam dando passagem. Foram realizadas pela mecânica a verificação filtro cesto de óleo sintético; verificação casa de filtro de ar; verificação dos chip detector; medição do Gap da PT; verificação do purgador de gás; todos os dados levantados serão enviados no relatório da Siemens. Devido ao tardar o horário a máquina foi deixada como disponível para atuação de remoção e reparo nessas duas válvulas amanhã pela equipe instrumentação. _x000a__x000a_18/06 - Dado prosseguimento nas atividades do TGC, conforme combinado foram removidas três válvulas(20WFR/ 20FL1TORWF/ 20FL1WF) do sistema de diesel para testes em oficina. Todas tinham ótimo estado de conservação. Após os testes foram reinstalas duas válvulas dreno dos manifolds, sendo uma da câmaras primária e outra da central (20FGCD e 20FGPD), válvulas estas que apresentavam falta de estanqueidade durante os testes funcionais. Realizada também a calibração da VIGV, com sucesso. Agora temos uma válvula sobressalente na instrumentação. Foram finalizadas também todas as etapas de mecânica, sendo realizadas as verificações de duas placas de orifício, abertura e verificação do purgador de condensado do dreno. Segundo informações do técnico Siemens o purgador não está funcionando corretamente pois está mandando o condensado para a linha de vent e não de purga. A máquina liberada para OP_x000a_"/>
    <m/>
    <s v="Preventiva"/>
    <s v="-"/>
    <s v="-"/>
    <x v="4"/>
    <x v="12"/>
    <m/>
    <s v="Atividades de diagnóstico inicial"/>
    <d v="2019-06-18T08:00:00"/>
    <d v="2019-06-18T16:30:00"/>
    <d v="2019-06-17T19:00:00"/>
    <n v="8.4999999999417923"/>
    <n v="13.000000000116415"/>
    <s v="NÃO"/>
    <x v="0"/>
    <s v="NÃO"/>
    <m/>
    <m/>
    <m/>
    <m/>
    <x v="7"/>
    <m/>
    <n v="21.500000000058208"/>
  </r>
  <r>
    <x v="2"/>
    <x v="6"/>
    <s v="TG-C Diagnóstico inicial _x000a_Hoje tivemos bastante atraso na liberação das atividades programadas no TGC devido a máquina não ter sido librada durante o turno da noite. Essa atividade foi iniciada a partir das 11h00. Após a liberação da máquina tivemos atuação da equipe de instrumentação em conjunto com a Siemens. Foram realizados de testes funcionais nas meeterings, válvulas HP3 e HP6, juntamente com os testes funcionais no WHRU, em todos não os equipamentos não foram encontrados anormalidades. Realizado também a inspeção das CJ's do hood, gearbox e PT, sem anormalidades. Atividade prossegue amanhã conforme programação._x000a__x000a_17/06 - Houve atraso no início da atividade devido a máquina não estar librada. Superado essa etapa de liberação pela OP, foram realizadas pela instrumentação a inspeção das caixas de junção do WRHU, ar de combustão e dos instrumentos da GG. Encontramos líquido dentro da CJ do ar de combustão, também realizada limpeza e aplicação de torofita juntamente com eito teste manual do acionamento dos dampers do WHRU. O sistema de damper de entrada falhou na atuação manual, em automático ficou ok, assim ficou a cargo da SIEMENS definir a ação para correção de forma programada. Durante os testes das válvulas de dreno dos manifolds de gás combustível constatamos que as válvulas de dreno &quot;central e primária&quot; estavam dando passagem. Foram realizadas pela mecânica a verificação filtro cesto de óleo sintético; verificação casa de filtro de ar; verificação dos chip detector; medição do Gap da PT; verificação do purgador de gás; todos os dados levantados serão enviados no relatório da Siemens. Devido ao tardar o horário a máquina foi deixada como disponível para atuação de remoção e reparo nessas duas válvulas amanhã pela equipe instrumentação. _x000a__x000a_18/06 - Dado prosseguimento nas atividades do TGC, conforme combinado foram removidas três válvulas(20WFR/ 20FL1TORWF/ 20FL1WF) do sistema de diesel para testes em oficina. Todas tinham ótimo estado de conservação. Após os testes foram reinstalas duas válvulas dreno dos manifolds, sendo uma da câmaras primária e outra da central (20FGCD e 20FGPD), válvulas estas que apresentavam falta de estanqueidade durante os testes funcionais. Realizada também a calibração da VIGV, com sucesso. Agora temos uma válvula sobressalente na instrumentação. Foram finalizadas também todas as etapas de mecânica, sendo realizadas as verificações de duas placas de orifício, abertura e verificação do purgador de condensado do dreno. Segundo informações do técnico Siemens o purgador não está funcionando corretamente pois está mandando o condensado para a linha de vent e não de purga. A máquina liberada para OP_x000a_"/>
    <m/>
    <s v="Preventiva"/>
    <s v="-"/>
    <s v="-"/>
    <x v="4"/>
    <x v="12"/>
    <m/>
    <s v="Atividades de diagnóstico inicial"/>
    <d v="2019-06-14T08:00:00"/>
    <d v="2019-06-14T17:00:00"/>
    <d v="2019-06-13T21:00:00"/>
    <n v="9"/>
    <n v="11.000000000058208"/>
    <s v="NÃO"/>
    <x v="0"/>
    <s v="NÃO"/>
    <m/>
    <m/>
    <m/>
    <m/>
    <x v="7"/>
    <m/>
    <n v="20.000000000058208"/>
  </r>
  <r>
    <x v="2"/>
    <x v="6"/>
    <s v="FT-UH-TS-GE-513201C-02B Substituição Filtro Duplex _x000a_FT-UH-TS-GE-513201C-02A Substituição Filtro Duplex _x000a_M-B-UH-TS-GE-513201C-02 Aplicar torque parafusos de fixação_x000a_Hoje conforme combinado com a OP a máquina C foi entregue logo pela manhã librada para atuação da mecânica. TM´s Davi e João Vitor atuaram substituídos os filtros do sistema de óleo sintético por sobressalentes novos. Também foi realizada aplicação de torque nos parafusos das conexões do motor de partida conforme recomendação técnica do eng. Suzuki. _x000a_Ambas atividades foram finalizadas com sucesso sem maiores delongas. Equipamento liberado para operação por volta das 17h00 para remoção do libra pela operação._x000a_"/>
    <m/>
    <s v="Preventiva"/>
    <s v="-"/>
    <s v="-"/>
    <x v="4"/>
    <x v="12"/>
    <s v="Sistema de lubrificação"/>
    <s v="Substituição de filtro e apicação de torque"/>
    <d v="2019-06-16T08:00:00"/>
    <d v="2019-06-16T17:00:00"/>
    <d v="2019-06-14T17:00:00"/>
    <n v="9"/>
    <n v="39"/>
    <s v="NÃO"/>
    <x v="0"/>
    <s v="NÃO"/>
    <m/>
    <m/>
    <m/>
    <m/>
    <x v="7"/>
    <m/>
    <n v="48"/>
  </r>
  <r>
    <x v="2"/>
    <x v="6"/>
    <s v="GE-513201C Inspecionar câmaras 5 e 7 _x000a_Hoje conforme programado tivemos atuação da mecânica no TGC.  Foi efetuado a remoção da câmara 7 e inspecionado, foram detectados 12 trincas a partir dos furos de refrigeração próximos às janelas secundárias; os comprimentos destas trincas varia de cerca de 2,2 a 8mm de extensão. Efetuado registro fotográfico. Após avaliação a câmara foi então reinstalada. Foi iniciada a remoção da câmara 5, mas oito parafusos não se soltaram com o uso da parafusadeira pneumática, tentado a utilização do cabo de força e extensão, mas também sem sucesso, devido a isto, não haveria tempo hábil para terminar a inspeção e deixar o equipamento disponível dentro do expediente. Assim, optamos devido ao tardar do por restabelecer a máquina e dar continuidade na atividade amanhã em paralelo com atividade de extraprogramada de troca das meterings. Equipamento liberado para operação as 18h30."/>
    <m/>
    <s v="Preventiva"/>
    <s v="Câmaras 5 e 7"/>
    <s v="Câmaras 5 e 7"/>
    <x v="4"/>
    <x v="12"/>
    <s v="Sistema de combustão"/>
    <s v="Medição de trincas"/>
    <d v="2019-06-20T08:00:00"/>
    <d v="2019-06-20T19:00:00"/>
    <d v="2019-06-16T17:00:00"/>
    <n v="10.999999999883585"/>
    <n v="87"/>
    <s v="NÃO"/>
    <x v="0"/>
    <s v="NÃO"/>
    <m/>
    <m/>
    <m/>
    <m/>
    <x v="7"/>
    <m/>
    <n v="97.999999999883585"/>
  </r>
  <r>
    <x v="2"/>
    <x v="6"/>
    <s v="GE-513201C Inspecionar câmaras 5 e 7 _x000a_Hoje conforme programado tivemos atuação da mecânica no TGC.  Foi efetuado a remoção da câmara 5 e inspecionado, foram detectados 11 trincas a partir dos furos de refrigeração próximos às janelas secundárias; os comprimentos destas trincas varia de cerca de 2 a 7mm de extensão. Efetuado registro fotográfico. Após avaliação a câmara foi então reinstalada.Equipamento liberado para operação as 18hs"/>
    <m/>
    <s v="Preventiva"/>
    <s v="Câmaras 5 e 7"/>
    <s v="Câmaras 5 e 7"/>
    <x v="4"/>
    <x v="12"/>
    <s v="Sistema de combustão"/>
    <s v="Medição de trincas"/>
    <d v="2019-06-21T08:00:00"/>
    <d v="2019-06-21T19:00:00"/>
    <d v="2019-06-20T19:00:00"/>
    <n v="10.999999999883585"/>
    <n v="13.000000000116415"/>
    <s v="NÃO"/>
    <x v="0"/>
    <s v="NÃO"/>
    <m/>
    <m/>
    <m/>
    <m/>
    <x v="7"/>
    <m/>
    <n v="24"/>
  </r>
  <r>
    <x v="2"/>
    <x v="6"/>
    <s v="MV-UC-TS-GE-513201A-01C - Troca Válvula Metering _x000a_Hoje conforme delineado (extraprogramado) foram  executadas as trocas das válvulas Metering, sendo:_x000a_1 - Central do TG-C instalada na secundaria do TG-A_x000a_2 - Secundaria do TG-A instalada na central do TG-C_x000a_Após a inversão foram energizadas, reiniciados os módulos, realizados testes de atuação e as mesmas atuaram sem anormalidades. Foi definida esta estratégia pelo fato da secundaria do TG-A ter travado levando o gerador ao desarme por falha de posição, sendo que a válvula central tem um impacto  bem menor caso venha a travar durante a partida do gerador, porem as duas válvulas devem ter a sua operação acompanhada pela equipe de preditiva._x000a__x000a_Status: TG-A concluído, retirado LIBRA e liberado para a operação."/>
    <m/>
    <s v="Corretiva planejada"/>
    <s v="MV-UC-TS-GE-513201A-01C (88FGS)"/>
    <s v="Válvula metering"/>
    <x v="4"/>
    <x v="17"/>
    <s v="Sistema de combustível"/>
    <s v="Substituição da válvula"/>
    <d v="2019-06-21T09:00:00"/>
    <d v="2019-06-21T18:00:00"/>
    <d v="2019-06-15T15:00:00"/>
    <n v="9"/>
    <n v="138"/>
    <s v="NÃO"/>
    <x v="0"/>
    <s v="NÃO"/>
    <s v="1-Falha Mecânica"/>
    <s v="1.6-Emperramento"/>
    <s v="1-Projeto"/>
    <s v="1.2-Materiais Inadequado"/>
    <x v="2"/>
    <s v="1-Substituição"/>
    <n v="147"/>
  </r>
  <r>
    <x v="2"/>
    <x v="6"/>
    <s v="MV-UC-TS-GE-513201C-01A - Troca Válvula Metering _x000a_Hoje conforme delineado (extraprogramado) foram  executadas as trocas das válvulas Metering, sendo:_x000a_1 - Central do TG-C instalada na secundaria do TG-A_x000a_2 - Secundaria do TG-A instalada na central do TG-C_x000a_Após a inversão foram energizadas, reiniciados os módulos, realizados testes de atuação e as mesmas atuaram sem anormalidades. Foi definida esta estratégia pelo fato da secundaria do TG-A ter travado levando o gerador ao desarme por falha de posição, sendo que a válvula central tem um impacto  bem menor caso venha a travar durante a partida do gerador, porem as duas válvulas devem ter a sua operação acompanhada pela equipe de preditiva._x000a__x000a_Status:  TG-C Concluída a substituição, porem a máquina continua Librada para a continuidade da substituição das camaras 1,2 e 9, procedimento de pré- partida_x000a_"/>
    <m/>
    <s v="Corretiva planejada"/>
    <s v="MV-UC-TS-GE-513201A-01C (88FGS)"/>
    <s v="Válvula metering"/>
    <x v="4"/>
    <x v="12"/>
    <s v="Sistema de combustível"/>
    <s v="Substituição da válvula"/>
    <d v="2019-06-21T08:00:00"/>
    <d v="2019-06-21T17:00:00"/>
    <d v="2019-06-20T19:00:00"/>
    <n v="9"/>
    <n v="13.000000000116415"/>
    <s v="NÃO"/>
    <x v="0"/>
    <s v="NÃO"/>
    <m/>
    <m/>
    <m/>
    <m/>
    <x v="7"/>
    <m/>
    <n v="22.000000000116415"/>
  </r>
  <r>
    <x v="2"/>
    <x v="6"/>
    <s v="GE-513201D substituição da câmara 05 _x000a_Realizada com sucesso a troca da câmara 5 que estava apresentando spread elevado pela equipe de mecânica. TG-D disponível"/>
    <m/>
    <s v="Corretiva planejada"/>
    <s v="Câmara 5"/>
    <s v="Câmara de combustão"/>
    <x v="4"/>
    <x v="15"/>
    <s v="Sistema de combustão"/>
    <s v="Substituição da câmara"/>
    <d v="2019-06-26T08:00:00"/>
    <d v="2019-06-26T18:00:00"/>
    <d v="2019-06-12T18:00:00"/>
    <n v="9.9999999999417923"/>
    <n v="326.00000000005821"/>
    <s v="NÃO"/>
    <x v="0"/>
    <s v="NÃO"/>
    <s v="5-Falha Externa"/>
    <s v="5.1-Obstrução/Bloqueio/Entupimento"/>
    <s v="Em análise"/>
    <s v="Em análise"/>
    <x v="1"/>
    <s v="1-Substituição"/>
    <n v="336"/>
  </r>
  <r>
    <x v="2"/>
    <x v="6"/>
    <s v="FT-UH-GE-513201A-01A OBSERVADA ALTA PRESSÃO _x000a_Hoje conforme programado tivemos intervenção da mecânica para substituição do filtro do sistema de óleo mineral do TGA devido a existência de DP elevado. Durante a instalação do filtro novo foi verificado dificuldade para inserção do filtro no invólucro, aparentemente causada por contrapressão interna devido a vedação. Em função dessa dificuldade foi toda uma reavaliação na documentação técnica onde constatamos que o PN do filtro original NM 10.537.062 (PN RRR-S-1800-CC25-V) não disponível em estoque é diferente do sobressalente NM 11.337.695 Elemento filtrante PN RRR-S-1800-API-PF010-V. Em avaliação junto aos TM´s Luciano e Davi verificamos que ambos os filtros têm a mesma micragem 10µm, porém existem algumas pequenas diferencia físicas na malha. Sendo assim, optamos após consulta junto a coordenação de grandes máquinas por retornar com filtro original de forma a deixar a máquina disponível. O filtro original foi reinstalado, e também por desencargo foi realizada a partida da bomba, a princípio houve indicação de DP em torno de 30kpa, porém acordamos com operação para deixar a bomba operando até o final do turno para coletarmos amanhã pelo PI o DP de forma mais precisa. Equipamento liberado para operação sem restrições."/>
    <m/>
    <s v="Corretiva planejada"/>
    <s v="FT-UH-GE-513201A-01A "/>
    <s v="Filtro de óleo mineral"/>
    <x v="4"/>
    <x v="17"/>
    <s v="Sistema de lubrificação"/>
    <s v="Substituição do elemento filtrante"/>
    <d v="2019-06-29T13:00:00"/>
    <d v="2019-06-29T18:00:00"/>
    <d v="2019-06-21T18:00:00"/>
    <n v="5.0000000000582077"/>
    <n v="186.99999999994179"/>
    <s v="NÃO"/>
    <x v="0"/>
    <s v="NÃO"/>
    <s v="5-Falha Externa"/>
    <s v="5.1-Obstrução/Bloqueio/Entupimento"/>
    <s v="3-Operação/Manutenção"/>
    <s v="3.4-Desgaste e deterioção esperados."/>
    <x v="1"/>
    <s v="1-Substituição"/>
    <n v="192"/>
  </r>
  <r>
    <x v="2"/>
    <x v="6"/>
    <s v="OI-GE-513201C  Atividades Pré-Partida"/>
    <m/>
    <s v="Preventiva"/>
    <s v="-"/>
    <s v="-"/>
    <x v="4"/>
    <x v="12"/>
    <m/>
    <s v="Realizadas atividades de pré partida"/>
    <d v="2019-06-22T07:30:00"/>
    <d v="2019-06-22T19:00:00"/>
    <d v="2019-06-21T17:00:00"/>
    <n v="11.499999999941792"/>
    <n v="14.499999999941792"/>
    <s v="NÃO"/>
    <x v="0"/>
    <s v="NÃO"/>
    <m/>
    <m/>
    <m/>
    <m/>
    <x v="7"/>
    <m/>
    <n v="25.999999999883585"/>
  </r>
  <r>
    <x v="2"/>
    <x v="6"/>
    <s v="OI 2020826234 C-123101A - Falha Sistema Sistema Nitrogênio – PF: Caleiras_x000a_Após o reestabelecimento do TG-B foi tentado partida do compressor de venda A sem sucesso devido pressão baixa  PALL 27 no sistema de geração de nitrogênio estava atuado não permitindo a partida da máquina. Com isso, foi partida a máquina E que também estava disponível. Em avaliação junto ao TO da UOTOP Caio e Tiago optamos implementar ajuste no valor range da PCV-43 passando de 40% para 50%. Esse ajuste foi realizada pela equipe de automação TM Danilo e Sugahara, feito isso, a máquina entrou em operação por volta das 10h00. Equipamento  sem anormalidades. Segue operando sem anormalidades._x000a_"/>
    <m/>
    <s v="Corretiva"/>
    <s v="Sistema N2"/>
    <s v="Membrana de nitrogênio"/>
    <x v="3"/>
    <x v="10"/>
    <s v="Sistema de selagem do eixo"/>
    <s v="Ajuste de valor de range da PCV do sistema"/>
    <d v="2019-06-03T08:00:00"/>
    <d v="2019-06-03T10:30:00"/>
    <d v="2019-03-01T11:00:00"/>
    <n v="2.4999999999417923"/>
    <n v="2253"/>
    <s v="NÃO"/>
    <x v="0"/>
    <s v="NÃO"/>
    <s v="3-Falha na Instrumentação"/>
    <s v="3.1-Falha de Controle"/>
    <s v="3-Operação/Manutenção"/>
    <s v="3.1-Serviço fora das condições de projeto"/>
    <x v="3"/>
    <s v="4-Ajuste"/>
    <n v="2255.4999999999418"/>
  </r>
  <r>
    <x v="2"/>
    <x v="6"/>
    <s v="OI 2020827717 C-123101C - Falha TE-219 – PF: Caleiras_x000a_Em paralelo com intervenção no venda A tivemos atuação da instrumentação verificando o impeditivo de partida do compressor de venda C. Em campo TM´s e Márcio e Martins identificaram que uma das temperaturas (TE-219) do vorecon estava em falha, com indicação em zero graus. Foi emitida PT emergência com ARO para abertura do painel em campo. Constatamos após algumas medições que barreira intrínseca deste sensor estava danificada, a mesma foi substituída por sobressalente, normalizando sua indicação. Após a troca do componente a indicação ficou em torno de 42ºC, coerente com as demais indicações da máquina. Atividade finalizada com sucesso por volta das 10h00. Em função da máquina já estar em operação essa máquina ficou como reserva técnica, possivelmente amanhã deverá entrar em operação para atendimento ao rodízio de máquinas._x000a_04/06 - Na parte da manhã por volta das 10:00h, fomos informados pelo COTUR que o compressor C-123101C estava impedindo a partida por falha em 2 sensores 1 no Vorecon e outro no motor principal. Equipe avaliou em campo identificando que os sensores TE's 210 e 228 apresentavam falhas, sendo confirmada a queima das barreiras intrínsecas. Substituída as barreiras normalizando a indicação dos instrumentos, verificado demais sensores junto com a operação e não identificado mais nenhuma anormalidade. Por volta das 15:30h foi colocado o compressor C em operação com sucesso_x000a_"/>
    <m/>
    <s v="Corretiva"/>
    <s v="TE-219 "/>
    <s v="Barreiras Intrínsecas"/>
    <x v="3"/>
    <x v="23"/>
    <s v="Controle e monitoramento"/>
    <s v="Substituição da Barreira intriseca do instrumento danificado"/>
    <d v="2019-06-03T08:00:00"/>
    <d v="2019-06-03T10:30:00"/>
    <d v="2019-01-10T18:30:00"/>
    <n v="2.4999999999417923"/>
    <n v="3445.5"/>
    <s v="NÃO"/>
    <x v="0"/>
    <s v="NÃO"/>
    <s v="3-Falha na Instrumentação"/>
    <s v="3.2 - Sem sinal/indicação/alarme"/>
    <s v="Em análise"/>
    <s v="Em análise"/>
    <x v="3"/>
    <s v="1-Substituição"/>
    <n v="3447.9999999999418"/>
  </r>
  <r>
    <x v="2"/>
    <x v="6"/>
    <s v="OI 2020827717 C-123101C - Falha TE-219 – PF: Caleiras_x000a_Em paralelo com intervenção no venda A tivemos atuação da instrumentação verificando o impeditivo de partida do compressor de venda C. Em campo TM´s e Márcio e Martins identificaram que uma das temperaturas (TE-219) do vorecon estava em falha, com indicação em zero graus. Foi emitida PT emergência com ARO para abertura do painel em campo. Constatamos após algumas medições que barreira intrínseca deste sensor estava danificada, a mesma foi substituída por sobressalente, normalizando sua indicação. Após a troca do componente a indicação ficou em torno de 42ºC, coerente com as demais indicações da máquina. Atividade finalizada com sucesso por volta das 10h00. Em função da máquina já estar em operação essa máquina ficou como reserva técnica, possivelmente amanhã deverá entrar em operação para atendimento ao rodízio de máquinas._x000a_04/06 - Na parte da manhã por volta das 10:00h, fomos informados pelo COTUR que o compressor C-123101C estava impedindo a partida por falha em 2 sensores 1 no Vorecon e outro no motor principal. Equipe avaliou em campo identificando que os sensores TE's 210 e 228 apresentavam falhas, sendo confirmada a queima das barreiras intrínsecas. Substituída as barreiras normalizando a indicação dos instrumentos, verificado demais sensores junto com a operação e não identificado mais nenhuma anormalidade. Por volta das 15:30h foi colocado o compressor C em operação com sucesso_x000a_"/>
    <m/>
    <s v="Corretiva"/>
    <s v="TE-210 e TE-228"/>
    <s v="Barreiras Intrínsecas"/>
    <x v="3"/>
    <x v="23"/>
    <s v="Controle e monitoramento"/>
    <s v="Substituição da Barreira intriseca do instrumento danificado"/>
    <d v="2019-06-04T10:00:00"/>
    <d v="2019-06-04T15:30:00"/>
    <d v="2019-06-03T10:30:00"/>
    <n v="5.5000000001164153"/>
    <n v="23.499999999941792"/>
    <s v="NÃO"/>
    <x v="0"/>
    <s v="NÃO"/>
    <s v="3-Falha na Instrumentação"/>
    <s v="3.2 - Sem sinal/indicação/alarme"/>
    <s v="Em análise"/>
    <s v="Em análise"/>
    <x v="3"/>
    <s v="1-Substituição"/>
    <n v="29.000000000058208"/>
  </r>
  <r>
    <x v="2"/>
    <x v="6"/>
    <s v="OI 2020883552 - C-123101B Falha no Bently impedindo partida – PF: Caleiras_x000a_Hoje MI foi acionada pela OP pela manhã com a informação de falha no Bently do venda B, o que impediria sua partida se demandado. No primeiro REDIA, foi discutido para avaliarmos a possibilidade de instruir a OP em como realizar estes resets, que são recorrentes, enquanto não temos uma solução definitiva para o problema. Envolvemos então o Coord. Ferrarezzi e o Sup. Edinilson nesta frente. A princípio, da parte da MI, não vemos com grandes restrições, desde que o procedimento seja bem escrito, pois é uma prática muito diferente para os TOs de campo. Decidimos por realizar o reset para disponibilizar o compressor no período da tarde, já em companhia do Ferrarezzi, Sup. João OP e Sup. Edinilson. Eles acompanharam no campo a atuação da Automação para sanar o problema do impedimento da partida do compressor. Foi identificado uma falha na comunicação modBus do cartão 3500/92 localizado no slot 15 no rack do Bently. Ao realizar um reset neste cartão e nos alarmes na IHM a comunicação retornou liberando o compressor deixando disponível e operacional. Coord. Ferrarezzi tomou nota do passo a passo para realizar este reset, bem como de como executar também em outros cartões. Agora a OP irá avaliar se cabe a eles ou não realizar esta tarefa._x000a_"/>
    <m/>
    <s v="Corretiva"/>
    <s v="BN 3500"/>
    <s v="Cartão 3500/92"/>
    <x v="3"/>
    <x v="26"/>
    <s v="Controle e monitoramento"/>
    <s v="Reset no cartão"/>
    <d v="2019-06-12T13:30:00"/>
    <d v="2019-06-12T16:30:00"/>
    <d v="2019-05-31T16:00:00"/>
    <n v="3"/>
    <n v="285.50000000005821"/>
    <s v="NÃO"/>
    <x v="0"/>
    <s v="NÃO"/>
    <s v="3-Falha na Instrumentação"/>
    <s v="3.2 - Sem sinal/indicação/alarme"/>
    <s v="Em análise"/>
    <s v="Em análise"/>
    <x v="0"/>
    <s v="4-Ajuste"/>
    <n v="288.50000000005821"/>
  </r>
  <r>
    <x v="2"/>
    <x v="6"/>
    <s v="OI 2020914791 C-123101E- Falha Bently Nevada – PF: Caleiras_x000a_Acionado a manutenção por volta das 14h00 com a informação da OP da indisponibilidade do compressor de venda &quot;E&quot; devido a falha de sensores de velocidade do vorecon. Em avaliação em campo verificamos que as indicações de quatro sensores de velocidade do Vorecon estavam em falha(SE-401/402/403/403). A princípio suspeitávamos de travamento do cartão de comunicação modbus aproveitamos a presença do Ferrarezzi que estava na unidade de COTUR que foi treinamento essa semana junto a automação para aplicar o procedimento de reset diretamente pela operação, Foi realizado procedimento mas não houve sucesso, pois não existia falha visual nos cartões, dessa forma, foi autorizado pelo gerente do ativo a emissão de ordem/PT imediata para restabelecimento da máquina. Foi mobilizado TM Dannyell para intervenção corretiva, verificamos que realmente os quatro cartões do bently sendo um para cada sensor estavam com indicação de &quot;not ok&quot;, a princípio foi tentado reset diretamente pelo software, mas não houve sucesso. Foi necessário realizar em campo a remoção/reinstalação dos cartões de entrada analógica e em seguida realizar o donwload nos cartões da bently. Feito isso, todas indicações normalizaram na tela restabelecendo a máquina para equipe da operação. Equipamento liberado para operação por volta das 15h00._x000a_"/>
    <m/>
    <s v="Corretiva"/>
    <s v="BN 3500"/>
    <s v="SE-401/402/403/403"/>
    <x v="3"/>
    <x v="14"/>
    <s v="Controle e monitoramento"/>
    <s v="Remoção e reinstalação de cartões do BN 3500 e realização de download no BN 3500"/>
    <d v="2019-06-16T14:50:00"/>
    <d v="2019-06-16T15:50:00"/>
    <d v="2019-05-17T15:40:00"/>
    <n v="0.99999999994179234"/>
    <n v="719.16666666656965"/>
    <s v="NÃO"/>
    <x v="0"/>
    <s v="NÃO"/>
    <s v="3-Falha na Instrumentação"/>
    <s v="3.2 - Sem sinal/indicação/alarme"/>
    <s v="Em análise"/>
    <s v="Em análise"/>
    <x v="0"/>
    <s v="7-Serviço"/>
    <n v="720.16666666651145"/>
  </r>
  <r>
    <x v="2"/>
    <x v="6"/>
    <s v="PN-C-3123102B Reaperto Geral/Alteração de lógica – PF: Daniel_x000a_Concluída a alteração na lógica do compressor de propano da fase 2, seguindo a SGM G&amp;E/UO-AGN-APSP/MI2019/0021 elaborada pelo Eng. Pedro. Foi elevado o tempo da falha de comunicação do Bently para evitar trips espúrios por falha de comunicação para 15 segundos e criado um alarme crítico, sem que derrube o compressor. Ou seja, o trip foi inibido caso a &quot;falha de comunicação do Bently&quot; permaneça por mais de 15 segundos, sendo de responsabilidade do TO de campo tentar o reset. Persistindo, a máquina deverá ser parada normalmente. Este alarme está configurado no sumário na tela do compressor na ECOS e replicado para a IHM de campo. Também foi reapertado todos os bornes do painel de campo e substituído o cabo de comunicação entre CLP e Bently, encontrando alguns pontos frouxos. Por final foi realizado teste para avaliar a eficiência da alteração, com sucesso._x000a_"/>
    <m/>
    <s v="Corretiva planejada"/>
    <s v="PN-C-3123102B"/>
    <s v="Cabo comunicação "/>
    <x v="1"/>
    <x v="2"/>
    <s v="Painel elétrico"/>
    <s v="Reaperto e alterações de estratégia de intertravamento"/>
    <d v="2019-06-11T08:00:00"/>
    <d v="2019-06-11T15:00:00"/>
    <d v="2019-05-18T15:40:00"/>
    <n v="6.9999999999417923"/>
    <n v="568.33333333331393"/>
    <s v="NÃO"/>
    <x v="0"/>
    <s v="NÃO"/>
    <s v="3-Falha na Instrumentação"/>
    <s v="3.3- Sinal/Indicação/Alarme falso"/>
    <s v="3-Operação/Manutenção"/>
    <s v="2.1-Erro de Fabricação"/>
    <x v="2"/>
    <s v="3-Modificação"/>
    <n v="575.33333333325572"/>
  </r>
  <r>
    <x v="2"/>
    <x v="6"/>
    <s v="2020885834 - C-3123102B IHM não responde a comandos_x000a_Acionada MI no período da tarde após equipe da MAYEKAWA que iria realizar OM no C-3123102B identificar condição anormal da IHM, que não respondia a comandos. Mobilizado apoio emergencial da equipe de automação que identificou que a chave do PLC estava na posição &quot;prog&quot; sem nenhum motivo aparente. A mesma foi colocada em posição normal, destravando o software da IHM para a MYCOM/OP, sem anormalidades._x000a_"/>
    <m/>
    <s v="Corretiva planejada"/>
    <s v="PN-C-3123102B"/>
    <s v="PLC"/>
    <x v="1"/>
    <x v="2"/>
    <s v="Controle e monitoramento"/>
    <s v="alteração do status do CLP de PROG para RUN-&gt;REM "/>
    <d v="2019-06-12T17:00:00"/>
    <d v="2019-06-12T18:00:00"/>
    <d v="2019-05-19T15:40:00"/>
    <n v="0.99999999994179234"/>
    <n v="577.33333333331393"/>
    <s v="NÃO"/>
    <x v="0"/>
    <s v="NÃO"/>
    <s v="3-Falha na Instrumentação"/>
    <s v="3.1-Falha de Controle"/>
    <s v="5-Miscelâneas"/>
    <s v="5.5 Desconhecida"/>
    <x v="0"/>
    <s v="7-Serviço"/>
    <n v="578.33333333325572"/>
  </r>
  <r>
    <x v="2"/>
    <x v="6"/>
    <s v="OM 2020825348 - C-3123102B Falha Aquecedor TV-906 _x000a_ Realização de vários testes na TV 906 e em outros equipamentos._x000a_Em dado momento percebemos uma HV a jusante do aquecedor de óleo_x000a_fechada, impedindo a passagem do mesmo. Esta válvula precisa ser_x000a_ajustada para manter o delta P dos filtros de óleo abaixo de 100 KPa._x000a_Após abertura da válvula e ajuste do delta, a temperatura do óleo_x000a_normalizou._x000a_"/>
    <m/>
    <s v="Corretiva planejada"/>
    <s v="AQ-C-3123102B-01"/>
    <s v="HV sistema de óleo fechada"/>
    <x v="1"/>
    <x v="2"/>
    <s v="Miscelânea"/>
    <s v="Alinhamento de válvula do circuito a jusante da TV-906"/>
    <d v="2019-06-12T08:00:00"/>
    <d v="2019-06-16T19:15:00"/>
    <d v="2019-05-20T15:40:00"/>
    <n v="107.25"/>
    <n v="544.33333333331393"/>
    <s v="NÃO"/>
    <x v="0"/>
    <s v="NÃO"/>
    <s v="5-Falha Externa"/>
    <s v="5.1-Obstrução/Bloqueio/Entupimento"/>
    <s v="3-Operação/Manutenção"/>
    <s v="3.2-Erro de operação"/>
    <x v="4"/>
    <s v="9-Inspeção"/>
    <n v="651.58333333331393"/>
  </r>
  <r>
    <x v="2"/>
    <x v="6"/>
    <s v="OM 2021033211 – PIT-31231913B PIC-31231913B - _x000a_PIT-31231913B.Slide valv  do segundo estágio do C-3123102B está travando_x000a_não respondendo aos comandos do PIC-31231913B. Essa falha provocou trip_x000a_do compressor por atuação do superheat devido a pressurização do segundo_x000a_estágio._x000a_-------------"/>
    <m/>
    <s v="Corretiva planejada"/>
    <s v="PIT-31231913B "/>
    <s v="Em análise"/>
    <x v="1"/>
    <x v="2"/>
    <s v="Controle e monitoramento"/>
    <s v="Em análise"/>
    <d v="2019-06-25T00:03:00"/>
    <d v="2019-06-25T01:00:00"/>
    <d v="2019-05-27T13:15:00"/>
    <n v="0.94999999995343387"/>
    <n v="682.79999999993015"/>
    <s v="SIM"/>
    <x v="1"/>
    <s v="NÃO"/>
    <s v="Em análise"/>
    <s v="Em análise"/>
    <s v="Em análise"/>
    <s v="Em análise"/>
    <x v="2"/>
    <s v="6-Verificação"/>
    <n v="683.74999999988358"/>
  </r>
  <r>
    <x v="2"/>
    <x v="6"/>
    <s v="PN-C-123701A HORÍMETRO no PI em falha_x000a_HORÍMETRO NO  '&quot;PI&quot;  EM FALHA._x000a_FAZER ALTERAÇÃO NO HORÍMETRO E CONFERIR SE NO PI O VALOR ESTÁ CORRETO._x000a_NÃO APENAS NO CAMPO._x000a_FALHA PERMANECE SUPERIOR A 5 MESES._x000a__x000a_1- O horímetro em campo encontra-se instalado, mas sem marcação_x000a_(marcando 0), como a máquina está em funcionamento, não foi possível a_x000a_abertura do painel para verificação das interligações do horímetro._x000a__x000a_2 - O ponto da base de do PI é o UTGCA_HOR_CGR_A que é alimentado pela_x000a_CPU de IP.: 10.156.5.90, antiga AMAM que foi descontinuado e com isso_x000a_este ponto não mais está sendo alimentado._x000a__x000a_3- Será necessário criar uma rotina no CLP do compressor para o_x000a_Horímetro, criar um ponto na base de dados e utilizar este no ponto como_x000a_fonte de alimentação para o PI. (Para este serviço será necessário 16HH_x000a_de mão de obra e a máquina deve está parada.)"/>
    <m/>
    <s v="Corretiva planejada"/>
    <s v="PN-C-123701A"/>
    <s v="Horímetro"/>
    <x v="0"/>
    <x v="1"/>
    <s v="COMPRESSOR"/>
    <s v="Corrigir e reparar horímetro."/>
    <d v="2019-06-15T08:30:00"/>
    <d v="2019-06-18T13:00:00"/>
    <d v="2019-05-23T15:40:00"/>
    <n v="76.5"/>
    <n v="544.83333333319752"/>
    <s v="NÃO"/>
    <x v="0"/>
    <s v="NÃO"/>
    <s v="Em análise"/>
    <s v="3.2 - Sem sinal/indicação/alarme"/>
    <s v="3-Operação/Manutenção"/>
    <s v="5.5 Desconhecida"/>
    <x v="0"/>
    <s v="4-Ajuste"/>
    <n v="621.33333333319752"/>
  </r>
  <r>
    <x v="2"/>
    <x v="6"/>
    <s v="C-3123701B VERIFICAR SUPORTAÇÃO DE TUBINGS E CORRIGIR._x000a_PIT-31237907B - Reparar tubing danificado_x000a_PIT-31237908B - Reparar tubing danificado_x000a_Foi observado pela equipe da noite (turma 1) que o tubbing do instrumento PIT-31237907B está apresentando vibração excessiva e encostando em um eletroduto durante essa vibração, o que pode ocasionar rompimento do tubbing, visto que é um fato já ocorrido._x000a_"/>
    <m/>
    <s v="Intervenção por condição"/>
    <s v="Tubing"/>
    <s v="PIT-31237907"/>
    <x v="0"/>
    <x v="18"/>
    <s v="Miscelânea"/>
    <s v="Fabricado e instalado novo tubing."/>
    <d v="2019-06-22T20:00:00"/>
    <d v="2019-06-23T16:00:00"/>
    <d v="2019-05-24T15:40:00"/>
    <n v="19.999999999883585"/>
    <n v="700.33333333331393"/>
    <s v="NÃO"/>
    <x v="0"/>
    <s v="NÃO"/>
    <s v="2-Falha de Material"/>
    <s v="2.4-Desgaste"/>
    <s v="2-Fabricação/Instalação"/>
    <s v="2.2-Erro na Instalação"/>
    <x v="9"/>
    <s v="3-Modificação"/>
    <n v="720.33333333319752"/>
  </r>
  <r>
    <x v="2"/>
    <x v="6"/>
    <s v="PFCEO_M-B-513203 Substituir Rolamento Motor"/>
    <m/>
    <s v="Intervenção por condição"/>
    <s v="M-B-513203 "/>
    <s v="rolamento"/>
    <x v="2"/>
    <x v="53"/>
    <s v="Bombas"/>
    <s v="substituição dos rolamentos do motor"/>
    <d v="2019-06-03T08:30:00"/>
    <d v="2019-06-04T16:00:00"/>
    <d v="2019-05-25T15:40:00"/>
    <n v="31.5"/>
    <n v="208.83333333319752"/>
    <s v="NÃO"/>
    <x v="1"/>
    <s v="NÃO"/>
    <s v="1-Falha Mecânica"/>
    <s v="1.2-Vibração"/>
    <s v="Em análise"/>
    <s v="Em análise"/>
    <x v="0"/>
    <s v="1-Substituição"/>
    <n v="240.33333333319752"/>
  </r>
  <r>
    <x v="2"/>
    <x v="6"/>
    <s v="B-540001C - REALIZAR TROCA DO ROTOR"/>
    <m/>
    <s v="Corretiva planejada"/>
    <s v="B-540001C"/>
    <s v="Rotor da bomba"/>
    <x v="2"/>
    <x v="39"/>
    <s v="Bombas"/>
    <s v="Substituição do rotor"/>
    <d v="2019-06-05T08:00:00"/>
    <d v="2019-06-19T16:00:00"/>
    <d v="2019-05-26T15:40:00"/>
    <n v="343.99999999988358"/>
    <n v="232.33333333331393"/>
    <s v="NÃO"/>
    <x v="1"/>
    <s v="NÃO"/>
    <s v="5-Falha Externa"/>
    <s v="5.3-Influências Externas diversas"/>
    <s v="1-Projeto"/>
    <s v="1.2-Materiais Inadequado"/>
    <x v="0"/>
    <s v="1-Substituição"/>
    <n v="576.33333333319752"/>
  </r>
  <r>
    <x v="2"/>
    <x v="6"/>
    <s v="B-2621301B Consumo excessivo do fluído de selagem"/>
    <m/>
    <s v="Corretiva"/>
    <s v="B-2621301B"/>
    <s v="selo mecânico"/>
    <x v="2"/>
    <x v="16"/>
    <s v="Bombas"/>
    <s v="Substituição do selo LOA"/>
    <d v="2019-06-06T08:00:00"/>
    <d v="2019-06-30T23:59:00"/>
    <d v="2019-05-27T15:40:00"/>
    <n v="591.9833333332208"/>
    <n v="232.33333333331393"/>
    <s v="NÃO"/>
    <x v="1"/>
    <s v="NÃO"/>
    <s v="1-Falha Mecânica"/>
    <s v="1.1-Vazamento"/>
    <s v="3-Operação/Manutenção"/>
    <s v="3.1-Serviço fora das condições de projeto"/>
    <x v="4"/>
    <s v="1-Substituição"/>
    <n v="824.31666666653473"/>
  </r>
  <r>
    <x v="2"/>
    <x v="9"/>
    <s v="OE 2021240131 - GE-513201B - Falha no PDIT-5132678B – PF: Lucas _x000a_Por volta da 16h tivemos a queda do TG-B causando o descate de 2 vendas, 1 propano fase 1 e Reciclo B da ampliação. O TG-C se manteve em operação mantendo o restante da unidade. Foi acionado a manutenção para avaliar a falha, porém quando chegamos na sala de controle dos TG's A/B/C o TG-B já havia sido resetada a falha e colocado o TG-B para operar com 2 MW. Em análise da falha, foi diagnosticado que o SD foi causado por atuação dos instrumento de diferencial de pressão do Hood (63EVJAM) PDIT-51320678B ficando atuado por mais de 30m segundos gerando ao TRIP do TG-B e mesmo após a queda do TG-B o instrumento ficou por quase 3 minutos indicando baixa pressão diferencial normalizando na sequência.  Verificado o TREND do instrumento e o mesmo apresenta oscilação constante com grandes picos na sua indicação, outro ponto observado foi um vazamento de ar razoável pela vedação da porta do hood lado da casa de CO2. Com a instabilidade do instrumento, foi avaliado e optado em realizar o force do instrumento para atuação futura sendo gerada a ARO 162. Operação de ficou de providenciar a nota de manutenção para o delineamento da atividade, em avanço a equipe de instrumentação irá verificar qual o instrumento necessário, preparar em bancada para substituição por oportunidade ou programada_x000a_"/>
    <m/>
    <s v="Corretiva"/>
    <s v="Transmissor de Pressão"/>
    <s v="PDIT-5132678B "/>
    <x v="4"/>
    <x v="13"/>
    <s v="Controle e monitoração"/>
    <s v="Substituição do trasmissor de pressão.com revisão do range"/>
    <d v="2019-07-20T15:58:00"/>
    <d v="2019-07-20T16:25:00"/>
    <d v="2019-06-03T08:30:00"/>
    <n v="0.45000000006984919"/>
    <n v="1135.4666666667326"/>
    <s v="SIM"/>
    <x v="1"/>
    <s v="NÃO"/>
    <s v="3-Falha na Instrumentação"/>
    <s v="3.4-Fora de ajuste"/>
    <s v="3-Operação/Manutenção"/>
    <s v="Em análise"/>
    <x v="2"/>
    <s v="3-Modificação"/>
    <n v="1135.9166666668025"/>
  </r>
  <r>
    <x v="2"/>
    <x v="9"/>
    <s v="OI 2021242041 - OI-GE-513201B - Vazamento de gás pelo Dreno M-542 _x000a_Por volta das 23:00h de 22/07/19 foi identificada pela operação, um vazamento de gás pelo dreno M-542 da linha de gás do interior do hood. Com isso foi decidido em parar o TG-B durante a noite e realizado a partida do TG-D._x000a__x000a_"/>
    <m/>
    <s v="Corretiva"/>
    <m/>
    <m/>
    <x v="4"/>
    <x v="13"/>
    <s v="Sistema de combustível"/>
    <s v="Adequação de dreno para local seguro"/>
    <d v="2019-07-22T23:00:00"/>
    <d v="2019-07-23T07:00:00"/>
    <d v="2019-07-20T16:25:00"/>
    <n v="7.9999999998835847"/>
    <n v="54.583333333313931"/>
    <s v="SIM"/>
    <x v="0"/>
    <s v="NÃO"/>
    <s v="3-Falha na Instrumentação"/>
    <s v="3.4-Fora de ajuste"/>
    <s v="3-Operação/Manutenção"/>
    <s v="Em análise"/>
    <x v="1"/>
    <s v="12-Outra"/>
    <n v="62.583333333197515"/>
  </r>
  <r>
    <x v="2"/>
    <x v="9"/>
    <s v="OI 2021242041 - OI-GE-513201B - Vazamento de gás pelo Dreno M-542 _x000a_Por volta das 23:00h de 22/07/19 foi identificada pela operação, um vazamento de gás pelo dreno M-542 da linha de gás do interior do hood. Com isso foi decidido em parar o TG-B durante a noite e realizado a partida do TG-D. Logo pela manhã fomos informados da ocorrência e iniciada a  avaliação. Pela documentação técnica do TG, foi observado que o dreno M-542 o qual apresentou vazamento de gás conforme relato da operação, é oriundo o manifoald de drenagem do sistema de diesel e da secundária. Testadas as válvulas e as mesmas apresentaram estanqueidade. Os avançaram na avaliação e partiram para verificar as válvulas de dreno da tocha, central e primária que também não apresentaram anormalidades em sem funcionamento. Os TM's identificaram que existe um linha interligada ao dreno M-542 não identificada a origem pela documentação. Amanhã será dado continuidade na análise da falha._x000a__x000a_"/>
    <m/>
    <s v="Corretiva planejada"/>
    <m/>
    <m/>
    <x v="4"/>
    <x v="13"/>
    <s v="Sistema de combustível"/>
    <s v="Verificação das válvulas de drenagem associadas a este dreno, sem identificaçã de falha de estanqueidade nestas._x000a_"/>
    <d v="2019-07-23T07:00:00"/>
    <d v="2019-07-23T20:00:00"/>
    <d v="2019-07-23T07:00:00"/>
    <n v="13.000000000116415"/>
    <n v="0"/>
    <s v="NÃO"/>
    <x v="0"/>
    <s v="NÃO"/>
    <s v="Em análise"/>
    <s v="Em análise"/>
    <s v="Em análise"/>
    <s v="Em análise"/>
    <x v="4"/>
    <s v="7-Serviço"/>
    <n v="13.000000000116415"/>
  </r>
  <r>
    <x v="2"/>
    <x v="9"/>
    <s v="OI 2021242041 - OI-GE-513201B - Vazamento de gás pelo Dreno M-542 _x000a_Hoje tivemos o retorno do Eng. Fernando e Sup. Fazzini ainda no período da manhã sobre a disponibilidade de materiais para interligar o dreno do secundário para linha de vent. Com isso, foi decidido no REDIA por realizarmos a melhoria de imediato. Discutiu-se também sobre a necessidade de SGM para a alteração e foi consentido que não era o caso, devido à documentação já indicar a necessidade de drenar/ventar para &quot;área segura&quot;, neste caso, vent para atmosfera. Assim, foi readequada esta OM considerando esta nova tarefa e executada a interligação pela equipe de instrumentação com sucesso, deixando o TG disponível para operar em central com segurança. Foi interligada esta linha de vent da linha de dreno M-542 (que deveria ir para área segura mas direcionava o gás para canaleta) com o vent da linha de dreno M-402 (dreno da tocha, central e primária - este vent estava adequado, direcionando o gás para atmosfera). O próximo passo será realizar esta abrangência de forma programada para as máquinas A e C._x000a__x000a_"/>
    <m/>
    <s v="Corretiva planejada"/>
    <m/>
    <m/>
    <x v="4"/>
    <x v="13"/>
    <s v="Sistema de combustível"/>
    <s v="Realizado adequação de linha de vent para gás do M-542. Ainda é necessário avaliar presença de placa de orifício nas linhas de dreno do Secundário e Split secundário, bem como verificar possível passagem pela válvula metering secundária. "/>
    <d v="2019-07-23T20:00:00"/>
    <d v="2019-07-26T16:00:00"/>
    <d v="2019-07-23T20:00:00"/>
    <n v="67.999999999883585"/>
    <n v="0"/>
    <s v="NÃO"/>
    <x v="0"/>
    <s v="NÃO"/>
    <s v="Em análise"/>
    <s v="Em análise"/>
    <s v="Em análise"/>
    <s v="Em análise"/>
    <x v="4"/>
    <s v="7-Serviço"/>
    <n v="67.999999999883585"/>
  </r>
  <r>
    <x v="2"/>
    <x v="9"/>
    <s v="TG-B - Atividades de Pré Partida _x000a_Hoje logo cedo foi montado o pau de carga pela equipe de andaime. Foram realizados testes funcionais nas meterigns primária, secundária e central, verificado as rampas de subida e descidas nas três válvulas, não foi encontrada nenhuma anormalidade. Também foi feito o teste de acionamento do WHRU com sucesso. As válvulas de dreno também já foram testadas durante a intervenção corretivas de investigação de vazamento através da OM 2021240131. Atividade prossegue amanhã com a etapa de mecânica de troca das câmaras 1, 2 e 9."/>
    <m/>
    <s v="Preventiva"/>
    <m/>
    <m/>
    <x v="4"/>
    <x v="13"/>
    <s v="Miscelânea"/>
    <s v="Realizado atividades pré-partida"/>
    <d v="2019-07-31T08:00:00"/>
    <d v="2019-07-31T19:00:00"/>
    <d v="2019-07-23T20:00:00"/>
    <n v="10.999999999883585"/>
    <n v="180"/>
    <s v="NÃO"/>
    <x v="0"/>
    <s v="NÃO"/>
    <s v="Manutenção preventiva"/>
    <s v="Manutenção preventiva"/>
    <s v="Manutenção preventiva"/>
    <s v="Manutenção preventiva"/>
    <x v="5"/>
    <s v="8-Teste"/>
    <n v="190.99999999988358"/>
  </r>
  <r>
    <x v="2"/>
    <x v="9"/>
    <s v="OI 2020827717 C-123101C - Falha TE-219 – PF: Caleiras_x000a_Em paralelo com intervenção no venda A tivemos atuação da instrumentação verificando o impeditivo de partida do compressor de venda C. Em campo TM´s e Márcio e Martins identificaram que uma das temperaturas (TE-219) do vorecon estava em falha, com indicação em zero graus. Foi emitida PT emergência com ARO para abertura do painel em campo. Constatamos após algumas medições que barreira intrínseca deste sensor estava danificada, a mesma foi substituída por sobressalente, normalizando sua indicação. Após a troca do componente a indicação ficou em torno de 42ºC, coerente com as demais indicações da máquina. Atividade finalizada com sucesso por volta das 10h00. Em função da máquina já estar em operação essa máquina ficou como reserva técnica, possivelmente amanhã deverá entrar em operação para atendimento ao rodízio de máquinas._x000a_04/06 - Na parte da manhã por volta das 10:00h, fomos informados pelo COTUR que o compressor C-123101C estava impedindo a partida por falha em 2 sensores 1 no Vorecon e outro no motor principal. Equipe avaliou em campo identificando que os sensores TE's 210 e 228 apresentavam falhas, sendo confirmada a queima das barreiras intrínsecas. Substituída as barreiras normalizando a indicação dos instrumentos, verificado demais sensores junto com a operação e não identificado mais nenhuma anormalidade. Por volta das 15:30h foi colocado o compressor C em operação com sucesso_x000a_"/>
    <m/>
    <s v="Intervenção por condição"/>
    <s v="TE-210 e TE-228"/>
    <s v="Barreiras Intrínsecas"/>
    <x v="3"/>
    <x v="23"/>
    <s v="Controle e monitoramento"/>
    <s v="Substituição da Barreira intriseca do instrumento danificado"/>
    <d v="2019-07-04T10:00:00"/>
    <d v="2019-07-04T15:30:00"/>
    <d v="2019-06-03T10:30:00"/>
    <n v="5.5000000001164153"/>
    <n v="743.49999999994179"/>
    <s v="SIM"/>
    <x v="0"/>
    <s v="NÃO"/>
    <s v="3-Falha na Instrumentação"/>
    <s v="3.2 - Sem sinal/indicação/alarme"/>
    <s v="Em análise"/>
    <s v="Em análise"/>
    <x v="3"/>
    <s v="1-Substituição"/>
    <n v="749.00000000005821"/>
  </r>
  <r>
    <x v="2"/>
    <x v="9"/>
    <s v="OM 2021090550 C-123101C  - Falha em instrumentos impedindo disponibilidade da máquina – PF: Caleiras._x000a_Hoje fomos acionados pela operação para verificar falha em instrumentos do C-123101C que impediam o rearme da máquina. Foram identificadas 2 barreiras queimadas e identificado também falha de posição da XV-1231205. Substituídas a barreiras e pelo avançar da hora, a XV ficou para amanha 09/07. Obs: a falha da XV se da no fechamento, quando aberta a fim de curso atua normalmente, permitindo o rearme da máquina, ou seja, não está indisponível._x000a_09/07 - Dando prosseguimento na corretiva nos instrumentos do venda C, hoje foi realizada atividade na XV-205 (sucção do venda C), que estava apresentando status de falha fechada. Foi verificado os reeds switches pelo TM Hélvio mas ambos eram novos e funcionavam perfeitamente. No entanto, foi observado que o fio da solenóide estava enrolado no imã (tocador) da reed switch. Provavelmente houve montagem inadequada em alguma manutenção na solenóide, quando seu cabo ficou próximo da área de movimentação do imã que, ao girar, acabou enrolando o cabo. Realizado reposicionamento/reconexão do fio da solenóide e o status de falha sumiu imediatamente. No entanto, OP preferiu não testar a válvula pois implicaria em alinhamento de gás ao compressores e consequente queima para Flare._x000a_"/>
    <m/>
    <s v="Intervenção por condição"/>
    <s v="TE-218 E TE-227"/>
    <s v="Barreiras Intrínsecas"/>
    <x v="3"/>
    <x v="23"/>
    <s v="Controle e monitoramento"/>
    <s v="Substituição da Barreira intriseca do instrumento danificado"/>
    <d v="2019-07-08T17:00:00"/>
    <d v="2019-07-08T19:00:00"/>
    <d v="2019-06-04T15:30:00"/>
    <n v="1.9999999998835847"/>
    <n v="817.5"/>
    <s v="SIM"/>
    <x v="0"/>
    <s v="NÃO"/>
    <s v="3-Falha na Instrumentação"/>
    <s v="3.2 - Sem sinal/indicação/alarme"/>
    <s v="Em análise"/>
    <s v="Em análise"/>
    <x v="3"/>
    <s v="1-Substituição"/>
    <n v="819.49999999988358"/>
  </r>
  <r>
    <x v="2"/>
    <x v="9"/>
    <s v="OI 2021131099 - XV-1231501C Falha na IHM – PF: Daniel_x000a_Após a parada programada realizada ontem do C-123102C, OP observou no turno da noite, a condição de falha da XV-1231501C indicada na IHM da máquina e causando sua indisponibilidade de partida. Emitida então esta Ordem Imediata para verificação da ocorrência pela Instrumentação. TMs Sílvio e Martins foram ao local e verificaram os sensores de posição, que estavam sem problemas. Realizado então reaperto de bornes e efetuado reset. Testada válvula algumas vezes e não apresentou mais falhas."/>
    <m/>
    <s v="Intervenção por condição"/>
    <s v="XV-1231501C "/>
    <s v="Desconhecido"/>
    <x v="1"/>
    <x v="9"/>
    <s v="Controle e monitoramento"/>
    <s v="Reaperto de bornes e reset de falha em IHM"/>
    <d v="2019-07-12T14:00:00"/>
    <d v="2019-07-12T17:30:00"/>
    <d v="2019-05-20T18:00:00"/>
    <n v="3.4999999998835847"/>
    <n v="1268.0000000000582"/>
    <s v="NÃO"/>
    <x v="0"/>
    <s v="NÃO"/>
    <s v="6-Miscelâneas"/>
    <s v="6.1- Nenhuma causa Encontrada"/>
    <s v="5-Miscelâneas"/>
    <s v="5.5 Desconhecida"/>
    <x v="0"/>
    <s v="6-Verificação"/>
    <n v="1271.4999999999418"/>
  </r>
  <r>
    <x v="2"/>
    <x v="9"/>
    <s v="OM 2021122997 B-C-123102C-03A Substituir Selo – PF: Daniel _x000a_Hoje conforme programação tivemos o raqueteamento desta bomba pela equipe de caldeiraria. Esta etapa foi finalizada por volta das 14h00, e em seguida foi removido pela mecânica o selo da bomba danificado que está apresentando vazamento. Previsto para amanhã a finalização a troca do selo até final da tarde para liberação do desraqueteamento na sexta-feira._x000a_"/>
    <m/>
    <s v="Intervenção por condição"/>
    <s v="B-C-123102C-03A "/>
    <s v="Selo mecânico"/>
    <x v="1"/>
    <x v="9"/>
    <s v="Sistema de selagem do eixo"/>
    <s v="Substituição do selo mecânico da bomba"/>
    <d v="2019-07-17T09:00:00"/>
    <d v="2019-07-19T14:00:00"/>
    <d v="2019-07-12T17:30:00"/>
    <n v="53.000000000058208"/>
    <n v="111.50000000005821"/>
    <s v="NÃO"/>
    <x v="0"/>
    <s v="NÃO"/>
    <s v="1-Falha Mecânica"/>
    <s v="1.1-Vazamento"/>
    <s v="Em análise"/>
    <s v="Em análise"/>
    <x v="0"/>
    <s v="1-Substituição"/>
    <n v="164.50000000011642"/>
  </r>
  <r>
    <x v="2"/>
    <x v="9"/>
    <s v="C-3123701C- Verificar suportação de tubings e corrigir_x000a_PIT-31237907C- SUBSTITUIR TUBING DA TOMADA DE IMPULSO_x000a_PIT-31237908C- SUBSTITUIR TUBING DA TOMADA DE IMPULSO_x000a_PIT-31237910C- SUBSTITUIR TUBING DA TOMADA DE IMPULSO_x000a_PIT-31237911C- SUBSTITUIR TUBING DA TOMADA DE IMPULSO_x000a_REENCAMINHAMENTO DOS TUBING SUBSTITUÍDOS_x000a_APOIO DE CALDEIRARIA PARA CONFECÇÃO E INSTALAÇÃO DE SUPORTES"/>
    <m/>
    <s v="Intervenção por condição"/>
    <s v="PIT-31237907C- SUBSTITUIR TUBING DA TOMADA DE IMPULSO_x000a_PIT-31237908C- SUBSTITUIR TUBING DA TOMADA DE IMPULSO_x000a_PIT-31237910C- SUBSTITUIR TUBING DA TOMADA DE IMPULSO_x000a_PIT-31237911C- SUBSTITUIR TUBING DA TOMADA DE IMPULSO"/>
    <s v="Tubings"/>
    <x v="0"/>
    <x v="11"/>
    <s v="Miscelânea"/>
    <s v="Fabricado e instalado novo tubing."/>
    <d v="2019-07-01T00:00:00"/>
    <d v="2019-07-03T00:00:00"/>
    <d v="2018-09-27T22:29:00"/>
    <n v="48"/>
    <n v="6625.516666666721"/>
    <s v="SIM"/>
    <x v="0"/>
    <s v="NÃO"/>
    <s v="1-Falha Mecânica"/>
    <s v="1.1-Vazamento"/>
    <s v="2-Fabricação/Instalação"/>
    <s v="2.2-Erro na Instalação"/>
    <x v="9"/>
    <s v="3-Modificação"/>
    <n v="6673.516666666721"/>
  </r>
  <r>
    <x v="2"/>
    <x v="9"/>
    <s v="B-2621301B SUBSTITUIR SELO LOA – PF: Gobis (PST COTUR - Prazo 09/07)_x000a_Acionado a manutenção por volta das 19h20 com a informação do COTUR da queda dos dois sistemas OCVAP I e II que estavam em operação devido falha geral em todas as válvulas XV´s. Foi verificado pelo operador de sistema elétricos todas as alimentações das gavetas K-24, K-23, K-13 estavam energizadas e sem falha, verificado também que as válvulas em campo estavam energizadas. Foi mobilizado TM Squinca para avaliar o sistema de automação, tentamos comunicar com PLC dos dois OCVAP´s pela sala de controle sem sucesso. Ao chegarmos no Shelter do OCVAP constatamos que parte das fontes de alimentação dos PLC estavam apagadas, e também módulo de comunicação de fibras. A UPS principal estava com as indicações de tensão, frequência, corrente todas normais, porém havia uma indicação de falha na IHM denominada &quot;sub tensão CC&quot;. Ao apertar do botão de diagnóstico da IHM na UPS de bypass houve o chaveamento normalizando todas alimentações do sistema, normalizando a indicação e restabelecendo o sistema. Em consulta a equipe de elétrica TM Rodney informou que haveria problemas em deixar o sistema alimentado pelo UPS bypass. Sendo assim, o sistema foi liberado para operação por volta das 21h00."/>
    <m/>
    <s v="Corretiva"/>
    <s v="B-2621301B "/>
    <s v="Selo mecânico"/>
    <x v="2"/>
    <x v="16"/>
    <s v="Sistema de selagem do eixo"/>
    <s v="substituição do selo"/>
    <d v="2019-07-02T12:00:00"/>
    <d v="2019-07-03T14:00:00"/>
    <d v="2019-06-30T23:59:00"/>
    <n v="26.000000000058208"/>
    <n v="36.016666666720994"/>
    <s v="SIM"/>
    <x v="1"/>
    <s v="NÃO"/>
    <s v="1-Falha Mecânica"/>
    <s v="1.1-Vazamento"/>
    <s v="3-Operação/Manutenção"/>
    <s v="1.0-Geral"/>
    <x v="2"/>
    <s v="2-Reparo"/>
    <n v="62.016666666779201"/>
  </r>
  <r>
    <x v="2"/>
    <x v="9"/>
    <s v="B-2621301A Substituir Selo LOA "/>
    <m/>
    <s v="Corretiva"/>
    <s v="B-2621301A"/>
    <s v="Selo mecânico"/>
    <x v="2"/>
    <x v="45"/>
    <s v="Sistema de selagem do eixo"/>
    <s v="substituição do selo"/>
    <d v="2019-07-03T08:00:00"/>
    <d v="2019-07-07T16:00:00"/>
    <d v="2019-05-09T12:00:00"/>
    <n v="103.99999999988358"/>
    <n v="1316.0000000000582"/>
    <s v="SIM"/>
    <x v="1"/>
    <s v="NÃO"/>
    <s v="1-Falha Mecânica"/>
    <s v="1.1-Vazamento"/>
    <s v="3-Operação/Manutenção"/>
    <s v="3.1-Serviço fora das condições de projeto"/>
    <x v="3"/>
    <s v="1-Substituição"/>
    <n v="1419.9999999999418"/>
  </r>
  <r>
    <x v="2"/>
    <x v="9"/>
    <s v="B-123101B Corrigir vibração "/>
    <m/>
    <s v="Intervenção por condição"/>
    <s v="B-123101B "/>
    <s v="Acessórios tubulações"/>
    <x v="2"/>
    <x v="21"/>
    <s v="Bombas"/>
    <s v="Calibração amortecedor, ajuste de defasagem,  troca de elemento elástico acoplamento"/>
    <d v="2019-07-03T08:00:00"/>
    <d v="2019-07-10T13:00:00"/>
    <d v="2019-01-08T08:00:00"/>
    <n v="172.99999999988358"/>
    <n v="4224"/>
    <s v="SIM"/>
    <x v="0"/>
    <s v="NÃO"/>
    <s v="Em análise"/>
    <s v="1.2-Vibração"/>
    <s v="1-Projeto"/>
    <s v="1.0-Geral"/>
    <x v="3"/>
    <s v="9-Inspeção"/>
    <n v="4396.9999999998836"/>
  </r>
  <r>
    <x v="2"/>
    <x v="9"/>
    <s v="B-1621301B - Substituir Selo LOA "/>
    <m/>
    <s v="Corretiva"/>
    <s v="B-1621301B "/>
    <s v="Selo mecânico"/>
    <x v="2"/>
    <x v="38"/>
    <s v="Sistema de selagem do eixo"/>
    <s v="substituição do selo"/>
    <d v="2019-07-04T12:00:00"/>
    <d v="2019-07-23T16:00:00"/>
    <d v="2019-05-21T08:00:00"/>
    <n v="459.99999999994179"/>
    <n v="1059.9999999999418"/>
    <s v="NÃO"/>
    <x v="1"/>
    <s v="NÃO"/>
    <s v="1-Falha Mecânica"/>
    <s v="1.1-Vazamento"/>
    <s v="3-Operação/Manutenção"/>
    <s v="3.1-Serviço fora das condições de projeto"/>
    <x v="3"/>
    <s v="1-Substituição"/>
    <n v="1519.9999999998836"/>
  </r>
  <r>
    <x v="2"/>
    <x v="9"/>
    <s v="B-540001C "/>
    <m/>
    <s v="Corretiva"/>
    <m/>
    <s v="processador Micrologix"/>
    <x v="2"/>
    <x v="39"/>
    <m/>
    <s v="Reset  PLC e restabelecimento de comunicação"/>
    <d v="2019-07-06T16:00:00"/>
    <d v="2019-07-06T18:00:00"/>
    <d v="2019-02-22T08:00:00"/>
    <n v="2.0000000000582077"/>
    <n v="3223.9999999998836"/>
    <s v="SIM"/>
    <x v="1"/>
    <s v="NÃO"/>
    <s v="3-Falha na Instrumentação"/>
    <s v="3.3- Sinal/Indicação/Alarme falso"/>
    <s v="Em análise"/>
    <s v="4.0-Geral"/>
    <x v="4"/>
    <s v="12-Outra"/>
    <n v="3225.9999999999418"/>
  </r>
  <r>
    <x v="2"/>
    <x v="9"/>
    <s v="OCVAP II - Queda de bombeio durante troca de tanque de envio "/>
    <m/>
    <s v="Intervenção por condição"/>
    <m/>
    <m/>
    <x v="2"/>
    <x v="16"/>
    <m/>
    <s v="Alteração de tempo entre trocas de válvulas"/>
    <d v="2019-07-06T12:00:00"/>
    <d v="2019-07-06T13:00:00"/>
    <d v="2019-07-03T14:00:00"/>
    <n v="0.99999999994179234"/>
    <n v="69.999999999941792"/>
    <s v="SIM"/>
    <x v="1"/>
    <s v="NÃO"/>
    <s v="5-Falha Externa"/>
    <s v="6.0-Geral"/>
    <s v="3-Operação/Manutenção"/>
    <s v="2.0-Geral"/>
    <x v="4"/>
    <s v="8-Teste"/>
    <n v="70.999999999883585"/>
  </r>
  <r>
    <x v="2"/>
    <x v="9"/>
    <s v="PFCEO_B-2123101B_Ajuste_Defasagem "/>
    <m/>
    <s v="Intervenção por condição"/>
    <s v="B-2123101B"/>
    <m/>
    <x v="2"/>
    <x v="22"/>
    <m/>
    <s v="Calibração amortecedor, troca de retentores,"/>
    <d v="2019-07-11T08:00:00"/>
    <d v="2019-07-19T12:00:00"/>
    <d v="2019-05-03T12:00:00"/>
    <n v="195.99999999994179"/>
    <n v="1652.0000000000582"/>
    <s v="NÃO"/>
    <x v="1"/>
    <s v="NÃO"/>
    <s v="1-Falha Mecânica"/>
    <s v="1.0-Geral"/>
    <s v="3-Operação/Manutenção"/>
    <s v="Manutenção preventiva"/>
    <x v="0"/>
    <s v="4-Ajuste"/>
    <n v="1848"/>
  </r>
  <r>
    <x v="2"/>
    <x v="9"/>
    <s v="B-2621301A SUBSTITUIR SELO LOA"/>
    <m/>
    <s v="Corretiva"/>
    <s v="B-2621301A "/>
    <s v="selo mecânico"/>
    <x v="2"/>
    <x v="45"/>
    <m/>
    <s v="Realizado a substituição do selo, montado o mesmo rolamento. Amanhã será montado a tampa do mancal e a tubulação do sistema de selagem."/>
    <d v="2019-07-19T12:00:00"/>
    <d v="2019-07-25T12:00:00"/>
    <d v="2019-07-02T12:00:00"/>
    <n v="144"/>
    <n v="408"/>
    <s v="SIM"/>
    <x v="1"/>
    <s v="NÃO"/>
    <s v="1-Falha Mecânica"/>
    <s v="1.1-Vazamento"/>
    <s v="3-Operação/Manutenção"/>
    <s v="3.1-Serviço fora das condições de projeto"/>
    <x v="3"/>
    <s v="1-Substituição"/>
    <n v="552"/>
  </r>
  <r>
    <x v="2"/>
    <x v="5"/>
    <s v="OM 2021273497 TG-B - Atividades de Pré Partida – PF: Lucas_x000a_Finalizado pela mecânica a substituição das câmaras 1, 2 e 9. Após a intervenção foi removido o pau de carga, removidos os bloqueios e feito partida assistida na máquina. O TG partiu de primeira, realizou todas as etapas até atingir a velocidade de sincronismo o que durou por volta de 30min, em seguida a máquina foi parada. Equipamento liberado para operação as 19h00_x000a_"/>
    <s v="NÃO"/>
    <s v="Preventiva"/>
    <s v="Não se aplica"/>
    <s v="Não se aplica"/>
    <x v="4"/>
    <x v="17"/>
    <s v="Sistema de combustão"/>
    <s v="Substituição de camaras 1,2 e 3"/>
    <d v="2019-08-01T08:00:00"/>
    <d v="2019-08-01T19:00:00"/>
    <d v="2019-06-29T18:00:00"/>
    <n v="10.999999999883585"/>
    <n v="782.00000000005821"/>
    <s v="NÃO"/>
    <x v="0"/>
    <s v="NÃO"/>
    <s v="Manutenção preventiva"/>
    <s v="Manutenção preventiva"/>
    <s v="Manutenção preventiva"/>
    <s v="Manutenção preventiva"/>
    <x v="5"/>
    <s v="5-Conservação"/>
    <n v="792.99999999994179"/>
  </r>
  <r>
    <x v="2"/>
    <x v="5"/>
    <s v="OM 2021330659 - GE-513201A Substituir COMBUSTOR 4 e 5 – PF: Lucas_x000a_09/08 - Foi substituído o combustor e discharge nozzle da câmara 4 somente, pois ao retirar o combustor da câmara 5, o mesmo se encontrava em boas condições._x000a_"/>
    <s v="NÃO"/>
    <s v="Intervenção por condição"/>
    <s v="Gerador de gás"/>
    <s v="Combustores 04"/>
    <x v="4"/>
    <x v="17"/>
    <s v="Sistema de combustão"/>
    <s v="Substituição combustor posição 04"/>
    <d v="2019-08-09T07:30:00"/>
    <d v="2019-08-09T19:00:00"/>
    <d v="2019-08-01T19:00:00"/>
    <n v="11.499999999941792"/>
    <n v="180.50000000005821"/>
    <s v="NÃO"/>
    <x v="0"/>
    <s v="NÃO"/>
    <s v="2-Falha de Material"/>
    <s v="2.4-Desgaste"/>
    <s v="Em análise"/>
    <s v="Em análise"/>
    <x v="9"/>
    <s v="1-Substituição"/>
    <n v="192"/>
  </r>
  <r>
    <x v="2"/>
    <x v="5"/>
    <s v="OM 2021385966 - GE-513201A - DRENO M-542 - ADEQUAÇÃO DA LINHA DE DRENO_x000a_OM 2021390673 - GE-513201A - Verificar malha dos instrumentos – PF: Lucas_x000a_Conforme programado, foi realizada a abrangência na adequação do dreno do M-542 do TG-A, oriunda da falha apresentada no TG-B. Sendo realiado também em conjunto com a SIEMENS da malha dos instrumentos do TG-A. TG-A pronto para a realização do teste de mapeamento de ruído da máquina._x000a_"/>
    <s v="NÃO"/>
    <s v="Corretiva planejada"/>
    <s v="Vent dreno M-542"/>
    <s v="Em análise"/>
    <x v="4"/>
    <x v="17"/>
    <s v="Sistema de combustão"/>
    <s v="Adequação de linha para vent para local seguro"/>
    <d v="2019-08-20T10:20:00"/>
    <d v="2019-08-20T14:00:00"/>
    <d v="2019-08-09T19:00:00"/>
    <n v="3.6666666667442769"/>
    <n v="255.33333333337214"/>
    <s v="NÃO"/>
    <x v="0"/>
    <s v="NÃO"/>
    <s v="1-Falha Mecânica"/>
    <s v="1.1-Vazamento"/>
    <s v="2-Fabricação/Instalação"/>
    <s v="2.2-Erro na Instalação"/>
    <x v="3"/>
    <s v="3-Modificação"/>
    <n v="259.00000000011642"/>
  </r>
  <r>
    <x v="2"/>
    <x v="5"/>
    <s v="OM 2017659965 - VT-TS-513201A-01B Reinstalar Mancal Torpedo – PF: Lucas_x000a_Instalado o mancal em campo, realizado verificação de travamento no motor, instalado a polia movida , alinhado e tensionadas as correias. Amanhã será realizado o teste com acompanhamento MI_x000a_21/08 - Realizados testes operacionais no ventilador e o mesmo operou sem anormalidades sendo entregue para operação._x000a_"/>
    <s v="NÃO"/>
    <s v="Corretiva planejada"/>
    <s v="VT-TS-513201A-01B"/>
    <s v="Mancal ventilador"/>
    <x v="4"/>
    <x v="17"/>
    <s v="Miscelânea"/>
    <s v="Substituição do mancal"/>
    <d v="2019-08-20T14:05:00"/>
    <d v="2019-08-20T20:00:00"/>
    <d v="2019-08-20T14:00:00"/>
    <n v="5.9166666667442769"/>
    <n v="8.3333333255723119E-2"/>
    <s v="NÃO"/>
    <x v="0"/>
    <s v="NÃO"/>
    <s v="1-Falha Mecânica"/>
    <s v="1.3-Folga/Alinhamento"/>
    <s v="Em análise"/>
    <s v="Em análise"/>
    <x v="0"/>
    <s v="1-Substituição"/>
    <n v="6"/>
  </r>
  <r>
    <x v="2"/>
    <x v="5"/>
    <s v="OM 2021454683 GG-GE-513201A Mapeamento de ruído- PF: Lucas_x000a_Foi realizada partida do TG-A por duas vezes sem sucesso por falha no acionamento do motor hidráulico de partida da GG."/>
    <s v="sim"/>
    <s v="Corretiva"/>
    <s v="FCV-75SRP "/>
    <s v="Conexões válvula"/>
    <x v="4"/>
    <x v="17"/>
    <s v="Sistema de partida"/>
    <s v="Correção de conexão de cabos da FCV-75SRP  que estavam invertidos"/>
    <d v="2019-08-21T05:58:00"/>
    <d v="2019-08-21T12:43:00"/>
    <d v="2019-06-13T22:30:00"/>
    <n v="6.75"/>
    <n v="1639.4666666667326"/>
    <s v="SIM"/>
    <x v="1"/>
    <s v="NÃO"/>
    <s v="3-Falha na Instrumentação"/>
    <s v="3.2 - Sem sinal/indicação/alarme"/>
    <s v="3-Operação/Manutenção"/>
    <s v="3.3-Erro de manutenção"/>
    <x v="3"/>
    <s v="2-Reparo"/>
    <n v="1646.2166666667326"/>
  </r>
  <r>
    <x v="2"/>
    <x v="5"/>
    <s v="OE 2021552528 - GE-513201A Falha de posição RVDT – PF: Lucas_x000a_Hoje equipe de automação, engenharia e o apoio da Siemens, realizaram a avaliação do RVDT que causou SD do TG-A no dia de ontem. A máquina possui 2 RVDT, porém um deles está apresentando falha intermitente, em que o seu sinal é atenuado, porém ainda fica dentro da faixa de medição. Como o sistema de controle considera o menor entre os 2, por vezes o sensor em falha é considerado como se fosse a leitura válida, causando o SD do TG. Foi observado no histórico do equipamento que 3 OMs já haviam tentado corrigir a falha do sensor, sem sua substituição, no passado. Equipe entendeu então que era caso de substituição do sensor em falha desta vez. No entanto, não temos o NM 11.214.604 referente ao RVDT em estoque. Realizada então reserva de 1 UND do material nesta OM e indicado ao SBS a prioridade no tratamento (há possibilidade de PTM de 2 unidades da Petrobras que possuem o material em utilização livre). Para disponibilizar o TG-A novamente com confiabilidade, foi preparada no dia de hoje a SGM temporária G&amp;E/UO-AGN/APSP 2019/0003 e alterado o ECS para que considere o sensor correto para as duas leituras, o sistema irá operar operar como se tivesse apenas 1 sensor ao invés de 2. Atividade implementada com sucesso pela equipe. TG foi entregue para a OP e agora iremos aguardar a aquisição do material para nova intervenção._x000a__x000a_"/>
    <s v="sim"/>
    <s v="Corretiva"/>
    <s v="RVDT"/>
    <s v="Em análise"/>
    <x v="4"/>
    <x v="17"/>
    <s v="Controle e monitoramento"/>
    <s v="Abertura de RVDT em falha para que sistema considere apenas um valor para medição - SGM G&amp;E/UO-AGN/APSP 2019/0003 - Foi realizado alteração no painel do TG-A, em que os borns 1, 2, e 3 da régua XRVDT estão abertos, seguindo a SGM2019/003."/>
    <d v="2019-08-22T14:12:00"/>
    <d v="2019-08-23T17:00:00"/>
    <d v="2019-08-21T12:43:00"/>
    <n v="26.800000000046566"/>
    <n v="25.483333333279006"/>
    <s v="SIM"/>
    <x v="1"/>
    <s v="NÃO"/>
    <s v="3-Falha na Instrumentação"/>
    <s v="3.3- Sinal/Indicação/Alarme falso"/>
    <s v="Em análise"/>
    <s v="Em análise"/>
    <x v="2"/>
    <s v="3-Modificação"/>
    <n v="52.283333333325572"/>
  </r>
  <r>
    <x v="2"/>
    <x v="5"/>
    <s v="OM 2020595957 PN-C-123101A Alteração lógica Pressostato Venda A – PF: Caleiras_x000a_Hoje conforme programado tivemos atuação da equipe automação na implementação da supressão de intertravamento pertinente a pressurização do painel de campo do compressor de venda A em atendimento a SGM aprovada. Foi realizado implementação da lógica no PLC, atualizado as bases de dados, sumário de alarmes e animação da indicação na tela da ECOS, IHM de campo e na estação de supervisão dos vendas do K-21. Feito isso, foi simulado ativação da entrada física do PLC, para testes das indicações de tela e sumários de alarmes, teste realizado com sucesso. Ficou pendente a etapa de elétrica de modificação em campo para rearranjo dos cabos fisicos do pressostato e teste funcional, essa etapa foi abortada em comum acordado entre COTUR, UOTOP e MI, devido a possibilidade de risco mesmo que mínimo de perda do load sharing, atividade será reprogramara para outra oportunidade de parada da máquina juntamente com avaliação mais criteriosa e consulta técnica junto ao fabricante. Toda a parte de automação já está implementada e validada, porém ficou não concluída devido à necessidade dos testes funcionais em campo. O tempo de intervenção desta última etapa é em torno de 1h, bem avaliada por feito até durante o rodízio desta máquina._x000a_"/>
    <s v="NÃO"/>
    <s v="Corretiva planejada"/>
    <s v="PN-C-123101A"/>
    <s v="Lógica intertravamento"/>
    <x v="3"/>
    <x v="10"/>
    <s v="Controle e monitoramento"/>
    <s v="Supressão de intertravamento da pressurização do painel."/>
    <d v="2019-08-02T09:30:00"/>
    <d v="2019-08-02T16:00:00"/>
    <d v="2019-06-03T08:00:00"/>
    <n v="6.4999999998835847"/>
    <n v="1441.5"/>
    <s v="NÃO"/>
    <x v="0"/>
    <s v="NÃO"/>
    <s v="3-Falha na Instrumentação"/>
    <s v="3.6-Falhas de causa/modo comum"/>
    <s v="5-Miscelâneas"/>
    <s v="5.4-Outras"/>
    <x v="12"/>
    <s v="3-Modificação"/>
    <n v="1447.9999999998836"/>
  </r>
  <r>
    <x v="2"/>
    <x v="5"/>
    <s v="OM 2021033625 C-123101A-TE-21 Corrigir Falha - Venda A – PF: Caleiras_x000a_Identificada a barreira danificada em campo, a mesma foi substituída por sobressalente normalizando sua indicação_x000a_"/>
    <s v="NÃO"/>
    <s v="Corretiva"/>
    <s v="PN-C-123101A"/>
    <s v="Barreiras Intrínsecas"/>
    <x v="3"/>
    <x v="10"/>
    <s v="Controle e monitoramento"/>
    <s v="Substituição da Barreira intriseca do instrumento danificado"/>
    <d v="2019-08-02T13:30:00"/>
    <d v="2019-08-02T14:00:00"/>
    <d v="2019-08-02T09:30:00"/>
    <n v="0.50000000005820766"/>
    <n v="3.9999999999417923"/>
    <s v="NÃO"/>
    <x v="0"/>
    <s v="NÃO"/>
    <s v="3-Falha na Instrumentação"/>
    <s v="3.2 - Sem sinal/indicação/alarme"/>
    <s v="Em análise"/>
    <s v="Em análise"/>
    <x v="3"/>
    <s v="1-Substituição"/>
    <n v="4.5"/>
  </r>
  <r>
    <x v="2"/>
    <x v="5"/>
    <s v="OM 2020003881 C-123101A-TE 29 Corrigir Falha - Venda A – PF: Caleiras _x000a_Não foi identificado falha na indicação, realizado verificação geral da malha e reapertado todos os bornes, equipamento liberado para operação._x000a_"/>
    <s v="NÃO"/>
    <s v="Corretiva"/>
    <s v="PN-C-123101A"/>
    <s v="Barreiras Intrínsecas"/>
    <x v="3"/>
    <x v="10"/>
    <s v="Controle e monitoramento"/>
    <s v="Substituição da Barreira intriseca do instrumento danificado"/>
    <d v="2019-08-02T14:00:00"/>
    <d v="2019-08-02T14:30:00"/>
    <d v="2019-08-02T09:30:00"/>
    <n v="0.49999999988358468"/>
    <n v="4.5"/>
    <s v="NÃO"/>
    <x v="0"/>
    <s v="NÃO"/>
    <s v="3-Falha na Instrumentação"/>
    <s v="3.2 - Sem sinal/indicação/alarme"/>
    <s v="Em análise"/>
    <s v="Em análise"/>
    <x v="3"/>
    <s v="1-Substituição"/>
    <n v="4.9999999998835847"/>
  </r>
  <r>
    <x v="2"/>
    <x v="5"/>
    <s v="OM 2020638735 - C-123102C - Realizar alinhamento Cj. Compressor (PST-COTUR - Prazo 02/08) – PF: Daniel_x000a_Segue em andamento atividade de alinhamento do conjunto motor x compressor de compressor de propano C da fase I. Previsão de finalização da atividade amanhã ao final do dia._x000a_02/08 - Após o alinhamento do compressor, ficamos com dúvida sobre os valores de tolerância de alinhamento e também no torque adequado do Pés do motor. Como está previsto a vinda da Mayekawa na unidade na segunda-feira, iremos aproveitar e esclarecer essas dúvidas, caso seja necessário mais algum ajuste retornamos com a intervenção em campo na terça-feira. _x000a_O compressor ficou disponível operação sem restrições. "/>
    <s v="NÃO"/>
    <s v="Intervenção por condição"/>
    <s v="M-C-123102C"/>
    <s v="Acoplamento motor/compressor"/>
    <x v="1"/>
    <x v="9"/>
    <s v="Transmissão de força"/>
    <s v="Correção de desalinhamento mapeado"/>
    <d v="2019-08-01T00:00:00"/>
    <d v="2019-08-02T12:00:00"/>
    <d v="2019-07-19T14:00:00"/>
    <n v="36"/>
    <n v="297.99999999994179"/>
    <s v="NÃO"/>
    <x v="0"/>
    <s v="NÃO"/>
    <s v="1-Falha Mecânica"/>
    <s v="1.3-Folga/Alinhamento"/>
    <s v="3-Operação/Manutenção"/>
    <s v="3.4-Desgaste e deterioção esperados."/>
    <x v="1"/>
    <s v="4-Ajuste"/>
    <n v="333.99999999994179"/>
  </r>
  <r>
    <x v="2"/>
    <x v="5"/>
    <s v="OM 2021243439 - C-3123102B Inspeção Slide-Valve –PF: Daniel_x000a_Hoje conforme programado foi realizado a montagem de pau de carga junto com patamar de acesso para realização da atividade de remoção das VALV-312319121 e VALV-312319122, juntamente com intervenção no pistão da slide._x000a_06/08 - Hoje tivemos novamente atraso na liberação da PT devido o compressor não estar librado. Operação aplicou o libra na parte da manhã sendo liberada a atividade por volta das 11h. Realizada a desmontagem do potenciômetro e iniciada a desmontagem da slid valve do 2º estágio._x000a_08/08 - Finalizada a substituição do kit de reparo da slide-valve do 2º estágio do compressor. Equipe observou que a camisa da slide estava um pouco marcada, em decorrência da falha das vedações. Sendo assim, durante a montagem do conjunto, a camisa foi invertida de posição, deixando a parte que estava levemente danificada para cima. Foi concluído no final do dia a montagem do conjunto, porém compressor continuará indisponível devido à intervenção no painel de purga (OM 2021033539)."/>
    <s v="NÃO"/>
    <s v="Corretiva planejada"/>
    <s v="C-312102B"/>
    <s v="Pistão redutor de carga - 2° estágio"/>
    <x v="1"/>
    <x v="2"/>
    <s v="Compressor"/>
    <s v="Substituição de kit de reparo"/>
    <d v="2019-08-07T08:00:00"/>
    <d v="2019-08-08T10:00:00"/>
    <m/>
    <n v="25.999999999883585"/>
    <n v="1048424"/>
    <s v="NÃO"/>
    <x v="0"/>
    <s v="NÃO"/>
    <s v="1-Falha Mecânica"/>
    <s v="2.4-Desgaste"/>
    <s v="3-Operação/Manutenção"/>
    <s v="3.4-Desgaste e deterioção esperados."/>
    <x v="2"/>
    <s v="1-Substituição"/>
    <n v="1048449.9999999999"/>
  </r>
  <r>
    <x v="2"/>
    <x v="5"/>
    <s v="OM 2021033539 C-3123102B Substituir Membrana de ruptura da caixa – PF: Daniel_x000a_Realizada a substituição da membrana de ruptura da caixa de ligação do motor elétrico do compressor, estava instalada uma membrana de ruptura provisória conforme a gestão de mudança GAS/UO-APGN/APSP/MI 2017/0020. Pendente apenas pela instrumentação a verificação e o ajuste do sistema de pressurização do motor para finalizar a atividade. TM ficou de estudar melhor o procedimento de ajuste da pressão para que não ocorra o rompimento da membrana. Atividade continua amanhã 05/08._x000a_05/08 - Conforme programado, foi realizada a montagem de andaime para verificação da válvula de purga e verificação/ajuste da pressurização do motor para que não ocorra o rompimento da membrana._x000a_07/08 - Dado continuidade na verificação da pressurização do motor, sendo identificado uma falha no painel de purga não está realizando a contagem do tempo de purga ficando purgando sem parar. Removida as válvulas para inspeção e reparo em bancada._x000a_08/08 - Hoje foi dado continuidade na verificação do painel de purga do C-3123102B. Equipe encontrou sujeira e presença de óleo nos componentes pneumáticos internos. Realizada limpeza e manutenção. Ao final do dia, o mesmo foi testado em bancada, apresentando resultado satisfatório. Amanhã iremos partir para a instalação em campo"/>
    <s v="NÃO"/>
    <s v="Corretiva planejada"/>
    <s v="M-C-3123102B"/>
    <s v="Membrana de ruptura pressurização interna motor"/>
    <x v="1"/>
    <x v="2"/>
    <s v="Motor Elétrico"/>
    <s v="Troca da membrana"/>
    <d v="2019-08-04T08:00:00"/>
    <d v="2019-08-04T19:18:38"/>
    <m/>
    <n v="11.31055555556668"/>
    <n v="1048352"/>
    <s v="NÃO"/>
    <x v="0"/>
    <s v="NÃO"/>
    <s v="1-Falha Mecânica"/>
    <s v="1.1-Vazamento"/>
    <s v="3-Operação/Manutenção"/>
    <s v="3.4-Desgaste e deterioção esperados."/>
    <x v="4"/>
    <s v="1-Substituição"/>
    <n v="1048363.3105555556"/>
  </r>
  <r>
    <x v="2"/>
    <x v="5"/>
    <s v="OM 2021241226 - ZIT-31231932B Corrigir Set Point. Slide – PF: Daniel_x000a_Conforme a relatório de recomendação da Mycom para a melhoria na lógica, foi gerada a SGM  G&amp;E/UO-AGN/APSP/MI 2019/0025 para elevar o tempo de falha da slide valve para 3(três) minutos (180000 ms) e alteração da faixa do SPLoadDISABLE 400 - SPunloadFORCE 220 kPa."/>
    <s v="NÃO"/>
    <s v="Corretiva planejada"/>
    <s v="ZIT-31231932B "/>
    <s v="Set point"/>
    <x v="1"/>
    <x v="2"/>
    <s v="Controle e monitoramento"/>
    <s v="Aumentar tempo de tolerância a falhas"/>
    <d v="2019-08-07T14:30:00"/>
    <d v="2019-08-07T17:30:00"/>
    <m/>
    <n v="3"/>
    <n v="1048430.5"/>
    <s v="NÃO"/>
    <x v="0"/>
    <s v="NÃO"/>
    <s v="6-Miscelâneas"/>
    <s v="3.3- Sinal/Indicação/Alarme falso"/>
    <s v="1-Projeto"/>
    <s v="1.1-Capacidade Inadequada"/>
    <x v="4"/>
    <s v="4-Ajuste"/>
    <n v="1048433.5"/>
  </r>
  <r>
    <x v="2"/>
    <x v="5"/>
    <s v="OE 2021528781 C-123102B - Análise de falha PIT-1231521B (PST COTUR) - PF: Daniel - Formos informados pelo COTUR por volta das 17h45h da queda do compressor de propano B da fase I devido ao sinal espúrio do LIT-512 do segundo estágio. Verificando pelo PI o instrumento teve elevação brusca mesmo de 47% até 72% em menos de 2 minutos. Essa falha era recorrente no passada quando não tínhamos o traço elétrico instalado nesses medidores. Após a falha foi entrado em operação com compressor C-123102C que estava disponível. Amanhã vamos iniciar análise de falha junto ao ponto focal deste sistema TM Caleiras_x000a__x000a_16/08 - Hoje foi iniciada pelo corpo técnico da MI análise de falha do evento de queda do compressor de propano C-123102B ocorrida ontem dia 15/08@15h45; a princípio suspeitou-se de falha no LIT-512B o que foi descartada após mais detalhada. Aproveitamos a presença da equipe da MYCOM para realização algumas verificações em campo, foram verificados os traços elétricos tanto do LIT-510 quanto LIT-512 estavam Ok, verificado também a inexistência de condensado no sistema, testado as bombas de lubrificação do 1º estágio, também sem anormalidades. De forma resumida, foi constatado que SD da máquina ocorreu devido atuação de falha espúria de indicação no PIT-1231521B provocou TRIP por atuação do PDSLL-521B. Verificando um pouco mais esse evento verificamos a existência de intertravamento de pressão diferencial lógico denominado (PDI-521B) que na verdade é um resultado do cálculo entre PIT-521-PIT-507, essa intertravamento foi a pouco em desdobramento de um HAZOP através da SGM 0026/2018. Na segunda-feira será emitido relatório técnico contendo as recomendações para atuação em campo de forma programada. A suspeita é de falha no instrumento PIT-521B que apresentou comportamento anormal em sua medição (Bornout) por diversas vezes, também será verificado os LIT-512 por desencargo. Por ora, a máquina segue disponível como reserva técnica._x000a_21/08 - Conforme relatório da análise de falha emitido pela Coordenação de Grandes Máquinas, foi realizada a verificação do instrumento PIT-1231521B não sendo encontrado anormalidade no instrumento. Avançando a análise na malha sendo identificado que no painel remoto 1 do compressor os bornes do instrumento folgado. Foi realizado reaperto dos bornes normalizando o instrumento."/>
    <s v="sim"/>
    <s v="Corretiva"/>
    <s v="PDSLL-521B"/>
    <s v="PIT-1231521"/>
    <x v="1"/>
    <x v="30"/>
    <s v="Controle e monitoramento"/>
    <s v="Reaperto de bornes do painel remoto 1 do PIT-1231521"/>
    <d v="2019-08-15T17:43:00"/>
    <d v="2019-08-15T18:50:00"/>
    <d v="2019-04-25T20:15:00"/>
    <n v="1.1166666666395031"/>
    <n v="2685.4666666666162"/>
    <s v="SIM"/>
    <x v="1"/>
    <s v="NÃO"/>
    <s v="3-Falha na Instrumentação"/>
    <s v="3.2 - Sem sinal/indicação/alarme"/>
    <s v="3-Operação/Manutenção"/>
    <s v="3.4-Desgaste e deterioção esperados."/>
    <x v="2"/>
    <s v="2-Reparo"/>
    <n v="2686.5833333332557"/>
  </r>
  <r>
    <x v="2"/>
    <x v="5"/>
    <s v="OM 2020294230 - M-P-C-3123102B-01B Substituir motor – PF: Daniel_x000a_Foi verificado em campo que não havia andaime montado para acessar o ventilador e também não constava na programação semanal a montagem do andaime. Conversado com GPI para ajustar OM e negociar a liberação da PT para a montagem do andaime. Superado a questão de liberação da PT do andaime, foi montado ao acesso, desconectado o cabo elétrico, removido o motor não EX e posicionado na base o motor novo EX. Previsto para amanhã conexão do cabo elétrico, teste sentido de giro e finalização da montagem do conjunto. _x000a__x000a_20/08 - Realizado conexão do cabo elétrico, realizado teste de sentido de giro, instalado as correias, alinhado e liberado para operação com motor EX. Podendo assim ser dado baixa no SGM G&amp;E/UOAGN/APSP/MI 2019/0017 que havia siso gerado para operar com o não EX no passado."/>
    <s v="NÃO"/>
    <s v="Corretiva planejada"/>
    <s v="M-P-C-3123102B-01B"/>
    <s v="Motor elétrico"/>
    <x v="1"/>
    <x v="2"/>
    <s v="Ventilador"/>
    <s v="Substituição do motor elétrico não EX por motor elétrico EX"/>
    <d v="2019-08-19T10:30:00"/>
    <d v="2019-08-20T16:15:00"/>
    <m/>
    <n v="29.750000000058208"/>
    <n v="1048714.5"/>
    <s v="NÃO"/>
    <x v="0"/>
    <s v="NÃO"/>
    <s v="4-Falha Elétrica"/>
    <s v="6.3-Outros"/>
    <s v="5-Miscelâneas"/>
    <s v="5.4-Outras"/>
    <x v="12"/>
    <s v="1-Substituição"/>
    <n v="1048744.25"/>
  </r>
  <r>
    <x v="2"/>
    <x v="5"/>
    <s v="OM 2021515847 - VE-123114C-A -  Montagem de andaime e substituição da correia – PF: Daniel_x000a_Conforme programado realizada montagem do andaime para a substituição da correia._x000a_22/08 - Conforme prioridade solicitada pela operação, foi realizado alinhamento de polias e substituída a correia. Testado equipamento e liberado para operação."/>
    <s v="NÃO"/>
    <s v="Intervenção por condição"/>
    <s v="VE-P-123114C-A "/>
    <s v="correia"/>
    <x v="1"/>
    <x v="9"/>
    <s v="Ventilador"/>
    <s v="Substituir correia"/>
    <d v="2019-08-21T10:00:00"/>
    <d v="2019-08-21T12:00:00"/>
    <d v="2019-08-02T12:00:00"/>
    <n v="2.0000000000582077"/>
    <n v="453.99999999994179"/>
    <s v="NÃO"/>
    <x v="0"/>
    <s v="NÃO"/>
    <s v="1-Falha Mecânica"/>
    <s v="2.4-Desgaste"/>
    <s v="3-Operação/Manutenção"/>
    <s v="3.4-Desgaste e deterioção esperados."/>
    <x v="2"/>
    <s v="1-Substituição"/>
    <n v="456"/>
  </r>
  <r>
    <x v="2"/>
    <x v="5"/>
    <s v="OI 2021617688 C-3123102A - Falha slide valve 2º estágio (#) – PF: Daniel_x000a_Hoje fomos informados no REDIA das 08h00 quanto ao travamento ocorrido na slide valve do 2º estágio do compressor de propano C-3123101A por volta da 00h30 deixando valve sem controle com 100% de abertura em campo, a equipe da operação agiu de forma rápida aumentando a carga da UAPO III de forma a manter o compressor em operação. Autorizado pelo gerente do ativo emissão de ordem imediata para atuação no compressor com ele em operação. Foi avaliação pela equipe da MI e UOTOP e verificado que era possível fazer a intervenção com equipamento operando sem maiores riscos, foi colocado o comando de controle para local e bloqueado o ar de instrumento. Não foi necessária emissão de ARO. Em campo TM Silvio e Luís da MYCOM constataram a solenoide do comando eletropneumático da XV-31231932A (Slide valve) do segundo estágio danificado (visor de indicação local de acrílico rompido) acarretando abertura total da válvula em 100%, foi bloqueado a linha de ar e efetuado a troca do visor local por sobressalente, feito limpeza geral e teste funcional da slide com pequena modulação do controle. Aproveitamos também para efetuar a substituição do manômetro da reguladora de pressão danificado, foi colocado sobressalente e ajustado pressão para 5Kgf/cm2. Equipamento testado e liberado pela manutenção por volta das 15h00, segue operando sem anormalidades."/>
    <s v="NÃO"/>
    <s v="Intervenção por condição"/>
    <s v="C-3123102A"/>
    <s v="XV-31231932A"/>
    <x v="1"/>
    <x v="8"/>
    <s v="Compressor"/>
    <s v="Troca de visor de indicação local de acrílico e  substituição do manômetro da reguladora de pressão "/>
    <d v="2019-08-30T08:00:00"/>
    <d v="2019-08-30T15:00:00"/>
    <d v="2019-05-27T14:30:00"/>
    <n v="6.9999999999417923"/>
    <n v="2273.5000000001164"/>
    <s v="NÃO"/>
    <x v="0"/>
    <s v="NÃO"/>
    <s v="2-Falha de Material"/>
    <s v="2.5-Fratura/Quebra"/>
    <s v="1-Projeto"/>
    <s v="1.2-Materiais Inadequado"/>
    <x v="4"/>
    <s v="1-Substituição"/>
    <n v="2280.5000000000582"/>
  </r>
  <r>
    <x v="2"/>
    <x v="5"/>
    <s v="C-123701B - Queda do compressor – PF: Suzuki_x000a_Informativo: Hoje 05/08 por volta das 11:48h tivemos o TRIP do compressor C-123701B e por volta das 12:03h uma tentativa de partida sem sucesso por alta pressão no interestágio do primeiro estágio. Com isso a operação abortou a partida do compressor B colocando o compressor A em operação 13:38h. o Caio da UOTOP avaliando  o TRIP do compressor B não conseguiu identificar a causa do trip informando que algo externo a operação havia dado o comando de desligar o compressor. Solicitado ao Bruno da CCT para verificar o LOG de eventos no Relé SEL compressor, identificando um alarme de temperatura alta na fase S causando a queda do compressor e a fase R e T sem anormalidades. Por volta das 16h foi observado que a Fase S se encontrava com 75ºC e a R e T com 30ºC. Equipe da CCT segue avaliando para identificar se foi real ou espúrio esta temperatura alta._x000a__x000a_OE 2021385156 - C-123701B - Falha no motor principal – PF: Suzuki_x000a_Equipe da CCT seguiu na análise da queda do compressor ocorrida ontem 05/08, chegando a conclusão de uma possível falha do RTD sendo necessário ser verificado em campo. Acordado em redia para atuarmo amanhã de forma extra programada na verificação dos RTD's e correção da falha._x000a_07/08 - Dado continuidade na avaliação da falha de alta temperatura do enrolamento do motor pela fase S sendo que hoje pela manhã com quase 48h do compressor parado, esta fase indicada 100ºC e as fases R e T 25ºC, então a equipe de elétrica avaliou os RTD's suspeitando de que o RTD estava aberto. Foi solicitado o apoio da instrumentação identificando um mal contato dentro da caixa de junção, onde foi reparado e testado normalizando a indicação de temperatura do enrolamento. Já elaborada a SGM para alteração da lógica de votação dos RTD's para não ocorrer a queda do compressor por este motivo, quando falha somente um RTD. SGM será apresentada ao GEMUD ainda nesta semana._x000a__x000a__x000a_OE 2021385156, Confirmação 80325774/2_x000a_Foi verificado um mal contato nos terminais no motor. Reparado. Necessário acompanhamento durante a partida do equipamento_x000a__x000a__x000a_"/>
    <s v="sim"/>
    <s v="Corretiva"/>
    <s v="M-C-123701b"/>
    <s v="Sensores RTD - Terminais da caixa de junção do motor elétrico."/>
    <x v="0"/>
    <x v="7"/>
    <s v="Controle e monitoramento"/>
    <s v="Realizado aperto dos terminais."/>
    <d v="2019-08-05T11:41:00"/>
    <d v="2019-08-08T08:00:00"/>
    <d v="2019-06-07T14:30:00"/>
    <n v="68.316666666709352"/>
    <n v="1413.1833333334071"/>
    <s v="SIM"/>
    <x v="1"/>
    <s v="NÃO"/>
    <s v="1-Falha Mecânica"/>
    <s v="1.3-Folga/Alinhamento"/>
    <s v="3-Operação/Manutenção"/>
    <s v="3.4-Desgaste e deterioção esperados."/>
    <x v="2"/>
    <s v="2-Reparo"/>
    <n v="1481.5000000001164"/>
  </r>
  <r>
    <x v="2"/>
    <x v="5"/>
    <s v="_x000a_OM 2021239751 - LSL-1237403A – Verificar Falha – PF: Suzuki (PST COTUR – ARO 2019-148 - Prazo 06/08)_x000a_Realizada a drenagem do óleo do cárter conforme programado, porém quando finalizada a drenagem ocorreu a queda do compressor C-123701B. Com isso foi abortada a manutenção do LSL-1237403A sendo reposto todo o óleo do cárter do compressor e liberado para operação._x000a__x000a_22/08 - Conforme programado foi atuado na verificação da falha do instrumento, sendo identificado os bornes do instrumento todos folgas tanto na CJ quanto no painel do compressor, Com isso foi removido o force e dado baixa na ARO 2019-148. Em avanço a equipe reapertou toda coluna de bornes onde fica a saída para este instrumento. Como tem sido recorrentes encontrar os bornes folgados nos painéis, em conversa com Supervisor Edinilson de iniciarmos um plano de ação para realizar o reaperto geral dos painéis dos compressores C-123701A/B e C-123102A/B/C acompanhando o rodízio dos equipamentos. Já solicitado ao planejamento para realizar abertura de nota/ordem e se possível iniciarmos na semana 35 os compressores que estiverem parados._x000a__x000a_OM 2021239751, Confirmação 79696198_x000a_LSL-1237403A  CORRETIVA 22.08.2019     RODOLFO / LEANDRO_x000a_Produção I- UPCGN I / C-123701A_x000a_OM: 2021239751 OP: 0040_x000a_PT-12659407_x000a__x000a_Anãlise de falha:_x000a__x000a_As conexões estavam soltas, como foi feito o reaperto e no momento a chave não apresentou problemas, ficará em observação_x000a_para conclusão._x000a_"/>
    <s v="NÃO"/>
    <s v="Corretiva planejada"/>
    <s v="LSL-1237403A"/>
    <s v="Conexões da chave LSL"/>
    <x v="0"/>
    <x v="1"/>
    <s v="Controle e monitoramento"/>
    <s v="Realizado aperto das conexões"/>
    <d v="2019-08-22T09:00:00"/>
    <d v="2019-08-22T16:00:00"/>
    <d v="2019-06-18T13:00:00"/>
    <n v="6.9999999999417923"/>
    <n v="1556.0000000000582"/>
    <s v="NÃO"/>
    <x v="0"/>
    <s v="NÃO"/>
    <s v="1-Falha Mecânica"/>
    <s v="1.3-Folga/Alinhamento"/>
    <s v="3-Operação/Manutenção"/>
    <s v="3.4-Desgaste e deterioção esperados."/>
    <x v="0"/>
    <s v="2-Reparo"/>
    <n v="1563"/>
  </r>
  <r>
    <x v="2"/>
    <x v="5"/>
    <s v="19/08/2019_x000a_OM 2021387935 LSL-1237403B Chave de nível baixo de óleo – PF: Suzuki (PST COTUR): _x000a_Conforme programado verificada a falha intermitente da chave de nível LSL-1237403B do C-123701B. Ao avaliar a equipe identificou os bornes folgados na caixa de junção e no painel do compressor sendo reapertado todos os pontos de conexão dos cabos. Previsão de partida do compressor por voltas das 07:30h de 20/08._x000a_"/>
    <s v="NÃO"/>
    <s v="Corretiva planejada"/>
    <s v="LSL-1237403B"/>
    <s v="Conexões da chave LSL"/>
    <x v="0"/>
    <x v="7"/>
    <s v="Controle e monitoramento"/>
    <s v="Realizado aperto das conexões"/>
    <d v="2019-08-19T07:00:00"/>
    <d v="2019-08-19T19:00:00"/>
    <d v="2019-08-08T08:00:00"/>
    <n v="12"/>
    <n v="262.99999999988358"/>
    <s v="NÃO"/>
    <x v="0"/>
    <s v="NÃO"/>
    <s v="1-Falha Mecânica"/>
    <s v="1.3-Folga/Alinhamento"/>
    <s v="3-Operação/Manutenção"/>
    <s v="3.4-Desgaste e deterioção esperados."/>
    <x v="0"/>
    <s v="2-Reparo"/>
    <n v="274.99999999988358"/>
  </r>
  <r>
    <x v="2"/>
    <x v="5"/>
    <s v="OM 2020980781 - C-3123701B Correção de Suportação/Tubings das Tomadas de Impulso PITs – PF: Suzuki"/>
    <s v="NÃO"/>
    <s v="Corretiva planejada"/>
    <s v="PIT-31237907B / PIT-31237908B "/>
    <s v="Tubing"/>
    <x v="0"/>
    <x v="18"/>
    <s v="Miscelânea"/>
    <s v="Adequação de suportação de tubings de instrumentação compressor"/>
    <d v="2019-08-08T08:00:00"/>
    <d v="2019-08-08T17:00:00"/>
    <d v="2019-06-23T16:00:00"/>
    <n v="9"/>
    <n v="1096.0000000001164"/>
    <s v="NÃO"/>
    <x v="0"/>
    <s v="NÃO"/>
    <s v="2-Falha de Material"/>
    <s v="2.4-Desgaste"/>
    <s v="2-Fabricação/Instalação"/>
    <s v="2.2-Erro na Instalação"/>
    <x v="3"/>
    <s v="3-Modificação"/>
    <n v="1105.0000000001164"/>
  </r>
  <r>
    <x v="2"/>
    <x v="5"/>
    <s v="OM 2020980781 - C-3123701B Correção de Suportação/Tubings das Tomadas de Impulso PITs – PF: Suzuki"/>
    <s v="NÃO"/>
    <s v="Corretiva planejada"/>
    <s v="PIT-31237907B / PIT-31237908B "/>
    <s v="Tubing"/>
    <x v="0"/>
    <x v="18"/>
    <s v="Miscelânea"/>
    <s v="Adequação de suportação de tubings de instrumentação compressor"/>
    <d v="2019-08-09T08:00:00"/>
    <d v="2019-08-09T17:00:00"/>
    <d v="2019-08-08T17:00:00"/>
    <n v="9"/>
    <n v="15"/>
    <s v="NÃO"/>
    <x v="0"/>
    <s v="NÃO"/>
    <s v="2-Falha de Material"/>
    <s v="2.4-Desgaste"/>
    <s v="2-Fabricação/Instalação"/>
    <s v="2.2-Erro na Instalação"/>
    <x v="3"/>
    <s v="3-Modificação"/>
    <n v="24"/>
  </r>
  <r>
    <x v="2"/>
    <x v="5"/>
    <s v="OM 2020980781 - C-3123701B Correção de Suportação/Tubings das Tomadas de Impulso PITs – PF: Suzuki"/>
    <s v="NÃO"/>
    <s v="Corretiva planejada"/>
    <s v="PIT-31237907B / PIT-31237908B "/>
    <s v="Tubing"/>
    <x v="0"/>
    <x v="18"/>
    <s v="Miscelânea"/>
    <s v="Adequação de suportação de tubings de instrumentação compressor"/>
    <d v="2019-08-12T08:00:00"/>
    <d v="2019-08-12T17:00:00"/>
    <d v="2019-08-09T17:00:00"/>
    <n v="9"/>
    <n v="63"/>
    <s v="NÃO"/>
    <x v="0"/>
    <s v="NÃO"/>
    <s v="2-Falha de Material"/>
    <s v="2.4-Desgaste"/>
    <s v="2-Fabricação/Instalação"/>
    <s v="2.2-Erro na Instalação"/>
    <x v="3"/>
    <s v="3-Modificação"/>
    <n v="72"/>
  </r>
  <r>
    <x v="2"/>
    <x v="5"/>
    <s v="OM 2020980781 - C-3123701B Correção de Suportação/Tubings das Tomadas de Impulso PITs – PF: Suzuki"/>
    <s v="NÃO"/>
    <s v="Corretiva planejada"/>
    <s v="PIT-31237907B / PIT-31237908B "/>
    <s v="Tubing"/>
    <x v="0"/>
    <x v="18"/>
    <s v="Miscelânea"/>
    <s v="Adequação de suportação de tubings de instrumentação compressor"/>
    <d v="2019-08-13T08:00:00"/>
    <d v="2019-08-13T17:00:00"/>
    <d v="2019-08-12T17:00:00"/>
    <n v="9"/>
    <n v="15"/>
    <s v="NÃO"/>
    <x v="0"/>
    <s v="NÃO"/>
    <s v="2-Falha de Material"/>
    <s v="2.4-Desgaste"/>
    <s v="2-Fabricação/Instalação"/>
    <s v="2.2-Erro na Instalação"/>
    <x v="3"/>
    <s v="3-Modificação"/>
    <n v="24"/>
  </r>
  <r>
    <x v="2"/>
    <x v="5"/>
    <s v="OM 2020980781 - C-3123701B Correção de Suportação/Tubings das Tomadas de Impulso PITs – PF: Suzuki"/>
    <s v="NÃO"/>
    <s v="Corretiva planejada"/>
    <s v="PIT-31237907B / PIT-31237908B "/>
    <s v="Tubing"/>
    <x v="0"/>
    <x v="18"/>
    <s v="Miscelânea"/>
    <s v="Adequação de suportação de tubings de instrumentação compressor"/>
    <d v="2019-08-14T08:00:00"/>
    <d v="2019-08-14T17:00:00"/>
    <d v="2019-08-13T17:00:00"/>
    <n v="9"/>
    <n v="15"/>
    <s v="NÃO"/>
    <x v="0"/>
    <s v="NÃO"/>
    <s v="2-Falha de Material"/>
    <s v="2.4-Desgaste"/>
    <s v="2-Fabricação/Instalação"/>
    <s v="2.2-Erro na Instalação"/>
    <x v="3"/>
    <s v="3-Modificação"/>
    <n v="24"/>
  </r>
  <r>
    <x v="2"/>
    <x v="5"/>
    <s v="OM 2020980781 - C-3123701B Correção de Suportação/Tubings das Tomadas de Impulso PITs – PF: Suzuki"/>
    <s v="NÃO"/>
    <s v="Corretiva planejada"/>
    <s v="PIT-31237907B / PIT-31237908B "/>
    <s v="Tubing"/>
    <x v="0"/>
    <x v="18"/>
    <s v="Miscelânea"/>
    <s v="Adequação de suportação de tubings de instrumentação compressor"/>
    <d v="2019-08-15T08:00:00"/>
    <d v="2019-08-15T17:00:00"/>
    <d v="2019-08-14T17:00:00"/>
    <n v="9"/>
    <n v="15"/>
    <s v="NÃO"/>
    <x v="0"/>
    <s v="NÃO"/>
    <s v="2-Falha de Material"/>
    <s v="2.4-Desgaste"/>
    <s v="2-Fabricação/Instalação"/>
    <s v="2.2-Erro na Instalação"/>
    <x v="3"/>
    <s v="3-Modificação"/>
    <n v="24"/>
  </r>
  <r>
    <x v="2"/>
    <x v="5"/>
    <s v="OM 2020980781 - C-3123701B Correção de Suportação/Tubings das Tomadas de Impulso PITs – PF: Suzuki"/>
    <s v="NÃO"/>
    <s v="Corretiva planejada"/>
    <s v="PIT-31237907B / PIT-31237908B "/>
    <s v="Tubing"/>
    <x v="0"/>
    <x v="18"/>
    <s v="Miscelânea"/>
    <s v="Adequação de suportação de tubings de instrumentação compressor"/>
    <d v="2019-08-16T08:00:00"/>
    <d v="2019-08-16T17:00:00"/>
    <d v="2019-08-15T17:00:00"/>
    <n v="9"/>
    <n v="15"/>
    <s v="NÃO"/>
    <x v="0"/>
    <s v="NÃO"/>
    <s v="2-Falha de Material"/>
    <s v="2.4-Desgaste"/>
    <s v="2-Fabricação/Instalação"/>
    <s v="2.2-Erro na Instalação"/>
    <x v="3"/>
    <s v="3-Modificação"/>
    <n v="24"/>
  </r>
  <r>
    <x v="2"/>
    <x v="5"/>
    <s v="OM 2020980781 - C-3123701B Correção de Suportação/Tubings das Tomadas de Impulso PITs – PF: Suzuki"/>
    <s v="NÃO"/>
    <s v="Corretiva planejada"/>
    <s v="PIT-31237907B / PIT-31237908B "/>
    <s v="Tubing"/>
    <x v="0"/>
    <x v="18"/>
    <s v="Miscelânea"/>
    <s v="Adequação de suportação de tubings de instrumentação compressor"/>
    <d v="2019-08-19T08:00:00"/>
    <d v="2019-08-19T17:00:00"/>
    <d v="2019-08-16T17:00:00"/>
    <n v="9"/>
    <n v="63"/>
    <s v="NÃO"/>
    <x v="0"/>
    <s v="NÃO"/>
    <s v="2-Falha de Material"/>
    <s v="2.4-Desgaste"/>
    <s v="2-Fabricação/Instalação"/>
    <s v="2.2-Erro na Instalação"/>
    <x v="3"/>
    <s v="3-Modificação"/>
    <n v="72"/>
  </r>
  <r>
    <x v="2"/>
    <x v="5"/>
    <s v="OM 2020980781 - C-3123701B Correção de Suportação/Tubings das Tomadas de Impulso PITs – PF: Suzuki"/>
    <s v="NÃO"/>
    <s v="Corretiva planejada"/>
    <s v="PIT-31237907B / PIT-31237908B "/>
    <s v="Tubing"/>
    <x v="0"/>
    <x v="18"/>
    <s v="Miscelânea"/>
    <s v="Adequação de suportação de tubings de instrumentação compressor"/>
    <d v="2019-08-23T08:00:00"/>
    <d v="2019-08-23T17:00:00"/>
    <d v="2019-08-19T17:00:00"/>
    <n v="9"/>
    <n v="87"/>
    <s v="NÃO"/>
    <x v="0"/>
    <s v="NÃO"/>
    <s v="2-Falha de Material"/>
    <s v="2.4-Desgaste"/>
    <s v="2-Fabricação/Instalação"/>
    <s v="2.2-Erro na Instalação"/>
    <x v="3"/>
    <s v="3-Modificação"/>
    <n v="96"/>
  </r>
  <r>
    <x v="2"/>
    <x v="5"/>
    <s v="OM 2020980781 - C-3123701B Correção de Suportação/Tubings das Tomadas de Impulso PITs – PF: Suzuki"/>
    <s v="NÃO"/>
    <s v="Corretiva planejada"/>
    <s v="PIT-31237907B / PIT-31237908B "/>
    <s v="Tubing"/>
    <x v="0"/>
    <x v="18"/>
    <s v="Miscelânea"/>
    <s v="Adequação de suportação de tubings de instrumentação compressor"/>
    <d v="2019-08-26T08:00:00"/>
    <d v="2019-08-26T17:00:00"/>
    <d v="2019-08-23T17:00:00"/>
    <n v="9"/>
    <n v="63"/>
    <s v="NÃO"/>
    <x v="0"/>
    <s v="NÃO"/>
    <s v="2-Falha de Material"/>
    <s v="2.4-Desgaste"/>
    <s v="2-Fabricação/Instalação"/>
    <s v="2.2-Erro na Instalação"/>
    <x v="3"/>
    <s v="3-Modificação"/>
    <n v="72"/>
  </r>
  <r>
    <x v="2"/>
    <x v="5"/>
    <s v="OM 2021039462 - C-3123701A - Correção de Suportação/Tubings das Tomadas de Impulso PITs – "/>
    <s v="NÃO"/>
    <s v="Corretiva planejada"/>
    <s v="PIT-31237907A / PIT-31237908A "/>
    <s v="Tubing"/>
    <x v="0"/>
    <x v="0"/>
    <s v="Miscelânea"/>
    <s v="Adequação de suportação de tubings de instrumentação compressor"/>
    <d v="2019-08-22T08:00:00"/>
    <d v="2019-08-22T17:00:00"/>
    <d v="2019-02-24T14:30:00"/>
    <n v="9"/>
    <n v="4289.5000000001164"/>
    <s v="NÃO"/>
    <x v="0"/>
    <s v="NÃO"/>
    <s v="2-Falha de Material"/>
    <s v="2.4-Desgaste"/>
    <s v="2-Fabricação/Instalação"/>
    <s v="2.2-Erro na Instalação"/>
    <x v="3"/>
    <s v="3-Modificação"/>
    <n v="4298.5000000001164"/>
  </r>
  <r>
    <x v="2"/>
    <x v="5"/>
    <s v="OM 2021039462 - C-3123701A - Correção de Suportação/Tubings das Tomadas de Impulso PITs – "/>
    <s v="NÃO"/>
    <s v="Corretiva planejada"/>
    <s v="PIT-31237907A / PIT-31237908A "/>
    <s v="Tubing"/>
    <x v="0"/>
    <x v="0"/>
    <s v="Miscelânea"/>
    <s v="Adequação de suportação de tubings de instrumentação compressor"/>
    <d v="2019-08-23T08:00:00"/>
    <d v="2019-08-23T17:00:00"/>
    <d v="2019-08-22T17:00:00"/>
    <n v="9"/>
    <n v="15"/>
    <s v="NÃO"/>
    <x v="0"/>
    <s v="NÃO"/>
    <s v="2-Falha de Material"/>
    <s v="2.4-Desgaste"/>
    <s v="2-Fabricação/Instalação"/>
    <s v="2.2-Erro na Instalação"/>
    <x v="3"/>
    <s v="3-Modificação"/>
    <n v="24"/>
  </r>
  <r>
    <x v="2"/>
    <x v="5"/>
    <s v="OM 2021039462 - C-3123701A - Correção de Suportação/Tubings das Tomadas de Impulso PITs – "/>
    <s v="NÃO"/>
    <s v="Corretiva planejada"/>
    <s v="PIT-31237907A / PIT-31237908A "/>
    <s v="Tubing"/>
    <x v="0"/>
    <x v="0"/>
    <s v="Miscelânea"/>
    <s v="Adequação de suportação de tubings de instrumentação compressor"/>
    <d v="2019-08-26T08:00:00"/>
    <d v="2019-08-26T17:00:00"/>
    <d v="2019-08-23T17:00:00"/>
    <n v="9"/>
    <n v="63"/>
    <s v="NÃO"/>
    <x v="0"/>
    <s v="NÃO"/>
    <s v="2-Falha de Material"/>
    <s v="2.4-Desgaste"/>
    <s v="2-Fabricação/Instalação"/>
    <s v="2.2-Erro na Instalação"/>
    <x v="3"/>
    <s v="3-Modificação"/>
    <n v="72"/>
  </r>
  <r>
    <x v="2"/>
    <x v="5"/>
    <s v="OM 2021039462 - C-3123701A - Correção de Suportação/Tubings das Tomadas de Impulso PITs – "/>
    <s v="NÃO"/>
    <s v="Corretiva planejada"/>
    <s v="PIT-31237907A / PIT-31237908A "/>
    <s v="Tubing"/>
    <x v="0"/>
    <x v="0"/>
    <s v="Miscelânea"/>
    <s v="Adequação de suportação de tubings de instrumentação compressor"/>
    <d v="2019-08-27T08:00:00"/>
    <d v="2019-08-27T17:00:00"/>
    <d v="2019-08-26T17:00:00"/>
    <n v="9"/>
    <n v="15"/>
    <s v="NÃO"/>
    <x v="0"/>
    <s v="NÃO"/>
    <s v="2-Falha de Material"/>
    <s v="2.4-Desgaste"/>
    <s v="2-Fabricação/Instalação"/>
    <s v="2.2-Erro na Instalação"/>
    <x v="3"/>
    <s v="3-Modificação"/>
    <n v="24"/>
  </r>
  <r>
    <x v="2"/>
    <x v="5"/>
    <s v="OM 2021039462 - C-3123701A - Correção de Suportação/Tubings das Tomadas de Impulso PITs – "/>
    <s v="NÃO"/>
    <s v="Corretiva planejada"/>
    <s v="PIT-31237907A / PIT-31237908A "/>
    <s v="Tubing"/>
    <x v="0"/>
    <x v="0"/>
    <s v="Miscelânea"/>
    <s v="Adequação de suportação de tubings de instrumentação compressor"/>
    <d v="2019-08-28T08:00:00"/>
    <d v="2019-08-28T17:00:00"/>
    <d v="2019-08-27T17:00:00"/>
    <n v="9"/>
    <n v="15"/>
    <s v="NÃO"/>
    <x v="0"/>
    <s v="NÃO"/>
    <s v="2-Falha de Material"/>
    <s v="2.4-Desgaste"/>
    <s v="2-Fabricação/Instalação"/>
    <s v="2.2-Erro na Instalação"/>
    <x v="3"/>
    <s v="3-Modificação"/>
    <n v="24"/>
  </r>
  <r>
    <x v="2"/>
    <x v="5"/>
    <s v="OM 2021039462 - C-3123701A - Correção de Suportação/Tubings das Tomadas de Impulso PITs – "/>
    <s v="NÃO"/>
    <s v="Corretiva planejada"/>
    <s v="PIT-31237907A / PIT-31237908A "/>
    <s v="Tubing"/>
    <x v="0"/>
    <x v="0"/>
    <s v="Miscelânea"/>
    <s v="Adequação de suportação de tubings de instrumentação compressor"/>
    <d v="2019-08-29T08:00:00"/>
    <d v="2019-08-29T17:00:00"/>
    <d v="2019-08-28T17:00:00"/>
    <n v="9"/>
    <n v="15"/>
    <s v="NÃO"/>
    <x v="0"/>
    <s v="NÃO"/>
    <s v="2-Falha de Material"/>
    <s v="2.4-Desgaste"/>
    <s v="2-Fabricação/Instalação"/>
    <s v="2.2-Erro na Instalação"/>
    <x v="3"/>
    <s v="3-Modificação"/>
    <n v="24"/>
  </r>
  <r>
    <x v="2"/>
    <x v="5"/>
    <s v="OM 2020632259 C-3123701A  Reparo Lubrificador – PF: Suzuki (PFCEO)_x000a_Hoje conforme programação, foi realizada a remoção dos gotejadores para realização de limpeza e pintura em oficina. Atividade programada para atendimento a recomendação técnica da NEAC e da coord. De G. máquinas. TM Sérgio e João Katsu, efetuaram limpeza interna e externo nos gotejadores em oficina, deixando o equipamento pronto para pintura amanhã pela equipe de G&amp;E. Com a remoção deste equipamento do campo o compressor ficou indisponível, a previsão de recomposição é sábado dia 31/08 em função do tempo de cura da tinta.  _x000a_"/>
    <s v="NÃO"/>
    <s v="Corretiva planejada"/>
    <s v="C-3123701A"/>
    <s v="Lubrificador mecânico"/>
    <x v="0"/>
    <x v="0"/>
    <s v="Sistema de lubrificação"/>
    <s v="Limpeza e pintura de lubrificador mecânico do compressor"/>
    <d v="2019-08-29T07:48:00"/>
    <d v="2019-08-31T19:00:00"/>
    <d v="2019-08-29T17:00:00"/>
    <n v="59.200000000011642"/>
    <n v="-9.2000000001280569"/>
    <s v="NÃO"/>
    <x v="0"/>
    <s v="NÃO"/>
    <s v="5-Falha Externa"/>
    <s v="5.1-Obstrução/Bloqueio/Entupimento"/>
    <s v="3-Operação/Manutenção"/>
    <s v="3.4-Desgaste e deterioção esperados."/>
    <x v="0"/>
    <s v="2-Reparo"/>
    <n v="49.999999999883585"/>
  </r>
  <r>
    <x v="2"/>
    <x v="5"/>
    <s v="B-232104A SUBSTITUIR SELO DA BOMBA "/>
    <s v="sim"/>
    <s v="Corretiva"/>
    <s v="B-232104A "/>
    <s v="selo mecânico"/>
    <x v="2"/>
    <x v="88"/>
    <s v="Bombas"/>
    <s v="Substituido o selo mecânico"/>
    <d v="2019-08-15T10:15:00"/>
    <d v="2019-08-25T16:00:00"/>
    <d v="2018-01-01T00:00:00"/>
    <n v="245.74999999988358"/>
    <n v="14194.250000000058"/>
    <s v="SIM"/>
    <x v="1"/>
    <s v="NÃO"/>
    <s v="1-Falha Mecânica"/>
    <s v="1.1-Vazamento"/>
    <s v="Em análise"/>
    <s v="Em análise"/>
    <x v="0"/>
    <s v="1-Substituição"/>
    <n v="14439.999999999942"/>
  </r>
  <r>
    <x v="2"/>
    <x v="5"/>
    <s v="B-1621301B - Completar pote de selagem LOA e verificar lógica do sistema de selagem"/>
    <s v="NÃO"/>
    <s v="Intervenção por condição"/>
    <s v="B-1621301B "/>
    <m/>
    <x v="2"/>
    <x v="38"/>
    <s v="Bombas"/>
    <s v="Completar pote de selagem"/>
    <d v="2019-08-05T10:00:00"/>
    <d v="2019-08-08T16:00:00"/>
    <d v="2019-06-14T12:00:00"/>
    <n v="78"/>
    <n v="1245.9999999999418"/>
    <s v="SIM"/>
    <x v="1"/>
    <s v="NÃO"/>
    <s v="1-Falha Mecânica"/>
    <s v="1.1-Vazamento"/>
    <s v="3-Operação/Manutenção"/>
    <s v="3.3-Erro de manutenção"/>
    <x v="4"/>
    <s v="2-Reparo"/>
    <n v="1323.9999999999418"/>
  </r>
  <r>
    <x v="2"/>
    <x v="5"/>
    <s v="OVCAP II - Shutdown do sistema _x000a_Trip do sistema da OCVAP II devido a um sinal espúrio de status de válvula fechada da XV-2321303 com bomba B-2621301B  funcionando, sendo que a bomba que estava operando era a B-2621301A. O evento acontece sem que as bombas percam a preparação e quando os alarmes são cancelados a bomba booster B-6313101B (que operava antes do trip) entra em operação   _x000a_indevidamente."/>
    <s v="sim"/>
    <s v="Corretiva"/>
    <s v="XV-2621303"/>
    <s v="Válvula"/>
    <x v="2"/>
    <x v="45"/>
    <s v="Bombas"/>
    <s v="Verificação e ajustes da lógica de partida do equipamento"/>
    <d v="2019-08-07T08:00:00"/>
    <d v="2019-08-07T19:45:00"/>
    <d v="2019-07-25T12:00:00"/>
    <n v="11.749999999883585"/>
    <n v="308.00000000005821"/>
    <s v="SIM"/>
    <x v="1"/>
    <s v="NÃO"/>
    <s v="3-Falha na Instrumentação"/>
    <s v="3.3- Sinal/Indicação/Alarme falso"/>
    <s v="3-Operação/Manutenção"/>
    <s v="5.2-Causas comum"/>
    <x v="3"/>
    <s v="4-Ajuste"/>
    <n v="319.74999999994179"/>
  </r>
  <r>
    <x v="2"/>
    <x v="5"/>
    <s v="B-123101B calibração de amortecedor de pulsação "/>
    <s v="NÃO"/>
    <s v="Intervenção por condição"/>
    <s v="B-123101B "/>
    <s v="amortecedor de pulsação"/>
    <x v="2"/>
    <x v="21"/>
    <s v="Bombas"/>
    <s v="Calibração de amortecedores de sucção e descarga"/>
    <d v="2019-08-07T08:00:00"/>
    <d v="2019-08-14T09:13:00"/>
    <d v="2019-07-23T17:00:00"/>
    <n v="169.21666666661622"/>
    <n v="351"/>
    <s v="NÃO"/>
    <x v="0"/>
    <s v="NÃO"/>
    <s v="1-Falha Mecânica"/>
    <s v="1.2-Vibração"/>
    <s v="Em análise"/>
    <s v="Em análise"/>
    <x v="0"/>
    <s v="4-Ajuste"/>
    <n v="520.21666666661622"/>
  </r>
  <r>
    <x v="2"/>
    <x v="5"/>
    <s v="B-513201A - Verificação de Temperatura alta"/>
    <s v="NÃO"/>
    <s v="Intervenção por condição"/>
    <s v="B-513201A "/>
    <s v="selo mecânico"/>
    <x v="2"/>
    <x v="27"/>
    <s v="Sistema de selagem do eixo"/>
    <s v="Realização de escorva do sistema"/>
    <d v="2019-08-07T08:00:00"/>
    <d v="2019-08-13T17:00:00"/>
    <d v="2018-12-14T16:00:00"/>
    <n v="153"/>
    <n v="5656.0000000001164"/>
    <s v="NÃO"/>
    <x v="1"/>
    <s v="NÃO"/>
    <s v="2-Falha de Material"/>
    <s v="2.7-Sobreaquecimento"/>
    <s v="Em análise"/>
    <s v="Em análise"/>
    <x v="0"/>
    <s v="8-Teste"/>
    <n v="5809.0000000001164"/>
  </r>
  <r>
    <x v="2"/>
    <x v="5"/>
    <s v="B-123101B Conectar Cabos do motor "/>
    <s v="NÃO"/>
    <s v="Preventiva"/>
    <s v="B-123101B "/>
    <s v="redutor"/>
    <x v="2"/>
    <x v="21"/>
    <s v="Bombas"/>
    <s v="Instalação de sensor preditivo"/>
    <d v="2019-08-08T08:00:00"/>
    <d v="2019-08-09T16:00:00"/>
    <d v="2019-05-27T16:00:00"/>
    <n v="31.999999999883585"/>
    <n v="1744.0000000001164"/>
    <s v="SIM"/>
    <x v="0"/>
    <s v="NÃO"/>
    <s v="Manutenção preventiva"/>
    <s v="1.0-Geral"/>
    <s v="4-Gestão"/>
    <s v="Manutenção preventiva"/>
    <x v="3"/>
    <s v="12-Outra"/>
    <n v="1776"/>
  </r>
  <r>
    <x v="2"/>
    <x v="5"/>
    <s v="B-123701B - Desalinhamento de eixo no conjunto "/>
    <s v="NÃO"/>
    <s v="Intervenção por condição"/>
    <s v="B-123701B "/>
    <s v="conjunto motor bomba"/>
    <x v="2"/>
    <x v="89"/>
    <s v="Bombas"/>
    <s v="Realizado realinhamento da bomba"/>
    <d v="2019-08-14T10:30:00"/>
    <d v="2019-08-14T16:30:00"/>
    <d v="2018-01-01T00:00:00"/>
    <n v="6"/>
    <n v="14170.5"/>
    <s v="SIM"/>
    <x v="1"/>
    <s v="NÃO"/>
    <s v="1-Falha Mecânica"/>
    <s v="1.2-Vibração"/>
    <s v="3-Operação/Manutenção"/>
    <s v="3.4-Desgaste e deterioção esperados."/>
    <x v="0"/>
    <s v="4-Ajuste"/>
    <n v="14176.5"/>
  </r>
  <r>
    <x v="2"/>
    <x v="5"/>
    <s v="B-123701B - Desalinhamento de eixo no conjunto "/>
    <s v="NÃO"/>
    <s v="Intervenção por condição"/>
    <s v="B-123701B "/>
    <s v="conjunto motor bomba"/>
    <x v="2"/>
    <x v="89"/>
    <s v="Bombas"/>
    <s v="Realizado realinhamento da bomba"/>
    <d v="2019-08-28T13:00:00"/>
    <d v="2019-08-28T17:00:00"/>
    <d v="2019-08-14T16:30:00"/>
    <n v="4.0000000001164153"/>
    <n v="332.49999999994179"/>
    <s v="SIM"/>
    <x v="1"/>
    <s v="NÃO"/>
    <s v="1-Falha Mecânica"/>
    <s v="1.2-Vibração"/>
    <s v="3-Operação/Manutenção"/>
    <s v="3.4-Desgaste e deterioção esperados."/>
    <x v="0"/>
    <s v="4-Ajuste"/>
    <n v="336.50000000005821"/>
  </r>
  <r>
    <x v="2"/>
    <x v="5"/>
    <s v="B-2123101A – Vazamento óleo Redutora"/>
    <s v="NÃO"/>
    <s v="Corretiva planejada"/>
    <s v="B-2123101A "/>
    <s v="redutor"/>
    <x v="2"/>
    <x v="32"/>
    <s v="Bombas"/>
    <s v="Substituição de vedação danificada"/>
    <d v="2019-08-19T08:00:00"/>
    <d v="2019-08-19T14:00:00"/>
    <d v="2019-05-24T17:00:00"/>
    <n v="6"/>
    <n v="2079"/>
    <s v="NÃO"/>
    <x v="1"/>
    <s v="NÃO"/>
    <s v="1-Falha Mecânica"/>
    <s v="1.1-Vazamento"/>
    <s v="2-Fabricação/Instalação"/>
    <s v="2.2-Erro na Instalação"/>
    <x v="0"/>
    <s v="2-Reparo"/>
    <n v="2085"/>
  </r>
  <r>
    <x v="2"/>
    <x v="5"/>
    <s v="B-2123101A – Vazamento óleo Redutora"/>
    <s v="NÃO"/>
    <s v="Corretiva planejada"/>
    <s v="B-2123101A "/>
    <s v="redutor"/>
    <x v="2"/>
    <x v="32"/>
    <s v="Bombas"/>
    <s v="Substituição de vedação danificada"/>
    <d v="2019-08-29T09:30:00"/>
    <d v="2019-08-30T11:00:00"/>
    <d v="2019-05-24T17:00:00"/>
    <n v="25.5"/>
    <n v="2320.5"/>
    <s v="NÃO"/>
    <x v="1"/>
    <s v="NÃO"/>
    <s v="1-Falha Mecânica"/>
    <s v="1.1-Vazamento"/>
    <s v="2-Fabricação/Instalação"/>
    <s v="2.2-Erro na Instalação"/>
    <x v="0"/>
    <s v="2-Reparo"/>
    <n v="2346"/>
  </r>
  <r>
    <x v="2"/>
    <x v="5"/>
    <s v="LSLL-6313101A Falha Impede Partida "/>
    <s v="sim"/>
    <s v="Corretiva"/>
    <s v="LSLL-6313101A "/>
    <s v="logica"/>
    <x v="2"/>
    <x v="90"/>
    <s v="Bombas"/>
    <s v="Sensor estava com o contato fechado, mas não atuado. Foi então passado imã para testar a atuação e a mesma ficou livre. Realizados mais alguns testes, todos com sucesso. Bombeio então foi liberado e iniciou sem anormalidades."/>
    <d v="2019-08-23T12:00:00"/>
    <d v="2019-08-23T17:00:00"/>
    <d v="2019-02-22T12:00:00"/>
    <n v="5.0000000000582077"/>
    <n v="4368"/>
    <s v="SIM"/>
    <x v="1"/>
    <s v="NÃO"/>
    <s v="3-Falha na Instrumentação"/>
    <s v="3.3- Sinal/Indicação/Alarme falso"/>
    <s v="3-Operação/Manutenção"/>
    <s v="3.0-Geral"/>
    <x v="6"/>
    <s v="2-Reparo"/>
    <n v="4373.0000000000582"/>
  </r>
  <r>
    <x v="2"/>
    <x v="5"/>
    <s v="V-B-513201B-02 Completar selagem "/>
    <s v="NÃO"/>
    <s v="Intervenção por condição"/>
    <s v="V-B-513201B-02 "/>
    <s v="Vaso termo sifão"/>
    <x v="2"/>
    <x v="28"/>
    <s v="Bombas"/>
    <s v="Completar pote de selagem"/>
    <d v="2019-08-29T08:00:00"/>
    <d v="2019-08-29T12:00:00"/>
    <d v="2019-02-26T17:00:00"/>
    <n v="3.9999999999417923"/>
    <n v="4407"/>
    <s v="NÃO"/>
    <x v="1"/>
    <s v="NÃO"/>
    <s v="1-Falha Mecânica"/>
    <s v="1.1-Vazamento"/>
    <s v="3-Operação/Manutenção"/>
    <s v="3.4-Desgaste e deterioção esperados."/>
    <x v="0"/>
    <s v="5-Conservação"/>
    <n v="4410.9999999999418"/>
  </r>
  <r>
    <x v="2"/>
    <x v="0"/>
    <s v="2017114158 - GE-513201A-SUBSTITUIR SENSORES DE VIBRAÇÃO E VELOCIDADE DA PT E PASSEIO AXIAL DA GEAR BOX _x000a_Hoje conforme programado foi realizado pela equipe de mecânica a troca do combustor da câmara 02 que apresentava danos por outro sobressalente novo."/>
    <s v="NÃO"/>
    <s v="Corretiva planejada"/>
    <s v="Não se aplica"/>
    <s v="Câmara de combustão"/>
    <x v="4"/>
    <x v="17"/>
    <s v="Sistema de combustão"/>
    <s v="Substituição da Câmara 2 que estava com desgaste mecânica, conforme identifica em inspeção de desmontagem das peças da seção quente do TG."/>
    <d v="2019-09-16T08:00:00"/>
    <d v="2019-09-16T19:00:00"/>
    <d v="2019-08-23T17:00:00"/>
    <n v="10.999999999883585"/>
    <n v="567"/>
    <s v="NÃO"/>
    <x v="0"/>
    <s v="NÃO"/>
    <s v="2-Falha de Material"/>
    <s v="2.4-Desgaste"/>
    <s v="3-Operação/Manutenção"/>
    <s v="3.1-Serviço fora das condições de projeto"/>
    <x v="9"/>
    <s v="1-Substituição"/>
    <n v="577.99999999988358"/>
  </r>
  <r>
    <x v="2"/>
    <x v="0"/>
    <s v="OI 2020840758 XV-1231201 - Falha de acionamento – PF: Caleiras_x000a_Durante ronda operacional da equipe de operação foi constatado falha na indicação da XV-201 válvula de sucção do venda A, impedindo a partida da máquina. Em avaliação pelo TM Danilo na lógica do PLC foi verificado que a mesma estava com dupla sinalização vindo de campo. Verificamos em campo a existência de andaime montado e em consulta ao SAP identificamos uma que estava aguardando oportunidade de parada máquina para atuação no conjunto de pilotagem (acionamento e sinalização). Sendo assim, foi solicitado pelo COTUR atuação da MI para restabelecer a disponibilidade da máquina. Emitida PT por volta das 15h00 TM Silvio verificou em campo que todo o sistema pilotagem estava integro sem vestígios de umidade no interior do invólucro, foi constatado que o imã do sensor de aberto havia deslocado da base, e por isso, o motivo da dupla sinalização. Foi realizado reparo, reaperto geral e teste funcional com sucesso. Emitida reserva Nº 87737731-1(NM 10.304.913) para retirada de sobressalente em estoque. Equipamento testado e liberado às 16h30 para operação._x000a_"/>
    <s v="NÃO"/>
    <s v="Intervenção por condição"/>
    <s v="XV-1231201"/>
    <s v="imã do sensor "/>
    <x v="3"/>
    <x v="10"/>
    <s v="Controle e monitoramento"/>
    <s v="Verificação, reparo e reaperto geral."/>
    <d v="2019-09-01T16:20:00"/>
    <d v="2019-09-01T18:20:00"/>
    <d v="2019-09-01T11:00:00"/>
    <n v="2.0000000000582077"/>
    <n v="5.3333333332557231"/>
    <s v="NÃO"/>
    <x v="0"/>
    <s v="NÃO"/>
    <s v="3-Falha na Instrumentação"/>
    <s v="3.2 - Sem sinal/indicação/alarme"/>
    <s v="3-Operação/Manutenção"/>
    <s v="3.4-Desgaste e deterioção esperados."/>
    <x v="0"/>
    <s v="2-Reparo"/>
    <n v="7.3333333333139308"/>
  </r>
  <r>
    <x v="2"/>
    <x v="0"/>
    <s v="OM 2017129742 M-C-123101A Implementar habilitação de reles proteção – PF: Caleiras_x000a_OM 2021416075 M-C-123101A Implementar Votação Sensores RTD_x000a_Hoje aproveitamos a oportunidade do compressor de venda A parado para realizarmos duas atividades mapeadas para melhoria nos reles. Foi implementado a habilitação de proteção contra rotação reversa do motor e a votação para falha dos sensores RTD. Ambas atividades finalizadas com sucesso por volta das 10h00._x000a_05/09 - Na oportunidade de parada do compressor pela falha do TIT-123507A, foi negociado no redia a liberação da PT de forma extraprogramada para a implementação da lógica de votação dos sensores RTD. Implementação realizada com sucesso e liberado o compressor para operação."/>
    <s v="NÃO"/>
    <s v="Intervenção por condição"/>
    <s v="M-C-123101A "/>
    <s v="Rele de proteção"/>
    <x v="3"/>
    <x v="10"/>
    <s v="Painel elétrico"/>
    <s v="Implementação de proteção contra rotação reversa de motor e votação de falha dos sensores RTD"/>
    <d v="2019-09-01T09:30:00"/>
    <d v="2019-09-01T11:00:00"/>
    <d v="2019-09-01T18:20:00"/>
    <n v="1.5"/>
    <n v="-8.8333333333139308"/>
    <s v="NÃO"/>
    <x v="0"/>
    <s v="NÃO"/>
    <s v="3-Falha na Instrumentação"/>
    <s v="3.3- Sinal/Indicação/Alarme falso"/>
    <s v="1-Projeto"/>
    <s v="1.0-Geral"/>
    <x v="2"/>
    <s v="3-Modificação"/>
    <n v="-7.3333333333139308"/>
  </r>
  <r>
    <x v="2"/>
    <x v="0"/>
    <s v="OM 2020392712 - C-123101B Sanar Vazamento de Óleo nos Mancais – PF: Caleiras – Continuação AGOSTO_x000a_Hoje conseguimos iniciar e dar um bom avanço nessa atividade. Foram desmontadas as proteções dos acoplamentos do lado do pony motor e também do lado do vorecon. Foi aberto o mancal lado vorecon e removido o labirinto para avaliação. Atividade prossegue amanhã._x000a_02/09 - Não foi encontrado nenhum vazamento no selo e em conversa com a equipe de grandes maquinas, foi decidido em montar novamente o mancal. O caso será enviado para a GE Engenharia para estudar a causa do vazamento. Amanhã será remontado as tubulações e os sensores, e aguardaremos uma nova análise da GE._x000a_03/09 - Finalizada a montagem dos mancais, Devido erro na PT da instalação dos sensores onde houve a necessidade de correção do libra associado, houve atraso na atividade sendo realizado somente a instalação dos sensores nos mancais. Amanhã será dado continuidade no ajuste dos sensores._x000a_04/09 - Conforme programado foi concluído os ajustes dos sensores de vibração e temperatura dos mancais do motor."/>
    <s v="NÃO"/>
    <s v="Corretiva planejada"/>
    <s v="M-C-123101B"/>
    <s v="Selo labirinto"/>
    <x v="3"/>
    <x v="26"/>
    <s v="Transmissão de força"/>
    <s v="Verificação e avaliação de labirintos e realizado remontagem do mancal"/>
    <d v="2019-09-01T00:00:00"/>
    <d v="2019-09-06T09:02:00"/>
    <d v="2019-09-01T00:00:00"/>
    <n v="129.03333333326736"/>
    <n v="0"/>
    <s v="NÃO"/>
    <x v="0"/>
    <s v="NÃO"/>
    <s v="1-Falha Mecânica"/>
    <s v="1.1-Vazamento"/>
    <s v="Em análise"/>
    <s v="Em análise"/>
    <x v="0"/>
    <s v="6-Verificação"/>
    <n v="129.03333333326736"/>
  </r>
  <r>
    <x v="2"/>
    <x v="0"/>
    <s v="OM 2020596214 PN-C-123101D Alterar intertravamento de pressurização do PN – PF: Caleiras_x000a_Conforme programado foi iniciada a criação da tela e pontos na base de dados para a implementação da alteração do intertravamento do compressor por falha de pressurização do PN do compressor conforme SGM 2019/0019._x000a_05/09 - Finalizada a criação da tela e pontos na base de dados. Atividade de by pass do relé será realizada pela elétrica no domingo 08/08."/>
    <s v="NÃO"/>
    <s v="Corretiva planejada"/>
    <s v="PN-C-123101D"/>
    <s v="Lógica de intertravamento"/>
    <x v="3"/>
    <x v="5"/>
    <s v="Controle e monitoramento"/>
    <s v="alterar intertravamento de pressurização do painel"/>
    <d v="2019-09-04T08:00:00"/>
    <d v="2019-09-04T15:00:00"/>
    <d v="2019-02-20T17:00:00"/>
    <n v="6.9999999999417923"/>
    <n v="4695"/>
    <s v="NÃO"/>
    <x v="0"/>
    <s v="NÃO"/>
    <s v="3-Falha na Instrumentação"/>
    <s v="3.3- Sinal/Indicação/Alarme falso"/>
    <s v="1-Projeto"/>
    <s v="1.0-Geral"/>
    <x v="2"/>
    <s v="3-Modificação"/>
    <n v="4701.9999999999418"/>
  </r>
  <r>
    <x v="2"/>
    <x v="0"/>
    <s v="[INFORMATIVO] C-123101B - TRIP do compressor – PF: Caleiras_x000a_Durante o processo de partida do compressor B para secagem dos permutadores após a NR-13, assim que dado a primeira partida após um tempo de operação com o compressor com a descarga fechada e a anti surge 100% aberta conforme procedimento operacional para realizar a secagem ocorreu o TRIP do compressor. A preparar para realizar a segunda partida a operação não conseguia realizar a confirmação drenagem manual do compressor. solicitado apoio da automação para avaliar e identificou que o CCC desabilitado o controle, foi habilitado o controle do CCC e assim pode dar prosseguimento na sequência de partida do compressor. Então realizada a segunda partida e ocorreu o TRIP com a mesma consequência da primeira parada e observado na curva do compressor que o mesmo acusou surge fazendo com que não permitisse realizar a próxima sequência de partida devido não permitir a confirmação da drenagem manual. Foi relatado ao Ferrarezzi a falha ocorrida que decidiu em suspender o processo de secagem até segunda 08/08 onde será reavaliado o procedimento._x000a_"/>
    <s v="NÃO"/>
    <s v="Corretiva"/>
    <s v="PN-C-123101B"/>
    <s v="Controlador CCC"/>
    <x v="3"/>
    <x v="26"/>
    <s v="Controle e monitoramento"/>
    <s v="Habilitação do CCC"/>
    <d v="2019-09-06T11:32:00"/>
    <d v="2019-09-06T16:51:00"/>
    <d v="2019-04-30T18:00:00"/>
    <n v="5.3166666665347293"/>
    <n v="3089.5333333333838"/>
    <s v="SIM"/>
    <x v="1"/>
    <s v="NÃO"/>
    <s v="5-Falha Externa"/>
    <s v="5.3-Influências Externas diversas"/>
    <s v="5-Miscelâneas"/>
    <s v="5.4-Outras"/>
    <x v="2"/>
    <s v="8-Teste"/>
    <n v="3094.8499999999185"/>
  </r>
  <r>
    <x v="2"/>
    <x v="0"/>
    <s v="[INFORMATIVO] C-123101B - TRIP do compressor – PF: Caleiras_x000a_Durante o processo de partida do compressor B para secagem dos permutadores após a NR-13, assim que dado a primeira partida após um tempo de operação com o compressor com a descarga fechada e a anti surge 100% aberta conforme procedimento operacional para realizar a secagem ocorreu o TRIP do compressor. A preparar para realizar a segunda partida a operação não conseguia realizar a confirmação drenagem manual do compressor. solicitado apoio da automação para avaliar e identificou que o CCC desabilitado o controle, foi habilitado o controle do CCC e assim pode dar prosseguimento na sequência de partida do compressor. Então realizada a segunda partida e ocorreu o TRIP com a mesma consequência da primeira parada e observado na curva do compressor que o mesmo acusou surge fazendo com que não permitisse realizar a próxima sequência de partida devido não permitir a confirmação da drenagem manual. Foi relatado ao Ferrarezzi a falha ocorrida que decidiu em suspender o processo de secagem até segunda 08/08 onde será reavaliado o procedimento._x000a_"/>
    <s v="NÃO"/>
    <s v="Corretiva"/>
    <s v="PN-C-123101B"/>
    <s v="Controlador CCC"/>
    <x v="3"/>
    <x v="26"/>
    <s v="Controle e monitoramento"/>
    <s v="Habilitação do CCC"/>
    <d v="2019-09-06T16:52:00"/>
    <d v="2019-09-13T16:10:00"/>
    <d v="2019-09-06T16:51:00"/>
    <n v="167.29999999998836"/>
    <n v="1.6666666720993817E-2"/>
    <s v="SIM"/>
    <x v="1"/>
    <s v="NÃO"/>
    <s v="5-Falha Externa"/>
    <s v="5.3-Influências Externas diversas"/>
    <s v="5-Miscelâneas"/>
    <s v="5.4-Outras"/>
    <x v="2"/>
    <s v="8-Teste"/>
    <n v="167.31666666670935"/>
  </r>
  <r>
    <x v="2"/>
    <x v="0"/>
    <s v="PF – Caleiras - nformativo - SD do C-123101C: Hoje tomamos conhecimento através da PST COTUR da manhã da troca de compressores de venda, do C para o D, ocorrida no turno da noite. A troca foi motivada pela queda do C-123101C por alta temperatura de óleo. Houve desarme do VE-C-123101C-01C por vibração alta (já estava mapeada pela MI e sendo acompanhada pela OP), elevando a temperatura de óleo e derrubando o compressor. Houve dificuldade na partida do mesmo compressor, conforme relato da PST, o que levou a OP a partir o C-123101D. Com isto, a atividade que estava prevista para amanhã de inibição física (elétrica) do pressostato da IHM do venda D deverá ser reprogramada. Acertado com COTUR Brikett que não iremos fazer force nas chaves do C-123101C neste momento, somente em caso de necessidade de operar novamente este compressor (alguma emergência). A máquina permanece disponível independente do force nas chaves. Já solicitado ao GPI a programação da revisão mecânica geral dos coolers VE-C-123101C-01C/D para o início da  semana 37"/>
    <s v="sim"/>
    <s v="Corretiva"/>
    <s v="TIT - 43"/>
    <s v="Não se aplica"/>
    <x v="3"/>
    <x v="23"/>
    <s v="Sistema de lubrificação"/>
    <s v="Force de chave de vibração"/>
    <d v="2019-09-07T23:16:00"/>
    <d v="2019-09-08T00:00:00"/>
    <d v="2019-01-10T18:30:00"/>
    <n v="0.73333333327900618"/>
    <n v="5764.7666666666628"/>
    <s v="SIM"/>
    <x v="1"/>
    <s v="NÃO"/>
    <s v="1-Falha Mecânica"/>
    <s v="1.2-Vibração"/>
    <s v="Em análise"/>
    <s v="5.2-Causas comum"/>
    <x v="2"/>
    <s v="6-Verificação"/>
    <n v="5765.4999999999418"/>
  </r>
  <r>
    <x v="2"/>
    <x v="0"/>
    <s v="OE 2021322900 - XV-1231205 Flushing (Sucção do C-123101C) –PF: Caleiras_x000a_Após o SD do C-123101C ocorrido na noite do dia 07/09, a OP tentou partir novamente o compressor sem sucesso por falha na movimentação da XV-205. Ao longo do domingo, também tentaram algumas movimentações, sem sucesso. Indicamos que fosse despressurizados os trechos a montante e a jusante da válvula, na tentativa de destravá-la. Este problema de movimentação nesta válvula específica é intermitente, inclusive foi utilizada esta OM na semana retrasada para verificação de instrumentação na válvula, que não apresentou anormalidades naquela oportunidade. Devido às sucessivas falhas, estamos suspeitando de indicativo de início de travamento da própria válvula. Assim, decidimos hoje por envolver a equipe de Lubrificação nesta frente, na realização de flushing na válvula. Acertado apoio da automação em inserir/remover force para possibilitar a movimentação da mesma. Realizada então, com sucesso, a aplicação do fluido de flushing e o teste de funcionamento da válvula. Teste realizado, válvula realizou o movimento de abertura e fechamento por três vezes, sem problemas. Ao final da tarefa, foi indicado pelos TOs de Painel que a válvula estava sem indicação de válvula aberta ou fechada. Devido ao horário avançado e à necessidade de montagem de patamar para acesso ao topo do atuador da válvula, a continuidade da tarefa foi negociada para amanhã. Acertado também com Helimar Semapi a criação de plano de lubrificação preventivo para as XVs dos compressores de_x000a_10/09 - Conforme acertado, hoje foi montado patamar de andaimes para acesso ao posicionador da válvula logo pela manhã. TM André atuou em seguida e identificou que o imã do heed-switch estava solto, provavelmente descolou devido a umidade. Realizado o reparo e liberado a válvula por volta das 11h30."/>
    <s v="NÃO"/>
    <s v="Corretiva"/>
    <s v="XV-1231215"/>
    <s v="Desconhecido"/>
    <x v="3"/>
    <x v="23"/>
    <s v="Miscelânea"/>
    <s v="Flushing na válvula"/>
    <d v="2019-09-10T09:00:00"/>
    <d v="2019-09-10T15:34:00"/>
    <d v="2019-09-08T00:00:00"/>
    <n v="6.566666666592937"/>
    <n v="57"/>
    <s v="NÃO"/>
    <x v="0"/>
    <s v="NÃO"/>
    <s v="1-Falha Mecânica"/>
    <s v="1.6-Emperramento"/>
    <s v="Em análise"/>
    <s v="5.5 Desconhecida"/>
    <x v="3"/>
    <s v="5-Conservação"/>
    <n v="63.566666666592937"/>
  </r>
  <r>
    <x v="2"/>
    <x v="0"/>
    <s v="OM 2021322832 - XV-1231203/204 - Realizar inspeção/manutenção – Pf: Caleiras_x000a_Realizada intervenção corretivas pela instrumentação nas duas XV´s do compressor de venda B. Em ambas as válvulas foi realizada manutenção no conjunto de acionamento pneumático e ajuste nos limites de posição. Após intervenção foi realizado teste nas válvulas com sucesso. Equipamentos liberados para operação as 16h30_x000a_"/>
    <s v="NÃO"/>
    <s v="Preventiva"/>
    <s v="XV-1231203 _x000a_XV-1231204"/>
    <s v="válvula e posicionador"/>
    <x v="3"/>
    <x v="26"/>
    <s v="Miscelânea"/>
    <s v="realizar preventiva"/>
    <d v="2019-09-25T10:30:00"/>
    <d v="2019-09-25T11:30:00"/>
    <d v="2019-09-25T10:30:00"/>
    <n v="0.99999999994179234"/>
    <n v="0"/>
    <s v="NÃO"/>
    <x v="0"/>
    <s v="NÃO"/>
    <s v="1-Falha Mecânica"/>
    <s v="1.6-Emperramento"/>
    <s v="5-Miscelâneas"/>
    <s v="5.2-Causas comum"/>
    <x v="2"/>
    <s v="5-Conservação"/>
    <n v="0.99999999994179234"/>
  </r>
  <r>
    <x v="2"/>
    <x v="0"/>
    <s v="OM 2018692299 C-123101D - Verificar/Sanar falha booster – PF: Caleiras_x000a_Realizada verificação geral no booster do venda D pela equipe de instrumentação, porém não foi encontrado nenhuma anormalidade que justificasse intervenção no equipamento. A única ressalva foi quando da realização do deste funcionais pelo TM Hélvio quando da abertura do painel de campo para inibir a solenoide de acionamento do booster houve falha no pressostato que acabou desligando a alimentação do painel. Em avaliação realizado no conjunto de pressurização foi constato quanto tanto relé de auxiliar quanto o pressostato estavam danificados. Foi realizado então reserva deste componentes em estoque e feito sua substituição com sucesso. Foram criadas as reservas  83026087-1(NM 11.443.429)  e 83026087-1(11.233.518) ambas com uma unidade para cada componente. Após a troca o sistema de pressurização foi normalizado, foi  finalizado os testes no booster e liberado o equipamento para operação por volta das 15h00."/>
    <s v="NÃO"/>
    <s v="Corretiva planejada"/>
    <s v="Skid do Booster"/>
    <s v="pressostato e rele correspondente"/>
    <x v="3"/>
    <x v="5"/>
    <s v="Sistema de selagem do eixo"/>
    <s v="troca do rele e pressostato"/>
    <d v="2019-09-17T10:00:00"/>
    <d v="2019-09-17T17:00:00"/>
    <d v="2019-09-15T17:00:00"/>
    <n v="7.0000000001164153"/>
    <n v="40.999999999883585"/>
    <s v="NÃO"/>
    <x v="0"/>
    <s v="NÃO"/>
    <s v="6-Miscelâneas"/>
    <s v="6.4-Desconhecidos"/>
    <s v="5-Miscelâneas"/>
    <s v="5.5 Desconhecida"/>
    <x v="1"/>
    <s v="6-Verificação"/>
    <n v="48"/>
  </r>
  <r>
    <x v="2"/>
    <x v="0"/>
    <s v="OM 2021416075 C-123101D Implementar votação Sensores RTD´s – PF: Caleiras_x000a_Realizado conforme programado a implementação da votação do sensores RTD´s do motor do compressor com sucesso."/>
    <s v="NÃO"/>
    <s v="Corretiva planejada"/>
    <s v="M-C-123101D"/>
    <s v="Não se aplica"/>
    <x v="3"/>
    <x v="5"/>
    <s v="Painel elétrico"/>
    <s v="Implementação de proteção contra rotação reversa de motor e votação de falha dos sensores RTD"/>
    <d v="2019-09-15T08:00:00"/>
    <d v="2019-09-15T17:00:00"/>
    <d v="2019-09-04T15:00:00"/>
    <n v="9"/>
    <n v="257.00000000005821"/>
    <s v="NÃO"/>
    <x v="0"/>
    <s v="NÃO"/>
    <s v="3-Falha na Instrumentação"/>
    <s v="3.3- Sinal/Indicação/Alarme falso"/>
    <s v="1-Projeto"/>
    <s v="1.0-Geral"/>
    <x v="12"/>
    <s v="3-Modificação"/>
    <n v="266.00000000005821"/>
  </r>
  <r>
    <x v="2"/>
    <x v="0"/>
    <s v="OM 2020596214 - PN-C-123101D - Realizar bypass relé – PF:  Caleiras_x000a_Conforme programado, foi realizado Bypass do relé do painel eliminando o intertravamento do PN por despressurização de acordo com o SGM 2019/0019, ficando na condição de alarme."/>
    <s v="NÃO"/>
    <s v="Corretiva planejada"/>
    <s v="PN-C-123101D"/>
    <s v="Lógica de intertravamento"/>
    <x v="3"/>
    <x v="5"/>
    <s v="Controle e monitoramento"/>
    <s v="alterar intertravamento de pressurização do painel"/>
    <d v="2019-09-22T07:48:00"/>
    <d v="2019-09-22T14:51:00"/>
    <d v="2019-09-15T17:00:00"/>
    <n v="7.0500000001047738"/>
    <n v="158.79999999987194"/>
    <s v="NÃO"/>
    <x v="0"/>
    <s v="NÃO"/>
    <s v="3-Falha na Instrumentação"/>
    <s v="3.3- Sinal/Indicação/Alarme falso"/>
    <s v="1-Projeto"/>
    <s v="1.0-Geral"/>
    <x v="2"/>
    <s v="3-Modificação"/>
    <n v="165.84999999997672"/>
  </r>
  <r>
    <x v="2"/>
    <x v="0"/>
    <s v="OI 2021668065 C-3123102B - Falha na atuação da slide valve 2 stg_x000a_Após inspeção no local, foi constatado que o tubins de entrada da bloco hidráulico da (Slide válvula) do segundo estagio,encontra-se com sua porca do conector reto totalmente frouxa. Foi efetuado reaperto no conector e sanado vazamento,porém a pedido do Liderman o serviço foi paralisado sendo negociado a realização dos testes para dia seguinte._x000a__x000a_05/09 - Conforme acordado com a operação foi realizado o teste de atuação da slide com acompanhamento MI e OP. Com o compressor despressurizado a slide valve do 2º estágio operou normalmente no curso 0 a 100% sem apresentar vazamento. Realizada a primeira tentativa de partida do compressor sem devido alta temperatura do óleo chegando a 80ºC, logo após a parada do compressor A. Foi realizada a segunda partida do compressor B sem sucesso vindo ao TRIP assim que realizada a partida subindo uma falha do disjuntor do compressor. Acionada a equipe da CCT para avaliar a falha no disjuntor. Foi avaliado o trip do MC-3123102B no relé e identificado que durante a rampa de partida o compressor apresentou TRIP Locked Rotor (Rotor travado), e analisando os gráficos de partida pode-se observar que a rampa não é característica de uma partida bem sucedida. A partida se estende acima do tempo esperado sem a tendência de queda com o tempo, caracterizando assim uma dificuldade de aceleração do motor em função de algum peso mecânico no conjunto do eixo por carga excessiva. Equipe da Mayekawa acompanhou a partida do compressor e segue avaliando as variáveis do compressor para entender o ocorreu na falha da partida do compressor. Até o fechamento da análise da Mayekawa o compressor segue indisponível. Relatório previsto para ser entregue amanhã pela manhã._x000a_"/>
    <s v="NÃO"/>
    <s v="Intervenção por condição"/>
    <s v="C-3123102B"/>
    <s v="Tubing injeção de óleo de acionamento da slide"/>
    <x v="1"/>
    <x v="2"/>
    <s v="Compressor"/>
    <s v="Efetuado reaperto no conector e sanado vazamento pelo Tubing"/>
    <d v="2019-09-03T14:10:00"/>
    <d v="2019-09-03T20:00:00"/>
    <d v="2019-09-03T14:09:00"/>
    <n v="5.8333333333139308"/>
    <n v="1.6666666720993817E-2"/>
    <s v="SIM"/>
    <x v="1"/>
    <s v="NÃO"/>
    <s v="1-Falha Mecânica"/>
    <s v="1.1-Vazamento"/>
    <s v="3-Operação/Manutenção"/>
    <s v="3.3-Erro de manutenção"/>
    <x v="2"/>
    <s v="2-Reparo"/>
    <n v="5.8500000000349246"/>
  </r>
  <r>
    <x v="2"/>
    <x v="0"/>
    <s v="OE 2021668415 C-123102A - Falha no instrumento TIT-1231507A (#) _x000a_Por das 16:34h ocorreu a queda do compressor C-123102A por falha no TIT-1231507A. Em breve análise do trend do instrumento o TIT-507A começou a apresentar uma oscilação por volta das 14:46h vindo a se agravar por volta das 16:19h, vindo a levar ao TRIP do compressor por volta das 16:34h atingindo a indicação de 119ºC. Com isso foi decidido em entrar com o compressor B em operação por volta das 17:59h. Ficando acordado com a operação a atuação pela MI logo pela manhã no TIT-507A. O TIT-507A às 20:50h indicava 43ºC_x000a_04/09 - Após a queda do compressor em 03/09 por volta das 17h por atuação do TIT-1231507A, foi autorizada a emissão da PT extraprogramada pela gerência para verificação do instrumento. Equipe de avaliou, identificando uma falha no cabo do termopar que foi reparado e normalizado. Será aberto RTA pelo Coordenador Gustavo para avaliar a queda do compressor e tratamento das ações. Segue em andamento compra dos termopares para instalação nos compressores C-123102A/B/C - NM 12.387.939 Termopar tp.J mineral 395mm com previsão de entrega para 09/09 conforme previsão passada pelo SBS. Dos materiais necessários este é o único pendente._x000a_"/>
    <s v="sim"/>
    <s v="Corretiva"/>
    <s v=" TIT-1231507A"/>
    <s v="Termopar"/>
    <x v="1"/>
    <x v="6"/>
    <s v="Controle e monitoramento"/>
    <s v="Foi realizada corretiva da instalação provisório do termopar, com melhoria na qualidade da emenda."/>
    <d v="2019-09-03T16:35:00"/>
    <d v="2019-09-04T12:00:00"/>
    <d v="2019-01-06T19:00:00"/>
    <n v="19.416666666744277"/>
    <n v="5757.5833333333139"/>
    <s v="SIM"/>
    <x v="1"/>
    <s v="NÃO"/>
    <s v="1-Falha Mecânica"/>
    <s v="2.4-Desgaste"/>
    <s v="3-Operação/Manutenção"/>
    <s v="3.3-Erro de manutenção"/>
    <x v="2"/>
    <s v="2-Reparo"/>
    <n v="5777.0000000000582"/>
  </r>
  <r>
    <x v="2"/>
    <x v="0"/>
    <s v="OM 2021515215 - C-123102 A - TSHH-1231581A Atuada indevidamente_x000a_Com a parada do compressor devido ao reparo no TIT-1231507A, foi negociado junto a operação a antecipação da atividade programada para o TSHH-1231581A que estava atuado mais não oferecia risco com a máquina em operação, porém impedia a partida do compressor. De forma a deixar o compressor disponível foi realizada a calibração do TSHH-581A e liberado o compressor para operação._x000a_"/>
    <s v="NÃO"/>
    <s v="Corretiva planejada"/>
    <s v="TSHH-1231581"/>
    <s v="Chave de Temperatura"/>
    <x v="1"/>
    <x v="6"/>
    <s v="Controle e monitoramento"/>
    <s v="Realizada calibração por oportinudade, aproveitando a parada da máquina. "/>
    <d v="2019-09-04T13:00:00"/>
    <d v="2019-09-04T19:00:00"/>
    <m/>
    <n v="6"/>
    <n v="1049101"/>
    <s v="NÃO"/>
    <x v="0"/>
    <s v="NÃO"/>
    <s v="3-Falha na Instrumentação"/>
    <s v="3.4-Fora de ajuste"/>
    <s v="3-Operação/Manutenção"/>
    <s v="3.4-Desgaste e deterioção esperados."/>
    <x v="4"/>
    <s v="10-Revisão geral"/>
    <n v="1049107"/>
  </r>
  <r>
    <x v="2"/>
    <x v="0"/>
    <s v="OI 2021691869 - C-3123102B - Verificar passeio axial – PF: Daniel_x000a_Realizada análise de falha da partida do compressor pela equipe da Mycom verificando os trend's e como primeira ação foi definido em realizar o desacoplamento do motor X compressor, girando o compressor manualmente e teste com motor principal em vazio. _x000a__x000a_Foi realizado giro manual do compressor acoplado ao motor estando completamente livre o giro manual, verificado divergência no sensor de deslocamento axial ZI-935B o qual foi corrigido o PID e e também ajustada a abertura da TV-31231906B que ficava em 0% na partida do compressor para 5% de abertura, assim possibilitando um melhor controle de temperatura da máquina._x000a__x000a_Identificado _x000a_"/>
    <s v="sim"/>
    <s v="Corretiva"/>
    <s v="C-3123102B"/>
    <s v="Equipamento com excesso de óleo e alta pressão de sucção"/>
    <x v="1"/>
    <x v="2"/>
    <s v="Controle e monitoramento"/>
    <s v="Desbloqueio da tomada, verificação se o compressor girava livremente e análise de dados PI"/>
    <d v="2019-09-05T08:30:00"/>
    <d v="2019-09-06T09:30:00"/>
    <m/>
    <n v="25.000000000116415"/>
    <n v="1049120.5"/>
    <s v="SIM"/>
    <x v="0"/>
    <s v="NÃO"/>
    <s v="1-Falha Mecânica"/>
    <s v="1.6-Emperramento"/>
    <s v="3-Operação/Manutenção"/>
    <s v="3.2-Erro de operação"/>
    <x v="3"/>
    <s v="6-Verificação"/>
    <n v="1049145.5"/>
  </r>
  <r>
    <x v="2"/>
    <x v="0"/>
    <s v="OI 2021672312 P-C-3123102A-01B Instalar Correia_x000a_Devido a falha apresentada no compressor B e ainda não termos a dimensão do possível dano ao compressor, foi definido em redia em recompor as duas correias caídas no P-C-3123102A-01B. Autorizada PT imediata, sendo reposta as duas correias, testado e liberado o ventilador para operação._x000a_"/>
    <s v="NÃO"/>
    <s v="Intervenção por condição"/>
    <s v="P-C-3123102A-01B"/>
    <s v="Correia"/>
    <x v="1"/>
    <x v="8"/>
    <s v="Ventilador"/>
    <s v="Relizado a recolocação das duas correias que caíram."/>
    <d v="2019-09-06T12:00:00"/>
    <d v="2019-09-06T15:00:00"/>
    <d v="2019-08-30T15:00:00"/>
    <n v="3"/>
    <n v="165"/>
    <s v="NÃO"/>
    <x v="0"/>
    <s v="NÃO"/>
    <s v="1-Falha Mecânica"/>
    <s v="1.5-Afrouxamento"/>
    <s v="3-Operação/Manutenção"/>
    <s v="Em análise"/>
    <x v="4"/>
    <s v="2-Reparo"/>
    <n v="168"/>
  </r>
  <r>
    <x v="2"/>
    <x v="0"/>
    <s v="OI 2021763243 C-123102A IHM não aceita comandos_x000a_Hoje após nova verificação em campo pela equipe de automação, foi constatado que a IHM estava totalmente travada, sem aceitar nenhum tipo de comando. Sendo assim, foi autorizado pelo gerente do ativo PT imediata para automação para sanar a falha na IHM. Para isto, foi necessário a abertura do painel de campo, e reiniciada a IHM, feito isso, retornou a comunicação da IHM e as indicações normalizaram. Atividade finalizada por volta das 14h00. Equipamento segue disponível para operação._x000a_"/>
    <s v="NÃO"/>
    <s v="Corretiva"/>
    <s v="PN-C-3123102A"/>
    <s v="IHM"/>
    <x v="1"/>
    <x v="6"/>
    <s v="Controle e monitoramento"/>
    <s v="Realizado Reset na IHM e normalizada a comunicação. "/>
    <d v="2019-09-12T10:00:00"/>
    <d v="2019-09-12T11:00:00"/>
    <m/>
    <n v="1.0000000001164153"/>
    <n v="1049290"/>
    <s v="SIM"/>
    <x v="0"/>
    <s v="NÃO"/>
    <s v="6-Miscelâneas"/>
    <s v="6.1- Nenhuma causa Encontrada"/>
    <s v="5-Miscelâneas"/>
    <s v="5.5 Desconhecida"/>
    <x v="0"/>
    <s v="4-Ajuste"/>
    <n v="1049291"/>
  </r>
  <r>
    <x v="2"/>
    <x v="0"/>
    <s v="OE 2021746947 - C-3123102B Defeito Slide 2ª Estágio – PF: Daniel_x000a_Hoje conforme combinado tivemos atuação extraprogramada da equipe de instrumentação no conjunto de acionamento da slide valve do 2º estágio do C-3123102B. Foram verificadas em campo as linhas conexões das linhas de tubbing, ajustado a vazão óleo do conjunto de acionamento para dar mais velocidade no acionamento hidráulico. Feito a remoção das válvulas pneumáticas de abertura/fechamento para avaliação, limpeza e teste em oficina, conforme recomendação da MYCOM. Não foi identificado anormalidades nos internos das válvulas, ambas estavam integras. Foi substituído também conforme recomendado a relé R-7 de acionamento da válvula de posição aberta (XV-31231932). Após intervenção foi realizado teste funcional em campo abrindo e fechando a slide algumas vezes com sucesso. Atividade finalizada as 18h40. Equipamento liberado para operação sem restrições.  _x000a_16/09 - Hoje por volta das 15h30 tivemos a informação da operação de nova queda do compressor de propano B da fase II, após pouco mais de 10 minutos em operação. A princípio a informação foi de fechamento indevido da slide do 2 estágio. Por conta dessa falha retornado com o compressor C-3123102A em operação com sucesso. A falha já está em análise pela equipe técnica de engenharia com indicativo de queda por Superheat 1 estágio após 8 minutos em operação. O causador do TRIP está associado ao remoção de carga do 2° estágio, a princípio pela primeira avaliação. Coord. Gustavo solicitou a mobilização da equipe MYCOM amanhã para realização da análise de falha juntamente com solução definitiva para o problema._x000a_17/09 - Recebido o técnico Luís da Mayekawa por volta das 11h da manhã, foi iniciado a coleta de dados do compressor e acionamento da slide a realização da análise de falha da queda do compressor. Já autorizado pelo gerente de Ativo a emissão da PT extra programada para amanhã para testes de acionamento da slide e demais verificações em campo._x000a_18/09 - Dado continuidade na análise de falha do compressor, porém no final da manhã a equipe da Mayekawa sinalizou a necessidade de partida do compressor para acompanhamento e análise da falha. No redia foi vetada a partida do compressor pelo Igor e OP sem que houvesse nenhuma ação corretiva para análise e correção da falha. Coord. Gustavo em reunião cobrou fortemente um posicionamento da Mycom quanto a análise de falha e que se a Mayekawa não apresentasse uma árvore de falha de falha e ação para correção da falha sendo cobrado diretamente os superiores da Mayekawa. Após a reunião do Técnicos da Mayekawa e TM Martins da instrumentação, avançaram na análise e identificaram no IFIX que no momento da queda do compressor houve um comando do controle para ajuste do set point do controlador 913B do segundo estágio para 655kpa sendo que o parâmetro operacional é entre 320 a 350kpa. Logo após a queda do compressor houve um novo ajuste do set point para 355kpa, de momento tudo leva a crer que este foi o motivo da queda do compressor. A questão da oscilação da slide valve do 2º stg, foi observado que nos 30 minutos que o compressor operou se manteve estável. Previsão de partida do compressor amanhã._x000a_19/09 - Durante o redia foi definido que iríamos partir o compressor C-3123102B, porém o GA Igor solicitou que uma equipe disciplinar se reunisse para avaliar a condição operacional para a partida do compressor B e para operarmos os dois compressores em paralelo. Após avaliação entre OP e Mayekawa, foi apresentada a proposta para o Coord. Gustavo e Coord. Caio ambos como interinos na gerência OP e MI a sugestão de alteração do set point de operação da slide valve do 2º stg dos compressores C-3123102A e B de 350kpa a 330kpa para 320kpa a 280kpa para operar com os dois compressores em paralelo. Após discussão chegou-se a conclusão por ser apenas um ajuste operacional dentro dos parâmetros operacionais do compressor. Com isso o Luis da Mayekawa realizou o ajuste dos parâmetros na lógica acompanhado pelo TM Squinca. Após isso foi realizada a partida do compressor C-3123102B com sucesso operando em paralelo com o compressor C-3123102A por uns 40 minutos, sendo parado o compressor A em seguida foi parado o compressor A e o compressor B segue operando sem anormalidade._x000a_"/>
    <s v="NÃO"/>
    <s v="Corretiva planejada"/>
    <s v="C-3123102B"/>
    <s v="Circuito de acionamento Slide 2 estágio"/>
    <x v="1"/>
    <x v="2"/>
    <s v="Compressor"/>
    <s v="Verificação geral do circuito e troca de Relê de acionamento válvula de posição aberta (XV-31231932). "/>
    <d v="2019-09-12T08:00:00"/>
    <d v="2019-09-12T17:00:00"/>
    <d v="2018-02-23T15:00:00"/>
    <n v="9"/>
    <n v="13577.000000000058"/>
    <s v="NÃO"/>
    <x v="0"/>
    <s v="NÃO"/>
    <s v="3-Falha na Instrumentação"/>
    <s v="3.1-Falha de Controle"/>
    <s v="3-Operação/Manutenção"/>
    <s v="3.4-Desgaste e deterioção esperados."/>
    <x v="8"/>
    <s v="6-Verificação"/>
    <n v="13586.000000000058"/>
  </r>
  <r>
    <x v="2"/>
    <x v="0"/>
    <s v="OM 2021584621 PN-C-123102A Integridade do painel  (Ação/Abrangência de RTA)_x000a_Iniciado reaperto dos bornes do painel do compressor de propano A da fase 1. Prossegue amanhã._x000a_24/09 - Concluído reaperto dos bornes do painel do compressor de propano A da fase 1 conforme programado._x000a_"/>
    <s v="NÃO"/>
    <s v="Preventiva"/>
    <s v="PN-C-123102A"/>
    <s v="Painel"/>
    <x v="1"/>
    <x v="6"/>
    <s v="Controle e monitoramento"/>
    <s v="Reaperto preventivo do conexões do painel"/>
    <d v="2019-09-24T08:30:00"/>
    <d v="2019-09-24T14:30:00"/>
    <m/>
    <n v="6"/>
    <n v="1049576.5"/>
    <s v="SIM"/>
    <x v="0"/>
    <s v="NÃO"/>
    <s v="Manutenção preventiva"/>
    <s v="Manutenção preventiva"/>
    <s v="Manutenção preventiva"/>
    <s v="Manutenção preventiva"/>
    <x v="12"/>
    <s v="10-Revisão geral"/>
    <n v="1049582.5"/>
  </r>
  <r>
    <x v="2"/>
    <x v="0"/>
    <s v="OM 2018911951 - C-3123102A MANUT PREV RAQUETEAMENTO - 16.000h_x000a_28/09 - OM 2019008456 - C-3123102A - MANUT PREV 16M_x000a_"/>
    <s v="NÃO"/>
    <s v="Preventiva"/>
    <s v="Não se aplica"/>
    <s v="Não se aplica"/>
    <x v="1"/>
    <x v="8"/>
    <s v="Compressor"/>
    <s v="Manutenção Preventiva"/>
    <d v="2019-09-25T08:30:00"/>
    <d v="2019-09-30T23:59:00"/>
    <d v="2019-09-06T15:00:00"/>
    <n v="135.48333333333721"/>
    <n v="449.49999999994179"/>
    <s v="NÃO"/>
    <x v="0"/>
    <s v="NÃO"/>
    <s v="Manutenção preventiva"/>
    <s v="Manutenção preventiva"/>
    <s v="Manutenção preventiva"/>
    <s v="Manutenção preventiva"/>
    <x v="0"/>
    <s v="10-Revisão geral"/>
    <n v="584.98333333327901"/>
  </r>
  <r>
    <x v="2"/>
    <x v="0"/>
    <s v="OM 2021526319 C-123102A -Sanar vazamento de óleo TE-1231522A – PF: Daniel_x000a_Realizado conforme programação a corretiva para sanar o vazamento de gás oriundo do bucim do TE-522A. Foi retirada o sensor passado teflon juntamente com trava química, em seguida o equipamento foi recomposto. Segue tratativas junto a MYCOM para instalação futura de um poço para esse instrumento. Após intervenção o equipamento foi liberado as 09h00_x000a_"/>
    <s v="NÃO"/>
    <s v="Corretiva planejada"/>
    <s v="TE-1231522A "/>
    <s v="componente de instalação do TE"/>
    <x v="1"/>
    <x v="6"/>
    <s v="Controle e monitoramento"/>
    <s v="Reparo de montagem"/>
    <d v="2019-09-11T13:00:00"/>
    <d v="2019-09-11T17:00:00"/>
    <m/>
    <n v="4.0000000001164153"/>
    <n v="1049269"/>
    <s v="NÃO"/>
    <x v="0"/>
    <s v="NÃO"/>
    <s v="1-Falha Mecânica"/>
    <s v="1.1-Vazamento"/>
    <s v="2-Fabricação/Instalação"/>
    <s v="2.2-Erro na Instalação"/>
    <x v="9"/>
    <s v="2-Reparo"/>
    <n v="1049273"/>
  </r>
  <r>
    <x v="2"/>
    <x v="0"/>
    <s v="OM 2019769499 - TIT-1231507A_SUBSTITUIR INSTRUMENTO – PF: Daniel (Ação/Abrangência de RTA)_x000a_Após descobrirmos no dia de ontem que parte dos materiais adquiridos para substituição do termoelemento não era compatível com nossa instalação, hoje equipe de instrumentação foi a campo para verificar a condição do elemento atualmente instalado. Foi passada fita de alta fusão para reforçar a fixação do cabo atual, melhorada também a montagem do mesmo. Agora Sup. Thomaz está tratando com Mauro SBS uma possível troca do material que veio errado pelo adequado. Em paralelo, Eng. Mure irá preparar GM Temporária para formalizar a instalação provisória._x000a_"/>
    <s v="NÃO"/>
    <s v="Corretiva planejada"/>
    <s v=" TIT-1231507A"/>
    <s v="Instrumento"/>
    <x v="1"/>
    <x v="6"/>
    <s v="Controle e monitoramento"/>
    <s v="passada fita de alta fusão para reforçar a fixação do cabo atual, melhorada também a montagem do mesmo"/>
    <d v="2019-09-26T07:30:00"/>
    <d v="2019-09-26T11:53:00"/>
    <m/>
    <n v="4.3833333333022892"/>
    <n v="1049623.5"/>
    <s v="NÃO"/>
    <x v="0"/>
    <s v="NÃO"/>
    <s v="2-Falha de Material"/>
    <s v="2.5-Fratura/Quebra"/>
    <s v="3-Operação/Manutenção"/>
    <s v="3.3-Erro de manutenção"/>
    <x v="9"/>
    <s v="2-Reparo"/>
    <n v="1049627.8833333333"/>
  </r>
  <r>
    <x v="2"/>
    <x v="0"/>
    <s v="SOB DEMANDA_TRIP por temperatura alta de óleo lubrificante compressor logo após partida"/>
    <s v="sim"/>
    <s v="Corretiva"/>
    <s v="TV-31231906B"/>
    <s v="PIT-31231917 "/>
    <x v="1"/>
    <x v="2"/>
    <s v="Controle e monitoramento"/>
    <s v="Avaliação de TV, alteração de PID de controle"/>
    <d v="2019-09-03T13:46:00"/>
    <d v="2019-09-03T14:09:00"/>
    <d v="2019-06-25T01:00:00"/>
    <n v="0.38333333336049691"/>
    <n v="1692.766666666721"/>
    <s v="SIM"/>
    <x v="1"/>
    <s v="NÃO"/>
    <s v="5-Falha Externa"/>
    <s v="5.1-Obstrução/Bloqueio/Entupimento"/>
    <s v="3-Operação/Manutenção"/>
    <s v="3.2-Erro de operação"/>
    <x v="3"/>
    <s v="2-Reparo"/>
    <n v="1693.1500000000815"/>
  </r>
  <r>
    <x v="2"/>
    <x v="0"/>
    <s v="Após troca de compressores de propano na UAPO-3, ocorreu queda do C-02B devido fechamento espúrio da slide valve do 2º estágio. MI deve atuar novamente em_x000a_17/09."/>
    <s v="NÃO"/>
    <s v="Corretiva"/>
    <s v="Intertravamento superheat"/>
    <s v="Não se aplica"/>
    <x v="1"/>
    <x v="2"/>
    <s v="Controle e monitoramento"/>
    <s v="Avaliação de evento apenas e repartida do compressor"/>
    <d v="2019-09-16T16:33:00"/>
    <d v="2019-09-18T17:00:00"/>
    <d v="2019-09-03T20:00:00"/>
    <n v="48.450000000069849"/>
    <n v="308.54999999993015"/>
    <s v="SIM"/>
    <x v="1"/>
    <s v="NÃO"/>
    <s v="5-Falha Externa"/>
    <s v="5.3-Influências Externas diversas"/>
    <s v="3-Operação/Manutenção"/>
    <s v="3.2-Erro de operação"/>
    <x v="3"/>
    <s v="8-Teste"/>
    <n v="357"/>
  </r>
  <r>
    <x v="2"/>
    <x v="0"/>
    <s v="OM 2021039462 - C-3123701A - Correção de Suportação/Tubings das Tomadas de Impulso PITs – "/>
    <s v="NÃO"/>
    <s v="Corretiva planejada"/>
    <s v="PIT-31237907A / PIT-31237908A / PIT-31237910A / PIT-31237911A "/>
    <s v="Tubing"/>
    <x v="0"/>
    <x v="0"/>
    <s v="Miscelânea"/>
    <s v="Adequação de suportação de tubings de instrumentação compressor"/>
    <d v="2019-09-02T09:30:00"/>
    <d v="2019-09-02T16:30:00"/>
    <d v="2019-08-31T19:00:00"/>
    <n v="6.9999999999417923"/>
    <n v="38.500000000116415"/>
    <s v="NÃO"/>
    <x v="0"/>
    <s v="NÃO"/>
    <s v="2-Falha de Material"/>
    <s v="2.4-Desgaste"/>
    <s v="2-Fabricação/Instalação"/>
    <s v="2.2-Erro na Instalação"/>
    <x v="3"/>
    <s v="3-Modificação"/>
    <n v="45.500000000058208"/>
  </r>
  <r>
    <x v="2"/>
    <x v="0"/>
    <s v="OM 2021039462 - C-3123701A - Correção de Suportação/Tubings das Tomadas de Impulso PITs – "/>
    <s v="NÃO"/>
    <s v="Corretiva planejada"/>
    <s v="PIT-31237907A / PIT-31237908A / PIT-31237910A / PIT-31237911A "/>
    <s v="Tubing"/>
    <x v="0"/>
    <x v="0"/>
    <s v="Miscelânea"/>
    <s v="Adequação de suportação de tubings de instrumentação compressor"/>
    <d v="2019-09-03T13:15:00"/>
    <d v="2019-09-03T16:00:00"/>
    <d v="2019-09-02T16:30:00"/>
    <n v="2.7499999998835847"/>
    <n v="20.750000000058208"/>
    <s v="NÃO"/>
    <x v="0"/>
    <s v="NÃO"/>
    <s v="2-Falha de Material"/>
    <s v="2.4-Desgaste"/>
    <s v="2-Fabricação/Instalação"/>
    <s v="2.2-Erro na Instalação"/>
    <x v="3"/>
    <s v="3-Modificação"/>
    <n v="23.499999999941792"/>
  </r>
  <r>
    <x v="2"/>
    <x v="0"/>
    <s v="OM 2021039462 - C-3123701A - Correção de Suportação/Tubings das Tomadas de Impulso PITs – "/>
    <s v="NÃO"/>
    <s v="Corretiva planejada"/>
    <s v="PIT-31237907A / PIT-31237908A / PIT-31237910A / PIT-31237911A "/>
    <s v="Tubing"/>
    <x v="0"/>
    <x v="0"/>
    <s v="Miscelânea"/>
    <s v="Adequação de suportação de tubings de instrumentação compressor"/>
    <d v="2019-09-04T08:30:00"/>
    <d v="2019-09-04T16:30:00"/>
    <d v="2019-09-03T16:00:00"/>
    <n v="8.0000000000582077"/>
    <n v="16.5"/>
    <s v="NÃO"/>
    <x v="0"/>
    <s v="NÃO"/>
    <s v="2-Falha de Material"/>
    <s v="2.4-Desgaste"/>
    <s v="2-Fabricação/Instalação"/>
    <s v="2.2-Erro na Instalação"/>
    <x v="3"/>
    <s v="3-Modificação"/>
    <n v="24.500000000058208"/>
  </r>
  <r>
    <x v="2"/>
    <x v="0"/>
    <s v="OM 2020632259 C-3123701A  Reparo Lubrificador – PF: Suzuki (PFCEO)_x000a_Hoje conforme programação, foi realizada a remoção dos gotejadores para realização de limpeza e pintura em oficina. Atividade programada para atendimento a recomendação técnica da NEAC e da coord. De G. máquinas. TM Sérgio e João Katsu, efetuaram limpeza interna e externo nos gotejadores em oficina, deixando o equipamento pronto para pintura amanhã pela equipe de G&amp;E. Com a remoção deste equipamento do campo o compressor ficou indisponível, a previsão de recomposição é sábado dia 31/08 em função do tempo de cura da tinta.  _x000a_"/>
    <s v="NÃO"/>
    <s v="Corretiva planejada"/>
    <s v="C-3123701A"/>
    <s v="Lubrificador mecânico"/>
    <x v="0"/>
    <x v="0"/>
    <s v="Sistema de lubrificação"/>
    <s v="Limpeza e pintura de lubrificador mecânico do compressor"/>
    <d v="2019-09-20T08:00:00"/>
    <d v="2019-09-20T13:05:00"/>
    <d v="2019-09-04T16:30:00"/>
    <n v="5.0833333333139308"/>
    <n v="375.50000000005821"/>
    <s v="NÃO"/>
    <x v="0"/>
    <s v="NÃO"/>
    <s v="5-Falha Externa"/>
    <s v="5.1-Obstrução/Bloqueio/Entupimento"/>
    <s v="3-Operação/Manutenção"/>
    <s v="3.4-Desgaste e deterioção esperados."/>
    <x v="0"/>
    <s v="2-Reparo"/>
    <n v="380.58333333337214"/>
  </r>
  <r>
    <x v="2"/>
    <x v="0"/>
    <s v="OM 2021613249 - M-C-3123701B – Inspeção em caixas Junção RTDs – PF: Suzuki_x000a_Dando continuidade na implementação da lógica de votação dos RTD's conforme SGM G&amp;E/UO-AGN/APSP/MI 2019/0035, foi realizada com sucesso a identificação dos cabos dos RTD's e dos sensores de temperatura dos mancais do motor os quais não haviam identificação para a realização da atividade. Porém não foi possível a equipe identificar quais dos sensores dos RTD's estão ativos e quais são os reservas, com isso foi implementada a lógica de votação nos 6 sensores dos RTD's de forma a eliminar o TRIP da máquina por falha nos mesmos. Agora a equipe da elétrica ficou de entrar em contato com o fabricante do motor (WEG) para identificar quais os RTD's que estão ativos, conseguindo esta informação será realizado somente a identificação das fases no relé SEL. A priori demanda concluída e compressor liberado para operação. _x000a_25/09 - Após realizarmos na semana passada a identificação correta dos cabos dos RTDs do C-3123701B, hoje equipe atuou de forma programada no relé implementando a lógica de votação para o trip dos RTDs. Atividade concluída para este compressor._x000a_"/>
    <s v="NÃO"/>
    <s v="Corretiva planejada"/>
    <s v="M-C-3123701B"/>
    <s v="RTD"/>
    <x v="0"/>
    <x v="18"/>
    <s v="Sistema de partida"/>
    <s v="Implementação de lógica de votação nos 6 sensores dos RTD's de forma a eliminar o TRIP da máquina por falha nos mesmos."/>
    <d v="2019-09-19T08:00:00"/>
    <d v="2019-09-19T18:37:00"/>
    <d v="2019-08-26T17:00:00"/>
    <n v="10.616666666523088"/>
    <n v="567"/>
    <s v="NÃO"/>
    <x v="0"/>
    <s v="NÃO"/>
    <s v="3-Falha na Instrumentação"/>
    <s v="3.3- Sinal/Indicação/Alarme falso"/>
    <s v="5-Miscelâneas"/>
    <s v="5.0-Miscelâneas - geral"/>
    <x v="6"/>
    <s v="4-Ajuste"/>
    <n v="577.61666666652309"/>
  </r>
  <r>
    <x v="2"/>
    <x v="0"/>
    <s v="OM 2021613249 - M-C-3123701B – Inspeção em caixas Junção RTDs – PF: Suzuki_x000a_Dando continuidade na implementação da lógica de votação dos RTD's conforme SGM G&amp;E/UO-AGN/APSP/MI 2019/0035, foi realizada com sucesso a identificação dos cabos dos RTD's e dos sensores de temperatura dos mancais do motor os quais não haviam identificação para a realização da atividade. Porém não foi possível a equipe identificar quais dos sensores dos RTD's estão ativos e quais são os reservas, com isso foi implementada a lógica de votação nos 6 sensores dos RTD's de forma a eliminar o TRIP da máquina por falha nos mesmos. Agora a equipe da elétrica ficou de entrar em contato com o fabricante do motor (WEG) para identificar quais os RTD's que estão ativos, conseguindo esta informação será realizado somente a identificação das fases no relé SEL. A priori demanda concluída e compressor liberado para operação. _x000a_25/09 - Após realizarmos na semana passada a identificação correta dos cabos dos RTDs do C-3123701B, hoje equipe atuou de forma programada no relé implementando a lógica de votação para o trip dos RTDs. Atividade concluída para este compressor._x000a_"/>
    <s v="NÃO"/>
    <s v="Corretiva planejada"/>
    <s v="M-C-3123701B"/>
    <s v="RTD"/>
    <x v="0"/>
    <x v="18"/>
    <s v="Sistema de partida"/>
    <s v="Implementação de lógica de votação nos 6 sensores dos RTD's de forma a eliminar o TRIP da máquina por falha nos mesmos."/>
    <d v="2019-09-25T13:00:00"/>
    <d v="2019-09-25T15:00:00"/>
    <d v="2019-09-19T18:37:00"/>
    <n v="2.0000000000582077"/>
    <n v="138.3833333333605"/>
    <s v="NÃO"/>
    <x v="0"/>
    <s v="NÃO"/>
    <s v="3-Falha na Instrumentação"/>
    <s v="3.3- Sinal/Indicação/Alarme falso"/>
    <s v="5-Miscelâneas"/>
    <s v="5.0-Miscelâneas - geral"/>
    <x v="6"/>
    <s v="4-Ajuste"/>
    <n v="140.3833333334187"/>
  </r>
  <r>
    <x v="2"/>
    <x v="0"/>
    <s v="PERDA DE FUNÇÃO – TRIP por desligamento indevido do compressor pelo operador da área"/>
    <s v="NÃO"/>
    <s v="Corretiva"/>
    <s v="C-123701-B"/>
    <s v="Não se aplica"/>
    <x v="0"/>
    <x v="7"/>
    <m/>
    <s v="Repartida"/>
    <d v="2019-09-08T20:51:00"/>
    <d v="2019-09-08T21:04:00"/>
    <d v="2019-08-08T08:00:00"/>
    <n v="0.21666666667442769"/>
    <n v="756.84999999997672"/>
    <s v="SIM"/>
    <x v="1"/>
    <s v="NÃO"/>
    <s v="5-Falha Externa"/>
    <s v="5.3-Influências Externas diversas"/>
    <s v="3-Operação/Manutenção"/>
    <s v="3.2-Erro de operação"/>
    <x v="2"/>
    <s v="8-Teste"/>
    <n v="757.06666666665114"/>
  </r>
  <r>
    <x v="2"/>
    <x v="0"/>
    <s v="PERDA DE FUNÇÃO – TRIP por nível alto V-3123705"/>
    <s v="NÃO"/>
    <s v="Corretiva"/>
    <s v="V-3123705"/>
    <s v="Não se aplica"/>
    <x v="0"/>
    <x v="11"/>
    <s v="Miscelânea"/>
    <s v="Repartida do equipamento"/>
    <d v="2019-09-19T15:05:00"/>
    <d v="2019-09-19T16:46:00"/>
    <d v="2018-06-08T19:00:00"/>
    <n v="1.683333333407063"/>
    <n v="11228.083333333314"/>
    <s v="SIM"/>
    <x v="1"/>
    <s v="NÃO"/>
    <s v="5-Falha Externa"/>
    <s v="5.3-Influências Externas diversas"/>
    <s v="3-Operação/Manutenção"/>
    <s v="3.2-Erro de operação"/>
    <x v="2"/>
    <s v="8-Teste"/>
    <n v="11229.766666666721"/>
  </r>
  <r>
    <x v="2"/>
    <x v="0"/>
    <s v="SOB DEMANDA – TRIP C-3123701C por baixa pressão de sucção"/>
    <s v="NÃO"/>
    <s v="Corretiva"/>
    <s v="Não se aplica"/>
    <s v="Não se aplica"/>
    <x v="0"/>
    <x v="11"/>
    <s v="Miscelânea"/>
    <s v="Repartida do equipamento"/>
    <d v="2019-09-19T17:04:00"/>
    <d v="2019-09-19T17:30:00"/>
    <d v="2019-09-19T16:46:00"/>
    <n v="0.43333333334885538"/>
    <n v="0.29999999993015081"/>
    <s v="SIM"/>
    <x v="1"/>
    <s v="NÃO"/>
    <s v="5-Falha Externa"/>
    <s v="5.3-Influências Externas diversas"/>
    <s v="3-Operação/Manutenção"/>
    <s v="3.2-Erro de operação"/>
    <x v="3"/>
    <s v="8-Teste"/>
    <n v="0.73333333327900618"/>
  </r>
  <r>
    <x v="2"/>
    <x v="0"/>
    <s v="PERDA DE FUNÇÃO – TRIP pressão alta descarga processo 1"/>
    <s v="NÃO"/>
    <s v="Corretiva"/>
    <s v="Não se aplica"/>
    <s v="Não se aplica"/>
    <x v="0"/>
    <x v="7"/>
    <s v="Miscelânea"/>
    <s v="Repartida do equipamento"/>
    <d v="2019-09-27T14:42:00"/>
    <d v="2019-09-27T17:53:00"/>
    <d v="2019-09-08T21:04:00"/>
    <n v="3.1833333332324401"/>
    <n v="449.6333333333605"/>
    <s v="SIM"/>
    <x v="1"/>
    <s v="NÃO"/>
    <s v="5-Falha Externa"/>
    <s v="5.3-Influências Externas diversas"/>
    <s v="3-Operação/Manutenção"/>
    <s v="3.2-Erro de operação"/>
    <x v="3"/>
    <s v="8-Teste"/>
    <n v="452.81666666659294"/>
  </r>
  <r>
    <x v="2"/>
    <x v="0"/>
    <s v="PN-B-540001C Diagnosticar/corrigir falha "/>
    <s v="NÃO"/>
    <s v="Intervenção por condição"/>
    <s v="PN-B-540001C "/>
    <s v="saída digital do carregador de baterias"/>
    <x v="2"/>
    <x v="39"/>
    <s v="Painel elétrico"/>
    <s v="foram medidos os níveis de tensão nos dois bancos de baterias e ambos estão OK. As indicações de tensão de carga na tela da IHM estão todas sem anormalidades. Equipamento liberado para operação sem restrições"/>
    <d v="2019-09-01T08:00:00"/>
    <d v="2019-09-27T15:00:00"/>
    <d v="2019-07-17T19:00:00"/>
    <n v="630.99999999994179"/>
    <n v="1093.0000000001164"/>
    <s v="NÃO"/>
    <x v="0"/>
    <s v="NÃO"/>
    <s v="4-Falha Elétrica"/>
    <s v="4.0-Geral"/>
    <s v="3-Operação/Manutenção"/>
    <s v="5.5 Desconhecida"/>
    <x v="6"/>
    <s v="6-Verificação"/>
    <n v="1724.0000000000582"/>
  </r>
  <r>
    <x v="2"/>
    <x v="0"/>
    <s v="M-VE-P-2123713-6 Substituir Rolamentos "/>
    <s v="NÃO"/>
    <s v="Intervenção por condição"/>
    <s v="M-VE-P-2123713-6 "/>
    <s v="rolamentos"/>
    <x v="2"/>
    <x v="91"/>
    <s v="Ventilador"/>
    <s v="Substituição dos rolamentos"/>
    <d v="2019-08-30T08:00:00"/>
    <d v="2019-09-02T13:30:00"/>
    <m/>
    <n v="77.499999999941792"/>
    <n v="1048976"/>
    <s v="NÃO"/>
    <x v="0"/>
    <s v="NÃO"/>
    <s v="1-Falha Mecânica"/>
    <s v="1.2-Vibração"/>
    <s v="3-Operação/Manutenção"/>
    <s v="3.4-Desgaste e deterioção esperados."/>
    <x v="0"/>
    <s v="1-Substituição"/>
    <n v="1049053.5"/>
  </r>
  <r>
    <x v="2"/>
    <x v="0"/>
    <s v="B-513203 - Falha na partida"/>
    <s v="sim"/>
    <s v="Corretiva"/>
    <s v="Inversor de frequencia"/>
    <m/>
    <x v="2"/>
    <x v="53"/>
    <s v="Bombas"/>
    <s v="Autorizada a PT imediata para verificação e correção da falha onde não foi encontrada nenhuma anormalidade no inversor e também verificado se havia botoeira de emergência atuada em campo, que de primeiro momento não foi confirmado."/>
    <d v="2019-09-04T13:00:00"/>
    <d v="2019-09-04T17:00:00"/>
    <d v="2019-03-18T17:00:00"/>
    <n v="4.0000000001164153"/>
    <n v="4075.9999999998836"/>
    <s v="SIM"/>
    <x v="0"/>
    <s v="NÃO"/>
    <s v="4-Falha Elétrica"/>
    <s v="4.0-Geral"/>
    <s v="3-Operação/Manutenção"/>
    <s v="4.2-Erro de gestão"/>
    <x v="8"/>
    <s v="8-Teste"/>
    <n v="4080"/>
  </r>
  <r>
    <x v="2"/>
    <x v="0"/>
    <s v="XV-2621302B Corrigir Falha - Montagem de andaime "/>
    <s v="NÃO"/>
    <s v="Corretiva"/>
    <s v="XV-2621302B "/>
    <m/>
    <x v="2"/>
    <x v="45"/>
    <s v="Bombas"/>
    <s v="Conforme programado e prioridade solicitada foi realizada montagem do patamar de acesso e negociada a intervenção na XV-302B para amanhã devido o consumo elevado do fluído de selagem da bomba B-2621301A LA."/>
    <d v="2019-09-05T08:00:00"/>
    <d v="2019-09-09T17:00:00"/>
    <d v="2018-12-12T08:00:00"/>
    <n v="105"/>
    <n v="6408"/>
    <s v="NÃO"/>
    <x v="0"/>
    <s v="NÃO"/>
    <s v="4-Falha Elétrica"/>
    <s v="4.0-Geral"/>
    <s v="Em análise"/>
    <s v="4.0-Geral"/>
    <x v="6"/>
    <s v="7-Serviço"/>
    <n v="6513"/>
  </r>
  <r>
    <x v="2"/>
    <x v="0"/>
    <s v="VE-P-123113B Substituir Correia "/>
    <s v="NÃO"/>
    <s v="Corretiva"/>
    <s v="VE-P-123113B "/>
    <s v="correia"/>
    <x v="2"/>
    <x v="69"/>
    <s v="Ventilador"/>
    <s v="Realizada a remoção da grade de proteção.  Conferido o alinhamento das polias e constatado que as mesmas se encontram alinhadas.  Instalada a nova correia e tensionada conforme especifico para o equipamento.  Reinstalada grade de proteção, realizado o teste e entregue para operação."/>
    <d v="2019-09-10T08:00:00"/>
    <d v="2019-09-12T17:00:00"/>
    <d v="2018-12-24T17:00:00"/>
    <n v="57"/>
    <n v="6231"/>
    <s v="SIM"/>
    <x v="1"/>
    <s v="NÃO"/>
    <s v="1-Falha Mecânica"/>
    <s v="2.5-Fratura/Quebra"/>
    <s v="Em análise"/>
    <s v="3.4-Desgaste e deterioção esperados."/>
    <x v="6"/>
    <s v="1-Substituição"/>
    <n v="6288"/>
  </r>
  <r>
    <x v="2"/>
    <x v="0"/>
    <s v="B-513201B SUBSTITUIR SELO MECÂNICO "/>
    <s v="sim"/>
    <s v="Intervenção por condição"/>
    <s v="B-513201B "/>
    <s v="selo mecânico"/>
    <x v="2"/>
    <x v="92"/>
    <s v="Bombas"/>
    <s v="Realizada troca do selo até 20/09. Pendente o desraquetemento, previsto repartida da Bomba em 11/10"/>
    <d v="2019-09-11T08:00:00"/>
    <d v="2019-09-30T23:59:00"/>
    <d v="2016-04-04T15:00:00"/>
    <n v="471.9833333332208"/>
    <n v="30113.000000000058"/>
    <s v="NÃO"/>
    <x v="0"/>
    <s v="NÃO"/>
    <s v="1-Falha Mecânica"/>
    <s v="1.1-Vazamento"/>
    <s v="3-Operação/Manutenção"/>
    <s v="5.1-Nenhuma causa encontrada"/>
    <x v="0"/>
    <s v="1-Substituição"/>
    <n v="30584.983333333279"/>
  </r>
  <r>
    <x v="2"/>
    <x v="0"/>
    <s v="M-B-1621301B  - Falha em partir"/>
    <s v="sim"/>
    <s v="Corretiva"/>
    <s v="VE-1165A"/>
    <s v="Bently Nevada"/>
    <x v="2"/>
    <x v="38"/>
    <s v="Bombas"/>
    <s v="No delineamento na SE-1230 foi constatado no compartimento que a Chave seccionadora do Relé está em posição de TRIP, não aceitando o comando de RESET. Após analise do Eng. Bruno foi constatado que o problema esta em campo, possívelmente no Painel do Bently Nevada.Foi identificado um bit travado em modo de manutenção, provavelmente em processo de scan da lógica. Como o CCM está na linha da lógica do modo de manutenção, este acabou inibido. Realizado então o reset (toggle bit), removendo o bit travado. CCT realizou o reset geral e confirmou que a falha também saiu no disjuntor da subestação. Equipamento disponível"/>
    <d v="2019-09-11T08:00:00"/>
    <d v="2019-09-11T14:00:00"/>
    <d v="2018-08-30T17:00:00"/>
    <n v="6"/>
    <n v="9039"/>
    <s v="SIM"/>
    <x v="0"/>
    <s v="NÃO"/>
    <s v="Em análise"/>
    <s v="3.3- Sinal/Indicação/Alarme falso"/>
    <s v="Em análise"/>
    <s v="5.5 Desconhecida"/>
    <x v="6"/>
    <s v="8-Teste"/>
    <n v="9045"/>
  </r>
  <r>
    <x v="2"/>
    <x v="0"/>
    <s v="FIT-2621310 Oscilação de vazão"/>
    <s v="NÃO"/>
    <s v="Corretiva"/>
    <s v="FIT-2621310"/>
    <s v="medidor de vazão"/>
    <x v="2"/>
    <x v="16"/>
    <s v="Controle e monitoramento"/>
    <s v="Acionado a manutenção por volta das 16h20 com informação da OP de que devido ao grandes oscilação na indicação FIT-2621310 vazão de saída do OCVAP II estava causando distúrbios no controle da UV´s, por conta disso foi decidido parar o bombeamento para intervenção imediata. Autorizada intervenção pelo gerente do ativo foi mobilizado as equipes de instrumentação e automação para corretiva em campo"/>
    <d v="2019-09-15T08:00:00"/>
    <d v="2019-09-19T15:00:00"/>
    <d v="2018-02-23T15:00:00"/>
    <n v="102.99999999994179"/>
    <n v="13649.000000000058"/>
    <s v="NÃO"/>
    <x v="1"/>
    <s v="NÃO"/>
    <s v="3-Falha na Instrumentação"/>
    <s v="3.4-Fora de ajuste"/>
    <s v="3-Operação/Manutenção"/>
    <s v="5.1-Nenhuma causa encontrada"/>
    <x v="6"/>
    <s v="4-Ajuste"/>
    <n v="13752"/>
  </r>
  <r>
    <x v="2"/>
    <x v="0"/>
    <s v="P-2123113E Correia partida "/>
    <s v="NÃO"/>
    <s v="Corretiva"/>
    <s v="P-2123113E "/>
    <s v="correia"/>
    <x v="2"/>
    <x v="93"/>
    <s v="Bombas"/>
    <s v="Realizado a substituição da correia, alinhado o conjunto e liberado para operação."/>
    <d v="2019-09-18T12:00:00"/>
    <d v="2019-09-19T17:00:00"/>
    <d v="2019-08-20T12:00:00"/>
    <n v="29.000000000058208"/>
    <n v="696"/>
    <s v="SIM"/>
    <x v="0"/>
    <s v="NÃO"/>
    <s v="1-Falha Mecânica"/>
    <s v="2.5-Fratura/Quebra"/>
    <s v="3-Operação/Manutenção"/>
    <s v="5.3-Causas combinadas"/>
    <x v="6"/>
    <s v="1-Substituição"/>
    <n v="725.00000000005821"/>
  </r>
  <r>
    <x v="2"/>
    <x v="0"/>
    <s v="M-B-511201B - SUBSTITUIR ROLAMENTO DO MOTOR"/>
    <s v="NÃO"/>
    <s v="Intervenção por condição"/>
    <s v="M-B-511201B "/>
    <s v="rolamentos"/>
    <x v="2"/>
    <x v="81"/>
    <s v="Bombas"/>
    <s v="Realizada a medição de resistência do motor e a substituição dos rolamentos em bancada."/>
    <d v="2019-09-21T08:00:00"/>
    <d v="2019-09-24T17:00:00"/>
    <d v="2016-12-29T08:00:00"/>
    <n v="81"/>
    <n v="23904"/>
    <s v="SIM"/>
    <x v="0"/>
    <s v="NÃO"/>
    <s v="Manutenção preventiva"/>
    <s v="1.2-Vibração"/>
    <s v="3-Operação/Manutenção"/>
    <s v="3.4-Desgaste e deterioção esperados."/>
    <x v="0"/>
    <s v="1-Substituição"/>
    <n v="23985"/>
  </r>
  <r>
    <x v="2"/>
    <x v="0"/>
    <s v="B-541201A - Desarmando por sobre carga "/>
    <s v="NÃO"/>
    <s v="Corretiva"/>
    <s v="B-541201A "/>
    <s v="contatora caixa de ligação"/>
    <x v="2"/>
    <x v="58"/>
    <s v="Bombas"/>
    <s v="Acionada a manutenção por volta das 09:50h com a informação de que a bomba B-541201A da cisterna estava em falha por sobrecarga, sendo que o motor da bomba B está em bancada para substituição dos rolamentos já realizados no final de semana. Diante do exposto foi liberada uma PT sem OM para o restabelecimento do abastecimento de água da unidade. Deslocada a equipe de Elétrica e Mecânica para avaliar a bomba em campo não sendo diagnosticado nenhuma anormalidade mecânica devido a bomba estar girando livre e leve manualmente. Equipe elétrica verificou a caixa ligação do motor sem anormalidade, verificado o painel na cisterna identificando uma contatora atuada, foi realizado reaperto dos componentes do painel não sendo encontrado anormalidades. Com isso foi realizado o reset da contatora e realizada a partida da bomba, verificada as correntes do motor onde também não apresentou anormalidades operando em 12A e nominal do motor é 18A. Realizado novos testes de partida e parada da bomba não apresentando anormalidades"/>
    <d v="2019-09-22T08:00:00"/>
    <d v="2019-09-22T17:00:00"/>
    <d v="2018-01-01T00:00:00"/>
    <n v="9"/>
    <n v="15104.000000000058"/>
    <s v="SIM"/>
    <x v="1"/>
    <s v="NÃO"/>
    <s v="4-Falha Elétrica"/>
    <s v="4.3-Sem energia/tensão"/>
    <s v="Em análise"/>
    <s v="5.5 Desconhecida"/>
    <x v="6"/>
    <s v="8-Teste"/>
    <n v="15113.000000000058"/>
  </r>
  <r>
    <x v="2"/>
    <x v="0"/>
    <s v="OCVAP I - Alteração de lógica "/>
    <s v="NÃO"/>
    <s v="Corretiva planejada"/>
    <m/>
    <s v="logica"/>
    <x v="2"/>
    <x v="3"/>
    <s v="Controle e monitoramento"/>
    <s v="OCVAP I - Alteração de lógica_x000a_Excluir os iniciadores de trip da OCVAP 1 após levantamento realizado pelo GT G&amp;E/UO-AGN/APSP 30/2019. Essa atividade deverá ser realizada somente após a conclusão da OM 2021527067 (levantamento dos iniciadores de trip da OCVAP 1) OCVAP I - Alteração de lógica._x000a_Realizada a lógica de primeiro evento da OCVAP I._x000a_Foi seguido o padrão da OCVAP II em que os eventos são mostrados na tela para facilitar análise._x000a__x000a_"/>
    <d v="2019-09-23T08:00:00"/>
    <d v="2019-09-24T17:00:00"/>
    <d v="2018-04-16T14:00:00"/>
    <n v="33"/>
    <n v="12594"/>
    <s v="NÃO"/>
    <x v="0"/>
    <s v="NÃO"/>
    <s v="Manutenção preventiva"/>
    <s v="Manutenção preventiva"/>
    <s v="Manutenção preventiva"/>
    <s v="Manutenção preventiva"/>
    <x v="12"/>
    <s v="4-Ajuste"/>
    <n v="12627"/>
  </r>
  <r>
    <x v="2"/>
    <x v="0"/>
    <s v="B-123101A Instalar flange cego para substituir Retentor do acoplamento "/>
    <s v="sim"/>
    <s v="Corretiva planejada"/>
    <s v="B-123101A"/>
    <s v="retentor"/>
    <x v="2"/>
    <x v="42"/>
    <s v="Bombas"/>
    <s v="Realizado raqueteamento da bomba conforme previsto na programação. Amanhã mecânica irá atuar na substituição do retentor do terceiro stroke que está apresentando pequeno vazamento de óleo. Bomba permanecerá indisponível pelos próximos dias para realização também de atividade no redutor, prevista para o início da S-39."/>
    <d v="2019-09-24T09:00:00"/>
    <d v="2019-09-25T14:30:00"/>
    <d v="2019-08-21T17:00:00"/>
    <n v="29.499999999941792"/>
    <n v="807.99999999994179"/>
    <s v="NÃO"/>
    <x v="0"/>
    <s v="NÃO"/>
    <s v="1-Falha Mecânica"/>
    <s v="1.1-Vazamento"/>
    <s v="3-Operação/Manutenção"/>
    <s v="3.4-Desgaste e deterioção esperados."/>
    <x v="0"/>
    <s v="1-Substituição"/>
    <n v="837.49999999988358"/>
  </r>
  <r>
    <x v="2"/>
    <x v="0"/>
    <s v="B-123101A Corrigir Vibração "/>
    <s v="sim"/>
    <s v="Corretiva planejada"/>
    <s v="B-123101A"/>
    <m/>
    <x v="2"/>
    <x v="42"/>
    <s v="Bombas"/>
    <s v="Durante a verificação da folga das engrenagens, identificou-se que a porca que trava a engrenagem superior do redutor estava solta, onde a mesma foi triturada pelo mecanismo. Para que o equipamento não ficasse indisponível, foi retirado um redutor que estava no estoque para a remoção da porca e instalação do redutor na área. Mesmo com a substituição desta, verificou-se um folga ainda de 4,7 mm, onde será necessária a substituição do redutor. "/>
    <d v="2019-09-27T09:00:00"/>
    <d v="2019-09-27T17:00:00"/>
    <d v="2019-08-21T17:00:00"/>
    <n v="6.5000000000582077"/>
    <n v="879.99999999994179"/>
    <s v="NÃO"/>
    <x v="0"/>
    <s v="NÃO"/>
    <s v="1-Falha Mecânica"/>
    <s v="1.2-Vibração"/>
    <s v="3-Operação/Manutenção"/>
    <s v="3.4-Desgaste e deterioção esperados."/>
    <x v="0"/>
    <s v="2-Reparo"/>
    <n v="886.5"/>
  </r>
  <r>
    <x v="2"/>
    <x v="4"/>
    <s v="2017114158 - GE-513201A - Substituir sensor de vibração _x000a_07/10 - Somente no período da tarde de hoje foi possível iniciar as atividades principais no TG-A, após problemas com o LIBRA aplicado. Atividade caminhou bem, considerando o atraso que tivemos, e até o final do turno do dia já haviam sido removidos a proteção do acoplamento, a primeira tampa com os sensores, as tubulações e realizado quebra do torque de todos os parafusos da segunda tampa. O turno da noite dará continuidade na remoção das tampas e sensores utilizando a equipe de movimentação de carga até 1h, conforme acordado. Se tudo correr bem e os parafusos das últimas tampas saírem com facilidade, esperamos que até a manhã todas ja estejam fora. Amanhã cedo, será consultado no procedimento de passeio da gearbox, quantas tampas precisam estar removidas para realizar a atividade do passeio, para conhecermos o que é possível adiantar até quarta-feira._x000a_08/10 - Hoje pela manhã, TMs que continuaram a atividade no turno da noite nos informaram que foi possível realizar a remoção de todas as tampas, exceto o saque da última, até o horário acordado com a equipe de movimentação de cargas, 01h00. Atividade prosseguiu com a retirada da última tampa através de talha,  conforme já havíamos previsto inicialmente. Equipe de instrumentação também participou removendo e identificando todos os sensores. Já no turno do dia, prosseguimos com a mecânica no desacoplamento da PT com a Gearbox. Foi realizada também uma limpeza na região da PT e iniciada limpeza das tampas para futura recolocação. Após o desacoplamento, TM Brazil mediu o espaçamento entre os eixos, encontrando valor de 5mm. Para o turno da noite, TMs irão começar a verificar a forma de realizar o passeio, para auxiliar a Siemens no dia de amanhã. Na frente de instrumentação, foi realizada verificação da isolação dos cabos dos sensores da PT, onde não se encontrou anormalidades. Deixados os sensores desconectados no rearranjo da casota dos TG’s. Retirada a reserva dos sensores de velocidade 3090A (99PT1 e 99PT2), NM 10.451.439, e constatado que os sensores novos são 44 mm mais curtos que os instalados na máquina, cujo part number é 3090A35. Consultando a documentação do equipamento (component list), verificado que o part number original dos sensores 99PT1 e 99PT2 é o 3090A. Após alguma análise, equipe concluiu que é possível compensar essa diferença de comprimento no ajuste de inserção; porém é necessário realizar a instalação para confirmar tal afirmação. _x000a_09/10 - Ajustada a barraca de lona para a proteção contra o tempo e os pau de carga, conforme previa a programação. Realizado então, com sucesso, o passeio axial da PT com a Gearbox pela equipe de TMs  Mecânica, com o apoio da equipe da Siemens. Em paralelo foi realizada a limpeza das tampas para reinstalação. Também foi concluído no dia de hoje o ajuste nos sensores axiais da PT, o ajuste no set point e habilitação da votação pelas equipes de instrumentação e automação. Tudo está correndo conforme o previsto. Para o turno da noite, iremos começar a reinstalar as tampas. Será reinstalada a primeira do coupling guard, em conjunto com os 6 primeiros sensores e decidimos por não utilizar o caminhão munck nesta tarefa pois não há necessidade de fato (esta tampa foi retirada com uso de talhas). O objetivo é que amanhã cedo já estejamos prontos para realizar toda a movimentação de tampas que depende de caminhão munck para finalizar a montagem de tampas e sensores no turno do dia, trazendo maior segurança para os executantes e equipe de movimentação de cargas. Correndo tudo bem, a finalização de toda a tarefa com o passeio da Gearbox (mais simples que o da PT, segundo a Siemens) acontecerá na sexta, conforme planejado._x000a_10/10 - Hoje recebemos a notícia do pessoal que trabalhou no turno da noite de que não foi possível realizar a montagem da primeira tampa. Houve dificuldade também com o torqueamento para acoplar o eixo da PT. Equipe de instrumentação atuou finalizando a montagem dos sensores que eram possíveis, antes da instalação da primeira tampa. Assim, começamos o dia de hoje com um pouco de atraso inesperado, no entanto, tivemos bom andamento para recuperar o tempo pertido. Na frente de instrumentação, foi realizada a instalação dos sensores 99PT3 e 99PT4, e seus respectivos acessórios. Realizada recuperação das conexões de 03 flexíveis de inox que encontravam-se danificados. Realizada a instalação de acessórios e interligação de cabos dos sensores 39PTA e 39PTNEX. A mecânica conseguiu montar todas as tampas dos sensores da PT, ficando pendente para o turno da noite apenas a montagem da tampa de proteção do acoplamento. Houve porém um contratempo com nossos torquímetros. Segundo a Siemens, o torque nos parafusos do acoplamento deve ser 460 N.m, mas nenhum torquímetro da ferramentaria que atendesse a este torque tem tamanho suficiente para viabilizar o aperto, já que o espaço é muito restrito. Equipe ainda tentou utilizar um torquímetro menor com dispositivo extensor, mas sem sucesso. Assim, o conjunto foi torqueado com 320 N.m, que foi o máximo que conseguimos com as ferramentas disponíveis. Em consenso com os TMs mecânica no final do dia, decidimos por deixar desta forma. Caso seja necessário mesmo chegar em 460 N.m, não é tão complicado de remover a tampa do acoplamento. Assim, para o turno da noite ficará a montagem desta tampa, tubulações, flexíveis dos sensores e dos últimos sensores de velocidade. Verificamos também já com a equipe da noite, que não havia sido feita reserva na OM de juntas para substituição dos flanges da tubulação de gás. Realizada então a reserva 76387101/8 de de 3 UND do NM 10.231.483 - Junt.circ.p/flang. FR esp. 2&quot; 150# para substituição. Não encontrado no SAP junta de 4&quot; 150#. Reaproveitaremos a antiga que está em bom estado. Ainda no início da noite foi necessário emitir nova PT, específica para a Instrumentação, pois a PT que os TMs receberam em mãos não contemplava os riscos corretos da atividade que iriam realizar. Foi emitida PT para operação errada na OM. Superando todos este obstáculos, esperamos concluir todas as frentes de montagem das tampas e instrumentos esta noite para estarmos prontos para o passeio da Gearbox amanhã cedo._x000a_11/10 - No turno desta noite, foi realizada pela equipe de instrumentação a reinstalação dos cabos de extensão e acessórios dos sensores 39PTNEY, 39PTB, 39PTDEX e 39PTDEY. Realizada a reinstalação e ajuste dos sensores de velocidade  99PT1 e 99PT2. Reinstalado acelerômetro 39PTC e feita a reorganização dos eletrodutos flexíveis. Realizada também nova medição dos sensores após a instalação das tampas. Na frente de mecânica, foi finalizada a montagem de todas as tampas e tubulações de gás, exceto do vent. Ao longo do dia, foi finalizada a montagem desta tampa e realizado com sucesso o passeio da Gearbox, pelas equipes de mecânica e instrumentação, utilizando procedimento da Siemens com relógios comparadores e encontrando um valor de 0,78mm. No entanto, ao levantar a curva dos sensores axiais do eixo de baixa (Gearbox - 39GBLA1 e 39GBLA2), o sensor LA1 reprovou, sendo necessária sua troca. Em consulta ao SAP encontramos 06 unidades desse sensor em estoque (P/N. 330105-02-12-05-02-05), NM 10.205.111. Realizada então a reserva 76387101/9 de duas unidades do sensor, já próximo ao final do turno do dia. Material foi retirado do estoque e os mesmos encontram-se na instrumentação para levantamento de curvas e instalação no turno da noite. Ao longo do dia de hoje também foi realizado pela equipe de instrumentação a identificação de cabos e reaperto de bornes da CJE-5132017, além da aplicação do check list final das atividades de instrumentação, estando tudo nos conformes. Ao longo do dia, com relação ou torque abaixo do adequado que foi aplicado, foi definido por deixarmos desta forma, mas será tratada a compra de forma emergencial (ZFRT ou fundo rotativo) de um torquímetro adequado para esta aplicação, já especificado pelo Sup. Aoki. Quando chegar, aplicamos o torque correto. Após este contratempo com o sensor da gearbox, não foi possível finalizar a entrega do TG-A no final do dia de hoje, mas adiantaremos com a equipe de instrumentação no turno da noite e finalizaremos amanhã também com o apoio da mecânica o fechamento da Gearbox._x000a_12/10 - Hoje no turno da noite, equipe de instrumentação realizou a instalação dos sensores de posição novos da Gearbox em suas respectivas conexões e realizou o levantamento da curva em campo, estando os dois em conformidade segundo planilhas de cálculo. Deixado os sensores no local (desconectados) aguardando o apoio da mecânica no turno do dia para ajuste do gap em conjunto. Durante o dia, foi realizado ajuste após a mecânica posicionar o eixo L no centro, ficando o sensor 39GBLA1 com -10,00 V e o sensor 39GBLA2 com -10, 00V (Referência:  XVM04, bornes 10 e 11, e 14 e 15). Após todos os ajustes de deslocamento do eixo para testes, o sensor LA1 ficou indicando 0,03mm e o LA2 com 0,04mm. Finalizada esta etapa, a tampa da Gearbox foi fechada. Atividade foi concluída, só não foi aplicado o checklist da mecânica pois iremos aguardar a conclusão da tarefa de amanhã nos combustores para aplicar o checklist uma vez só. TG foi entregue para a OP como disponível ao final do dia e aguarda o teste previsto para terça-feira. Parabenizamos toda a equipe envolvida nesta tarefa que teve andamento muito bom!"/>
    <s v="NÃO"/>
    <s v="Corretiva planejada"/>
    <s v="Não se aplica"/>
    <s v="Sensores de vibração radial"/>
    <x v="4"/>
    <x v="17"/>
    <s v="Controle e monitoramento"/>
    <s v="Substituição de todos os sensores de vibração, deslocamento e velocidade associados ao eixo da PT"/>
    <d v="2019-10-07T08:00:00"/>
    <d v="2019-10-12T19:00:00"/>
    <d v="2019-09-16T19:00:00"/>
    <n v="130.99999999988358"/>
    <n v="493.00000000011642"/>
    <s v="NÃO"/>
    <x v="0"/>
    <s v="NÃO"/>
    <s v="2-Falha de Material"/>
    <s v="2.4-Desgaste"/>
    <s v="3-Operação/Manutenção"/>
    <s v="3.1-Serviço fora das condições de projeto"/>
    <x v="1"/>
    <s v="1-Substituição"/>
    <n v="624"/>
  </r>
  <r>
    <x v="2"/>
    <x v="4"/>
    <s v="2017114158 GE-513201A Aplicação de torque acoplamento Gear Box/PT_x000a_Hoje tivemos bastante atraso para iniciarmos essa atividade em campo em função de condição insegura do local, devido à necessidade de trabalhar sobre tubulação. Durante a reavaliação do cenário com multidisciplinar em campo SMS/OP/MI não encontramos nenhuma medida mitigadora para que pudesse ser feita sem impactar na realização da atividade. Dessa forma, foi realizada revisão na AR junto ao PLOPE prevendo esse risco e elevado no nível da PT para vermelha para autorização do gerente do ativo. Superado essa etapa, foi removida as tampas de proteção do acoplamento, realizado torqueamento com valor recomendado pelo fabricante 480Nm, substituído o anel de vedação da tampa. Durante o torque do segundo parafuso a chave entortou, por conta disso, foi necessário a extensão da equipe da G&amp;E até as 18h00(Soldador+Caldeiraria) para reforçar o dispositivo, também foi estendido o apoio do caminhão munck até as 19h00. Atividade foi finalizada com sucesso por volta das 21h00. Solicitado a equipe da OP do turno para remover o libra, aplicar o check list e deixar a máquina pronta para partida assistida amanhã. Dado baixa na pendência no PFCEO e na PST do COTUR._x000a_16/10 - Durante aplicação do check list pela equipe da OP e MI para liberação de partida da máquina foi constatado a presença de óleo no interior do Hood. Com isso, foi acordado realização limpeza geral tanto no hood quanto na região da gear box pela equipe de limpeza industrial. Após a limpeza foi realizado inspeção geral pelo TM Brazil em busca de possíveis pontos de vazamento, foram colocados em operação as bombas de óleo mineral e sintético e acompanhado, não foi identificado anormalidades significativas. Foi aberta a porta de visita lateral da máquina para verificar região abaixo da PT, o local está bem limpo e seco. A máquina partiu de primeira por volta das 15h20 transferindo carga com o TG-B, passou para PREMIX as 17h00. Em seguida o TG-B foi parado e deixado disponível para realização das atividades programadas a partir de amanhã. Equipamento segue operando sem anormalidades."/>
    <s v="NÃO"/>
    <s v="Corretiva planejada"/>
    <s v="Não se aplica"/>
    <s v="Acoplamento da PT"/>
    <x v="4"/>
    <x v="17"/>
    <s v="Turbina de potência_x000a_Turbina de alta (HP)"/>
    <s v="Fabricado adaptador e realizado o torque do acomplemento conforme recomendado."/>
    <d v="2019-10-15T08:00:00"/>
    <d v="2019-10-15T21:00:00"/>
    <d v="2019-10-12T19:00:00"/>
    <n v="12.999999999941792"/>
    <n v="61.000000000116415"/>
    <s v="NÃO"/>
    <x v="0"/>
    <s v="NÃO"/>
    <s v="1-Falha Mecânica"/>
    <s v="1.3-Folga/Alinhamento"/>
    <s v="3-Operação/Manutenção"/>
    <s v="3.3-Erro de manutenção"/>
    <x v="12"/>
    <s v="4-Ajuste"/>
    <n v="74.000000000058208"/>
  </r>
  <r>
    <x v="2"/>
    <x v="4"/>
    <s v="OI 2021955432 - C-123101D - Instrumentos em falha – PF: Caleiras_x000a_Informado pelo Cotur durante o redia 1, que não foi possível realizar a pressurização do compressor para secagem após a finalização da campanha de NR-13, devido 9 instrumentos estarem em falha. Autorizada a emissão de PT imediata para verificação e correção da falha, após análise de pelo TM Danilo da automação, foi identificado a existência de barreiras intrínsecas queimadas. Designado o TM Bretas para apoio onde realizou a substituição de 3 barreiras intrínsecas e 1 fusível do cartão analógico normalizando a indicação de todos os instrumentos. Liberado o compressor para operação e iniciada a pressurização do conjunto._x000a_"/>
    <s v="NÃO"/>
    <s v="Intervenção por condição"/>
    <s v="PN-C-123101D"/>
    <s v="barreira intrinseca"/>
    <x v="3"/>
    <x v="5"/>
    <s v="Controle e monitoração"/>
    <s v="Substituição da barreira intrínseca"/>
    <d v="2019-10-03T08:00:00"/>
    <d v="2019-10-03T17:00:00"/>
    <d v="2019-09-22T14:51:00"/>
    <n v="9"/>
    <n v="257.15000000002328"/>
    <s v="SIM"/>
    <x v="0"/>
    <s v="NÃO"/>
    <s v="3-Falha na Instrumentação"/>
    <s v="3.1-Falha de Controle"/>
    <s v="3-Operação/Manutenção"/>
    <s v="3.4-Desgaste e deterioção esperados."/>
    <x v="3"/>
    <s v="1-Substituição"/>
    <n v="266.15000000002328"/>
  </r>
  <r>
    <x v="2"/>
    <x v="4"/>
    <s v="OI 2022117578 - C-123101E Trip devido falha elétrica – PF: Caleiras_x000a_Hoje logo pela manhã fomos acionados por COTUR Medeiros com o relato de queda do Venda E por volta das 03h00 com a única informação na IHM de: &quot;Falha 52 - Falha Elétrica&quot;. Foi colocado o venda C para operar. Destinados TMs Squinca, Pedro e Marcelinho para avaliação e aberta esta OM para apontamento da análise. Foi analisada a sequência de eventos e a oscilografia e identificado que o comando de abertura foi proveniente de comando desliga campo, visto que o bit remoto RMB3A desatuou acionando SV07. Não foi possível verificar o histórico de eventos no CLP pois o mesmo está desabilitado para esta máquina em específico, pois falta uma atualização do SQL que ainda não foi feita pois a máquina estava operando há muito tempo. Esta atualização está sendo realizada nas máquinas que estão paradas, por oportunidade. Outro agravante foi em relação que a IHM já estava resetada quando a equipe chegou ao local para identificar a falha. Conversado com COTUR André para saber se alguma informação teria sido passada pela equipe da noite que pudesse auxiliar na análise, mas nada de novidade foi informado. Assim, não conseguimos prosseguir na análise. Iremos aguardar até segunda-feira para verificar se a Engenharia pode contribuir de alguma forma com a avaliação e também esclarecer com Sup. Edinilson como está o andamento da atualização do SQL para todas as máquinas. Também levantaremos a OM específica para realizar a atividade no venda E. Máquina está disponível._x000a_"/>
    <s v="sim"/>
    <s v="Corretiva"/>
    <s v="PN-C-123101E"/>
    <s v="PN-C-123101E"/>
    <x v="3"/>
    <x v="14"/>
    <s v="Controle e monitoração"/>
    <s v="REAPERTO DE CONEXÕES"/>
    <d v="2019-10-26T03:00:00"/>
    <d v="2019-10-28T17:00:00"/>
    <d v="2019-06-16T15:50:00"/>
    <n v="62.000000000058208"/>
    <n v="3155.1666666667443"/>
    <s v="SIM"/>
    <x v="1"/>
    <s v="NÃO"/>
    <s v="4-Falha Elétrica"/>
    <s v="4.2-Circuito aberto"/>
    <s v="3-Operação/Manutenção"/>
    <s v="3.3-Erro de manutenção"/>
    <x v="2"/>
    <s v="2-Reparo"/>
    <n v="3217.1666666668025"/>
  </r>
  <r>
    <x v="2"/>
    <x v="4"/>
    <s v="OM 2021416075 - M-C-123101C - IMPLEMENTAR VOTAÇÃO RTD – PF: Caleiras_x000a_Dando continuidade ao SGM G&amp;E/UOAGN/APSP/MI 2019/0035, conforme programado foi realizada a implementação da lógica de votação no M-C-123101C._x000a_"/>
    <s v="NÃO"/>
    <s v="Corretiva planejada"/>
    <s v="PN-C-123101C"/>
    <s v="COMANDO"/>
    <x v="3"/>
    <x v="23"/>
    <s v="Controle e monitoração"/>
    <s v="MODIFICAÇÃO NA LÓGICA"/>
    <d v="2019-10-17T10:00:00"/>
    <d v="2019-10-17T11:00:00"/>
    <d v="2019-09-08T00:00:00"/>
    <n v="1.0000000001164153"/>
    <n v="945.99999999994179"/>
    <s v="NÃO"/>
    <x v="0"/>
    <s v="NÃO"/>
    <m/>
    <m/>
    <m/>
    <m/>
    <x v="7"/>
    <m/>
    <n v="947.00000000005821"/>
  </r>
  <r>
    <x v="2"/>
    <x v="4"/>
    <s v="OE 2022006764 - PN-C-123101B IHM venda B travada em boot (#) – PF: Caleiras_x000a_Hoje foi decidimos por antecipar OM que seria programada para a Semana 42 referente ao problema de travamento da IHM do venda B, que estava parada em boot. Esta situação não indisponibiliza a máquina, que inclusive está operando, mas poderia impedir uma nova partida. Após analisar no período da manhã sobre a viabilidade de executar o serviço com o compressor em operação, TM Maurício Forship realizou a abertura da CPU da IHM perto das 11h e identificou que o HD SSD era o causador do problema. Foi realizada a substituição do mesmo e reconfigurado o computador. Reiniciada a máquina e a IHM voltou a operar sem anormalidades. _x000a_"/>
    <s v="NÃO"/>
    <s v="Corretiva planejada"/>
    <s v="PN-C-123101B"/>
    <s v="IHM"/>
    <x v="3"/>
    <x v="26"/>
    <s v="Controle e monitoração"/>
    <s v="SUSTITUIÇÃO DO HD-SSD"/>
    <d v="2019-10-09T14:00:00"/>
    <d v="2019-10-09T17:00:00"/>
    <d v="2019-09-11T18:00:00"/>
    <n v="3"/>
    <n v="668.00000000005821"/>
    <s v="NÃO"/>
    <x v="0"/>
    <s v="NÃO"/>
    <s v="3-Falha na Instrumentação"/>
    <s v="3.1-Falha de Controle"/>
    <s v="3-Operação/Manutenção"/>
    <s v="3.3-Erro de manutenção"/>
    <x v="0"/>
    <s v="1-Substituição"/>
    <n v="671.00000000005821"/>
  </r>
  <r>
    <x v="2"/>
    <x v="4"/>
    <s v="2022031995 - PN-C-123101D Realizar teste no pressostato e corrigir – PF: Caleiras_x000a_Após identificação no dia de ontem durante atividade de automação na IHM do venda D de que o pressostato de ar da IHM não indicou alarme quando a porta do painel foi aberta, decidimos por hoje realizar de forma extra-programada uma verificação da alteração nesta proteção que foi implementada durante a campanha de NR-13 do venda D, mas que ainda não havia sido testada (ar estava bloqueado naquela oportunidade). TM Marcelinho verificou que se tratava apenas do relé pneumático que estava desligado. Feito o religamento e o alarme de pressão baixa indicou efetivamente com a porta da IHM aberta_x000a_"/>
    <s v="NÃO"/>
    <s v="Corretiva"/>
    <s v="PN-C-123101D"/>
    <s v="PRESSOSTATO"/>
    <x v="3"/>
    <x v="5"/>
    <s v="Controle e monitoração"/>
    <s v="RELIGAR O PRESSOSTATO"/>
    <d v="2019-10-11T10:00:00"/>
    <d v="2019-10-11T11:00:00"/>
    <d v="2019-09-22T14:51:00"/>
    <n v="1.0000000001164153"/>
    <n v="451.14999999990687"/>
    <s v="NÃO"/>
    <x v="0"/>
    <s v="NÃO"/>
    <s v="4-Falha Elétrica"/>
    <s v="4.3-Sem energia/tensão"/>
    <s v="3-Operação/Manutenção"/>
    <s v="3.3-Erro de manutenção"/>
    <x v="4"/>
    <s v="4-Ajuste"/>
    <n v="452.15000000002328"/>
  </r>
  <r>
    <x v="2"/>
    <x v="4"/>
    <s v="OM 2018738650 C-123101B - Sanar Vaz. de óleo – PF: Daniel_x000a_Conforme programado foi realizada a substituição das vedações dos prensas cabos dos sensores de vibração, temperatura e deslocamento axial lado LOA. Já abrangência será realizada a substituição das vedações lado LA na segunda feira._x000a_22/10 - Hoje, conforme programado, foi realizada a substituição da vedação dos prensa cabos dos sensores lado LA do compressor. Segundo TM Caleiras, também os terminais estavam bem ruins e foram substituídos. Com isso, esta atividade está concluída. Compressor disponível._x000a__x000a_"/>
    <s v="NÃO"/>
    <s v="Corretiva planejada"/>
    <s v="PN-C-123101B"/>
    <s v="PRENSA CABOS"/>
    <x v="3"/>
    <x v="26"/>
    <s v="Compressor"/>
    <s v="SUBSTITUIÇÃO DOS O-RINGS DOS PRENSA CABOS"/>
    <d v="2019-10-17T10:00:00"/>
    <d v="2019-10-17T18:00:00"/>
    <d v="2019-10-09T17:00:00"/>
    <n v="8.0000000000582077"/>
    <n v="184.99999999988358"/>
    <s v="NÃO"/>
    <x v="0"/>
    <s v="NÃO"/>
    <s v="3-Falha na Instrumentação"/>
    <s v="3.0-Geral"/>
    <s v="3-Operação/Manutenção"/>
    <s v="3.3-Erro de manutenção"/>
    <x v="4"/>
    <s v="1-Substituição"/>
    <n v="192.99999999994179"/>
  </r>
  <r>
    <x v="2"/>
    <x v="4"/>
    <s v="OM 2018738650 C-123101B - Sanar Vaz. de óleo – PF: Daniel_x000a_Conforme programado foi realizada a substituição das vedações dos prensas cabos dos sensores de vibração, temperatura e deslocamento axial lado LOA. Já abrangência será realizada a substituição das vedações lado LA na segunda feira._x000a_22/10 - Hoje, conforme programado, foi realizada a substituição da vedação dos prensa cabos dos sensores lado LA do compressor. Segundo TM Caleiras, também os terminais estavam bem ruins e foram substituídos. Com isso, esta atividade está concluída. Compressor disponível."/>
    <s v="NÃO"/>
    <s v="Corretiva planejada"/>
    <s v="PN-C-123101B"/>
    <s v="PRENSA CABOS"/>
    <x v="3"/>
    <x v="26"/>
    <s v="Compressor"/>
    <s v="SUBSTITUIÇÃO DOS O-RINGS DOS PRENSA CABOS"/>
    <d v="2019-10-22T09:00:00"/>
    <d v="2019-10-22T17:00:00"/>
    <d v="2019-10-17T18:00:00"/>
    <n v="8.0000000000582077"/>
    <n v="111"/>
    <s v="NÃO"/>
    <x v="0"/>
    <s v="NÃO"/>
    <s v="3-Falha na Instrumentação"/>
    <s v="3.0-Geral"/>
    <s v="3-Operação/Manutenção"/>
    <s v="3.3-Erro de manutenção"/>
    <x v="4"/>
    <s v="1-Substituição"/>
    <n v="119.00000000005821"/>
  </r>
  <r>
    <x v="2"/>
    <x v="4"/>
    <s v="OI 2022127692 C-123101D- Falha Sistema Anti-surge CCC – PF: Caleiras (PST COTUR) (#)_x000a_Informado pelo COTUR por volta das 14h15 da tarde do dia 28/10 sobre necessidade de parada do venda D devido a comportamento anormal na malha de controle da válvula anti-surge. Foi observado alarme de falha no FIC- 208. Neste momento, a válvula anti-surge do compressor abriu 100% apesar do sinal de comando para a mesma estar em 0%. Realizado verificação na IHM do compressor, e realizado o reset do módulo de controle CCC. Após o comando, a anti-surge voltou a operar normalmente, fechando e normalizando a operação do compressor. Alguns minutos após o evento anterior, observado falha de comunicação na IHM do K-21. Após alguns segundos, a comunicação com o mesmo voltou, e novamente a anti-surge foi para 100%, desta vez mesmo com reset do operador no CCC na IHM local a falha não normalizou. Sendo assim, foi optado por parar essa máquina e entrar em operação com venda B. Foi mobilizado apoio da equipe de manutenção para avaliação preliminar em campo. TM Caleiras e Eng. Boito e Lucas realizaram a análise preliminar desta falha do sistema de proteção CCC. Verificaram no log de eventos, que às 14:02 houve a falha do FIC 207 Controler Port 1 falled, essa falha justifica a ação na anti surge modular para 100%. A suspeita de falha de comunicação indicada no registro possivelmente pode ter sido causada por mau contato na porta 1. Foi emitida essa ordem extraprogamada para avaliação verificação em campo do cabeamento e portas dos controladores do Anti –Surge e EAS com apoio da equipe de instrumentação. Foi incluso na ordem os documentos levantados pela equipe técnica. Amanhã será avaliado e ou autorizado para iniciarmos essa análise de falha em campo ou se programaremos atividade no fluxo normal. Equipe segue parado disponível._x000a_"/>
    <s v="sim"/>
    <s v="Intervenção por condição"/>
    <s v="FIC-208"/>
    <s v="FIC-208"/>
    <x v="3"/>
    <x v="5"/>
    <s v="Controle e monitoramento"/>
    <s v="SUBSTITUIÇÃO DO CONTROLADOR"/>
    <d v="2019-10-28T14:15:00"/>
    <d v="2019-10-28T17:00:00"/>
    <d v="2019-09-17T17:00:00"/>
    <n v="2.7500000000582077"/>
    <n v="981.24999999994179"/>
    <s v="SIM"/>
    <x v="0"/>
    <s v="NÃO"/>
    <s v="3-Falha na Instrumentação"/>
    <s v="3.1-Falha de Controle"/>
    <s v="3-Operação/Manutenção"/>
    <s v="3.4-Desgaste e deterioção esperados."/>
    <x v="1"/>
    <s v="1-Substituição"/>
    <n v="984"/>
  </r>
  <r>
    <x v="2"/>
    <x v="4"/>
    <s v="OI 2022127692 C-123101D- Falha Sistema Anti-surge CCC – PF: Caleiras (PST COTUR) (#)_x000a_Informado pelo COTUR por volta das 14h15 da tarde do dia 28/10 sobre necessidade de parada do venda D devido a comportamento anormal na malha de controle da válvula anti-surge. Foi observado alarme de falha no FIC- 208. Neste momento, a válvula anti-surge do compressor abriu 100% apesar do sinal de comando para a mesma estar em 0%. Realizado verificação na IHM do compressor, e realizado o reset do módulo de controle CCC. Após o comando, a anti-surge voltou a operar normalmente, fechando e normalizando a operação do compressor. Alguns minutos após o evento anterior, observado falha de comunicação na IHM do K-21. Após alguns segundos, a comunicação com o mesmo voltou, e novamente a anti-surge foi para 100%, desta vez mesmo com reset do operador no CCC na IHM local a falha não normalizou. Sendo assim, foi optado por parar essa máquina e entrar em operação com venda B. Foi mobilizado apoio da equipe de manutenção para avaliação preliminar em campo. TM Caleiras e Eng. Boito e Lucas realizaram a análise preliminar desta falha do sistema de proteção CCC. Verificaram no log de eventos, que às 14:02 houve a falha do FIC 207 Controler Port 1 falled, essa falha justifica a ação na anti surge modular para 100%. A suspeita de falha de comunicação indicada no registro possivelmente pode ter sido causada por mau contato na porta 1. Foi emitida essa ordem extraprogamada para avaliação verificação em campo do cabeamento e portas dos controladores do Anti –Surge e EAS com apoio da equipe de instrumentação. Foi incluso na ordem os documentos levantados pela equipe técnica. Amanhã será avaliado e ou autorizado para iniciarmos essa análise de falha em campo ou se programaremos atividade no fluxo normal. Equipe segue parado disponível._x000a_"/>
    <s v="NÃO"/>
    <s v="Intervenção por condição"/>
    <s v="FIC-208"/>
    <s v="FIC-208"/>
    <x v="3"/>
    <x v="5"/>
    <s v="Controle e monitoramento"/>
    <s v="SUBSTITUIÇÃO DO CONTROLADOR"/>
    <d v="2019-10-29T09:15:00"/>
    <d v="2019-10-29T17:00:00"/>
    <d v="2019-09-17T17:00:00"/>
    <n v="7.7500000001164153"/>
    <n v="1000.2499999998836"/>
    <s v="NÃO"/>
    <x v="0"/>
    <s v="NÃO"/>
    <s v="3-Falha na Instrumentação"/>
    <s v="3.1-Falha de Controle"/>
    <s v="3-Operação/Manutenção"/>
    <s v="3.4-Desgaste e deterioção esperados."/>
    <x v="1"/>
    <s v="1-Substituição"/>
    <n v="1008"/>
  </r>
  <r>
    <x v="2"/>
    <x v="4"/>
    <s v="OI 2022127692 C-123101D- Falha Sistema Anti-surge CCC – PF: Caleiras (PST COTUR) (#)_x000a_Informado pelo COTUR por volta das 14h15 da tarde do dia 28/10 sobre necessidade de parada do venda D devido a comportamento anormal na malha de controle da válvula anti-surge. Foi observado alarme de falha no FIC- 208. Neste momento, a válvula anti-surge do compressor abriu 100% apesar do sinal de comando para a mesma estar em 0%. Realizado verificação na IHM do compressor, e realizado o reset do módulo de controle CCC. Após o comando, a anti-surge voltou a operar normalmente, fechando e normalizando a operação do compressor. Alguns minutos após o evento anterior, observado falha de comunicação na IHM do K-21. Após alguns segundos, a comunicação com o mesmo voltou, e novamente a anti-surge foi para 100%, desta vez mesmo com reset do operador no CCC na IHM local a falha não normalizou. Sendo assim, foi optado por parar essa máquina e entrar em operação com venda B. Foi mobilizado apoio da equipe de manutenção para avaliação preliminar em campo. TM Caleiras e Eng. Boito e Lucas realizaram a análise preliminar desta falha do sistema de proteção CCC. Verificaram no log de eventos, que às 14:02 houve a falha do FIC 207 Controler Port 1 falled, essa falha justifica a ação na anti surge modular para 100%. A suspeita de falha de comunicação indicada no registro possivelmente pode ter sido causada por mau contato na porta 1. Foi emitida essa ordem extraprogamada para avaliação verificação em campo do cabeamento e portas dos controladores do Anti –Surge e EAS com apoio da equipe de instrumentação. Foi incluso na ordem os documentos levantados pela equipe técnica. Amanhã será avaliado e ou autorizado para iniciarmos essa análise de falha em campo ou se programaremos atividade no fluxo normal. Equipe segue parado disponível._x000a_"/>
    <s v="NÃO"/>
    <s v="Intervenção por condição"/>
    <s v="FIC-208"/>
    <s v="FIC-208"/>
    <x v="3"/>
    <x v="5"/>
    <s v="Controle e monitoramento"/>
    <s v="SUBSTITUIÇÃO DO CONTROLADOR"/>
    <d v="2019-10-30T09:15:00"/>
    <d v="2019-10-30T17:00:00"/>
    <d v="2019-09-17T17:00:00"/>
    <n v="7.7500000001164153"/>
    <n v="1024.2499999998836"/>
    <s v="NÃO"/>
    <x v="0"/>
    <s v="NÃO"/>
    <s v="3-Falha na Instrumentação"/>
    <s v="3.1-Falha de Controle"/>
    <s v="3-Operação/Manutenção"/>
    <s v="3.4-Desgaste e deterioção esperados."/>
    <x v="1"/>
    <s v="1-Substituição"/>
    <n v="1032"/>
  </r>
  <r>
    <x v="2"/>
    <x v="4"/>
    <s v="OI 2022127692 C-123101D- Falha Sistema Anti-surge CCC – PF: Caleiras (PST COTUR) (#)_x000a_Informado pelo COTUR por volta das 14h15 da tarde do dia 28/10 sobre necessidade de parada do venda D devido a comportamento anormal na malha de controle da válvula anti-surge. Foi observado alarme de falha no FIC- 208. Neste momento, a válvula anti-surge do compressor abriu 100% apesar do sinal de comando para a mesma estar em 0%. Realizado verificação na IHM do compressor, e realizado o reset do módulo de controle CCC. Após o comando, a anti-surge voltou a operar normalmente, fechando e normalizando a operação do compressor. Alguns minutos após o evento anterior, observado falha de comunicação na IHM do K-21. Após alguns segundos, a comunicação com o mesmo voltou, e novamente a anti-surge foi para 100%, desta vez mesmo com reset do operador no CCC na IHM local a falha não normalizou. Sendo assim, foi optado por parar essa máquina e entrar em operação com venda B. Foi mobilizado apoio da equipe de manutenção para avaliação preliminar em campo. TM Caleiras e Eng. Boito e Lucas realizaram a análise preliminar desta falha do sistema de proteção CCC. Verificaram no log de eventos, que às 14:02 houve a falha do FIC 207 Controler Port 1 falled, essa falha justifica a ação na anti surge modular para 100%. A suspeita de falha de comunicação indicada no registro possivelmente pode ter sido causada por mau contato na porta 1. Foi emitida essa ordem extraprogamada para avaliação verificação em campo do cabeamento e portas dos controladores do Anti –Surge e EAS com apoio da equipe de instrumentação. Foi incluso na ordem os documentos levantados pela equipe técnica. Amanhã será avaliado e ou autorizado para iniciarmos essa análise de falha em campo ou se programaremos atividade no fluxo normal. Equipe segue parado disponível._x000a_"/>
    <s v="NÃO"/>
    <s v="Intervenção por condição"/>
    <s v="FIC-208"/>
    <s v="FIC-208"/>
    <x v="3"/>
    <x v="5"/>
    <s v="Controle e monitoramento"/>
    <s v="SUBSTITUIÇÃO DO CONTROLADOR"/>
    <d v="2019-10-31T13:15:00"/>
    <d v="2019-10-31T16:00:00"/>
    <d v="2019-09-17T17:00:00"/>
    <n v="2.7499999998835847"/>
    <n v="1052.25"/>
    <s v="NÃO"/>
    <x v="0"/>
    <s v="NÃO"/>
    <s v="3-Falha na Instrumentação"/>
    <s v="3.1-Falha de Controle"/>
    <s v="3-Operação/Manutenção"/>
    <s v="3.4-Desgaste e deterioção esperados."/>
    <x v="1"/>
    <s v="1-Substituição"/>
    <n v="1054.9999999998836"/>
  </r>
  <r>
    <x v="2"/>
    <x v="4"/>
    <s v="OI 2021926213 SDV-1231503A falha - C-123102A – PF: Daniel _x000a_Hoje fomos acionados para verificar a SDV-1231503A que apresentou falha durante a partida. Verificado em campo e constatado falha no fim de curso. Substituida e liberada a maquina para operação. A máquina está disponível porem por definição Gerêncial será realizada a troca de compressor amanha, 02/10. Será parada a máquina B para reparo solenoide  XYL-1231502B de acionamento da slide valv._x000a_"/>
    <s v="sim"/>
    <s v="Corretiva"/>
    <s v="SDV-1231503A"/>
    <s v="Switch posição da válvula"/>
    <x v="1"/>
    <x v="6"/>
    <s v="Controle e monitoramento"/>
    <s v="Substituição de 2 reed switches de indicação de posição."/>
    <d v="2019-10-01T13:56:00"/>
    <d v="2019-10-01T18:51:00"/>
    <d v="2019-09-04T12:00:00"/>
    <n v="4.9166666666278616"/>
    <n v="649.93333333334886"/>
    <s v="SIM"/>
    <x v="1"/>
    <s v="NÃO"/>
    <s v="3-Falha na Instrumentação"/>
    <s v="3.2 - Sem sinal/indicação/alarme"/>
    <s v="3-Operação/Manutenção"/>
    <s v="3.4-Desgaste e deterioção esperados."/>
    <x v="3"/>
    <s v="1-Substituição"/>
    <n v="654.84999999997672"/>
  </r>
  <r>
    <x v="2"/>
    <x v="4"/>
    <s v="C-3123102A - MANUT PREV 16M "/>
    <s v="NÃO"/>
    <s v="Preventiva"/>
    <s v="Não se aplica"/>
    <s v="Não se aplica"/>
    <x v="1"/>
    <x v="8"/>
    <s v="Compressor"/>
    <s v="Preventiva 16000 horas"/>
    <d v="2019-10-01T00:00:00"/>
    <d v="2019-10-14T15:00:00"/>
    <d v="2019-09-30T23:59:00"/>
    <n v="327"/>
    <n v="1.6666666720993817E-2"/>
    <s v="NÃO"/>
    <x v="0"/>
    <s v="NÃO"/>
    <s v="Manutenção preventiva"/>
    <s v="Manutenção preventiva"/>
    <s v="Manutenção preventiva"/>
    <s v="Manutenção preventiva"/>
    <x v="5"/>
    <s v="10-Revisão geral"/>
    <n v="327.01666666672099"/>
  </r>
  <r>
    <x v="2"/>
    <x v="4"/>
    <s v="OE 2021902275 -  C-123102B - XYL-1231502B substituir solenoide – PF: Daniel_x000a_Conforme negociado junto a operação, foi realizado na oportunidade de parada do compressor devido as redução de vazão da unidade a substituição da solenóide da slide valve que apresentou vazamento em 30/09._x000a_"/>
    <s v="NÃO"/>
    <s v="Intervenção por condição"/>
    <s v="XYL-1231502B"/>
    <s v="Solenoíde"/>
    <x v="1"/>
    <x v="30"/>
    <s v="Controle e monitoramento"/>
    <s v="Substituição de solenoide"/>
    <d v="2019-10-04T13:00:00"/>
    <d v="2019-10-04T15:30:00"/>
    <d v="2019-08-15T18:50:00"/>
    <n v="2.5000000001164153"/>
    <n v="1194.1666666666861"/>
    <s v="SIM"/>
    <x v="0"/>
    <s v="NÃO"/>
    <s v="3-Falha na Instrumentação"/>
    <s v="3.2 - Sem sinal/indicação/alarme"/>
    <s v="3-Operação/Manutenção"/>
    <s v="3.4-Desgaste e deterioção esperados."/>
    <x v="1"/>
    <s v="1-Substituição"/>
    <n v="1196.6666666668025"/>
  </r>
  <r>
    <x v="2"/>
    <x v="4"/>
    <s v="Análise SD UAPO I e C-123102A – PF: Daniel _x000a_Hoje por volta de 15h40 houve SD da UAPO I e do C-123102A. Mobilizada equipe de Automação para realizar um diagnóstico inicial da falha. Observamos que o compressor tripou por pressão baixa na sucção devido após o fechamento indevido da FV-1231001 que levou a queda de toda a UAPO I. Estava ocorrendo no momento corretiva no PIT-1231003 pela equipe da Hirsa e passamos a analisar a malha deste instrumento. Identificado que a malha se encontrava em manual ao longo de toda a manutenção (confirmado com Sup. Odenir). Verificado que a estratégia de controle da FV-001 recebe informações do PIT-003, que está no mesmo bloco PID do posicionador da FV. Também existem mais dois blocos separados para esta estratégia em cascata, um com o FIT-001 e outro com o TIT-002. Identificamos também que no momento que o PIT-003 foi retirado para calibração de manhã, além do posicionador da válvula ir pra Out (como era esperado), também o TIT-002 que está em outro bloco foi pra out. O PIT-003 retornou da calibração por volta de 15h25. Somente após 16 minutos do retorno deste instrumento, houve o trip, onde foi verificado esta sequência de eventos: FIT-001 perdeu indicação; FV-001 perdeu indicação; TIT-002 retornou da indicação de Out; FIT-001 retornou indicação; Tudo foi normalizado as 15h45. OP partiu a planta normalmente em seguida, colocando o C-123102B para operar. Após esta análise breve, estamos suspeitando de que um possível processamento elevado da DFI destes instrumentos ou falha na rede de campo pode ter ocasionado o problema. No entanto, ainda é cedo para afirmar. Amanhã equipe deverá realizar teste de qualidade da rede para tentar identificar se há algum instrumento específico causando problemas ou se o motivo é outro._x000a_"/>
    <s v="sim"/>
    <s v="Corretiva"/>
    <s v="FV-1231001"/>
    <s v="Não se aplica"/>
    <x v="1"/>
    <x v="6"/>
    <s v="Controle e monitoramento"/>
    <s v="Avaliação de evento de queda. Associado a fechamento abrupto de FV-1231001_x000a_(2019-010147-A-RTA)"/>
    <d v="2019-10-10T15:16:00"/>
    <d v="2019-10-10T16:16:00"/>
    <d v="2019-10-01T18:51:00"/>
    <n v="0.99999999994179234"/>
    <n v="212.41666666668607"/>
    <s v="SIM"/>
    <x v="1"/>
    <s v="NÃO"/>
    <s v="5-Falha Externa"/>
    <s v="5.3-Influências Externas diversas"/>
    <s v="3-Operação/Manutenção"/>
    <s v="3.3-Erro de manutenção"/>
    <x v="2"/>
    <s v="6-Verificação"/>
    <n v="213.41666666662786"/>
  </r>
  <r>
    <x v="2"/>
    <x v="4"/>
    <s v="OI 2022063679 C-123102C - Falha Slide 2 Estágio  - PF: Daniel_x000a_Acionado a manutenção por volta das 14h00 com a informação do COTUR de falha na slide valve do 2º estágio do compressor de propano C da fase I, a equipe da operação tentou a modulação da válvula em manual com duas bombas sem sucesso, Dessa forma, foi decidido por entrar e máquina A que estava disponível e logo em seguida parar a máquina C para intervenção. Atividade liberada pelo gerente do ativo, foi emitida ordem imediata para equipe de instrumentação. Em campo constatamos que houve dano no visor local (acrílico) da solenoide(pneumática) de fechamento, foi substituído o componente danificado por peça sobressalente, em seguida realizado teste funcional com sucesso. Equipamento liberado as 16h00, está previsto para amanhã o retorno desta máquina em operação para realização de atividades programadas no compressor C-123102B previstas na programação da semana S#42._x000a_"/>
    <s v="NÃO"/>
    <s v="Intervenção por condição"/>
    <s v="C-123102C"/>
    <s v="Circuito de acionamento da Slide valve 2 estágio"/>
    <x v="1"/>
    <x v="9"/>
    <s v="Controle e monitoramento"/>
    <s v="Substituição de visor de solenoíde de circuito de acionamento da Slide"/>
    <d v="2019-10-14T13:00:00"/>
    <d v="2019-10-14T16:00:00"/>
    <d v="2018-11-30T12:30:00"/>
    <n v="3"/>
    <n v="7632.4999999998836"/>
    <s v="SIM"/>
    <x v="0"/>
    <s v="NÃO"/>
    <s v="1-Falha Mecânica"/>
    <s v="1.1-Vazamento"/>
    <s v="1-Projeto"/>
    <s v="1.2-Materiais Inadequado"/>
    <x v="1"/>
    <s v="1-Substituição"/>
    <n v="7635.4999999998836"/>
  </r>
  <r>
    <x v="2"/>
    <x v="4"/>
    <s v="OM 2021126979 C-123102B - Eliminar vazamento óleo TE-1231522B – PF: Daniel (PFCEO+PST COTUR - Concluído)_x000a_Hoje conforme programado tivemos atuação da equipe de instrumentação na corretiva do sensor de temperatura TE-522B instalado no mancal do compressor que apresentava vazamento de óleo em sua conexão. Foi identificado uma montagem inadequada para as conexões do termoelemento, foi realizado substituição das conexões e sanado o vazamento. Em seguida foi realizado pressurização da máquina pela operação e não foi constatado mais nenhum indício de vazamento. Equipamento liberado por volta das 17h00. Item quitado da PST do COTUR._x000a_"/>
    <s v="NÃO"/>
    <s v="Intervenção por condição"/>
    <s v="TE-522B "/>
    <s v="Conexão de instrumento"/>
    <x v="1"/>
    <x v="30"/>
    <s v="Controle e monitoramento"/>
    <s v="Substituição de conexão bucim para poço"/>
    <d v="2019-10-16T08:30:00"/>
    <d v="2019-10-16T14:30:00"/>
    <d v="2019-10-04T15:30:00"/>
    <n v="6"/>
    <n v="280.99999999988358"/>
    <s v="SIM"/>
    <x v="0"/>
    <s v="NÃO"/>
    <s v="1-Falha Mecânica"/>
    <s v="1.1-Vazamento"/>
    <s v="1-Projeto"/>
    <s v="1.2-Materiais Inadequado"/>
    <x v="0"/>
    <s v="1-Substituição"/>
    <n v="286.99999999988358"/>
  </r>
  <r>
    <x v="2"/>
    <x v="4"/>
    <s v="OM 2022012318 C-123102B Subst. Solenóide danificada TV-1231513B – PF: Daniel (PFCEO+PST COTUR- Prazo 18/10)_x000a_Foi identificado que o sobressalente reservado não era compatível, equipe de instrumentação realizou tentativa de reparo de uma solenóide em bancada sem sucesso. Supervisor Thomaz segue avaliando o estoque na tentativa de conseguir um sobressalente compatível em estoque para realizar a substituição. Atividade será dado continuidade amanhã. _x000a_18/10 - Realizada a tentativa de reparo da solenóide instalada em campo, porém quando instalado no campo não funcionou. Supervisor Thomaz verificou diversos NM's em estoque porém não compatíveis. No final da tarde o Sup. Thomaz realizou nova busca no estoque até que encontrou um sobressalente que pudesse ser instalado em campo. Realizada a substituição da solenóide e realizado os testes de movimentação da válvula com sucesso em conjunto com a operação._x000a__x000a_"/>
    <s v="NÃO"/>
    <s v="Corretiva planejada"/>
    <s v="TV-1231513B"/>
    <s v="Soleinoide"/>
    <x v="1"/>
    <x v="30"/>
    <s v="Controle e monitoramento"/>
    <s v="Substituição da solenoíde"/>
    <d v="2019-10-17T08:00:00"/>
    <d v="2019-10-18T17:00:00"/>
    <d v="2019-10-16T14:30:00"/>
    <n v="33"/>
    <n v="17.500000000116415"/>
    <s v="SIM"/>
    <x v="0"/>
    <s v="NÃO"/>
    <s v="3-Falha na Instrumentação"/>
    <s v="3.2 - Sem sinal/indicação/alarme"/>
    <s v="5-Miscelâneas"/>
    <s v="5.5 Desconhecida"/>
    <x v="0"/>
    <s v="1-Substituição"/>
    <n v="50.500000000116415"/>
  </r>
  <r>
    <x v="2"/>
    <x v="4"/>
    <s v="OM 2021240131 C-3123102B - Manutenção preventiva 16M "/>
    <s v="NÃO"/>
    <s v="Preventiva"/>
    <s v="Não se aplica"/>
    <s v="Não se aplica"/>
    <x v="1"/>
    <x v="2"/>
    <s v="Compressor"/>
    <s v="Preventiva 8000 horas"/>
    <d v="2019-10-17T08:00:00"/>
    <d v="2019-10-17T17:00:00"/>
    <d v="2019-09-18T17:00:00"/>
    <n v="9"/>
    <n v="687"/>
    <s v="SIM"/>
    <x v="0"/>
    <s v="NÃO"/>
    <s v="Manutenção preventiva"/>
    <s v="Manutenção preventiva"/>
    <s v="Manutenção preventiva"/>
    <s v="Manutenção preventiva"/>
    <x v="5"/>
    <s v="10-Revisão geral"/>
    <n v="696"/>
  </r>
  <r>
    <x v="2"/>
    <x v="4"/>
    <s v="OM 2021240131 C-3123102B - Manutenção preventiva 16M "/>
    <s v="NÃO"/>
    <s v="Preventiva"/>
    <s v="Não se aplica"/>
    <s v="Não se aplica"/>
    <x v="1"/>
    <x v="2"/>
    <s v="Compressor"/>
    <s v="Preventiva 8000 horas"/>
    <d v="2019-10-19T08:00:00"/>
    <d v="2019-10-19T19:00:00"/>
    <d v="2019-10-17T17:00:00"/>
    <n v="10.999999999883585"/>
    <n v="39"/>
    <s v="SIM"/>
    <x v="0"/>
    <s v="NÃO"/>
    <s v="Manutenção preventiva"/>
    <s v="Manutenção preventiva"/>
    <s v="Manutenção preventiva"/>
    <s v="Manutenção preventiva"/>
    <x v="5"/>
    <s v="10-Revisão geral"/>
    <n v="49.999999999883585"/>
  </r>
  <r>
    <x v="2"/>
    <x v="4"/>
    <s v="OM 2021240131 C-3123102B - Manutenção preventiva 16M "/>
    <s v="NÃO"/>
    <s v="Preventiva"/>
    <s v="Não se aplica"/>
    <s v="Não se aplica"/>
    <x v="1"/>
    <x v="2"/>
    <s v="Compressor"/>
    <s v="Preventiva 8000 horas"/>
    <d v="2019-10-20T08:00:00"/>
    <d v="2019-10-20T16:00:00"/>
    <d v="2019-10-19T19:00:00"/>
    <n v="7.9999999998835847"/>
    <n v="13.000000000116415"/>
    <s v="SIM"/>
    <x v="0"/>
    <s v="NÃO"/>
    <s v="Manutenção preventiva"/>
    <s v="Manutenção preventiva"/>
    <s v="Manutenção preventiva"/>
    <s v="Manutenção preventiva"/>
    <x v="5"/>
    <s v="10-Revisão geral"/>
    <n v="21"/>
  </r>
  <r>
    <x v="2"/>
    <x v="4"/>
    <s v="OM 2021240131 C-3123102B - Manutenção preventiva 16M "/>
    <s v="NÃO"/>
    <s v="Preventiva"/>
    <s v="Não se aplica"/>
    <s v="Não se aplica"/>
    <x v="1"/>
    <x v="2"/>
    <s v="Compressor"/>
    <s v="Preventiva 8000 horas"/>
    <d v="2019-10-21T08:00:00"/>
    <d v="2019-10-21T17:00:00"/>
    <d v="2019-10-20T16:00:00"/>
    <n v="9"/>
    <n v="16.000000000116415"/>
    <s v="SIM"/>
    <x v="0"/>
    <s v="NÃO"/>
    <s v="Manutenção preventiva"/>
    <s v="Manutenção preventiva"/>
    <s v="Manutenção preventiva"/>
    <s v="Manutenção preventiva"/>
    <x v="5"/>
    <s v="10-Revisão geral"/>
    <n v="25.000000000116415"/>
  </r>
  <r>
    <x v="2"/>
    <x v="4"/>
    <s v="OM 2021240131 C-3123102B - Manutenção preventiva 16M "/>
    <s v="NÃO"/>
    <s v="Preventiva"/>
    <s v="Não se aplica"/>
    <s v="Não se aplica"/>
    <x v="1"/>
    <x v="2"/>
    <s v="Compressor"/>
    <s v="Preventiva 8000 horas"/>
    <d v="2019-10-22T07:00:00"/>
    <d v="2019-10-22T17:00:00"/>
    <d v="2019-10-21T17:00:00"/>
    <n v="10.000000000116415"/>
    <n v="13.999999999883585"/>
    <s v="SIM"/>
    <x v="0"/>
    <s v="NÃO"/>
    <s v="Manutenção preventiva"/>
    <s v="Manutenção preventiva"/>
    <s v="Manutenção preventiva"/>
    <s v="Manutenção preventiva"/>
    <x v="5"/>
    <s v="10-Revisão geral"/>
    <n v="24"/>
  </r>
  <r>
    <x v="2"/>
    <x v="4"/>
    <s v="OI 2022146858 - SDV-1231503A Válvula em falha – PF: Boito – Continuação Outubro_x000a_Por volta das 22h de 31/10 ocorreu o shutdown devido falha da SDV-123503A, Verificado pela equipe de grandes máquinas que o 1º evento foi o XA-1231577A, de falha da SDY-503. Logo em seguida ocorreu o XA-1231578A, de falha da SDY-504. Sendo verificado em campo que a SDV-504 está em falha e não responde ao comando de fechamento. A SDV-503 não responde ao comando de fechamento e, ao tentar fechar, entra em falha (após reconhecer o alarme, sai da condição de falha). Liberada PT imediata para instrumentação que na SDV-503 foi identificada uma falha na solnenóide de atuação que foi substituída, testada a válvula com sucesso. A SDV-504 foi identificado que estava sem alimentação de ar, onde foi realizada a substituição da reguladora estava quebrada sendo testada junto ao operador e liberado o compressor para operação.iw3i_x000a_"/>
    <s v="sim"/>
    <s v="Corretiva"/>
    <s v="SDV-1231503A"/>
    <s v="Bobina de soleinoide de acionamento SDV-1231503A"/>
    <x v="1"/>
    <x v="6"/>
    <s v="Controle e monitoramento"/>
    <s v="Substituição bobina"/>
    <d v="2019-10-31T21:42:00"/>
    <d v="2019-10-31T23:59:00"/>
    <d v="2019-10-10T16:16:00"/>
    <n v="2.2833333332673647"/>
    <n v="509.43333333340706"/>
    <s v="SIM"/>
    <x v="1"/>
    <s v="NÃO"/>
    <s v="3-Falha na Instrumentação"/>
    <s v="3.3- Sinal/Indicação/Alarme falso"/>
    <s v="Em análise"/>
    <s v="5.5 Desconhecida"/>
    <x v="2"/>
    <s v="1-Substituição"/>
    <n v="511.71666666667443"/>
  </r>
  <r>
    <x v="2"/>
    <x v="4"/>
    <s v="OI 2021956331 - C-3123701A - Análise do SD do compressor em 02/10 – PF: Suzuki_x000a_Realizado análise inicial da queda do compressor C-3123701A em 02/10 por atuação do sensor de vibração LA do mancal do motor"/>
    <s v="sim"/>
    <s v="Corretiva"/>
    <s v="VT-31237903"/>
    <s v="Desconhecido"/>
    <x v="0"/>
    <x v="0"/>
    <s v="Controle e monitoramento"/>
    <s v="Verificação geral do sistema e implementação de Delay no monitoramento de vibração"/>
    <d v="2019-10-02T14:39:00"/>
    <d v="2019-10-03T19:00:00"/>
    <d v="2019-02-24T14:30:00"/>
    <n v="28.349999999860302"/>
    <n v="5280.1500000001397"/>
    <s v="SIM"/>
    <x v="1"/>
    <s v="NÃO"/>
    <s v="3-Falha na Instrumentação"/>
    <s v="3.3- Sinal/Indicação/Alarme falso"/>
    <s v="1-Projeto"/>
    <s v="1.0-Geral"/>
    <x v="2"/>
    <s v="3-Modificação"/>
    <n v="5308.5"/>
  </r>
  <r>
    <x v="2"/>
    <x v="4"/>
    <s v="TRIP no C-3123701A por atuação do PSHH-31237907A (pressão muito alta na sucção do 1º estágio)_x000a_"/>
    <s v="sim"/>
    <s v="Corretiva"/>
    <s v="PSHH-31237907A"/>
    <s v="Não se aplica"/>
    <x v="0"/>
    <x v="0"/>
    <s v="Controle e monitoramento"/>
    <s v="Repartida do equipamento"/>
    <d v="2019-10-14T03:50:00"/>
    <d v="2019-10-14T08:00:00"/>
    <d v="2019-10-03T19:00:00"/>
    <n v="4.1666666668024845"/>
    <n v="248.83333333331393"/>
    <s v="SIM"/>
    <x v="1"/>
    <s v="NÃO"/>
    <s v="5-Falha Externa"/>
    <s v="5.3-Influências Externas diversas"/>
    <s v="3-Operação/Manutenção"/>
    <s v="3.2-Erro de operação"/>
    <x v="2"/>
    <s v="6-Verificação"/>
    <n v="253.00000000011642"/>
  </r>
  <r>
    <x v="2"/>
    <x v="4"/>
    <s v="B-513201A - Sanar falha temp. alta "/>
    <s v="sim"/>
    <s v="Intervenção por condição"/>
    <s v="B-513201A "/>
    <s v="Selo mecânico"/>
    <x v="2"/>
    <x v="27"/>
    <s v="Bombas"/>
    <s v="Substituição do selo mecânico da bomba"/>
    <d v="2019-10-03T10:00:00"/>
    <d v="2019-10-09T16:30:00"/>
    <d v="2018-07-12T12:00:00"/>
    <n v="150.50000000005821"/>
    <n v="10749.999999999942"/>
    <s v="SIM"/>
    <x v="0"/>
    <s v="NÃO"/>
    <s v="1-Falha Mecânica"/>
    <s v="1.1-Vazamento"/>
    <s v="3-Operação/Manutenção"/>
    <s v="3.4-Desgaste e deterioção esperados."/>
    <x v="0"/>
    <s v="1-Substituição"/>
    <n v="10900.5"/>
  </r>
  <r>
    <x v="2"/>
    <x v="4"/>
    <s v="B-6315101B Selagem com Pressão baixa "/>
    <s v="NÃO"/>
    <s v="Intervenção por condição"/>
    <s v="V-B-6315101B "/>
    <m/>
    <x v="2"/>
    <x v="65"/>
    <s v="Bombas"/>
    <s v="Foi realizado acompanhamento na pressão do sistema de selagem da B-6315101B após a pressurização do sistema._x000a_Foi abastecido e pressurizado o sistema de selagem as 15:00 com uma pressão de 10,516kgf/cm2_x000a_A pressão no sistema na partida da bomba, as 16:30hs era 10,436 kgf/cm2, tendo o equipamento operado até as 23:14hs, houve uma pequena queda de pressão até as 10hs com o equipamento em stand-by. Portanto será necessário um acompanhamento através do PIT-6315101B, o referido instrumento não foi localizado no P.I., deve ser incluído, ou até que a inclusão seja feita, deve ser implantada a ronda periódica para que seja verificado a pressão do sistema de selagem da B-6315101A/B não devendo o mesmo permanecer abaixo de 7 kgf/cm2."/>
    <d v="2019-10-15T08:00:00"/>
    <d v="2019-10-17T08:00:00"/>
    <d v="2018-11-16T16:00:00"/>
    <n v="48"/>
    <n v="7984.0000000001164"/>
    <s v="SIM"/>
    <x v="0"/>
    <s v="NÃO"/>
    <s v="6-Miscelâneas"/>
    <s v="6.0-Geral"/>
    <s v="Em análise"/>
    <s v="1.0-Geral"/>
    <x v="4"/>
    <s v="1-Substituição"/>
    <n v="8032.0000000001164"/>
  </r>
  <r>
    <x v="2"/>
    <x v="4"/>
    <s v="OM 2021899631 - B-123101A  - SUBSTITUIR REDUTOR – PF: Gobis (PST Cotur + PFCEO prazo 04/10)_x000a_Conforme programado foi retirado o redutor e o motor, desacoplado em oficina, retirado o cubo. Montado no novo redutor, acoplado o motor e montado o cubo. Amanhã será montado em campo, será realizado o alinhamento e conectado os cabos_x000a_03/10 - Montado o motor e redutor em campo, alinhado o conjunto e conectado os cabos, estado e liberado para operação. O equipamento entrou em operação sem anormalidades._x000a_"/>
    <s v="NÃO"/>
    <s v="Intervenção por condição"/>
    <s v="B-123101A "/>
    <s v="Redutor mecânico"/>
    <x v="2"/>
    <x v="42"/>
    <s v="Bombas"/>
    <s v="Substituição do redutor"/>
    <d v="2019-10-02T08:00:00"/>
    <d v="2019-10-03T17:00:00"/>
    <d v="2019-09-27T15:30:00"/>
    <n v="33"/>
    <n v="112.5"/>
    <s v="SIM"/>
    <x v="0"/>
    <s v="NÃO"/>
    <s v="2-Falha de Material"/>
    <s v="2.4-Desgaste"/>
    <s v="3-Operação/Manutenção"/>
    <s v="3.4-Desgaste e deterioção esperados."/>
    <x v="0"/>
    <s v="1-Substituição"/>
    <n v="145.5"/>
  </r>
  <r>
    <x v="2"/>
    <x v="4"/>
    <s v="OM 2020827820 - CJ da B-2123101A Substituir Redutor e Motor – PF: Gobis"/>
    <s v="NÃO"/>
    <s v="Intervenção por condição"/>
    <s v="B-2123101A"/>
    <s v="Redutor mecânico"/>
    <x v="2"/>
    <x v="32"/>
    <s v="Bombas"/>
    <s v="Substituição do redutor por modelo sem acoplamento lanterna"/>
    <d v="2019-10-14T08:30:00"/>
    <d v="2019-10-15T17:00:00"/>
    <d v="2019-08-30T11:00:00"/>
    <n v="32.500000000116415"/>
    <n v="1077.4999999998836"/>
    <s v="SIM"/>
    <x v="0"/>
    <s v="NÃO"/>
    <s v="1-Falha Mecânica"/>
    <s v="1.2-Vibração"/>
    <s v="3-Operação/Manutenção"/>
    <s v="3.4-Desgaste e deterioção esperados."/>
    <x v="0"/>
    <s v="3-Modificação"/>
    <n v="1110"/>
  </r>
  <r>
    <x v="2"/>
    <x v="10"/>
    <s v="OM 2022269339 GE-513201A - Análise de Falha SD (PST COTUR) ) _x000a_Hoje por volta das 07h50 tivemos um SD do TG-A devido atuação o sistema fogo confirmado no interior do hood da máquina, houve disparo de 01 (uma) bateria de CO2. Acarretando no descarte de cargas do TG`s, houve a queda dos compressores de venda vendas A e D neste evento. Com isso, foi autorizado emissão de PT sem ordem para atuação imediata da equipes da MI. Engs. Lucas e Boito com apoio da equipe de analítica e mecânica realizaram avaliação no registros do logger do sistema e identificaram o atuação do sensor de fogo 28FPEV3 por volta 07h48 por 3 segundos, na sequência houve abertura dos cilindros de CO2, fechamento dos dampers externos e a parada da máquina. Em inspeção realizada em campo no interior do hood não foi encontrado nenhum indício aparente de fogo, foi aberta a janela lateral para verificação abaixo da saída de gases quente e também não foi identificado nenhum resquício ou presença de queima. Foi encontrado somente no lado oposto a essa janela a presença de um pouco de óleo, mas tudo indica é um resíduo antigo pois é um ponto não tem acesso para limpeza. Em paralelo com essa inspeção a equipe de analítica e mecânica substituíram as três cilindros de C02 com apoio da equipe de movimentação de carga. Foi encontrado abaixo da região da VIGV uma mancha branca juntamente com pequeno resíduo uma espécie de mistura de graxa com sujeira. Foi realizado também pela analítica verificação deste sensor, feito a limpeza da lente, verificado a integridade do cabeamento e testado seu acionamento local com ímã, não foram encontrados anormalidades. Enfim, não conseguimos nada conclusivo nessa avaliação inicial, a ideia é amanhã nossa equipe de engenharia junto ao GPI delinearmos uma ordem especifica para darmos continuidade nessa análise de falha. Foi emitido registro de anomalia conforme novo padrão do MI pelos Eng. Lucas e Boito para subsidiar as recomendações deste planejamento. A primeira etapa será limpeza geral no interior do hood pela equipe de mecânica e limpeza industrial. GPI-TBM: Isabela, precisaremos do vosso apoio para delinear essa ordem com eng. Lucas, favor incluir nessa ordem as etapas já realizadas hoje da analítica, troca dos cilindros e inspeção inicial interna no hood. Sugiro também verificar se temos sobressalente deste sensor em estoque para troca por desencargo, considerando que este é o segundo evento de SD nesta máquina neste mesmo sensor. Pelo registro do SAP tivemos um evento em Abril/19 e este agora no mesmo sensor._x000a_"/>
    <s v="sim"/>
    <s v="Corretiva"/>
    <s v="28FPEV03"/>
    <s v="Selo dos mancais da GG"/>
    <x v="4"/>
    <x v="17"/>
    <s v="Proteção contra incêndio e gás"/>
    <s v="Realizado substituição do banco de cilíndros de CO2 e teste para verificar funcionamento do sensor"/>
    <d v="2019-11-27T07:50:00"/>
    <d v="2019-11-27T17:00:00"/>
    <d v="2019-08-23T17:00:00"/>
    <n v="9.1666666666860692"/>
    <n v="2294.8333333333139"/>
    <s v="SIM"/>
    <x v="1"/>
    <s v="NÃO"/>
    <s v="2-Falha de Material"/>
    <s v="2.4-Desgaste"/>
    <s v="3-Operação/Manutenção"/>
    <s v="3.4-Desgaste e deterioção esperados."/>
    <x v="2"/>
    <s v="1-Substituição"/>
    <n v="2304"/>
  </r>
  <r>
    <x v="2"/>
    <x v="10"/>
    <s v="28/11 - Hoje foi dado continuidade na avaliação em campo no interior do Hood pelo Eng. Lucas e Boito, foi i identificado a presença óleo na chaparia do teto próximo ao duto de entrada de ar de ventilação, trilho da talha, lateral da estrutura, em grande parte da superfície das tubulações. A suspeita é de que parte do óleo vaporizado no demister esteja sendo succionado para dentro hood causando saturação em todo ambiente interno com óleo e com isso alterando o espectro de onda captada pelo detector de fogo. Foram retiradas fotos de interior do hood indicados os pontos para realização da limpeza. Conforme combinado foi realizado pelo GPI com apoio do Eng. Lucas o delineamento de ordem para darmos continuidade a análise de falha do evento de SD do dia 27/11, já foi realizada AR/TRIA da ordem juntamente com as demais autorizações gerenciais. Foram anexadas na ordem as fotos juntamente com registro de diagnóstico de falha elaborado pela equipe de engenharia. Amanhã será realizado limpeza geral no interior do hood com apoio da limpeza industrial e também será feito limpeza na casa de filtros de ar conforme recomendação inclusa na ordem. Equipamento segue disponível como reserva critica até a finalização dessa análise de falha._x000a_"/>
    <s v="NÃO"/>
    <s v="Corretiva planejada"/>
    <s v="28FPEV03"/>
    <s v="Selo dos mancais da GG"/>
    <x v="4"/>
    <x v="17"/>
    <s v="Proteção contra incêndio e gás"/>
    <s v="Inspeção interna ao hood em busca de evidências de ocorrência de chama em seu interior."/>
    <d v="2019-11-28T09:00:00"/>
    <d v="2019-11-28T11:00:00"/>
    <d v="2019-11-27T07:50:00"/>
    <n v="2.0000000000582077"/>
    <n v="25.166666666627862"/>
    <s v="NÃO"/>
    <x v="0"/>
    <s v="NÃO"/>
    <s v="2-Falha de Material"/>
    <s v="2.4-Desgaste"/>
    <s v="3-Operação/Manutenção"/>
    <s v="3.4-Desgaste e deterioção esperados."/>
    <x v="2"/>
    <s v="9-Inspeção"/>
    <n v="27.166666666686069"/>
  </r>
  <r>
    <x v="2"/>
    <x v="10"/>
    <s v="29/11 - Hoje conforme combinado tivemos a liberação de atividade extraprogramada para equipe de mecânica para realização de limpeza geral no interior do hood do TG-A. Houve atraso para iniciar essa tarefa devido a necessidade de assinatura da PT vermelha e também da indisponibilidade no período da manhã do caminhão vácuo. Superado essa etapa, após o almoço foi realizada inspeção na casa de filtros do sistema de ventilação onde verificamos que os inferiores que estavam com a aparecia mais degradada. Foi realizada limpeza na casa de fitros em em seguida feito a inversão dos filtros inferiores pelos superiores conforme recomendação da equipe engenharia. Realizada a limpeza na parte inferior do piso do hood com caminhão vácuo e também na região abaixo da saída de gases quentes, mais específico na parte oposta a janela de visita que o local aonde havia resíduo de óleo. Devido ao tardar do horário atividade foi paralisada para disponibilizar a máquina para operação. Atividade prossegue na segunda-feira, dia 02/12."/>
    <s v="NÃO"/>
    <s v="Corretiva planejada"/>
    <s v="28FPEV03"/>
    <s v="Selo dos mancais da GG"/>
    <x v="4"/>
    <x v="17"/>
    <s v="Proteção contra incêndio e gás"/>
    <s v="Realizado limpeza interna do hood e rodízio (devido a falta de material) dos filtros do ar de ventilação"/>
    <d v="2019-11-29T07:40:00"/>
    <d v="2019-11-29T18:40:00"/>
    <d v="2019-11-28T11:00:00"/>
    <n v="11.000000000058208"/>
    <n v="20.666666666627862"/>
    <s v="NÃO"/>
    <x v="0"/>
    <s v="NÃO"/>
    <s v="2-Falha de Material"/>
    <s v="2.4-Desgaste"/>
    <s v="3-Operação/Manutenção"/>
    <s v="3.4-Desgaste e deterioção esperados."/>
    <x v="2"/>
    <s v="12-Outra"/>
    <n v="31.666666666686069"/>
  </r>
  <r>
    <x v="2"/>
    <x v="10"/>
    <s v="OM 2022105323 GE-513201B Substituir peças seção quente – PF: Lucas_x000a_Realizada a remoção do conjunto da câmara 6 e substituído o bocal e suporte. _x000a_._x000a_"/>
    <s v="NÃO"/>
    <s v="Corretiva planejada"/>
    <s v="Câmaras de combustão"/>
    <m/>
    <x v="4"/>
    <x v="81"/>
    <m/>
    <m/>
    <m/>
    <m/>
    <m/>
    <n v="0"/>
    <n v="0"/>
    <s v="NÃO"/>
    <x v="0"/>
    <s v="NÃO"/>
    <s v="1-Falha Mecânica"/>
    <s v="1.1-Vazamento"/>
    <s v="3-Operação/Manutenção"/>
    <s v="3.3-Erro de manutenção"/>
    <x v="0"/>
    <s v="4-Ajuste"/>
    <n v="0"/>
  </r>
  <r>
    <x v="2"/>
    <x v="10"/>
    <s v="04/11 - Realizada a substituição do bocal de descarga da câmara e o suporte frame da câmara 6. Assim finalizando a substituição dos componentes da seção quente previstas"/>
    <s v="NÃO"/>
    <s v="Corretiva planejada"/>
    <s v="Câmaras de combustão"/>
    <m/>
    <x v="4"/>
    <x v="81"/>
    <m/>
    <m/>
    <m/>
    <m/>
    <m/>
    <n v="0"/>
    <n v="0"/>
    <s v="NÃO"/>
    <x v="0"/>
    <s v="NÃO"/>
    <s v="3-Falha na Instrumentação"/>
    <s v="3.1-Falha de Controle"/>
    <s v="3-Operação/Manutenção"/>
    <s v="3.4-Desgaste e deterioção esperados."/>
    <x v="1"/>
    <s v="1-Substituição"/>
    <n v="0"/>
  </r>
  <r>
    <x v="2"/>
    <x v="10"/>
    <s v="OM 2022127692 C-123101D- Falha Malha Anti-surge CCC – PF: Boito_x000a_Em avanço a análise de falha na malha da anti surge do compressor, recebemos a informação da GE de uma possível falha no controlador e uma das ações seria verificar a fonte do controlador. "/>
    <s v="NÃO"/>
    <s v="Corretiva"/>
    <s v="FIC-208"/>
    <s v="FIC-208"/>
    <x v="3"/>
    <x v="5"/>
    <s v="Controle e monitoramento"/>
    <s v="SUBSTITUIÇÃO DO CONTROLADOR"/>
    <d v="2019-11-06T09:15:00"/>
    <d v="2019-11-06T17:00:00"/>
    <d v="2019-10-31T16:00:00"/>
    <n v="7.7500000001164153"/>
    <n v="137.25"/>
    <s v="NÃO"/>
    <x v="0"/>
    <s v="NÃO"/>
    <s v="3-Falha na Instrumentação"/>
    <s v="3.1-Falha de Controle"/>
    <s v="3-Operação/Manutenção"/>
    <s v="3.4-Desgaste e deterioção esperados."/>
    <x v="1"/>
    <s v="1-Substituição"/>
    <n v="145.00000000011642"/>
  </r>
  <r>
    <x v="2"/>
    <x v="10"/>
    <s v="OM 2022127692 C-123101D- Falha Malha Anti-surge CCC – PF: Boito_x000a_Em avanço a análise de falha na malha da anti surge do compressor, recebemos a informação da GE de uma possível falha no controlador e uma das ações seria verificar a fonte do controlador. "/>
    <s v="NÃO"/>
    <s v="Corretiva"/>
    <s v="FIC-208"/>
    <s v="FIC-208"/>
    <x v="3"/>
    <x v="5"/>
    <s v="Controle e monitoramento"/>
    <s v="SUBSTITUIÇÃO DO CONTROLADOR"/>
    <d v="2019-11-07T09:15:00"/>
    <d v="2019-11-07T17:00:00"/>
    <d v="2019-11-06T17:00:00"/>
    <n v="7.7500013888929971"/>
    <n v="16.249998611107003"/>
    <s v="NÃO"/>
    <x v="0"/>
    <s v="NÃO"/>
    <s v="3-Falha na Instrumentação"/>
    <s v="3.1-Falha de Controle"/>
    <s v="3-Operação/Manutenção"/>
    <s v="3.4-Desgaste e deterioção esperados."/>
    <x v="1"/>
    <s v="1-Substituição"/>
    <n v="24"/>
  </r>
  <r>
    <x v="2"/>
    <x v="10"/>
    <s v="OM 2022127692 C-123101D- Falha Malha Anti-surge CCC – PF: Boito_x000a_Em avanço a análise de falha na malha da anti surge do compressor, recebemos a informação da GE de uma possível falha no controlador e uma das ações seria verificar a fonte do controlador. "/>
    <s v="NÃO"/>
    <s v="Corretiva"/>
    <s v="FIC-208"/>
    <s v="FIC-208"/>
    <x v="3"/>
    <x v="5"/>
    <s v="Controle e monitoramento"/>
    <s v="Ajuste do controlador"/>
    <d v="2019-11-11T16:00:00"/>
    <d v="2019-11-13T12:00:00"/>
    <d v="2019-11-12T16:30:00"/>
    <n v="44.000000000058208"/>
    <n v="-24.500000000058208"/>
    <s v="SIM"/>
    <x v="0"/>
    <s v="NÃO"/>
    <s v="3-Falha na Instrumentação"/>
    <s v="3.1-Falha de Controle"/>
    <s v="3-Operação/Manutenção"/>
    <s v="3.3-Erro de manutenção"/>
    <x v="2"/>
    <s v="4-Ajuste"/>
    <n v="19.5"/>
  </r>
  <r>
    <x v="2"/>
    <x v="10"/>
    <s v="OM 2018599459 - C-123101E - Subst. Chaves de Vibração Cooler de óleo – PF: Boito_x000a_Conforme programado foi realizada a confecção dos suportes das chaves de vibração, substituída as chaves de vibração e calibração. Ventiladores operaram em torno de 1h30m em teste com sucesso sendo liberado para a operação."/>
    <s v="NÃO"/>
    <s v="Corretiva planejada"/>
    <s v="MCE-VE-450/451/452"/>
    <s v="Chave de vibração"/>
    <x v="3"/>
    <x v="14"/>
    <s v="Controle e monitoramento"/>
    <s v="Substituição da chave de  vibração"/>
    <d v="2019-11-06T07:00:00"/>
    <d v="2019-11-06T19:00:00"/>
    <d v="2019-10-28T17:00:00"/>
    <n v="12"/>
    <n v="205.99999999988358"/>
    <s v="NÃO"/>
    <x v="0"/>
    <s v="NÃO"/>
    <s v="3-Falha na Instrumentação"/>
    <s v="3.3- Sinal/Indicação/Alarme falso"/>
    <s v="3-Operação/Manutenção"/>
    <s v="3.1-Serviço fora das condições de projeto"/>
    <x v="9"/>
    <s v="1-Substituição"/>
    <n v="217.99999999988358"/>
  </r>
  <r>
    <x v="2"/>
    <x v="10"/>
    <s v="OM 2022177788 - C-123101D Falha na partida – PF: Boito_x000a_Após informação do COTUR Birkett ao final do dia de ontem de que OP tentou realizar a sequência de partida do venda D para garantir sua disponibilidade após a intervenção no CCC realizada quinta, sem sucesso, hoje foi aberta esta OM Imediata para TM Danilo avaliar o motivo da falha. O compressor não estava dando condição de partida devido a um alarme relacionado aos controladores do CCC.TM Danilo foi a campo e confirmou que a falha realmente vinha dos controladores e comparou a configuração antiga (antes da troca do controlador realizada na quinta-feira) com a nova (após a troca) e viu diferenças. Decidimos por fazer contato com TM Caleiras para nos auxiliar nesta análise e o mesmo se prontificou a vir dar este apoio. Por volta das 15h, TM Caleiras já estava na unidade. Identificamos que a falha era no controlador FIC-208 (anti-surge), justamente o que havia sido substituído por versão mais recente, Série 3++ (anterior era Série 3+). Equipe então fez contato com Fábio da CCC, que realizou esta substituição na quinta-feira, e foi prontamente atendida. Foram passados logs e realizada a análise em conjunto com o Fábio. Por fim, descobrimos que o parâmetro do CR2 (falha do CCC) estava invertido. Esta inversão é uma das diferenças entre as versões do controlador. Foi alterado o parâmetro, realizado o download e feito um teste de falha no instrumento, simulando a condição de falha no CCC. A resposta do relé foi a esperada. Realizada então uma nova tentativa de sequência de partida pela OP e a mesma ocorreu com sucesso para os passos seguintes. Compressor disponível."/>
    <s v="sim"/>
    <s v="Corretiva"/>
    <s v="FIC-208"/>
    <s v="FIC-208"/>
    <x v="3"/>
    <x v="5"/>
    <s v="Controle e monitoramento"/>
    <s v="Ajuste do parâmetro do CR2 que estava invertido."/>
    <d v="2019-11-09T07:40:00"/>
    <d v="2019-11-09T19:00:00"/>
    <d v="2019-11-07T17:00:00"/>
    <n v="11.333333333255723"/>
    <n v="38.666666666627862"/>
    <s v="SIM"/>
    <x v="1"/>
    <s v="NÃO"/>
    <s v="3-Falha na Instrumentação"/>
    <s v="3.4-Fora de ajuste"/>
    <s v="3-Operação/Manutenção"/>
    <s v="3.3-Erro de manutenção"/>
    <x v="3"/>
    <s v="4-Ajuste"/>
    <n v="49.999999999883585"/>
  </r>
  <r>
    <x v="2"/>
    <x v="10"/>
    <s v="OM 2022149387 C-123101D - Corrigir Erro de Indicação TIT-1231221 – PF: Boito(PRD-COTUR- Concluído) _x000a_Conforme programado foi realizada a intervenção no TIT-221 do compressor de venda &quot;D&quot; em ação conjunta pelas equipes de instrumentação e automação. Foi realizada verificação completa em todo cabeamento de campo para tentar identificar o motivo da falha do instrumento na ECOS. Não foram encontradas pela instrumentação nenhuma anormalidade deste o instrumento de campo que foi substituído por sobressalente até o cartão de entrada do PLC. No entanto, após avaliação da equipe de automação na lógica em comparação com outras máquinas foi constatado que motivo do problema era o range de calibração do instrumento de campo. O instrumento foi calibração com faixa de 0 a 100ºC quando na verdade a faixa correta seria de -50 a 100ºC, feito essa correção no range a indicação do instrumento normalizou de imediato na tela. Atividade finalizada por volta das 15h00."/>
    <s v="NÃO"/>
    <s v="Corretiva planejada"/>
    <s v="TIT-1231221"/>
    <s v="TIT-1231221"/>
    <x v="3"/>
    <x v="5"/>
    <s v="Controle e monitoramento"/>
    <s v="Realizada correção no range do instrumento"/>
    <d v="2019-11-12T08:30:00"/>
    <d v="2019-11-12T16:30:00"/>
    <d v="2019-11-09T19:00:00"/>
    <n v="8.0000000000582077"/>
    <n v="61.5"/>
    <s v="NÃO"/>
    <x v="0"/>
    <s v="NÃO"/>
    <s v="3-Falha na Instrumentação"/>
    <s v="3.4-Fora de ajuste"/>
    <s v="3-Operação/Manutenção"/>
    <s v="3.3-Erro de manutenção"/>
    <x v="3"/>
    <s v="4-Ajuste"/>
    <n v="69.500000000058208"/>
  </r>
  <r>
    <x v="2"/>
    <x v="10"/>
    <s v="OM 2020479112 - PN-C-123101E Instalação MS SQL IHM CAMPO – PF: Boito:(PRD-COTUR - Concluído)_x000a_Conforme programado foi realizado diagnostico prévio para estabelecer a estratégia de restauração do SQL do IHM do compressor de venda E. Foi observado que a base de dados CIMPLICITY estava corrompida devido a alteração do nome do arquivo que foi feita manualmente. Realizado as instalações necessárias na IHM (SLQ studio, windows installer e SLQ server; recuperado a base de dados CIMPLICITY do backup realizado previamente; reconfigurado o OBDC. Após todas as instalações, foram restabelecidos os TREND's e o histórico de alarmes da máquina com sucesso. Foi verificado também o by-pass do sistema de pressurização do painel, em seguida feita a imagem da IHM para o servidor de backup. Equipamento testado e liberado para operação por volta das 15h00."/>
    <s v="NÃO"/>
    <s v="Corretiva planejada"/>
    <s v="PN-C-123101E"/>
    <s v="Base de dados Cimplicity"/>
    <x v="3"/>
    <x v="14"/>
    <s v="Controle e monitoramento"/>
    <s v="Instalado SQL studio, windows installer e SQL server, recuperada base de dados CIMPLICITY e reconfigurado o OBDC."/>
    <d v="2019-11-12T13:00:00"/>
    <d v="2019-11-12T15:00:00"/>
    <d v="2019-11-06T19:00:00"/>
    <n v="2.0000000000582077"/>
    <n v="138"/>
    <s v="NÃO"/>
    <x v="0"/>
    <s v="NÃO"/>
    <s v="3-Falha na Instrumentação"/>
    <s v="3.5-Falha no Software"/>
    <s v="3-Operação/Manutenção"/>
    <s v="3.3-Erro de manutenção"/>
    <x v="3"/>
    <s v="2-Reparo"/>
    <n v="140.00000000005821"/>
  </r>
  <r>
    <x v="2"/>
    <x v="10"/>
    <s v="OM 2022142001 PN-C-123101C - Reaperto geral Painéis de campo/SE(Ação/Abrangência de RTA) – PF: Boito_x000a_Conforme programado foi realizado reaperto geral no painel de campo, caixa junção (PSU BOX) Ex e no K-13 no cubículo comp. 4.3. Informado pela equipe de alguns bornes pertinente as entradas e saídas (analíticas e digitais e reles) do PLC houve a necessidade de aplicação de torque. Na caixa de junção externa PSU BOX também foi necessário aplicação do torque controlado em alguns pontos. Já no no cubículo do K-13 não houve essa necessidade pois estava tudo com torque adequado. Essa atividade de abrangência seguirá conforme rodízio ou oportunidade de parada. Atividade finalizada por volta das17h00, equipamento liberado para operação sem restrições."/>
    <s v="NÃO"/>
    <s v="Preventiva"/>
    <s v="PN-C-123101C"/>
    <m/>
    <x v="3"/>
    <x v="23"/>
    <s v="Painel elétrico"/>
    <s v="Reaperto de conexões"/>
    <d v="2019-11-14T07:11:00"/>
    <d v="2019-11-14T16:32:00"/>
    <d v="2019-10-17T11:00:00"/>
    <n v="9.3499999999185093"/>
    <n v="668.18333333329065"/>
    <s v="NÃO"/>
    <x v="0"/>
    <s v="NÃO"/>
    <s v="Manutenção preventiva"/>
    <s v="Manutenção preventiva"/>
    <s v="Manutenção preventiva"/>
    <s v="Manutenção preventiva"/>
    <x v="5"/>
    <s v="10-Revisão geral"/>
    <n v="677.53333333320916"/>
  </r>
  <r>
    <x v="2"/>
    <x v="10"/>
    <s v="OM 2022113694 - VE-C-123101C- B - Eliminar vibração – PF: Boito (PFCEO)_x000a_OM 2022090047 - VE-C-123101C- C - Eliminar vibração (PFCEO)_x000a_OM 2022125866 - VE-C-123101C- C - Eliminar vibração (PFCEO)_x000a_Hoje conforme programação foi iniciado o mapeamento inicial de vibração dos coolers de óleo do venda &quot;C&quot; com os dampers instalados para termos o histórico das medições antes do início das intervenções programadas. Foi realizada a remoção das grades de proteção e instalado os sensores nos mancais dos ventilador C-B e C-C, em seguida foi partida um a um para coleta de dados pela preditiva. Devido ao tardar do horário e a chuva não foi possível coletar o ventilador C-D, atividade retornar na segunda-feira. Após a conclusão dessa amostragem inicial a próxima etapa será a remoção dos dampers dos três ventiladores para nova coleta pela e preditiva e posterior avaliação pela a equipe de engenharia para estudo da possibilidade de remoção definitiva dos dampers. Ao final do dia equipamento foi liberado para operação sem nenhuma anormalidade._x000a_18/11 - Realizada a remoção do conjunto C-C do campo, transportado para oficina, removido os dampers e iniciada a desmontagem do conjunto em oficina para análise de vibração do conjunto pelo Engenheiro Suzuki. Em conversa com o Eng. Suzuki esta avaliação não será rápida, ficando o compressor C somente com dois ventiladores instalados._x000a_19/11 - Realizada a desmontagem em oficina do VE-C-B, para limpeza e pesagem das pás, dampers e contra pesos, identificada a necessidade de substituição dos rolamentos do ventilador. Atividade continua na quinta feira 21/11. Realizado a coleta de vibração do ventilador C-D, onde foi informado que o ventilador não apresenta níveis de alarme de vibração, encontrando-se em condição melhor que o C-C._x000a_21/11 - Removido toda a estrutura dos dampers, como rolamentos e pinos. Realizado a limpeza do conjunto e montado as pás do mancal. Atividade prossegue amanhã._x000a_22/11 - Instalado o conjunto na área. Reapertado toda a estrutura. Na segunda será instalado a correia e alinhado o conjunto _x000a_25/11 - Reinstalada a correia e alinhado o conjunto. Testado e liberado para operação. Amanhã Eng. Suzuki e Equipe de preditiva podem coletar novos dados de vibração para verificar se houve melhora após atuação da mecânica. Após conclusão da instalação do ventilador VE-C-123101C-B, já foi realizada hoje a remoção da correia e polias deste ventilador. Atividade prossegue amanhã._x000a_26/11 - Dado andamento na atividade de revisão geral do ventilador em oficina pela equipe mecânica com acompanhamento do Eng. Suzuki. Foi desmontado conjunto do ventilador do corpo do ventilador, feito a remoção do mancal e das hélices. Foi verificado após medições em bancada a necessidade de trocar os rolamentos do mancal. Durante essa intervenção também foi constatado o desbalanceamento de massas das pás das hélices com peso superiores a 100 gramas em comparação com peso das pás do ventilador C-B (Coletado na intervenção na S#46). Tudo indica agora que a vibração elevada na estrutura do ventilador é devido a esse desbalanceamento. Eng. Suzuki e Sup. Aoki seguem avaliando a melhor estratégia para viabilizar esse balanceamento de pás com aplicação de pesos em pontos específicos. Caso não seja possível vamos tentar apoio externo em outras unidades ou até mesmo uso de algum contrato. Atividade prossegue amanhã com limpeza geral nas pás e troca dos rolamentos em oficina, o ventilador só deve ser recomposto em campo na segunda-feira, dia 02/12._x000a_27/11 - Foi substituído os rolamentos do mancal e retirado todas as medidas, foi também lavado o permutador juntamente com todas suas pás. Foi identificado também uma trinca lateral na borda do corpo do ventilador, será necessária aplicação de solda. Sup. Aoki entrou em contato com TM Alexandre Zulu da Reduc para verificar como poderíamos fazer o balanceamento, tendo em vista que este colaborador indicado pelo gerente do ativo tem bastante experiência nessa atividade. _x000a_28/11 - Hoje foi finalizada a limpeza completa em todos os componentes deste ventilador, amanhã iniciamos sua montagem em oficina. Sup. Aoki prossegue com tratativas para realização do balanceamento das pás, também será feito solda em trinca na borda lateral superior do bocal do ventilador. Previsão de retornar com este equipamento para campo é somente na semana que vem quando já devemos ter finalizados todas as etapas de recomposição._x000a_29/11 - Realizada a montagem do ventilador na oficina, deixando o mesmo pronto para ser reinstalado em campo na segunda-feira. O ventilador se encontra com o ângulo das pás em 18º. Foram realizados o passeio axial dos rolamentos do mancal, reinstalado e tensionado a correia, aplicado torque em todos parafusos do conjunto."/>
    <s v="NÃO"/>
    <s v="Corretiva planejada"/>
    <s v="VE-C-123101C-B"/>
    <s v="Ventilador"/>
    <x v="3"/>
    <x v="23"/>
    <s v="Sistema de lubrificação"/>
    <s v="Revisão geral do ventilador"/>
    <d v="2019-11-14T16:32:00"/>
    <d v="2019-11-22T16:50:00"/>
    <d v="2019-11-14T16:32:00"/>
    <n v="192.30000000010477"/>
    <n v="0"/>
    <s v="NÃO"/>
    <x v="0"/>
    <s v="NÃO"/>
    <s v="1-Falha Mecânica"/>
    <s v="1.2-Vibração"/>
    <s v="3-Operação/Manutenção"/>
    <s v="3.3-Erro de manutenção"/>
    <x v="0"/>
    <s v="2-Reparo"/>
    <n v="192.30000000010477"/>
  </r>
  <r>
    <x v="2"/>
    <x v="10"/>
    <s v="OM 2021416075 - C-123101E Alteração votação RTD – PF: Boito_x000a_Conforme programado foi restabelecido o TRIP por ação dos RTD's o qual havia sido inibido no passado e implementada a lógica de votação em atendimento ao SGM G&amp;E/UOAGN/APSP/MI 2019/0035. Com a conclusão deste compressor, foi finalizada a implementação da lógica de votação por falha dos RTD's nos compressores."/>
    <s v="NÃO"/>
    <s v="Corretiva planejada"/>
    <m/>
    <m/>
    <x v="3"/>
    <x v="14"/>
    <s v="Controle e monitoramento"/>
    <s v="Implementada lógica de votação nos RTDs"/>
    <d v="2019-11-19T08:30:00"/>
    <d v="2019-11-19T11:00:00"/>
    <d v="2019-11-12T15:00:00"/>
    <n v="2.5000000001164153"/>
    <n v="161.49999999994179"/>
    <s v="NÃO"/>
    <x v="0"/>
    <s v="NÃO"/>
    <m/>
    <m/>
    <m/>
    <m/>
    <x v="7"/>
    <s v="3-Modificação"/>
    <n v="164.00000000005821"/>
  </r>
  <r>
    <x v="2"/>
    <x v="10"/>
    <s v="OE 2022061898 C-123101A - Substituir Barreira Intrínseca TE-25 – PF: Boito (PST COTUR - Concluído)_x000a_Após a queda do venda A devido ao descarte de carga do TG-A, houve impedimento de partida nessa máquina devido a falha no sensor de temperatura TE-25 em função de falha na barreira intrínseca, essa demanda já estava mapeado pela manutenção, inclusive com registro na PST do COTUR. Sendo assim, foi autorizado atividade extraprogramada pelo gerente do ativo para troca deste componente danificado. Após liberação da PT, foi realizada a troca da barreira pelo TM Bretas por sobressalente com sucesso. Equipamento liberado as 09h20 entrou em operação por volta das 09h30 sem nenhum tipo de falha. Equipamento segue operando sem anormalidades, dado baixa na pendência na PST do COTUR."/>
    <s v="NÃO"/>
    <s v="Intervenção por condição"/>
    <s v="TE-25"/>
    <s v="barreira intrinseca"/>
    <x v="3"/>
    <x v="10"/>
    <s v="Controle e monitoramento"/>
    <s v="Substituída a barreira intrínseca"/>
    <d v="2019-11-27T08:00:00"/>
    <d v="2019-11-27T16:00:00"/>
    <d v="2019-09-01T11:00:00"/>
    <n v="7.9999999998835847"/>
    <n v="2085"/>
    <s v="NÃO"/>
    <x v="0"/>
    <s v="NÃO"/>
    <s v="4-Falha Elétrica"/>
    <s v="4.2-Circuito aberto"/>
    <s v="5-Miscelâneas"/>
    <s v="5.5 Desconhecida"/>
    <x v="3"/>
    <s v="1-Substituição"/>
    <n v="2092.9999999998836"/>
  </r>
  <r>
    <x v="2"/>
    <x v="10"/>
    <s v="OI 2022146858 - SDV-1231503A Válvula em falha – PF: Boito – Continuação Outubro_x000a_Por volta das 22h de 31/10 ocorreu o shutdown devido falha da SDV-123503A, Verificado pela equipe de grandes máquinas que o 1º evento foi o XA-1231577A, de falha da SDY-503. Logo em seguida ocorreu o XA-1231578A, de falha da SDY-504. Sendo verificado em campo que a SDV-504 está em falha e não responde ao comando de fechamento. A SDV-503 não responde ao comando de fechamento e, ao tentar fechar, entra em falha (após reconhecer o alarme, sai da condição de falha). Liberada PT imediata para instrumentação que na SDV-503 foi identificada uma falha na solnenóide de atuação que foi substituída, testada a válvula com sucesso. A SDV-504 foi identificado que estava sem alimentação de ar, onde foi realizada a substituição da reguladora estava quebrada sendo testada junto ao operador e liberado o compressor para operação.iw3i_x000a_"/>
    <s v="NÃO"/>
    <s v="Corretiva"/>
    <s v="SDV-1231503A"/>
    <s v="Bobina de soleinoide de acionamento SDV-1231503A"/>
    <x v="1"/>
    <x v="6"/>
    <s v="Controle e monitoramento"/>
    <s v="Substituição da solenoide"/>
    <d v="2019-11-01T00:00:00"/>
    <d v="2019-11-01T18:06:48"/>
    <d v="2019-10-31T23:59:00"/>
    <n v="18.113333333283663"/>
    <n v="1.6666666720993817E-2"/>
    <s v="SIM"/>
    <x v="0"/>
    <s v="NÃO"/>
    <s v="4-Falha Elétrica"/>
    <s v="4.2-Circuito aberto"/>
    <s v="Manutenção preventiva"/>
    <s v="Manutenção preventiva"/>
    <x v="2"/>
    <s v="1-Substituição"/>
    <n v="18.130000000004657"/>
  </r>
  <r>
    <x v="2"/>
    <x v="10"/>
    <s v="OM 2021934421 - C-3123102B Manutenção preventiva 16M – PF: Boito (ICPM) _x000a_Iniciada a aplicação do LIBRA pela operação para a liberação do compressor para Preventiva e inspeção NR-13. Para conclusão da apliacação do LIBRA ficou pendente apenas o fechamento de uma válvula o qual um tubo rool do andaime instalado impedindo o fechamento desta válvula. Em avanço foi finalizada a drenagem de todo o óleo lubrificante para containers de 1.000l._x000a_04/11 - Realizado o ajuste necessário no andaime possibilitando a conclusão do libra e realizado o raqueteamento do compressor. Assim liberando o compressor para preventiva._x000a_05/11 - Devido a finalização do raqueteamento dos vasos pela ETM ter sido finalizado somente na parte da tarde impedindo a finalização da aplicação do libra não foi possível iniciar as demandas da preventiva. ETM seguirá no turno da noite realizando a inertização dos vasos para a liberação do compressor de manhã para inicio da preventiva._x000a_06/11 - Segue em andamento a preventiva do compressor conforme abaixo:_x000a_Caldeiraria: Segue em andamento a limpeza dos filtros Y, foi realizada a abertura do STR1 (filtro chapéu de bruxa da sucção do 1º stg) logo que foi aberto foi encontrada a haste de fixação do filtro quebrada e não localizada a porca de fixação. Com o risco da mesma ter caído para a sucção do compressor, foi emitida uma ordem imediata para a remoção da tubulação de sucção do compressor para localizar a porca de fixação do filtro. Previsto o início da remoção da tubulação amanhã 07/11 logo após o almoço._x000a_Elétrica: Finalizada a preventiva e inspeção dos periféricos do compressor (Bomba, ventilador, aquecedores, etc...)_x000a_Instrumentação: Removido todos os instrumentos do bloco compressor para preventiva em bancada e continua em andamento amanhã. Realizada preventiva dos PSH's - 995 e 996, pendente ainda o PSH-921._x000a_Mecânica: Finalizada a preventiva do pistão balanceador com a substituição do pistão, camisa e vedações. Finalizada a preventiva do pistão redutor (slide valve) do 1º stg, ficando pendente a instalação do potenciômetro e instrumentos. OBS: A slide do 2º stg não passará por preventiva neste momento, devido ter sido realizada a preventiva do conjunto à 2 meses atrás._x000a_Durante a preventiva dos ventiladores do cooler de óleo, foi identificado que os rolamentos do motor M-P-C-3123102B-01A estão com possível desgastes, estando pesado o giro manual e ruído anormal. Aproveitando a oportunidade da indisponibilidade do compressor foi emitida uma OI 2022105279 para a substituição dos rolamentos amanhã._x000a_07/11 - Hoje foram finalizadas todas as etapas da MI que estavam pendentes da preventiva do propano B da fase 2, exceto o alinhamento do conjunto moto-compressor e a finalização da preventiva do relé SEL do motor principal. Durante a verificação do alinhamento, foi identificado a necessidade de alinhar. Acertada extensão de horário da equipe da MYCOM e Caldeiraria para dar este apoio, porém ainda não foi possível concluir até as 19h de hoje, quando a equipe foi desmobilizada. Amanhã de manhã retornaremos para finalizar o alinhamento e a preventiva do relé. Esperamos estar com tudo pronto até o final da manhã para possibilitar o desraqueteamento ainda amanhã, se possível_x000a_08/11 - Seguiu hoje o alinhamento, porém ainda sem conseguirmos finalizar até as 19h00. Acertada vinda de equipe de Caldeiraria e da MAYEKAWA amanhã para dar continuidade na tarefa. Preventiva do relé foi concluída no dia de hoje._x000a_09/11 - Hoje foi dado continuidade no alinhamento do compressor, pelo TM João V., Mayekawa e Caldeiraria G&amp;E. Por volta das 11h00 conseguimos chegar nos valores adequados de alinhamento. O torqueamento do acoplamento foi realizado logo após o almoço, bem como a instalação da proteção do acoplamento. Equipe de Caldeiraria também sanou hoje um pequeno vazamento que foi observado durante TH de ontem, em junta de tubo OD da slide valve. Instalação do isolamento térmico seguiu sem anormalidades pela equipe da ETM. Semapi também iniciou na parte da manhã o reabastecimento de óleo no compressor, mas devido à desassociação de propano do óleo do compressor, o processo foi lento. Ao final do dia, com o nível já em 70%, a bomba de óleo foi colocada para circular para preencher o sistema, o que levou o nível a cair para 40%. Amanhã iremos completar com mais um pouco de óleo, enquanto a OP finaliza a remoção do Libra. Mayekawa também virá para fazer as últimas conferências antes da partida do compressor prevista para segunda. Apesar do nível mais baixo, podemos considerar que a preventiva está concluída e a máquina pode ser partida pela OP em caso de necessidade._x000a_10/11 - Hoje equipe da Semapi terminou de transferir o óleo que havia sido removido do compressor para NR-13. No início do dia, após a circulação do óleo de ontem, o nível estava em 45%. Ao completar o restante da terceira bombona de 1000l (cerca de 800l) o nível foi para 67% e após circular novamente a bomba de óleo, o nível estabilizou em 57%. Mayekawa também esteve presente hoje e realizou verificações na máquina, como a movimentação das slide-valves, etc. Nenhuma anormalidade foi relatada. Assim, máquina está pronta para partir amanhã, conforme combinado."/>
    <s v="NÃO"/>
    <s v="Preventiva"/>
    <m/>
    <m/>
    <x v="1"/>
    <x v="2"/>
    <s v="Compressor"/>
    <s v="Manutenção preventiva de 16M"/>
    <d v="2019-11-03T12:30:00"/>
    <d v="2019-11-10T15:00:00"/>
    <d v="2019-10-22T17:00:00"/>
    <n v="170.49999999994179"/>
    <n v="283.5"/>
    <s v="SIM"/>
    <x v="0"/>
    <s v="NÃO"/>
    <s v="Manutenção preventiva"/>
    <s v="Manutenção preventiva"/>
    <s v="Manutenção preventiva"/>
    <s v="Manutenção preventiva"/>
    <x v="5"/>
    <s v="10-Revisão geral"/>
    <n v="453.99999999994179"/>
  </r>
  <r>
    <x v="2"/>
    <x v="10"/>
    <s v="OM 2020600390 - VE-P-C-3123102B-01-B Corrigir Vibração – PF: Boito_x000a_Conforme programado, foi realizada a montagem do pau de carga, removido mancal torpedo e realizada a substituição dos rolamentos em bancada. Previsto a reinstalação do conjunto amanhã._x000a_05/11 - Realizada a instalação do mancal em campo, instalada e alinhada as polias e instalada correia. Ficou pendente o teste operacional devido o bloqueio de todo o conjunto para a preventiva do compressor e NR-13."/>
    <s v="NÃO"/>
    <s v="Intervenção por condição"/>
    <s v="VE-P-C-3123102B-01-B"/>
    <s v="Rolamentos"/>
    <x v="1"/>
    <x v="2"/>
    <s v="Compressor"/>
    <s v="Substituição dos rolamentos"/>
    <d v="2019-11-04T16:00:00"/>
    <d v="2019-11-05T11:00:00"/>
    <d v="2019-11-04T16:00:00"/>
    <n v="19.000000000116415"/>
    <n v="0"/>
    <s v="NÃO"/>
    <x v="0"/>
    <s v="NÃO"/>
    <s v="2-Falha de Material"/>
    <s v="2.6-Fadiga"/>
    <s v="3-Operação/Manutenção"/>
    <s v="3.4-Desgaste e deterioção esperados."/>
    <x v="0"/>
    <s v="1-Substituição"/>
    <n v="19.000000000116415"/>
  </r>
  <r>
    <x v="2"/>
    <x v="10"/>
    <s v="OM 2021584657 - PN-C-123102C Integridade do painel – PF: boito_x000a_Conforme programado foi realizado o reaperto geral do compressor como abrangência de uma falha ocorrida a alguns meses atrás no C-123701A."/>
    <s v="NÃO"/>
    <s v="Preventiva"/>
    <s v="PN-C-123102C"/>
    <m/>
    <x v="1"/>
    <x v="9"/>
    <s v="Compressor"/>
    <s v="Reaperto de bornes"/>
    <d v="2019-11-06T08:00:00"/>
    <d v="2019-11-06T17:00:00"/>
    <d v="2019-10-14T16:00:00"/>
    <n v="9"/>
    <n v="544.00000000011642"/>
    <s v="SIM"/>
    <x v="0"/>
    <s v="NÃO"/>
    <s v="Manutenção preventiva"/>
    <s v="Manutenção preventiva"/>
    <s v="Manutenção preventiva"/>
    <s v="Manutenção preventiva"/>
    <x v="5"/>
    <s v="6-Verificação"/>
    <n v="553.00000000011642"/>
  </r>
  <r>
    <x v="2"/>
    <x v="10"/>
    <s v="OI 2022167216 - C-3123102B Substituir rolamentos do motor do VE-3123102B-01A – PF: Boito_x000a_Após a identificação ontem durante a preventiva de que o conjunto do ventilador 01A do cooler de óleo do propano B da fase 2 estava girando pesado, hoje atividade de verificação foi liberada no período da tarde. Foi identificado a necessidade de trocar o rolamento do motor. Cabos elétricos foram desconectados e motor foi removido para oficina. Removida a polia do motor. Identificado que a proteção da ventoinha está danificada e foi decidido retirar essa proteção de um motor similar que estava no estoque para recomposição. Amanhã será trocado o rolamento (temos em estoque) de manhã e reinstalado ao longo do dia._x000a_08/11 - Ao abrir o motor em oficina para troca do rolamento, verificou-se que no interior estava com muita agua, mesmo sendo este o novo motor Ex, instalado há não muito tempo. Foi informado que a entrada de água se dá pela tampa do motor. Equipe da elétrica megou e identificou que o motor estava com baixa isolação. Foi substituídos os rolamentos no eixo e deixado o motor com uma lâmpada para secar o enrolamento. Amanha o mesmo será megado novamente e se estiver com a isolação adequada, será fechado as tampas e instalado em campo._x000a_09/11 ´- Hoje no primeiro horário TMs Rodney e Pedro megaram novamente o motor, que havia sido deixado secando com uma lâmpada no interior e obtiveram valores aceitáveis, após o procedimento de secagem que realizamos ao longo desta noite. Ontem os valores estavam em torno de 8 a 9 MOhm por fase e hoje em torno de 13 MOhm. Realizado então o fechamento do motor pelo TM Rodrigo e em seguida o motor foi megado novamente, OK. Instalação em campo foi bastante prejudicada pela chuva persistente ao longo do dia de hoje. A condição de movimentação era bastante insegura e decidimos por aguardar a chuva melhorar. Por volta das 15h foi possível iniciar a instalação. O motor foi instalado com sucesso, instalada e tensionada correia, alinhada polias e conectados os cabos elétricos. Ventilador foi testado em companhia da OP, com sucesso. Disponível._x000a_"/>
    <s v="NÃO"/>
    <s v="Intervenção por condição"/>
    <s v="VE-3123102B-01A"/>
    <s v="Mancais do motor"/>
    <x v="1"/>
    <x v="2"/>
    <s v="Sistema de lubrificação"/>
    <s v="Secagem do motor em estufa e substituição dos rolamentos"/>
    <d v="2019-11-07T08:30:00"/>
    <d v="2019-11-09T19:00:00"/>
    <d v="2019-11-05T11:00:00"/>
    <n v="58.5"/>
    <n v="45.499999999883585"/>
    <s v="NÃO"/>
    <x v="0"/>
    <s v="NÃO"/>
    <s v="2-Falha de Material"/>
    <s v="2.6-Fadiga"/>
    <s v="3-Operação/Manutenção"/>
    <s v="3.4-Desgaste e deterioção esperados."/>
    <x v="5"/>
    <s v="1-Substituição"/>
    <n v="103.99999999988358"/>
  </r>
  <r>
    <x v="2"/>
    <x v="10"/>
    <s v="OM 2022206174 - C-123102C - Conferir alinhamento do motor e compressor – PF: Boito_x000a_Conforme programado foi realizada a verificação do alinhamento do motor X compressor, sendo constatado um desalinhamento na lateral em 0,10mm onde tem a tolerância de 0,05mm. Amanhã será discutido junto a gerência se vamos investir na realização do alinhamento de imediato._x000a_28/11 - Conforme programado foi realizada pela mecânica com apoio da caldeiraria a verificação do alinhamento deste compressor. Foram realizadas novas medições em campo e validado a necessidade de realizar alinhamento tanto na lateral quanto na atura da máquina. Foram confeccionadas e substituídas as quatro arruelas que estavam danificadas, aplicado torque e corrigido o desvio da lateral. Devido ao tardar do horário atividade prossegue amanhã com correção do desvio da altura. Equipamento foi deixado disponível, caso a operação tenha necessidade é somente o libra aplicado ao sistema elétrica.  _x000a_29/11 - Dado prosseguimento no alinhamento do compressor. Foram fabricados calços novos para a correção do alinhamento na altura, instalados os calços e feito torqueamento pela caldeiraria. Sendo assim, foi corrigido a desalinhamento da altura, após os ajustes os valores ficaram dentro da tolerância. Atividade finalizada por volta das 19h00. Equipamento liberado."/>
    <s v="NÃO"/>
    <s v="Intervenção por condição"/>
    <s v="C-123102C"/>
    <s v="Acoplamento"/>
    <x v="1"/>
    <x v="9"/>
    <s v="Transmissão de força"/>
    <s v="Realizada verificação do alinhamento"/>
    <d v="2019-11-20T07:30:00"/>
    <d v="2019-11-20T18:30:00"/>
    <d v="2019-11-06T17:00:00"/>
    <n v="11.000000000058208"/>
    <n v="326.49999999994179"/>
    <s v="NÃO"/>
    <x v="0"/>
    <s v="NÃO"/>
    <s v="1-Falha Mecânica"/>
    <s v="1.5-Afrouxamento"/>
    <s v="3-Operação/Manutenção"/>
    <s v="3.3-Erro de manutenção"/>
    <x v="0"/>
    <s v="6-Verificação"/>
    <n v="337.5"/>
  </r>
  <r>
    <x v="2"/>
    <x v="10"/>
    <s v="OM 2022206174 - C-123102C - Conferir alinhamento do motor e compressor – PF: Boito_x000a_Conforme programado foi realizada a verificação do alinhamento do motor X compressor, sendo constatado um desalinhamento na lateral em 0,10mm onde tem a tolerância de 0,05mm. Amanhã será discutido junto a gerência se vamos investir na realização do alinhamento de imediato._x000a_28/11 - Conforme programado foi realizada pela mecânica com apoio da caldeiraria a verificação do alinhamento deste compressor. Foram realizadas novas medições em campo e validado a necessidade de realizar alinhamento tanto na lateral quanto na atura da máquina. Foram confeccionadas e substituídas as quatro arruelas que estavam danificadas, aplicado torque e corrigido o desvio da lateral. Devido ao tardar do horário atividade prossegue amanhã com correção do desvio da altura. Equipamento foi deixado disponível, caso a operação tenha necessidade é somente o libra aplicado ao sistema elétrica.  _x000a_29/11 - Dado prosseguimento no alinhamento do compressor. Foram fabricados calços novos para a correção do alinhamento na altura, instalados os calços e feito torqueamento pela caldeiraria. Sendo assim, foi corrigido a desalinhamento da altura, após os ajustes os valores ficaram dentro da tolerância. Atividade finalizada por volta das 19h00. Equipamento liberado."/>
    <s v="NÃO"/>
    <s v="Intervenção por condição"/>
    <s v="C-123102C"/>
    <s v="Acoplamento"/>
    <x v="1"/>
    <x v="9"/>
    <s v="Transmissão de força"/>
    <s v="Realizada correção do alinhamento"/>
    <d v="2019-11-28T08:00:00"/>
    <d v="2019-11-29T19:00:00"/>
    <d v="2019-11-20T18:30:00"/>
    <n v="34.999999999883585"/>
    <n v="181.5"/>
    <s v="NÃO"/>
    <x v="0"/>
    <s v="NÃO"/>
    <s v="1-Falha Mecânica"/>
    <s v="1.5-Afrouxamento"/>
    <s v="3-Operação/Manutenção"/>
    <s v="3.3-Erro de manutenção"/>
    <x v="0"/>
    <s v="4-Ajuste"/>
    <n v="216.49999999988358"/>
  </r>
  <r>
    <x v="2"/>
    <x v="10"/>
    <s v="OI 2022250678 - AQ-C-3123102A-01 Curto-circuito no cabo – PF: Boito_x000a_Hoje fomos informados pelo COTUR logo pela manhã de ocorrência de curto-circuito em cabo do aquecedor de óleo do compressor de propano A da fase 2. O relato foi de que os colaboradores da ETM que realizavam atividades da NR-13 da UPCGN III no turno da noite ouviram um barulho alto e visualizaram um &quot;flash&quot; na região do C-3123102A. Ao chegar ao local, TOs identificaram que o cabo da resistência de aquecimento do compressor estava rompido. Com esta informação, no primeiro horário, fomos ao campo com TM Rodney e foi confirmado o cabo rompido da resistência. Área estava bem suja de fuligem. Emitida então PT através desta Ordem Imediata para atuação. TMs de instrumentação removeram o TE e a caixa de ligação da resistência foi aberta. Foi identificado que o cabo se rompeu na entrada da caixa, na região do prensa-cabo, indicando que o curto foi de dentro pra fora. A caixa estava bem suja de fuligem. Não foi identificada umidade no interior da caixa. Realizado teste de isolação das resistências e foi encontrado baixa isolação em todas as 6, com valores que não chegavam a 1Mohm. Verificado o estoque e descoberto o NM 11.909.997 referente as resistências, porém o mesmo ainda está cadastrado como ZD e com estoque zerado. Sendo assim, não foi possível dar prosseguimento na atividade hoje. Realizada reserva 91338764/1 de 6 UND do NM 11.909.997 dentro desta OM e aberta nota ZE 11960837 para cadastro deste NM na lista técnica dos aquecedores e parametrização como ZS=6. Também foi adicionada a reserva na planilha de acompanhamento de compras críticas MI x SBS. Será necessário também aquisitar um novo prensa-cabo para substituir o antigo que chamuscou. Acertado com COTUR que o compressor fica disponível para partida em caso de extrema necessidade, ajustando o set de temperatura de óleo permissiva. Amanhã será necessário reconectar o TE que foi removido e trabalhar na compra com urgência do prensa-cabos e na tentativa de compra direta das resistências._x000a_25/11 - Realizada a conexão dos cabos do TE do sistema e ajustado aperto do cabeçote, para deixar o compressor com a indicação correta da temperatura. Equipe de elétrica seguiu ao longo do dia de hoje procurando um prensa-cabos para substituição, ainda sem sucesso. Conversado com Eng. Fernando, Eng. Daniel e Sup. Daniel para avaliarem a hipótese de as resistências ainda estarem em condição de uso. Isto será feito nos próximos dias. Também deveremos avaliar as causas da ocorrência do curto-circuito antes de partir para um novo teste com as mesmas resistências. Alinhado com COTUR Medeiros na noite passada que utilizemos ARO 2019-276, que já foi utilizado no passado, caso haja necessidade de partir o compressor com a temperatura abaixo do set (ou aquecedor em falha, como foi utilizado antes). O set de temperatura de óleo permissivo de partida da máquina pode ser ajustado para até 20°C, não abaixo disto. Seguiremos com as avaliações amanhã._x000a_26/11 - Dado prosseguimento pela equipe de elétrica na corretiva/análise de falha em campo. TMs realizaram limpeza geral do aquecedor removendo toda fuligem impregnada, reinstalado a resistência que havia sido removida de campo para teste de isolação em oficina, em seguida foi montado o prensa cabo novo no invólucro e ligado os cabos das resistência nos terminais de campo. Não foi realizada nenhuma energização do aquecedor. Sup. Daniel sinalizou ao final do dia que identificaram resistência novas no estoque, amanhã será verificado se material está correto com apoio do Eng. Daniel. Para aí sim, realizamos alguma troca caso seja necessário após exaurimos todos os testes em campo. Atividade continua amanhã._x000a_27/11 - Dado continuidade na corretiva do aquecedor do compressor de propano B fase II. Com apoio do Eng. Daniel conseguimos localizar no estoque o NM 11.294.513 pertinente a resistência de aquecimento tipo tubular novo modelo aplicado neste compressor, este material está parametrizado como ZS=29. Dessa forma realizado reserva de 3 unidades no estoque para troca em campo caso necessário. TM´s elétrica com esse material em mãos realizaram nova verificação/medições em campo, somente uma resistência que estava com baixa isolação foi substituída por precaução, todas as demais estavam OK. Foi realizado recomposição de todos os conectores e do cabeamento. Após isso, não foi possível fazer o teste funcional devido a temperatura elevada do óleo acima dos 30ºC, foi um dos coolers para baixar essa temperatura. Acordado com COTUR para equipe de noite acompanhar a curva de aquecimento do óleo e informar alguma eventual anormalidade. Por ora, o equipamento segue liberado em acompanhamento pela OP e MI._x000a_28/11 - Realizado teste operacional do aquecedor durante período da tarde com sucesso. O sistema completou toda curva de aquecimento de óleo sem anormalidades. Equipamento liberado."/>
    <s v="sim"/>
    <s v="Corretiva"/>
    <s v="AQ-C-3123102A-01"/>
    <s v="Cabo do aquecedor de óleo"/>
    <x v="1"/>
    <x v="8"/>
    <s v="Sistema de lubrificação"/>
    <s v="Substituída uma resistência do aquecedor e realizada recomposição dos conectores e cabos"/>
    <d v="2019-11-24T08:00:00"/>
    <d v="2019-11-24T16:30:00"/>
    <d v="2019-10-14T15:00:00"/>
    <n v="8.4999999999417923"/>
    <n v="977.00000000005821"/>
    <s v="NÃO"/>
    <x v="0"/>
    <s v="NÃO"/>
    <s v="4-Falha Elétrica"/>
    <s v="4.1-Curto Circuito"/>
    <s v="3-Operação/Manutenção"/>
    <s v="3.4-Desgaste e deterioção esperados."/>
    <x v="4"/>
    <s v="1-Substituição"/>
    <n v="985.5"/>
  </r>
  <r>
    <x v="2"/>
    <x v="10"/>
    <s v="OI 2022158593 - C-123701B - Vazamento de óleo_x000a_Acionada a manutenção devido a operação ter identificado um vazamento de oléo no 1E1P. Foi observado que o vazamento de óleo é através da rosca da redução do ponto de injeção do óleo lubrificante da camisa do pistão 1E1P. O vazamento não é de grande proporção, porém como o local é lubrificado pelo lubrificador mecânico com regulagem de 10gotas/min causa uma preocupação do pistão não estar recebendo a lubrificação adequada e com isso causar um desgaste excessivo do anél guia deste pistão. Foi avaliado o Rod Drop do 1E1P que apresenta estar operando dentro da normalidade na média de -0,19mm com alarmes em H = 0,45mm e HH = 0,5  e entrado em contato com o Coordenador Gustavo para entrarmos em um consenso quanto a necessidade de parar ou não o compressor para sanar o vazamento. A principio o  compressor seguirá em operação para avaliação na segunda feira. Foi orientada a operação para acompanhar a indicação do Hod Drop do 1E1P e orientados a trocar a máquina caso venha atingir 0,40mm no rod drop._x000a_04/11 - Realizada análise do vazamento pelo Eng. Suzuki e TM João Vitor, chegando a conclusão de que não é possível quantificar o vazamento no local como também garantir se o pistão está obtendo a lubrificação adequada. Outro ponto avaliado foi a possibilidade de realizar com o compressor operando, chegando a conclusão de não ser seguro realizar esta atividade com o compressor em operação. Com isso foi informada a Gerência e negociada a parada do compressor amanhã pela manhã para atuarmos neste vazamento. Compressor segue operando seguindo as ações de monitoramento do rod drop do 1E1P através da ARO 2019-264_x000a_05/11 - Conforme negociado no redia, foi realizada a inversão dos compressores de Reciclo da fase I. Assim que parado e librado o compressor B foi atuado para sanar o de óleo de lubrificação da camisa do pistão 1E1P. Foi identificado que a conexão estava apertada, assim foi removido e aplicado veda rosca pressurizado o compressor não havendo vazamento de gás pelo local. Para avaliarmos a eficácia da eliminação do vazamento vai depender de voltar com o compressor em operação. Dado baixa na ARO 2019-264._x000a_"/>
    <s v="NÃO"/>
    <s v="Corretiva"/>
    <s v="Cilindro compressor 1EP1"/>
    <s v="conexão tubing lubrificação"/>
    <x v="0"/>
    <x v="7"/>
    <s v="Sistema de lubrificação"/>
    <s v="Compressor foi parado, conexão e tubing foram desmontados e reapertados com veda-rosca em teflon."/>
    <d v="2019-11-05T10:00:00"/>
    <d v="2019-11-05T15:00:00"/>
    <d v="2019-09-27T17:53:00"/>
    <n v="5.0000000000582077"/>
    <n v="928.1166666666395"/>
    <s v="SIM"/>
    <x v="0"/>
    <s v="NÃO"/>
    <s v="1-Falha Mecânica"/>
    <s v="1.1-Vazamento"/>
    <s v="5-Miscelâneas"/>
    <s v="5.5 Desconhecida"/>
    <x v="0"/>
    <s v="2-Reparo"/>
    <n v="933.11666666669771"/>
  </r>
  <r>
    <x v="2"/>
    <x v="10"/>
    <s v="OE 2020980781 C-3123701B Corrigir Tubings PIT-907/908.(PFCEO+PST-COTUR - Concluído)_x000a_Foi identificado ontem após avaliação em campo pela equipe técnica junto com Sup. Thomaz a inversão na montagem dos tubings entre os transmissores de pressão de sucção e descarga dessa máquina. Em avaliação realizada hoje pela nossa equipe de engenharia nos trend´s das tentativas de partida da máquina durante o final de semana, tudo indica que a falha realmente foi causada pela inversão desses tubings. Essa atividade de troca dos tubings foi realizada pela G&amp;E a quase 90 dias atrás como melhoria nas tomadas e na suportação; desde essa data a máquina ficou parada em modo stand by conforme rodízio. Hoje conforme combinado durante o período da manhã foi emitida PT extraprogramada para equipe de instrumentação para realizar atividade de correção de posição nos tubings dos PIT´s 907/908 do compressor de reciclo C-3123701B. Atividade foi realizada sem maiores delongas. Equipamento liberado para operação por volta das 11h00. Previsto para amanhã a troca dos compressores de reciclo da fase II, entra em operação C-3123701B e para o compressor C-3123701C._x000a_"/>
    <s v="sim"/>
    <s v="Corretiva"/>
    <s v="PIT-31237907B_x000a_PIT-31237908B"/>
    <s v="Tubing dos PIT"/>
    <x v="0"/>
    <x v="18"/>
    <s v="Compressor"/>
    <s v="Montagem mecânica dos tubings PIT-31237907 e PIT-31237908 estavam invertidas e foram corrigidas."/>
    <d v="2019-11-12T08:00:00"/>
    <d v="2019-11-12T15:18:00"/>
    <d v="2019-09-25T15:00:00"/>
    <n v="7.2999999998719431"/>
    <n v="1145.0000000000582"/>
    <s v="SIM"/>
    <x v="1"/>
    <s v="NÃO"/>
    <s v="1-Falha Mecânica"/>
    <s v="3.3- Sinal/Indicação/Alarme falso"/>
    <s v="3-Operação/Manutenção"/>
    <s v="3.3-Erro de manutenção"/>
    <x v="3"/>
    <s v="3-Modificação"/>
    <n v="1152.2999999999302"/>
  </r>
  <r>
    <x v="2"/>
    <x v="10"/>
    <s v="TRIP do C-3123701C por nível alto LIT-31231906"/>
    <s v="NÃO"/>
    <s v="Corretiva"/>
    <s v="LIT-31231906"/>
    <m/>
    <x v="0"/>
    <x v="11"/>
    <s v="Controle e monitoramento"/>
    <s v="Repartida do equipamento - queda ocorreu durante procedimento de partida de UPCGN 2 por conta de mudanças realizadas."/>
    <d v="2019-11-11T22:37:00"/>
    <d v="2019-11-11T23:16:00"/>
    <d v="2019-09-19T17:30:00"/>
    <n v="0.65000000002328306"/>
    <n v="1277.1166666667559"/>
    <s v="SIM"/>
    <x v="0"/>
    <s v="NÃO"/>
    <s v="3-Falha na Instrumentação"/>
    <s v="3.3- Sinal/Indicação/Alarme falso"/>
    <s v="3-Operação/Manutenção"/>
    <s v="3.2-Erro de operação"/>
    <x v="3"/>
    <s v="3-Modificação"/>
    <n v="1277.7666666667792"/>
  </r>
  <r>
    <x v="2"/>
    <x v="10"/>
    <s v="TRIP do C-123701B durante etapa de ajuste da UPCGN-01 para a produção de propano"/>
    <s v="NÃO"/>
    <s v="Corretiva"/>
    <m/>
    <m/>
    <x v="0"/>
    <x v="7"/>
    <s v="Controle e monitoramento"/>
    <s v="durante etapa de ajuste da UPCGN-01 para a produção de propano"/>
    <d v="2019-11-14T18:34:00"/>
    <d v="2019-11-14T18:52:00"/>
    <d v="2019-11-05T15:00:00"/>
    <n v="0.30000000010477379"/>
    <n v="219.56666666659294"/>
    <s v="SIM"/>
    <x v="0"/>
    <s v="NÃO"/>
    <s v="3-Falha na Instrumentação"/>
    <s v="3.3- Sinal/Indicação/Alarme falso"/>
    <s v="3-Operação/Manutenção"/>
    <s v="3.2-Erro de operação"/>
    <x v="3"/>
    <s v="3-Modificação"/>
    <n v="219.86666666669771"/>
  </r>
  <r>
    <x v="2"/>
    <x v="10"/>
    <s v="OM 2022075588 - B-2123101B Corrigir vazamento pela válvula sucção cabeçote 1 – PF: Boito_x000a_Realizada montagem de pau de carga para atuação da mecânica bomba na segunda-feira._x000a_11/11 - Hoje devido à chuva no período da manhã só foi possível realizar a etapa de caldeiraria na parte da tarde. A atividade de raqueteamento foi concluída por volta as 15h00. Optamos por iniciarmos a etapa de mecânica amanhã devido a priorização da atividade do passeio axial do TG-B e apoio no ajuste do gotejador do reciclo C da fase II._x000a_14/11 - Realizada partida assistida da bomba pela MI, a mesma operou em torno de 01h00 e não foi mais identificado nenhum indicio de vazamento. Após os testes a bomba foi parada em atendimento ao rodízio do mês. Equipamento testado e liberado sem restrições._x000a__x000a_12/11 - Efetuado remoção e substituição das válvulas cones de sucção e descarga do primeiro cabeçote que apresentavam vazamento em campo. Conforme recomendação do fabricante foi aplicado torque nas porcas dos estojos. Previsto para amanhã atuação da caldeiraria para recomposição das tubulações de sucção e descarga, após isso será conferido novamente o alinhamento e torque das porcas para realização de partida assistida._x000a_13/11 - Efetuado o desraqueteado da bomba; foi recomposto os spools de sucção e descarga. Previsto para amanhã partida assistida para liberação do equipamento."/>
    <s v="NÃO"/>
    <s v="Intervenção por condição"/>
    <s v="B-2123101B"/>
    <s v="Válvula de sucção cabeçote"/>
    <x v="2"/>
    <x v="22"/>
    <s v="Bombas"/>
    <s v="Substituição das válvulas cones de sucção e descarga"/>
    <d v="2019-11-11T10:00:00"/>
    <d v="2019-11-14T14:30:00"/>
    <d v="2019-07-19T12:00:00"/>
    <n v="76.5"/>
    <n v="2757.9999999999418"/>
    <s v="SIM"/>
    <x v="0"/>
    <s v="NÃO"/>
    <s v="1-Falha Mecânica"/>
    <s v="1.1-Vazamento"/>
    <s v="3-Operação/Manutenção"/>
    <s v="3.3-Erro de manutenção"/>
    <x v="0"/>
    <s v="1-Substituição"/>
    <n v="2834.4999999999418"/>
  </r>
  <r>
    <x v="2"/>
    <x v="10"/>
    <s v="OI 2022221043 - B-2621301B - Atuação indevida do LALL-26213302B2 – PF: Boito_x000a_Por volta das 16:30h fomos informados pela operação do TRIP do OCVAP II, por atuação do sensor de nível muito baixo LALL-26213302B2 do pote de selagem. Equipe de oparação inspecionou em campo e ambos potes de selagem estavam cheios. Sendo que ocorreu uma queda desta bomba em 16/11/19 pela atuação deste mesmo sensor retornando com o bombeio logo em seguida sem atuação. Com isso foi autorizada a PT imediata e gerada a ARO 2019-274 para a implementação do force na chave de nível muito baixo LALL-26213302B2. Realizado force pela automação e liberado para a operação."/>
    <s v="sim"/>
    <s v="Corretiva"/>
    <s v="LALL-26213302B2"/>
    <s v="LALL-26213302B2"/>
    <x v="2"/>
    <x v="16"/>
    <s v="Controle e monitoramento"/>
    <s v="Realizado force no intertravamento"/>
    <d v="2019-11-17T18:30:00"/>
    <d v="2019-11-17T19:30:00"/>
    <d v="2019-09-19T15:00:00"/>
    <n v="0.99999999994179234"/>
    <n v="1419.5000000000582"/>
    <s v="SIM"/>
    <x v="1"/>
    <s v="NÃO"/>
    <s v="3-Falha na Instrumentação"/>
    <s v="3.3- Sinal/Indicação/Alarme falso"/>
    <s v="5-Miscelâneas"/>
    <s v="5.5 Desconhecida"/>
    <x v="2"/>
    <s v="3-Modificação"/>
    <n v="1420.5"/>
  </r>
  <r>
    <x v="2"/>
    <x v="10"/>
    <s v="OM 2022257469 B-2621301B Verificar e reparar LALL-26213302B2 – PF: Boito(PST-COTUR –Concluído)_x000a_Realizada a verificação em campo da chave de nível baixa do lado LA que causou nas últimas semanas alguns eventos de queda dessa bomba principal B do OCVAP II. Durante os testes funcionais aplicados em campo constatamos uma inversão das chaves de nível &quot;baixa&quot; pela &quot;muita baixa&quot;, ou seja, o assim que atuava a chave de nível baixa no campo havia o SD da bomba na lógica com indicação de nível muito baixo. Com isso, foi realizado a correção na lógica e feito novamente os testes funcionais com sucesso. Também verificamos que as chaves de nível do lado LOA também estavam com essa inversão, essa falha também foi corrigida aproveita essa mesma PT. Tudo indica que houve uma falha nossa tarefa, pois pelo registro no SAP tivemos atuação algumas semanas nesses mesmos sensores, provavelmente a equipe de atuou anteriormente nas chaves de nível não se atentaram que este sensores tem a posição invertida fisicamente devido ao pote de selagem quando está cheio sua boia fica no baixo e não para cima como os demais instrumentos de nível. Também foi removido o force de lógica que havia sido aplicado para deixar a bomba disponível. Thomaz, sugiro fazer um DDS especifico sobre este assunto, e se for caso convidar um colaborador da mecânica para esclarecer dúvidas sobre este assunto das chaves de nível dos potes de selagem."/>
    <s v="sim"/>
    <s v="Corretiva planejada"/>
    <s v="LALL-26213302B2"/>
    <s v="LALL-26213302B2"/>
    <x v="2"/>
    <x v="16"/>
    <s v="Controle e monitoramento"/>
    <s v="Ajustada a lógica para as posições das chaves de nível"/>
    <d v="2019-11-27T07:00:00"/>
    <d v="2019-11-27T13:00:00"/>
    <d v="2019-11-17T19:30:00"/>
    <n v="6"/>
    <n v="227.49999999994179"/>
    <s v="NÃO"/>
    <x v="0"/>
    <s v="NÃO"/>
    <s v="3-Falha na Instrumentação"/>
    <s v="3.3- Sinal/Indicação/Alarme falso"/>
    <s v="5-Miscelâneas"/>
    <s v="5.5 Desconhecida"/>
    <x v="2"/>
    <s v="3-Modificação"/>
    <n v="233.49999999994179"/>
  </r>
  <r>
    <x v="2"/>
    <x v="10"/>
    <s v="OM 2022241669 - B-511201A - Falha na partida – PF: Suzuki (PST-COTUR – Prazo 03/12): _x000a_Verificado pela equipe de elétrica em campo que contatora está realmente danificada, não temos material sobressalente para troca NM 10.675.603, esse material também não é parametrizado. Informado pelo Sup. Daniel que amanhã será verificado pelo GPI com apoio da equipe de execução se existe alguma contatora compatível que possamos utilizar, caso negativo vamos tentar utilizar o recurso do fundo rotativo para compra deste material de baixa complexidade no comercio local. Por ora, essa bomba segue indisponível._x000a_29/11 - Realizado testes funcionais em campo para nova avaliação sobre a questão da falha na contatora que apresenta repique durante a partida da bomba A. Foi verificado pelos TM´s de elétrica que sempre que bomba A entra em operação em paralelo com a bomba B também em operação ocorre esse repique na contatora. A suspeita é de que a lógica está atuando indevidamente tentando impedir essa operação em paralelo. Quando é parado a bomba B e partida a bomba A essa bomba opera sem nenhum tipo de repique nessa contatora. Dessa forma, será necessária avaliação na lógica pela automação para identificar se modelo de operação em paralelo é pertinente ou não. Por ora, a bomba segue disponível para operar individualmente. Em conversa com equipe de operação eles informaram que utilizaram frequentemente as duas bombas operando em paralelo para aumentar a vazão de reposição de água no castelo d'água. GPI-Elétrica: Olavo, por gentileza redelinear a ordem com apoio do Leandro para automação avaliar e corrigir essa possível falha na lógica das bombas. Atividade deve ser priorizada para próxima semanal considerando que item acompanhado na PST do COTUR._x000a_"/>
    <s v="sim"/>
    <s v="Corretiva"/>
    <s v="Chave contatora"/>
    <s v="Chave contatora"/>
    <x v="2"/>
    <x v="58"/>
    <s v="Bombas"/>
    <s v="Verificado pela equipe de elétrica em campo que contatora está realmente danificada, não temos material sobressalente para troca NM 10.675.603, esse material também não é parametrizado. Informado pelo Sup. Daniel que amanhã será verificado pelo GPI com apoio da equipe de execução se existe alguma contatora compatível que possamos utilizar, caso negativo vamos tentar utilizar o recurso do fundo rotativo para compra deste material de baixa complexidade no comercio local. Por ora, essa bomba segue indisponível."/>
    <d v="2019-11-27T00:00:00"/>
    <d v="2019-11-29T08:00:00"/>
    <d v="2019-09-22T17:00:00"/>
    <n v="56.000000000058208"/>
    <n v="1566.9999999999418"/>
    <s v="SIM"/>
    <x v="0"/>
    <s v="NÃO"/>
    <s v="4-Falha Elétrica"/>
    <s v="2.4-Desgaste"/>
    <s v="3-Operação/Manutenção"/>
    <s v="3.4-Desgaste e deterioção esperados."/>
    <x v="6"/>
    <s v="1-Substituição"/>
    <n v="1623"/>
  </r>
  <r>
    <x v="2"/>
    <x v="10"/>
    <s v="OM 2022210912 - MANUT PREV CJ GE-513201D - 16.000h – PF: Lucas (AGRUPADORA)_x000a_Hoje tivemos atividades programadas da Instrumentação e Elétrica, com um bom avanço indicando uma boa recuperação, porem ainda com 43% executado para 65,8 planejado. Amanha devemos alinhar com os supervisores se a recuperação se dará dentro do prazo"/>
    <s v="NÃO"/>
    <s v="Preventiva"/>
    <s v="Não se aplica"/>
    <s v="Não se aplica"/>
    <x v="4"/>
    <x v="15"/>
    <s v="Miscelânea"/>
    <s v="Preventiva"/>
    <d v="2019-12-01T08:00:00"/>
    <d v="2019-12-01T17:00:00"/>
    <d v="2019-11-30T00:00:00"/>
    <n v="9"/>
    <n v="32.000000000058208"/>
    <s v="NÃO"/>
    <x v="0"/>
    <s v="NÃO"/>
    <s v="Manutenção preventiva"/>
    <s v="Manutenção preventiva"/>
    <s v="Manutenção preventiva"/>
    <s v="Manutenção preventiva"/>
    <x v="5"/>
    <s v="10-Revisão geral"/>
    <n v="41.000000000058208"/>
  </r>
  <r>
    <x v="2"/>
    <x v="11"/>
    <s v="Hoje tivemos atividades programadas da MI conforme programado, porem avaliado junto a supervisão que não será possível cumprir o prazo programado, deste modo os supervisores deverão reavaliar as tarefas e reprogramar as atividades reavaliando os tempos e atividades das tarefas"/>
    <s v="NÃO"/>
    <s v="Preventiva"/>
    <s v="Não se aplica"/>
    <s v="Não se aplica"/>
    <x v="4"/>
    <x v="15"/>
    <s v="Miscelânea"/>
    <s v="Preventiva"/>
    <d v="2019-12-02T08:00:00"/>
    <d v="2019-12-02T17:00:00"/>
    <d v="2019-12-01T17:00:00"/>
    <n v="9"/>
    <n v="15"/>
    <s v="NÃO"/>
    <x v="0"/>
    <s v="NÃO"/>
    <s v="Manutenção preventiva"/>
    <s v="Manutenção preventiva"/>
    <s v="Manutenção preventiva"/>
    <s v="Manutenção preventiva"/>
    <x v="5"/>
    <s v="10-Revisão geral"/>
    <n v="24"/>
  </r>
  <r>
    <x v="2"/>
    <x v="11"/>
    <s v="Hoje pela manha  a MI realizou junto com a Operação o check-list de partida, suspendendo todas as atividades da preventiva conforme definição Gerencial com a finalidade de deixar o TG-D 24hs disponível, priorizando a substituição do  Support Frame das Câmaras do TG-A a partir de 04/12 em dois turnos, porem durante os testes a maquina apresentou falha durante a rampa inicial de partida com diferenças de rotação onde o motor de partida superou a rotação da GG, que mecanicamente não poderia acontecer._x000a_Acionado o Eng Lucas para apoiar na analise prosseguindo até as 19hs , mas não  chegamos a uma definição da real falha. _x000a_[04/12] Hoje foi dado continuidade na verificação do sistema de partida,  sendo verificado pela mecânica o chipdetector e filtros do sistema de óleo do motor de partida e não foi detectado nenhum sinal de limalha ou outro resíduo metálico,  que é um excelente indicativo. Pela Instrumentação foi verificado o sensor de rotação e por indicação do Eng Lucas foi substituído o modulo I/O do PLC. Foi verificado tambem uma falha do RIC que já estava mapeada sendo substituido o modulo da casota, porem foi identificado que a falha era em um dos módulos de ignição do campo, que derrubava o sinal da rede ocasionando falha de comunicação do sistema de ignição, identificado o modulo que ocasionava a queda da rede, isolado e normalizado o sistema. Iniciado o processo de partida com sucesso. A máquina ficou em operação"/>
    <s v="sim"/>
    <s v="Corretiva"/>
    <s v="99GGNS"/>
    <s v="Cartão de entrada de frequência"/>
    <x v="4"/>
    <x v="15"/>
    <s v="Controle e monitoramento"/>
    <s v="Substituido o cartão do CLP"/>
    <d v="2019-12-03T16:00:00"/>
    <d v="2019-12-04T18:00:00"/>
    <d v="2019-12-02T17:00:00"/>
    <n v="26.000000000058208"/>
    <n v="22.999999999883585"/>
    <s v="NÃO"/>
    <x v="0"/>
    <s v="NÃO"/>
    <s v="3-Falha na Instrumentação"/>
    <s v="3.3- Sinal/Indicação/Alarme falso"/>
    <s v="3-Operação/Manutenção"/>
    <s v="3.0-Geral"/>
    <x v="3"/>
    <s v="1-Substituição"/>
    <n v="48.999999999941792"/>
  </r>
  <r>
    <x v="2"/>
    <x v="11"/>
    <s v="Na frente de mecânica, foi realizada a preventiva do sistema de óleo mineral. Como pontos de atenção, foi identificado que o respiro do tanque de cooldown estava obstruído (corrigido) e o filtro de recirculação estava bem sujo, mas não havia em estoque para substituir. As demais tarefas do óleo mineral OK"/>
    <s v="NÃO"/>
    <s v="Preventiva"/>
    <s v="Não se aplica"/>
    <s v="Não se aplica"/>
    <x v="4"/>
    <x v="15"/>
    <s v="Miscelânea"/>
    <s v="Preventiva"/>
    <d v="2019-12-09T08:00:00"/>
    <d v="2019-12-09T17:00:00"/>
    <d v="2019-12-04T18:00:00"/>
    <n v="9"/>
    <n v="110.00000000005821"/>
    <s v="NÃO"/>
    <x v="0"/>
    <s v="NÃO"/>
    <s v="Manutenção preventiva"/>
    <s v="Manutenção preventiva"/>
    <s v="Manutenção preventiva"/>
    <s v="Manutenção preventiva"/>
    <x v="5"/>
    <s v="10-Revisão geral"/>
    <n v="119.00000000005821"/>
  </r>
  <r>
    <x v="2"/>
    <x v="11"/>
    <s v="Hoje somente a equipe de instrumentação trabalho na preventiva do TG-D"/>
    <s v="NÃO"/>
    <s v="Preventiva"/>
    <s v="Não se aplica"/>
    <s v="Não se aplica"/>
    <x v="4"/>
    <x v="15"/>
    <s v="Miscelânea"/>
    <s v="Preventiva"/>
    <d v="2019-12-10T08:00:00"/>
    <d v="2019-12-10T17:00:00"/>
    <d v="2019-12-09T17:00:00"/>
    <n v="9"/>
    <n v="15"/>
    <s v="NÃO"/>
    <x v="0"/>
    <s v="NÃO"/>
    <s v="Manutenção preventiva"/>
    <s v="Manutenção preventiva"/>
    <s v="Manutenção preventiva"/>
    <s v="Manutenção preventiva"/>
    <x v="5"/>
    <s v="10-Revisão geral"/>
    <n v="24"/>
  </r>
  <r>
    <x v="2"/>
    <x v="11"/>
    <s v="Equipe de mecanica atuou realizando a manutenção do WHRU, desconectado algumas barras de acionamento dos dampers para inspeção, realizado lubrificação nos mancais e verificado integridade na guilhotina. Instrumentação também atuou na revisão geral no WHRU, solenoides, posicionador, limites de posição tanto do WHRU quanto da guilhotina"/>
    <s v="NÃO"/>
    <s v="Preventiva"/>
    <s v="Não se aplica"/>
    <s v="Não se aplica"/>
    <x v="4"/>
    <x v="15"/>
    <s v="Miscelânea"/>
    <s v="Preventiva"/>
    <d v="2019-12-11T08:00:00"/>
    <d v="2019-12-11T17:00:00"/>
    <d v="2019-12-10T17:00:00"/>
    <n v="9"/>
    <n v="15"/>
    <s v="NÃO"/>
    <x v="0"/>
    <s v="NÃO"/>
    <s v="Manutenção preventiva"/>
    <s v="Manutenção preventiva"/>
    <s v="Manutenção preventiva"/>
    <s v="Manutenção preventiva"/>
    <x v="5"/>
    <s v="10-Revisão geral"/>
    <n v="24"/>
  </r>
  <r>
    <x v="2"/>
    <x v="11"/>
    <s v="Dado prosseguimento na preventiva do TG-D. Hoje tivemos atuação da instrumentação nos instrumentos air cooler de óleo, PDIT de pressão interna do hood e calibração da medição de nível do óleo mineral. "/>
    <s v="NÃO"/>
    <s v="Preventiva"/>
    <s v="Não se aplica"/>
    <s v="Não se aplica"/>
    <x v="4"/>
    <x v="15"/>
    <s v="Miscelânea"/>
    <s v="Preventiva"/>
    <d v="2019-12-12T08:00:00"/>
    <d v="2019-12-12T17:00:00"/>
    <d v="2019-12-11T17:00:00"/>
    <n v="9"/>
    <n v="15"/>
    <s v="NÃO"/>
    <x v="0"/>
    <s v="NÃO"/>
    <s v="Manutenção preventiva"/>
    <s v="Manutenção preventiva"/>
    <s v="Manutenção preventiva"/>
    <s v="Manutenção preventiva"/>
    <x v="5"/>
    <s v="10-Revisão geral"/>
    <n v="24"/>
  </r>
  <r>
    <x v="2"/>
    <x v="11"/>
    <s v="Hoje foram substituídas pela mecânica as três câmaras superiores de combustão do 1, 2 e 9, foram montadas câmaras novas que estavam revisadas e removidas usados de campo para revisão em oficina. Durante o testes funcionais das válvulas de dreno pela equipe de instrumentação foram identificadas duas válvulas travadas, a válvula 20FGCD estava travada aberta e a 20FGTORD estava travada fechada. Dessa forma, optamos por substituir essas válvulas danificadas por válvulas revisadas disponível na oficina de instrumentação. Foram duas válvulas reservas, feito teste funcional em oficina para garantir, e em seguida substituídas as válvulas danificadas em campo. Após a troca, foram realizados testes funcional de abertura e fechamento com apoio da automação com sucesso. Devido a essa atuação corretiva foi necessário estender um pouco o horário para finalizar todos os testes e restabelecer a disponibilidade do TG-D. "/>
    <s v="NÃO"/>
    <s v="Preventiva"/>
    <s v="Não se aplica"/>
    <s v="Não se aplica"/>
    <x v="4"/>
    <x v="15"/>
    <s v="Miscelânea"/>
    <s v="Preventiva"/>
    <d v="2019-12-13T08:00:00"/>
    <d v="2019-12-13T20:15:00"/>
    <d v="2019-12-12T17:00:00"/>
    <n v="12.249999999941792"/>
    <n v="15"/>
    <s v="NÃO"/>
    <x v="0"/>
    <s v="NÃO"/>
    <s v="Manutenção preventiva"/>
    <s v="Manutenção preventiva"/>
    <s v="Manutenção preventiva"/>
    <s v="Manutenção preventiva"/>
    <x v="5"/>
    <s v="10-Revisão geral"/>
    <n v="27.249999999941792"/>
  </r>
  <r>
    <x v="2"/>
    <x v="11"/>
    <s v="Dado continuidade na preventiva do TG-D pela mecânica, foi realizado sopragem nas câmaras inferiores e laterais, feito limpeza nas tochas. Realizado também boroscopia nas mangueiras de gás, e feito limpeza em oficina das três câmaras que foram retiradas para devolução ao estoque como revisada. "/>
    <s v="NÃO"/>
    <s v="Preventiva"/>
    <s v="Não se aplica"/>
    <s v="Não se aplica"/>
    <x v="4"/>
    <x v="15"/>
    <s v="Miscelânea"/>
    <s v="Preventiva"/>
    <d v="2019-12-14T08:00:00"/>
    <d v="2019-12-14T17:00:00"/>
    <d v="2019-12-13T20:15:00"/>
    <n v="9"/>
    <n v="11.750000000058208"/>
    <s v="NÃO"/>
    <x v="0"/>
    <s v="NÃO"/>
    <s v="Manutenção preventiva"/>
    <s v="Manutenção preventiva"/>
    <s v="Manutenção preventiva"/>
    <s v="Manutenção preventiva"/>
    <x v="5"/>
    <s v="10-Revisão geral"/>
    <n v="20.750000000058208"/>
  </r>
  <r>
    <x v="2"/>
    <x v="11"/>
    <s v="Dado continuidade na preventiva do TG-D pelas equipes de instrumentação e mecânica, foram realizados reaperto geral nos parafusos da junta de expansão, foram identificados 4 parafusos espanados para troca futura. Verificado presença de água na mangueira do secundário de baixa da câmara 6. Encontrados pequenos volumes de particulados com aspecto de resíduos de sabão e/ou sal/sulfato. Nas soldas das emendas da parte flexível das mangueiras com a parte fixa das mesmas foi percebido a formação de oxidação. Nos filtros dos adaptadores dos combustores, em boa parte dos combustores foi encontrado pequeno volume de particulados com aspecto metálico (parecendo ser aço inoxidável), que a princípio não aparenta comprometer o fluxo do gás. A instrumentação atuou na verificação nos termopares dos queimadores da máquina, não foram relatado anormalidades nos equipamentos"/>
    <s v="NÃO"/>
    <s v="Preventiva"/>
    <s v="Não se aplica"/>
    <s v="Não se aplica"/>
    <x v="4"/>
    <x v="15"/>
    <s v="Miscelânea"/>
    <s v="Preventiva"/>
    <d v="2019-12-15T08:00:00"/>
    <d v="2019-12-15T17:00:00"/>
    <d v="2019-12-14T17:00:00"/>
    <n v="9"/>
    <n v="15"/>
    <s v="NÃO"/>
    <x v="0"/>
    <s v="NÃO"/>
    <s v="Manutenção preventiva"/>
    <s v="Manutenção preventiva"/>
    <s v="Manutenção preventiva"/>
    <s v="Manutenção preventiva"/>
    <x v="5"/>
    <s v="10-Revisão geral"/>
    <n v="24"/>
  </r>
  <r>
    <x v="2"/>
    <x v="11"/>
    <s v="Essa PT hoje foi liberada pela equipe de mecânica devido a etapa de espaço confinada. Realizado a inspeção do espaço confinado da PT conforme programada, essa etapa foi finalizada. Realizada também a desmontado o andaime para ter o acesso para o espaço confinado do WRHU e iniciado inspeção, essa etapa não foi finalizada devido a desmobilização da equipe da inspeção por volta das 16h40. Equipe da instrumentação atuou na preventiva das meterings primária e secundária (75GFP/75FGS), feito teste nos solenoides do sistema de óleo (XY-5132610/611), verificados também a calibração do FT-5132602/603 e do PIT-5132639"/>
    <s v="NÃO"/>
    <s v="Preventiva"/>
    <s v="Não se aplica"/>
    <s v="Não se aplica"/>
    <x v="4"/>
    <x v="15"/>
    <s v="Miscelânea"/>
    <s v="Preventiva"/>
    <d v="2019-12-16T08:00:00"/>
    <d v="2019-12-16T17:00:00"/>
    <d v="2019-12-15T17:00:00"/>
    <n v="9"/>
    <n v="15"/>
    <s v="NÃO"/>
    <x v="0"/>
    <s v="NÃO"/>
    <s v="Manutenção preventiva"/>
    <s v="Manutenção preventiva"/>
    <s v="Manutenção preventiva"/>
    <s v="Manutenção preventiva"/>
    <x v="5"/>
    <s v="10-Revisão geral"/>
    <n v="24"/>
  </r>
  <r>
    <x v="2"/>
    <x v="11"/>
    <s v="Dado prosseguimento na preventiva do TG-D sendo realizado os sensores: TE-5132674, 678, 655, 656, 657 / XV-5132636 / BDV-5132600 / SDV-5132600"/>
    <s v="NÃO"/>
    <s v="Preventiva"/>
    <s v="Não se aplica"/>
    <s v="Não se aplica"/>
    <x v="4"/>
    <x v="15"/>
    <s v="Miscelânea"/>
    <s v="Preventiva"/>
    <d v="2019-12-17T08:00:00"/>
    <d v="2019-12-17T17:00:00"/>
    <d v="2019-12-16T17:00:00"/>
    <n v="9"/>
    <n v="15"/>
    <s v="NÃO"/>
    <x v="0"/>
    <s v="NÃO"/>
    <s v="Manutenção preventiva"/>
    <s v="Manutenção preventiva"/>
    <s v="Manutenção preventiva"/>
    <s v="Manutenção preventiva"/>
    <x v="5"/>
    <s v="10-Revisão geral"/>
    <n v="24"/>
  </r>
  <r>
    <x v="2"/>
    <x v="11"/>
    <s v="Segue em andamento a preventiva dos instrumentos e PN's do TG-D pela instrumentação: TGCP-513201 / TE-5132610S-B / TE-5132610S-C / TE-5132622 / TE-5132623 / TE-5132624 / TE-5132625 / TE-5132626 / TE-5132627 / JE-5132600C Sistema Ignição / JE-5132600G Sistema Ignição / PN-GE-513201"/>
    <s v="NÃO"/>
    <s v="Preventiva"/>
    <s v="Não se aplica"/>
    <s v="Não se aplica"/>
    <x v="4"/>
    <x v="15"/>
    <s v="Miscelânea"/>
    <s v="Preventiva"/>
    <d v="2019-12-18T08:00:00"/>
    <d v="2019-12-18T17:00:00"/>
    <d v="2019-12-17T17:00:00"/>
    <n v="9"/>
    <n v="15"/>
    <s v="NÃO"/>
    <x v="0"/>
    <s v="NÃO"/>
    <s v="Manutenção preventiva"/>
    <s v="Manutenção preventiva"/>
    <s v="Manutenção preventiva"/>
    <s v="Manutenção preventiva"/>
    <x v="5"/>
    <s v="10-Revisão geral"/>
    <n v="24"/>
  </r>
  <r>
    <x v="2"/>
    <x v="11"/>
    <s v="Dado prosseguimento na preventiva do TG-D pelas equipes de elétrica, instrumentação e mecânica. Não foi informado pelo executante nenhuma anormalidade. Atividade prossegue amanhã com realização do espaço confinado WHRU, periféricos juntamente com testes na guilhotina pela equipe de mecânica e instrumentação"/>
    <s v="NÃO"/>
    <s v="Preventiva"/>
    <s v="Não se aplica"/>
    <s v="Não se aplica"/>
    <x v="4"/>
    <x v="15"/>
    <s v="Miscelânea"/>
    <s v="Preventiva"/>
    <d v="2019-12-26T08:00:00"/>
    <d v="2019-12-26T17:00:00"/>
    <d v="2019-12-25T17:00:00"/>
    <n v="9"/>
    <n v="15"/>
    <s v="NÃO"/>
    <x v="0"/>
    <s v="NÃO"/>
    <s v="Manutenção preventiva"/>
    <s v="Manutenção preventiva"/>
    <s v="Manutenção preventiva"/>
    <s v="Manutenção preventiva"/>
    <x v="5"/>
    <s v="10-Revisão geral"/>
    <n v="24"/>
  </r>
  <r>
    <x v="2"/>
    <x v="11"/>
    <s v="PTT foi emitida hoje pela equipe de mecânica devido a atividade em espaço confinado. Foi realizado do a inspeção nos feixes do WHRU, porém sem o apoio da inspeção pois informaram que a PTT não estava contemplando essa atividade para eles de forma explicita. Na inspeção realizada pela mecânica não foi encontrado nenhuma anormalidade. A outra parte do espaço não foi possível realizar, pois existe uma proteção na escada que impede a abertura do espaço confinado. Essa atividade será reprogramada para montagem de pau de carga para remover essa janela de acesso, não previsto na ordem apoio de caminhão munck para essa finalidade. Sup. Aoki deve tratar nos próximos dias com GPI e ISUP uma alternativa de como resolver esse problema da plataforma de acesso que foi montada bem em frente na janela de visita. Em paralelo tivemos atuação da instrumentação realizando a preventiva nos instrumentos: PDIT-5132619; PIT-5132612; PIT-5132616; PIT-5132617; TI-5132626; TCV-5132679; PI-5132645; PDIT-5132604; ZSH-5132629."/>
    <s v="NÃO"/>
    <s v="Preventiva"/>
    <s v="Não se aplica"/>
    <s v="Não se aplica"/>
    <x v="4"/>
    <x v="15"/>
    <s v="Miscelânea"/>
    <s v="Preventiva"/>
    <d v="2019-12-27T08:00:00"/>
    <d v="2019-12-27T17:00:00"/>
    <d v="2019-12-26T17:00:00"/>
    <n v="9"/>
    <n v="15"/>
    <s v="NÃO"/>
    <x v="0"/>
    <s v="NÃO"/>
    <s v="Manutenção preventiva"/>
    <s v="Manutenção preventiva"/>
    <s v="Manutenção preventiva"/>
    <s v="Manutenção preventiva"/>
    <x v="5"/>
    <s v="10-Revisão geral"/>
    <n v="24"/>
  </r>
  <r>
    <x v="2"/>
    <x v="11"/>
    <s v="Hoje o TM Hélvio e Rodney atuaram na substituição do módulo de ignição do TG-D para sanar a falha, porem após a substituição a falha permaneceu. No final da tarde sem ainda uma definição da falha, foi desativado este módulo novamente e fechado a caixa ficando o TG disponível sem a redundância da ignição, como já estava"/>
    <s v="NÃO"/>
    <s v="Corretiva planejada"/>
    <s v="RIC"/>
    <s v="RIC"/>
    <x v="4"/>
    <x v="15"/>
    <s v="Controle e monitoramento"/>
    <s v="Tentativa de substituição do módulo de excitação"/>
    <d v="2019-12-25T08:00:00"/>
    <d v="2019-12-25T17:00:00"/>
    <d v="2019-12-18T17:00:00"/>
    <n v="9"/>
    <n v="159"/>
    <s v="NÃO"/>
    <x v="0"/>
    <s v="NÃO"/>
    <s v="Em análise"/>
    <s v="6.4-Desconhecidos"/>
    <s v="Em análise"/>
    <s v="5.5 Desconhecida"/>
    <x v="12"/>
    <s v="1-Substituição"/>
    <n v="168"/>
  </r>
  <r>
    <x v="2"/>
    <x v="11"/>
    <s v="OI 2022269339 GE-513201A - Análise de Falha SD – PF: Lucas (PST COTUR) _x000a_Hoje foi dado continuidade na limpeza do hood com apoio da Limp Industrial e supervisão da Mecânica. Durante as atividades foi observado pelo TM Luciano que a conexão elétrica da valv 20QGSV2 estava danificada. Foi acionada a Instrumentação e normalizada a conexão, mantendo o TG disponível."/>
    <s v="NÃO"/>
    <s v="Corretiva planejada"/>
    <s v="28FPEV03"/>
    <s v="Mancais da GG"/>
    <x v="4"/>
    <x v="17"/>
    <s v="Sistema de lubrificação"/>
    <s v="Realizdo limpeza do hood e rodízio dos filtros do ar de ventilação. Ver RTA 2019-012934-A"/>
    <d v="2019-12-02T08:00:00"/>
    <d v="2019-12-02T18:00:00"/>
    <d v="2019-12-25T17:00:00"/>
    <n v="9.9999999999417923"/>
    <n v="-561"/>
    <s v="NÃO"/>
    <x v="0"/>
    <s v="NÃO"/>
    <s v="1-Falha Mecânica"/>
    <s v="1.1-Vazamento"/>
    <s v="3-Operação/Manutenção"/>
    <s v="3.4-Desgaste e deterioção esperados."/>
    <x v="6"/>
    <s v="9-Inspeção"/>
    <n v="-551.00000000005821"/>
  </r>
  <r>
    <x v="2"/>
    <x v="11"/>
    <s v="Hoje foi dado continuidade na limpeza do hood  "/>
    <s v="NÃO"/>
    <s v="Corretiva planejada"/>
    <s v="28FPEV03"/>
    <s v="Mancais da GG"/>
    <x v="4"/>
    <x v="17"/>
    <s v="Sistema de lubrificação"/>
    <s v="Realizdo limpeza do hood e rodízio dos filtros do ar de ventilação. Ver RTA 2019-012934-A"/>
    <d v="2019-12-03T08:00:00"/>
    <d v="2019-12-03T17:00:00"/>
    <d v="2019-12-02T18:00:00"/>
    <n v="9"/>
    <n v="14.000000000058208"/>
    <s v="NÃO"/>
    <x v="0"/>
    <s v="NÃO"/>
    <s v="1-Falha Mecânica"/>
    <s v="1.1-Vazamento"/>
    <s v="3-Operação/Manutenção"/>
    <s v="3.4-Desgaste e deterioção esperados."/>
    <x v="6"/>
    <s v="9-Inspeção"/>
    <n v="23.000000000058208"/>
  </r>
  <r>
    <x v="2"/>
    <x v="11"/>
    <s v="OI- 2022286257- GE-513201A CASULO TURBINA TGA (HOOD) Substituir support frame – PF: Lucas_x000a_Montado o andaime, pau de carga no interior e Bancada externa._x000a_04/12 - Maquina librada as 20hs e iniciado os trabalhos pelo TM Brazil._x000a_05/12 - Segue resumo dos trabalhos já realizados_x000a_Turno da noite: O serviço foi liberado as 21:50, devido testes do TGD. Foi realizada a remoção de todas as conexões dos injetores. Removemos os injetores 01, 02, 03, 04, 07, 08 e 09 e os centrais do 05 e 06, lavagem e teste dos injetores 01, 02 e 09._x000a_Turno do Dia: Retirado o conjunto injetor, support e bocal das câmaras 5 e 6 e removido todos os os suportes e bocais das 01, 02, 03, 04, 07, 08 e 09._x000a_06/12 - Turno da Noite: Foram limpos e lubrificados todos os parafusos e montados os prolongadores 1, 7, 8 e 9;_x000a_Turno do Dia: Montado os prolongadores 2, 3, 6, 4 e 5._x000a__x000a_07/12 - Turno da Noite: Realizada a montagem dos injetores 3, 4, 5, 6, 7 e 8, bem como de suas mangueiras e todas as conexões. _x000a_Turno do Dia: Realizada a montagem dos injetores 1, 2 e 9, de suas mangueiras e conexões. Realizada verificação geral do conjunto. TG foi considerado entregue para a OP e disponível por volta das 16h00 de hoje"/>
    <s v="NÃO"/>
    <s v="Corretiva planejada"/>
    <s v="Câmaras, Suportes e Bocais de descarga"/>
    <s v="Câmaras, Suportes e Bocais de descarga"/>
    <x v="4"/>
    <x v="17"/>
    <s v="Sistema de combustão"/>
    <s v="Realizado a substituição dos suportes e bocais de descarga das 9 câmaras de combustão, das que vieram da máquina da UTE-RA"/>
    <d v="2019-12-04T20:00:00"/>
    <d v="2019-12-07T16:00:00"/>
    <d v="2019-12-03T17:00:00"/>
    <n v="67.999999999883585"/>
    <n v="27"/>
    <s v="NÃO"/>
    <x v="0"/>
    <s v="NÃO"/>
    <s v="1-Falha Mecânica"/>
    <s v="1.3-Folga/Alinhamento"/>
    <s v="3-Operação/Manutenção"/>
    <s v="3.4-Desgaste e deterioção esperados."/>
    <x v="6"/>
    <s v="1-Substituição"/>
    <n v="94.999999999883585"/>
  </r>
  <r>
    <x v="2"/>
    <x v="11"/>
    <s v="OI  2022290645 - Analise de falha do C-123101B _x000a_Após avaliações e análises de causa de falha, foi identificado problema associado a falha em Cartões de PLC (I/O e de rede) - 2019-013058-A-RTA_x000a_ Causa Básica: Tipo de Manutenção Inadequada_x000a_Ausência de rotina de manutenção para detecção prévia de alarmes relacionados a defeitos e falhas típicas dos PLCs dos compressores de venda. A análise do evento mostra que houve sinalização de falhas de PLC prévia à ocorrência do Trip da máquina, porém devido à ausência da rotina de verificação, não foi possível evitar o evento;_x000a__x000a_ Causas Contribuintes: Estratégia de Manutenção Inadequada_x000a_Embora seja sabido que o componentes do PLC do compressor possuem vida útil limitada, não foi definida lista técnica e sobressalentes para os referidos componentes. _x000a__x000a_OBS.: Embora a máquina tenha tripado, a mesma não ficou indiponível durante a avaliação da falha. Considerado 2h de indisponibilidade para verificações do painel de campo._x000a_"/>
    <s v="sim"/>
    <s v="Corretiva"/>
    <s v="PN-C-123101B"/>
    <s v="Cartão de PLC"/>
    <x v="3"/>
    <x v="26"/>
    <s v="Controle e monitoramento"/>
    <s v="Substituição de cartões"/>
    <d v="2019-12-02T19:39:00"/>
    <d v="2019-12-02T21:46:00"/>
    <d v="2019-10-22T17:00:00"/>
    <n v="2.1166666667559184"/>
    <n v="986.64999999990687"/>
    <s v="SIM"/>
    <x v="1"/>
    <s v="NÃO"/>
    <s v="3-Falha na Instrumentação"/>
    <s v="3.6-Falhas de causa/modo comum"/>
    <s v="3-Operação/Manutenção"/>
    <s v="3.4-Desgaste e deterioção esperados."/>
    <x v="2"/>
    <s v="1-Substituição"/>
    <n v="988.76666666666279"/>
  </r>
  <r>
    <x v="2"/>
    <x v="11"/>
    <s v="2022245394 - C-123101B TE-132 em falha - esta falha estava mapeada e com a maquina parada foi substituida a barreira e reparada a indicação do TE. Este sinal tambem vai para o Bently, ficando assim sem pendências"/>
    <s v="NÃO"/>
    <s v="Corretiva planejada"/>
    <s v="TE-1231123"/>
    <s v="Barreira Intrínseca"/>
    <x v="3"/>
    <x v="26"/>
    <s v="Controle e monitoramento"/>
    <s v="Substituição de barreira"/>
    <d v="2019-12-04T13:00:00"/>
    <d v="2019-12-04T16:00:00"/>
    <d v="2019-12-02T21:46:00"/>
    <n v="3"/>
    <n v="39.233333333220799"/>
    <s v="SIM"/>
    <x v="0"/>
    <s v="NÃO"/>
    <s v="3-Falha na Instrumentação"/>
    <s v="1.0-Geral"/>
    <s v="Em análise"/>
    <s v="1.0-Geral"/>
    <x v="9"/>
    <s v="1-Substituição"/>
    <n v="42.233333333220799"/>
  </r>
  <r>
    <x v="2"/>
    <x v="11"/>
    <s v="2021385745  C-123101E - SD de 09/12 &quot;Falha não Identificada&quot; _x000a_Conforme 2019-013430-A-RTA, segue análise de causas:_x000a_- Causa Básica:_x000a_As microswitches do posicionador da XV possuem vida útil limitada. É necessário o monitoramento em atividades preventivas. É sugerido nesta análise a troca preventiva do componente a cada 16.000h._x000a_- Causa Contribuinte:_x000a_Não existe temporização para a falha de discrepância compressor operando e XV fechada. É sugerida a implementação de temporização._x000a_- Causa Básica (em avaliação complementar): _x000a_Não foi descartada a hipótese de falha na entrada de PES (sinal da XV), uma vez que este foi o único ponto da malha que não foi verificado. Devido ao risco da intervenção, sugere-se uma atuação na parada de 2021._x000a_OBS.: Máquina foi resetada e entrou em operação na sequência. Após o avançar da avaliação, a microswitch da XV-211 foi subsituída._x000a__x000a__x000a_"/>
    <s v="sim"/>
    <s v="Corretiva"/>
    <s v="XV-1231211"/>
    <s v="Microswitch"/>
    <x v="3"/>
    <x v="14"/>
    <s v="Controle e monitoramento"/>
    <s v="Substuição de Microswitch"/>
    <d v="2019-12-09T05:22:00"/>
    <d v="2019-12-09T06:22:00"/>
    <d v="2019-11-19T11:00:00"/>
    <n v="0.99999999994179234"/>
    <n v="474.3666666666395"/>
    <s v="SIM"/>
    <x v="1"/>
    <s v="NÃO"/>
    <s v="3-Falha na Instrumentação"/>
    <s v="3.3- Sinal/Indicação/Alarme falso"/>
    <s v="3-Operação/Manutenção"/>
    <s v="3.4-Desgaste e deterioção esperados."/>
    <x v="2"/>
    <s v="1-Substituição"/>
    <n v="475.3666666665813"/>
  </r>
  <r>
    <x v="2"/>
    <x v="11"/>
    <s v="OM 2022125866 - VE-C-123101C-D Eliminar vibração _x000a_Realizada revisão geral dos ventiladores, com ajuste de ângulos de pás e limpeza dos permutadores. _x000a_Identificada a necessidade de balancer os ventiladores. Será reprogramado quando houver disponibilidade de recursos._x000a_Após a execução das ações observou-se a redução de aproximadamente 1/3 no nível de vibração."/>
    <s v="NÃO"/>
    <s v="Corretiva planejada"/>
    <s v="VE-C-123101C-C "/>
    <s v="Ventilador"/>
    <x v="3"/>
    <x v="23"/>
    <s v="Ventilador"/>
    <s v="Ajuste de ângulo de pás e limpeza"/>
    <d v="2019-12-02T08:25:00"/>
    <d v="2019-12-12T15:00:00"/>
    <d v="2019-11-22T16:50:00"/>
    <n v="246.58333333331393"/>
    <n v="231.58333333331393"/>
    <s v="NÃO"/>
    <x v="0"/>
    <s v="NÃO"/>
    <s v="1-Falha Mecânica"/>
    <s v="1.2-Vibração"/>
    <s v="3-Operação/Manutenção"/>
    <s v="3.3-Erro de manutenção"/>
    <x v="0"/>
    <s v="4-Ajuste"/>
    <n v="478.16666666662786"/>
  </r>
  <r>
    <x v="2"/>
    <x v="11"/>
    <s v="OI 2022353721 - C-123101D - Vibração elevada no Vorecon_x000a_Identificado via PortalIntegridade um aumento de vibração nos sensores do Vorecon XE-12 / YE-12. _x000a_Realizadas verficações do acoplamento e de alinhamento. _x000a_A análise de vibração apontou para um possível desbalanceamento. Máquina limitada a operar com 11.000 rpm. _x000a_Aguardando visita técnica da Voith/GE para melhor avaliação do problema. "/>
    <s v="NÃO"/>
    <s v="Corretiva"/>
    <s v="Vorecon C-123101D"/>
    <s v="Variador de Velocidade"/>
    <x v="3"/>
    <x v="5"/>
    <s v="Transmissão de força"/>
    <s v="Vericação de alinhamento e acoplamento. Limitação de velocidad de rotação"/>
    <d v="2019-12-13T16:00:00"/>
    <d v="2019-12-31T23:59:00"/>
    <d v="2019-11-12T16:30:00"/>
    <n v="439.98333333333721"/>
    <n v="743.49999999994179"/>
    <s v="NÃO"/>
    <x v="0"/>
    <s v="NÃO"/>
    <s v="1-Falha Mecânica"/>
    <s v="1.2-Vibração"/>
    <s v="Em análise"/>
    <m/>
    <x v="7"/>
    <m/>
    <n v="1183.483333333279"/>
  </r>
  <r>
    <x v="2"/>
    <x v="11"/>
    <s v="OI 2022341615 C-123101E Comportamento Anormal Comunicação PLC_x000a_Identificada divergência entre Backup e versão de software em operação no PLC da máquina._x000a_A condição de divergência estava associada a uma alteração no EAS, ainda não realizada em campo, que foi implementada na lógica. Esta condição impedia a partida da máquina. _x000a_Foi realizado reset do PLC em campo e retornou-se com a lógica anterior (correta)."/>
    <s v="sim"/>
    <s v="Corretiva"/>
    <s v="PN-C-123101E"/>
    <s v="PLC"/>
    <x v="3"/>
    <x v="14"/>
    <s v="Controle e monitoramento"/>
    <s v="Realizado reset do PLC em campo e normalização da lógica do PLC."/>
    <d v="2019-12-15T08:00:00"/>
    <d v="2019-12-15T17:00:00"/>
    <d v="2019-12-09T06:22:00"/>
    <n v="9"/>
    <n v="145.6333333334187"/>
    <s v="SIM"/>
    <x v="0"/>
    <s v="NÃO"/>
    <s v="6-Miscelâneas"/>
    <s v="6.2-Causas Combinadas"/>
    <s v="3-Operação/Manutenção"/>
    <s v="3.3-Erro de manutenção"/>
    <x v="0"/>
    <s v="11-Combinação"/>
    <n v="154.6333333334187"/>
  </r>
  <r>
    <x v="2"/>
    <x v="11"/>
    <s v="OM 2022234221 PN-C-123101D Reaperto de bornes_x000a_Conforme programado foi realizado o reaperto do bornes do controlador, por oportunidade da abertura do painel e parada do compressor foi realizado o reaperto geral do painel do compressor conforme abrangência da apresentada no C-123101B. Durante o reaperto foram identificados muitos bornes folgados. Outro ponto observado que controlador está com alarme ativo e com display indicando falha. "/>
    <s v="NÃO"/>
    <s v="Preventiva"/>
    <s v="PN-C-123101D "/>
    <s v="Bornes "/>
    <x v="3"/>
    <x v="5"/>
    <s v="Controle e monitoramento"/>
    <s v="Reaperto de bornes (abrangência RTA)"/>
    <d v="2019-12-25T13:30:00"/>
    <d v="2019-12-25T16:00:00"/>
    <d v="2019-12-25T13:30:00"/>
    <n v="2.4999999999417923"/>
    <n v="0"/>
    <s v="NÃO"/>
    <x v="0"/>
    <s v="NÃO"/>
    <m/>
    <m/>
    <m/>
    <m/>
    <x v="7"/>
    <m/>
    <n v="2.4999999999417923"/>
  </r>
  <r>
    <x v="2"/>
    <x v="11"/>
    <s v="OM 2020779522 PN-C-123101E - Sinalização EAS _x000a_Iniciado pelo Anderson da GE a correção da sinalização do EAS. Em atendimento ao SGM G&amp;E/UO-AGN/APSP/MI 2019/0018 foi realizada toda a mudança física no painel e hardware, ficando pendente para amanhã a criação da tela com a sinalização do EAS e alteração no software."/>
    <s v="NÃO"/>
    <s v="Preventiva"/>
    <s v="PN-C-123101E"/>
    <s v="NA"/>
    <x v="3"/>
    <x v="14"/>
    <s v="Controle e monitoramento"/>
    <s v="Implementação de melhoria"/>
    <d v="2019-12-18T08:00:00"/>
    <d v="2019-12-18T11:00:00"/>
    <d v="2019-12-15T17:00:00"/>
    <n v="3"/>
    <n v="63"/>
    <s v="NÃO"/>
    <x v="0"/>
    <s v="NÃO"/>
    <s v="Manutenção preventiva"/>
    <m/>
    <m/>
    <m/>
    <x v="7"/>
    <m/>
    <n v="66"/>
  </r>
  <r>
    <x v="2"/>
    <x v="11"/>
    <s v="2018599459 C-123101D: Falha nas chaves dos coolers VE-C-123101D B/C/D _x000a_Concluída a substituição das chaves de vibração em campo , removido force e normalizado o sistema. Foi deixada a chave de vibração na sensibilidade mínima para execução de teste com o motor em operação,  que será realizada na partida do Compressor em 26/12, porem será dado baixa na ARO/ PST do COTUR."/>
    <s v="NÃO"/>
    <s v="Corretiva planejada"/>
    <s v="VE-C-123101C-B/C/D"/>
    <s v="Chave de Vibração"/>
    <x v="3"/>
    <x v="5"/>
    <s v="Controle e monitoramento"/>
    <s v="Substituição de chaves de vibração"/>
    <d v="2019-12-19T08:00:00"/>
    <d v="2019-12-19T17:00:00"/>
    <d v="2019-12-19T08:00:00"/>
    <n v="9"/>
    <n v="0"/>
    <s v="NÃO"/>
    <x v="0"/>
    <s v="NÃO"/>
    <s v="3-Falha na Instrumentação"/>
    <s v="3.4-Fora de ajuste"/>
    <s v="3-Operação/Manutenção"/>
    <s v="5.5 Desconhecida"/>
    <x v="1"/>
    <s v="1-Substituição"/>
    <n v="9"/>
  </r>
  <r>
    <x v="2"/>
    <x v="11"/>
    <s v="2022307954 FV-1231208 ajustar saída do controlador :_x000a_Conforme programado foi avaliado o erro de indicação do controlador, sendo encontrado a ligação invertida dos cabos de comando de entrada e saída os quais foram corrigidos normalizando a indicação do controlador. Durante a atividade também foi identificado uma falha de comunicação do controlador que não indica as variáveis no Trend View. Fiscalização irá mobilizar o Técnico da GE para correção da falha._x000a_"/>
    <s v="NÃO"/>
    <s v="Corretiva planejada"/>
    <s v="FV-1231208"/>
    <s v="Válvula de Vazão"/>
    <x v="3"/>
    <x v="5"/>
    <s v="Controle e monitoramento"/>
    <s v="Correção de ligação"/>
    <d v="2019-12-20T08:30:00"/>
    <d v="2019-12-20T15:30:00"/>
    <d v="2019-12-19T08:00:00"/>
    <n v="7.0000000001164153"/>
    <n v="24.499999999883585"/>
    <s v="SIM"/>
    <x v="0"/>
    <s v="NÃO"/>
    <s v="3-Falha na Instrumentação"/>
    <s v="3.3- Sinal/Indicação/Alarme falso"/>
    <s v="3-Operação/Manutenção"/>
    <s v="3.3-Erro de manutenção"/>
    <x v="0"/>
    <s v="7-Serviço"/>
    <m/>
  </r>
  <r>
    <x v="2"/>
    <x v="11"/>
    <s v="OM 2022373502 - PN-C-123101D Trend View - Falha de comunicação FIC-208_x000a_Falha de comunicação com CCC, devido à queima de fusível de cartão._x000a_verificoda instabilidade na rede estava sendo causado devido a ausência de cabo de referência de entre os controladores (FIC207 x FIC-208) utilizado para equalizar o negativo da fonte da rede de comunicação (Modbus), assim que instalamos um cabo de testes a comunicação restabeleceu de primeira. Os led´s de TX RX tanto no controlador quanto nos conversores voltaram a comunicar. Após isso, verificamos também algumas anormalidades na indicação de instrumentos na estação de controle do CCC no K-21, foi realizado restauração do backup de novembro o que normalizou todas indicações."/>
    <s v="sim"/>
    <s v="Corretiva"/>
    <s v="Controlador CCC"/>
    <s v="Conector e Cartão"/>
    <x v="3"/>
    <x v="5"/>
    <s v="Controle e monitoramento"/>
    <s v="Troca de cartão, fusível e corretiva em conector de rede"/>
    <d v="2019-12-25T08:00:00"/>
    <d v="2019-12-28T18:00:00"/>
    <d v="2019-12-25T08:00:00"/>
    <n v="81.999999999941792"/>
    <n v="0"/>
    <s v="SIM"/>
    <x v="0"/>
    <s v="NÃO"/>
    <s v="6-Miscelâneas"/>
    <s v="6.2-Causas Combinadas"/>
    <s v="Em análise"/>
    <s v="5.5 Desconhecida"/>
    <x v="0"/>
    <s v="2-Reparo"/>
    <m/>
  </r>
  <r>
    <x v="2"/>
    <x v="11"/>
    <s v="OI 2022329802 C-3123102B - LIT-31231921B - Indicação Nível travada – PF: Boito _x000a_Fomos informados pelo COTUR no REDIA das 08h00 de que o LIT-31231921B estava com comportamento anormal nos últimos dias, houve agravamento desta falha por volta das 06h30 da manhã onde a indicação passou de 70% para 100% sem motivo aparente.  Foi realizada avaliação em campo pela MI e OP onde verificaram que o traço elétrico estava ligado e também foi sugerido uma drenagem do standpipe. Para isso, foi emitido ARO pela UOTOP para realização de drenagem do standpipe com intuito de retirar a alguma sujeira e ou espuma formação de espuma que pudesse causar este tipo de falha, mas não houve sucesso. Após a drenagem o instrumento permaneceu com indicação em 100%. Foi emitida então, um nova ARO 2019/290 para forçar este instrumento até intervenção extraprogramada pela equipe de instrumentação, o que deve ocorrer amanhã durante o dia._x000a_12/12 - Autorizado pelo gerente do ativo atividade extraprogramada para equipe de andaime e instrumentação para intervenção corretiva no do LIT-921 do compressor de propano B da adequação em operação. Após a montagem do patamar de acesso pela G&amp;E no período da manhã tivemos atuação da instrumentação a tarde. Foi feito inspeção na área e constatado ausência de torque na conexão elétrica do transmissor com a antena do transdutor de onda guiada. Foi realizada a desmontagem dessa conexão e verificado a presença de bastante óleo no conector elétrico, o que possivelmente estava causando ruído e travamento na indicação dessa medição de nível. Foi feito limpeza desse conector, refeito as conexões dos cabos de alimentação que utilizavam terminal agulha de calibre incompatível com o conector do transmissor podendo causar também falha no equipamento. Após a intervenção a indicação normalizou, o medidor de nível passou a indicar o valor coerente em comparação com LG. Ambos ficaram em torno de 70%. Equipamento liberado por volta das 15h00."/>
    <s v="NÃO"/>
    <s v="Intervenção por condição"/>
    <s v="LIT-31231921B"/>
    <s v="Conexão elétrica do transmissor de nível"/>
    <x v="1"/>
    <x v="2"/>
    <s v="Sistema de lubrificação"/>
    <s v="Realizada limpeza do conector e refeitas as conexões."/>
    <d v="2019-12-12T08:30:00"/>
    <d v="2019-12-12T13:30:00"/>
    <d v="2019-11-09T19:00:00"/>
    <n v="5.0000000000582077"/>
    <n v="781.5"/>
    <s v="NÃO"/>
    <x v="0"/>
    <s v="NÃO"/>
    <s v="1-Falha Mecânica"/>
    <s v="1.1-Vazamento"/>
    <s v="3-Operação/Manutenção"/>
    <s v="3.3-Erro de manutenção"/>
    <x v="4"/>
    <s v="4-Ajuste"/>
    <n v="786.50000000005821"/>
  </r>
  <r>
    <x v="2"/>
    <x v="11"/>
    <s v="OM 2021033717 M-C-3123102 A Substituir membrana de ruptura – PF: Boito_x000a_Hoje conforme programação foi realizada a substituição da membrana de ruptura da caixa de ligação que estava com modelo provisório conforme SGM GAS/UO-APGN/APSP/MI 2017/0020, pelo modelo original da máquina. TMs Rodney e Pedro realizaram a troca em campo com bastante dificuldade em por conta da restrição de acesso ao local de instalação, feito a troca foi recomposto a tampa da caixa de ligação e realizado o teste funcional com apoio da instrumentação com sucesso. Equipamento liberado para operação."/>
    <s v="NÃO"/>
    <s v="Intervenção por condição"/>
    <s v="M-C-3123102A"/>
    <s v="Membrana de ruptura"/>
    <x v="1"/>
    <x v="8"/>
    <s v="Miscelânea"/>
    <s v="Substituída a membrana de ruptura"/>
    <d v="2019-12-13T07:00:00"/>
    <d v="2019-12-13T16:30:00"/>
    <d v="2019-11-24T16:30:00"/>
    <n v="9.5000000000582077"/>
    <n v="446.49999999994179"/>
    <s v="SIM"/>
    <x v="0"/>
    <s v="NÃO"/>
    <m/>
    <m/>
    <m/>
    <m/>
    <x v="7"/>
    <s v="1-Substituição"/>
    <n v="456"/>
  </r>
  <r>
    <x v="2"/>
    <x v="11"/>
    <s v="OM 2018716003 - TIT-1231507B Substituir Instrumento – PF: Boito_x000a_Hoje tivemos alguns contratempos na liberação dessa PT. Primeiramente foi constato que na ordem não havia sido previsto no planejamento apoio de caldeiraria para remoção do flange, foi necessária inclusão de nova operação na ordem pelo GPI. Superado essa etapa, quando da liberação em campo pela OP e SMS foi constatado a necessidade de limpeza no local e também da montagem de um guarda-corpo de proteção no lateral do piso da máquina no trecho de troca do cabeamento. Essa ordem foi retornada para GPI para redelineamento da mesma incluindo essas recomendações adicionais de segurança. Foi acordo na consolidação da programação semanal a inclusão dessa demanda a partir do dia 18/12 já considerando a etapa de limpeza e montagem de andaime. Atividade não foi realizada hoje._x000a_17/12 - Conforme programado foi realizada a limpeza do local para a realização da substituição do instrumento._x000a_18/12 - Finalizada a instalação do guarda corpo para a substituição do instrumento._x000a_19/12 - Em atendimento ao G&amp;E/UOAGN/APSP/MI 2019/0047 de forma a ganharmos mais confiabilidade na operação do compresso, foi realizada a substituição do poço e a substituição do PT100 por Termopar, foi realizado também a substituição do cabo do instrumento por cabo de compensação para Termopar e feito a configuração do TIT, a malha foi entregue em condições operacionais."/>
    <s v="NÃO"/>
    <s v="Corretiva planejada"/>
    <s v="TIT-1231507B"/>
    <s v="PT-100"/>
    <x v="1"/>
    <x v="30"/>
    <s v="Controle e monitoração"/>
    <s v="Troca do termoelemento, alterado tipo de PT-100 para termopar"/>
    <d v="2019-12-19T08:00:00"/>
    <d v="2019-12-19T17:00:00"/>
    <d v="2019-10-18T17:00:00"/>
    <n v="9"/>
    <n v="1479"/>
    <s v="NÃO"/>
    <x v="0"/>
    <s v="NÃO"/>
    <s v="3-Falha na Instrumentação"/>
    <s v="3.2 - Sem sinal/indicação/alarme"/>
    <s v="3-Operação/Manutenção"/>
    <s v="3.4-Desgaste e deterioção esperados."/>
    <x v="6"/>
    <s v="1-Substituição"/>
    <n v="1488"/>
  </r>
  <r>
    <x v="2"/>
    <x v="11"/>
    <s v="OI 2022382805 C-3123102B - Falha Slide Valve 2 Estágio – PF: Boito_x000a_Acionado a manutenção por volta das 21h15 com informação do COTUR de queda do compressor de propano C-3123102B devido a falha na slide do 2 estágio. Em seguida foi colocado o compressor C-3123102A que estava disponível como backup. No entanto, assim que compressor A entrou em operação foi indicado pela operação a existência também de falha na modulação da slide valve do 1 estágio a válvula estava travada em 4%. Mesma com essa falha aparente o compressor A se manteve em operação. Com base neste cenário, foi autorizado ordem imediata pelo gerente do ativo para atuação da instrumentação. A PT foi liberada em campo por volta das 10h40, os TM´s Hélvio e Menezes realizaram verificação geral no sistema, foi realizado teste de abertura e fechamento da solenoides pneumáticas, estavam ok; feito sangria do conjunto hidráulico com intuito de verificamos a possível existência de gás no óleo, também estava tudo ok. Porém ao avaliar o conjunto de posição verificamos que o eixo da slide movimentava, mas o indicador local não movimentava, verificando o visor de transmissão interno era possível visualizar que conjunto de engrenagens do eixo movimentação, mas esse movimento não era transferido para o transmissor de posição. Devido a complexidade dessa intervenção para restabelecer o conjunto de transmissor foi acordado com COTUR para realizarmos essa atividade amanhã com apoio de mecânica para desmontar tampa do acoplamento juntamente com desmontagem do conjunto de transmissão mecânica para avaliação e reparo. A indicação local ZIT- do 2 estágio estava travada em 54%. Por ora, o compressor ficou indisponível para atuação amanhã logo no primeiro horário. Obs.: TM Hélvio e Menezes atuaram até as 0h15._x000a_27/12 - Somente para correção de informação, a falha na verdade, se deu na slide valve do primeiro estágio e não no segundo estágio conforme relatado anteriormente. Feito essa correção, tivemos atuação conjunta das equipes de instrumentação e mecânica neste equipamento. Os TMs Brazil. Hélvio e Bretas constataram após desmontagem da caixa do invólucro do transmissor de posição (ZIT-31231931B), verificamos que os parafusos de fixação (moscas) entre o eixo do acoplamento mecânico e o no cubo do indicador local (potenciômetro) estavam sem torque adequado causando essa falha da ausência do retorno de posição. Foi realizado a substituição desses parafusos moscas que apresentavam uma pequena deformidade na rosca por sobressalentes novos, foi feita fixação do eixo no cubo, recomposto o acoplamento na máquina e feito sua calibração com sucesso. A máquina foi liberada por volta das 18h00, foi realizada a partida assistida, a mesma entrou em operação de primeira, a slide modulou normalmente, a etapa de transição de carga fluiu bem tranquilo com controle estável. No entanto, por volta das 18h40 logo após a parada da máquina A, em seguida a máquina B caiu devido a temperatura elevada do óleo. A equipe da operação segue fazendo manobras para retornar com essa máquina. Acordo com COTUR para realizamos atividade no 2 estágio da slide valve do C-3123101A amanhã no primeiro horário. Máquina segue disponível sem restrições operacionais."/>
    <s v="sim"/>
    <s v="Corretiva"/>
    <s v="ZIT-31231931B"/>
    <s v="Transmissor de posição"/>
    <x v="1"/>
    <x v="2"/>
    <s v="Controle e monitoração"/>
    <s v="Identificados parafusos do acoplamento da slide a transmissor de posição com folga e desgaste. Foram substituidos."/>
    <d v="2019-12-26T21:15:00"/>
    <d v="2019-12-27T18:00:00"/>
    <d v="2019-12-12T13:30:00"/>
    <n v="20.750000000058208"/>
    <n v="343.74999999994179"/>
    <s v="SIM"/>
    <x v="1"/>
    <s v="NÃO"/>
    <s v="3-Falha na Instrumentação"/>
    <s v="3.3- Sinal/Indicação/Alarme falso"/>
    <s v="3-Operação/Manutenção"/>
    <s v="3.3-Erro de manutenção"/>
    <x v="2"/>
    <s v="2-Reparo"/>
    <n v="364.5"/>
  </r>
  <r>
    <x v="2"/>
    <x v="11"/>
    <s v="OI 2022335788 C-513401F - Sanar Vazamento de óleo(PFCEO+PST COTUR - Concluído) PF: Boito_x000a_ Fomos informados pelo COTUR por volta das 10h00 da presença de vazamento de óleo no compressor de ar F, foi solicitado apoio de mecânica para avaliação em campo. Em avaliação prévia em campo os TMs de mecânica verificaram que vazamento é oriundo da mangueira do pescador de óleo do compressor, foi recomendado então a parada do compressor para evitar danos ao mesmo. Acordado com COTUR para emissão de nota ZF para programação priorizada pelo GPI para semana S#51. Equipamento indisponível_x000a_13/12 - Autorizado pelo gerente do ativo por volta das 12h00 atividade corretiva extraprogramada para equipe de mecânica para restabelecimento do compressor de ar F que estava indisponível devido a vazamento de óleo. Em campo verificamos a que mangueira do pescado do vaso separador de ar/óleo estava com conector de uma das extremidades um pouco enjambrado. possivelmente por conta de torque excessivo ou conexão inadequada. Foi substituída mangueira por uma nova sobressalente e encaminhada a antiga para avaliação do corpo técnico de engenharia. Após a substituição do componente, foi realizada partida assistida no compressor, o mesmo não apresentou mais nenhum indicio de vazamento. Equipamento testado e liberado para operação por volta das 13h00 sem anormalidades. Quitado o registro no PFCEO e na PST do COTUR."/>
    <s v="sim"/>
    <s v="Corretiva"/>
    <s v="C-513401F"/>
    <s v="Mangueira do pescador de óleo"/>
    <x v="8"/>
    <x v="36"/>
    <s v="Ar comprimido"/>
    <s v="Substituição da mangueira."/>
    <d v="2019-12-13T09:30:00"/>
    <d v="2019-12-13T16:00:00"/>
    <d v="2018-12-09T19:00:00"/>
    <n v="6.4999999998835847"/>
    <n v="8846.5000000001164"/>
    <s v="SIM"/>
    <x v="0"/>
    <s v="NÃO"/>
    <s v="1-Falha Mecânica"/>
    <s v="1.1-Vazamento"/>
    <s v="3-Operação/Manutenção"/>
    <s v="3.3-Erro de manutenção"/>
    <x v="0"/>
    <s v="1-Substituição"/>
    <n v="8853"/>
  </r>
  <r>
    <x v="2"/>
    <x v="11"/>
    <s v="XV-5132710 Não abre (sucção B-513203) – PF: Suzuki (PST COTUR - Prazo 17/12)_x000a_Hoje conforme programado foi realizado a montagem de patamar de acesso pela equipe de andaime para intervenção amanhã na XV pela equipe de instrumentação._x000a_"/>
    <s v="NÃO"/>
    <s v="Corretiva"/>
    <s v="XV-5132710 "/>
    <s v="obturador"/>
    <x v="2"/>
    <x v="53"/>
    <s v="Bombas"/>
    <s v="Confirmações da ordem OM 2022293640_x000a_FOI CONSTADO QUE VALVULA SE ENCONTRAVA TRAVADA FOI FEITO TESTE DIRETO COM AR NO CORPO DO ATUADOR PARA DESTRAVAR_x000a_O MESMO DESTRAVOU FOI FEITO ALGUMAS ABERTURA E FECHAMENTO VALVULA SE ENCONTRA OPERACIONAL SEM APRESETAR PROBLEMAS."/>
    <d v="2019-12-12T08:00:00"/>
    <d v="2019-12-12T16:00:00"/>
    <d v="2019-09-04T17:00:00"/>
    <n v="7.9999999998835847"/>
    <n v="2367"/>
    <s v="NÃO"/>
    <x v="0"/>
    <s v="NÃO"/>
    <s v="1-Falha Mecânica"/>
    <s v="1.6-Emperramento"/>
    <s v="5-Miscelâneas"/>
    <s v="5.5 Desconhecida"/>
    <x v="6"/>
    <s v="8-Teste"/>
    <n v="2374.9999999998836"/>
  </r>
  <r>
    <x v="2"/>
    <x v="11"/>
    <s v="OM 2022239354 – B-123703A Consumo elevado de fluído de selagem – PF: Boito (PST-COTUR – Concluído): _x000a_Conforme programado foi realizada pela mecânica a completação do pote de selagem dessa bomba sem maiores delongas. Dado baixa na pendência na PST do COTUR."/>
    <s v="NÃO"/>
    <s v="Corretiva planejada"/>
    <s v="B-123703A"/>
    <s v="Selo mecânico"/>
    <x v="2"/>
    <x v="94"/>
    <s v="Sistema de selagem do eixo"/>
    <s v="Completado o pote de selagem"/>
    <d v="2019-11-28T08:00:00"/>
    <d v="2019-11-28T11:00:00"/>
    <d v="2018-01-01T00:00:00"/>
    <n v="3"/>
    <n v="16712.000000000058"/>
    <s v="SIM"/>
    <x v="0"/>
    <s v="NÃO"/>
    <s v="Em análise"/>
    <s v="6.4-Desconhecidos"/>
    <s v="Em análise"/>
    <s v="5.5 Desconhecida"/>
    <x v="0"/>
    <s v="4-Ajuste"/>
    <n v="16715.000000000058"/>
  </r>
  <r>
    <x v="2"/>
    <x v="11"/>
    <s v="OM 2022334142 - B-2123101B Vazamento de MEG 1º Cabeçote – PF: Boito_x000a_Realizado teste acompanhando com a OP na bomba B de meg da UAPO II. Foi identificado que realmente existe um pequeno vazamento de MEG na válvula de sucção do cabeçote 1, indicando um possível dano na check de sucção, junta, ou ambos. Durante o teste, simulamos a alternativa de operar a bomba apenas com stroke zerado no primeiro cabeçote, compensando nos outros dois. Em torno de 85% de carga nos dois cabeçote foi suficiente para atender a demanda de processo. Nesta condição, não foi mais observado vazamento pela válvula de sucção do primeiro cabeçote. Caso seja extremamente necessário, ainda é possível operar a bomba com o primeiro cabeçote, contendo o pequeno vazamento. Assim, bomba foi deixada como disponível para operar como segunda opção e acertado com COTUR Medeiros por tratarmos o reparo da bomba de forma programada nas próximas semanas_x000a_26/12 - Realizado reaperto nos estojos de fixação da check na intenção de sanar vazamento apresentado. Após o procedimento foi solicitado a operação a retirada do LIBRA e partida do equipamento para avaliação, depois de algumas horas em funcionamento, o equipamento apresentou novamente vazamento, porém em menor escala. Como essa intervenção de menor complexidade não foi eficaz, deverá ser reprogramado a substituição da junta do cabeçote. Por ora, a bomba segue disponível sem nenhum tipo de restrição operacional."/>
    <s v="NÃO"/>
    <s v="Corretiva"/>
    <s v="B-2123101B"/>
    <s v="Válvula de retenção do 1º estágio"/>
    <x v="2"/>
    <x v="22"/>
    <s v="Bombas"/>
    <s v="Reaperto"/>
    <d v="2019-12-26T09:30:00"/>
    <d v="2019-12-26T15:30:00"/>
    <d v="2019-11-14T14:30:00"/>
    <n v="6"/>
    <n v="1003.0000000001164"/>
    <s v="SIM"/>
    <x v="0"/>
    <s v="NÃO"/>
    <s v="2-Falha de Material"/>
    <s v="2.4-Desgaste"/>
    <s v="3-Operação/Manutenção"/>
    <s v="3.4-Desgaste e deterioção esperados."/>
    <x v="4"/>
    <s v="4-Ajuste"/>
    <n v="1009.0000000001164"/>
  </r>
  <r>
    <x v="2"/>
    <x v="11"/>
    <s v="OI 2022346979 V-B-123702B-02 abastecer sistema selagem – PF: Boito_x000a_As 18:40h fomos acionado pela operação com a informação de que o pote de selagem da bomba se encontrava com 10% de nível e a bomba A não conseguindo manter em operação devido o filtro de sucção sujo. Com isso foi autorizada a Pt imediata pelo GA e emitida a PT para execução da atividade. PT emitida por volta da 18:30h retirado glicol do estoque e realizado o abastecimento, sendo entregue a bomba para operação."/>
    <s v="NÃO"/>
    <s v="Corretiva"/>
    <s v="V-B-123702B-02"/>
    <s v="Selo mecânico"/>
    <x v="2"/>
    <x v="57"/>
    <s v="Bombas"/>
    <s v="Completado o nível de selagem"/>
    <d v="2019-12-18T19:00:00"/>
    <d v="2019-12-18T21:00:00"/>
    <d v="2018-11-02T18:00:00"/>
    <n v="2.0000000000582077"/>
    <n v="9864.9999999999418"/>
    <s v="SIM"/>
    <x v="0"/>
    <s v="NÃO"/>
    <s v="1-Falha Mecânica"/>
    <s v="1.1-Vazamento"/>
    <m/>
    <m/>
    <x v="7"/>
    <s v="12-Outra"/>
    <n v="9867"/>
  </r>
  <r>
    <x v="2"/>
    <x v="11"/>
    <s v="OM 2022261903 B-123101A Vazamento de óleo no pistão 2 – PF: Boito (PFCEO+PST COTUR- 20/12)_x000a_Conforme programado foi realizada remoção dos spools de sucção e descarga da bomba e montado o pau de carga para atuação da mecânica amanhã._x000a_19/12 - Realizado ajuste no retentor da caixa mecânica do cabeçote 2, na desmontagem do cabeçote 3 para inicio da intervenção foi identificado que o diafragma do cabeçote 3 estava estava deformado e com muita parafina, sendo realizada a substituição do diafragma por oportunidade. Recomposto todo o conjunto da bomba ficando pendente para amanhã o torqueamento do cabeçote 3, alinhamento do conjunto e instalação dos spools._x000a_20/12 - Realizado o torqueamento do cabeçote 3 e realizado o alinhamento dos cabeçotes, instalado os spools de sucção e descarga e disponibilizada bomba para operação. Contudo ficou pendente o teste operacional previsto para amanhã._x000a_21/12 - Realizada a partida assistida da bomba com sucesso , será avaliada amanha, mas sem apresentar anormalidades até o momento."/>
    <s v="NÃO"/>
    <s v="Corretiva planejada"/>
    <s v="B-123101A"/>
    <s v="Retentor"/>
    <x v="2"/>
    <x v="42"/>
    <s v="Bombas"/>
    <s v="Ajuste odo retentor e subtituição do diafragma"/>
    <d v="2019-12-18T08:00:00"/>
    <d v="2019-12-20T15:00:00"/>
    <d v="2019-10-03T17:00:00"/>
    <n v="54.999999999941792"/>
    <n v="1815"/>
    <s v="NÃO"/>
    <x v="0"/>
    <s v="NÃO"/>
    <s v="1-Falha Mecânica"/>
    <s v="1.1-Vazamento"/>
    <s v="3-Operação/Manutenção"/>
    <s v="3.4-Desgaste e deterioção esperados."/>
    <x v="7"/>
    <s v="2-Reparo"/>
    <n v="1869.9999999999418"/>
  </r>
  <r>
    <x v="2"/>
    <x v="11"/>
    <s v="OE 2022323206 - B-2621301A Substituir Selo LA (PST COTUR – Prazo 20/12) – PF: Boito_x000a_Conforme combinado com a OP, hoje foi colocado para operar o OCVAP II com a B-2621301A para realizarmos um teste de verificação do consumo excessivo de selagem. TM Góbis acompanhou e equipe da mecânica. Foi identificado que realmente o consumo está muito elevado, chegando a perder 40mm da régua do pote em 20 minutos. Informado pelo Sup. Alex da OP que, quando esta bomba operou, dois abastecimentos por turno eram necessários. Assim, chegamos a conclusão que realmente o selo LA precisará ser substituído. Acertado com Sup. Aoki, COTUR Medeiros e CTO Caio, que façamos esta troca do selo de forma extra-programada, iniciando na segunda que vem, para terminar até sexta. GPI já foi envolvido para criar a OM e verificar a disponibilidade de material. Eng. Boito e TM Góbis irão tratar a análise da falha nos próximos dias durante após a remoção do selo. Bomba permanece disponível para operar como segunda opção até lá, com a OP completando frequentemente o pote do selo LA se necessário._x000a_16/12 - Hoje conforme combinado foi realizada pela equipe de caldeiraria o raqueteamento da bomba principal A do OCVAP II.Houve pouco de atraso na liberação da atividade devido a necessidade de esgotamento da linhas com uso de caminhão vácuo. Etapa concluída por volta das 15h00. Amanhã iniciamos as etapas de remoção dos instrumentos e troca do selo._x000a_17/12 - Realizada a remoção dos instrumentos de vibração e temperatura do mancal LA, realizada a remoção do carretel e cubo do acoplamento da bomba e realizada a desmontagem a caixa mancal e rolamento._x000a_18/12 - Realizada a remoção do selo danificado e instalado o selo novo na bomba._x000a_19/12 - Realizada da montagem dos rolamentos e caixa mancal, equipe encontrou dificuldades para a montagem do cubo do acoplamento parando na metade do curso onde houve a necessidade de ser sacado novamente e reinstalado com sucesso. Amanhã será montado o carretel, proteção de acoplamento e desraqueteamento da bomba._x000a_20/12 - Finalizada a montagem do acoplamento da bomba, realizado o desraqueteamento da bomba e colocada em operação com sucesso por volta das 15:40h."/>
    <s v="sim"/>
    <s v="Corretiva"/>
    <s v="B-2621301A"/>
    <s v="Selo mecânico"/>
    <x v="2"/>
    <x v="16"/>
    <s v="Bombas"/>
    <s v="Substituição do selo mecânico"/>
    <d v="2019-12-16T08:00:00"/>
    <d v="2019-12-19T19:00:00"/>
    <d v="2019-12-12T16:30:00"/>
    <n v="82.999999999883585"/>
    <n v="87.500000000058208"/>
    <s v="SIM"/>
    <x v="0"/>
    <s v="NÃO"/>
    <s v="1-Falha Mecânica"/>
    <s v="1.1-Vazamento"/>
    <s v="3-Operação/Manutenção"/>
    <s v="3.1-Serviço fora das condições de projeto"/>
    <x v="4"/>
    <s v="1-Substituição"/>
    <n v="170.49999999994179"/>
  </r>
  <r>
    <x v="2"/>
    <x v="11"/>
    <s v="OM 2022162385 VRE-2621301A VALVULA DE RETENÇÃO – PF: Boito(ICPM SO -Dezembro)_x000a_OM 2022162386 VRE-2621301B VALVULA DE RETENÇÃO(ICPM SO -Dezembro)_x000a_OM 2022136192 B-540002B MANUT PREV CJ Bomba (1A)(ICPM SO -Dezembro)_x000a_Finalizada a preventiva pela caldeiraria nas duas check valve das bombas principais A e B do OCVAP II. A princípio, não foi identificada nenhum tipo de resíduo no interior do equipamento. Para o caso da bomba de do sistema de inundação das esferas foi realizado a limpeza do filtro Y sem maiores delongas. As atividades serão apropriadas amanhã."/>
    <s v="NÃO"/>
    <s v="Preventiva"/>
    <s v="VRE-2621301A"/>
    <m/>
    <x v="2"/>
    <x v="45"/>
    <m/>
    <m/>
    <d v="2019-12-12T08:00:00"/>
    <d v="2019-12-12T16:30:00"/>
    <d v="2019-09-09T17:00:00"/>
    <n v="8.4999999999417923"/>
    <n v="2247"/>
    <s v="SIM"/>
    <x v="0"/>
    <s v="NÃO"/>
    <m/>
    <m/>
    <m/>
    <m/>
    <x v="7"/>
    <s v="6-Verificação"/>
    <n v="2255.4999999999418"/>
  </r>
  <r>
    <x v="2"/>
    <x v="11"/>
    <s v="OM 2022162385 VRE-2621301A VALVULA DE RETENÇÃO – PF: Boito(ICPM SO -Dezembro)_x000a_OM 2022162386 VRE-2621301B VALVULA DE RETENÇÃO(ICPM SO -Dezembro)_x000a_OM 2022136192 B-540002B MANUT PREV CJ Bomba (1A)(ICPM SO -Dezembro)_x000a_Finalizada a preventiva pela caldeiraria nas duas check valve das bombas principais A e B do OCVAP II. A princípio, não foi identificada nenhum tipo de resíduo no interior do equipamento. Para o caso da bomba de do sistema de inundação das esferas foi realizado a limpeza do filtro Y sem maiores delongas. As atividades serão apropriadas amanhã."/>
    <s v="NÃO"/>
    <s v="Preventiva"/>
    <s v="VRE-2621301B"/>
    <m/>
    <x v="2"/>
    <x v="16"/>
    <m/>
    <m/>
    <d v="2019-12-12T08:20:00"/>
    <d v="2019-12-12T16:30:00"/>
    <d v="2019-11-27T13:00:00"/>
    <n v="8.1666666667442769"/>
    <n v="355.33333333331393"/>
    <s v="SIM"/>
    <x v="0"/>
    <s v="NÃO"/>
    <m/>
    <m/>
    <m/>
    <m/>
    <x v="7"/>
    <s v="6-Verificação"/>
    <n v="363.50000000005821"/>
  </r>
  <r>
    <x v="2"/>
    <x v="11"/>
    <s v="OM 2022162385 VRE-2621301A VALVULA DE RETENÇÃO – PF: Boito(ICPM SO -Dezembro)_x000a_OM 2022162386 VRE-2621301B VALVULA DE RETENÇÃO(ICPM SO -Dezembro)_x000a_OM 2022136192 B-540002B MANUT PREV CJ Bomba (1A)(ICPM SO -Dezembro)_x000a_Finalizada a preventiva pela caldeiraria nas duas check valve das bombas principais A e B do OCVAP II. A princípio, não foi identificada nenhum tipo de resíduo no interior do equipamento. Para o caso da bomba de do sistema de inundação das esferas foi realizado a limpeza do filtro Y sem maiores delongas. As atividades serão apropriadas amanhã."/>
    <s v="NÃO"/>
    <s v="Preventiva"/>
    <s v="B-540002B"/>
    <m/>
    <x v="2"/>
    <x v="19"/>
    <m/>
    <m/>
    <d v="2019-12-11T08:00:00"/>
    <d v="2019-12-11T10:00:00"/>
    <d v="2018-03-23T16:00:00"/>
    <n v="1.9999999998835847"/>
    <n v="15064.000000000116"/>
    <s v="SIM"/>
    <x v="0"/>
    <s v="NÃO"/>
    <m/>
    <m/>
    <m/>
    <m/>
    <x v="7"/>
    <s v="5-Conservação"/>
    <n v="15066"/>
  </r>
  <r>
    <x v="2"/>
    <x v="11"/>
    <s v="B-2621301B - Falha na partida da bomba – PF: Boito_x000a_Por volta das 16h ocorreu a queda do sistema da OCVAP II por baixa pressão no TQ-631103. Foi avaliado pela operação após a parada do sistema que os PIT's dos tanques de C5+ estavam sem by pass conforme os últimos meses, problema este já conhecido e sendo estudado pela IE, MI e OP. A operação suspeita que os forces se perderam durante o chaveamento dos SRV-001B pelo SVR-001A após a realização de testes no decorrer do dia no SRV-001B onde ocorreu a perda de comunicação no decorrer do dia. Porém em conversa com o TM Danilo Sugahara que é muito pouco provável que os testes fizeram perder estes by-pass. Foi encaminhada a equipe da CCT assim que informada a falha pela operação por volta das 16:20h com a informação da operação de falha no CCM. As 18h a equipe da CCT solicitou apoio da automação para tentar identificar algum comando externo que pudesse estar gerando a falha de CCM impedindo a partida do sistema. TM Danilo Gonzaga avaliou a lógica não encontrando nenhum sinal externo/processo impedindo a partida do sistema, a não ser o retorno de pronto do relé/disjuntor para partir o sistema. Foi solicitado que a equipe da CCT resolva a falha o quanto antes para o retorno do bombeio sistema._x000a_[18/12] Dando continuidade na falha da partida da bomba iniciada na tarde de 17/12 sendo diagnosticado inicialmente como uma falha de pronto a operar do Relé SEL da B-2621301B, com a dificuldade em identificar a falha para o retorno do sistema foi acionado o Eng. Bruno da CCT por volta das 23h para auxiliar a equipe da CCT na correção da falha. Foi realizada toda verificação do relé pela equipe da CCT e não havia nenhuma anormalidade do sistema elétrico conforme diagnóstico dado pela equipe de turno CCT. Em aprofundamento na investigação através da lógica do CLP, identificamos que o status de falha do CCM que existia apenas na tela da Ecos, estava relacionado ao sinal de local remoto que na lógica do CLP não estava sendo atendido em decorrência de alguma falha no sistema de automação que levou o sinal a esse estado inesperado. Diante da grande necessidade de liberação da bomba para operação nesta madrugada, com o consentimento da coordenação de operação, atuamos de forma paliativa na lógica do CLP chaveando o sinal para o modo local (0) para remoto (1) que seria o correto, liberando o conjunto para partida. Vale ressaltar que esse conjunto de bomba não possui comando local/remoto em tela mas existe lógica para tal no CLP que impede a sequência correta de partida do conjunto. Em avanço foi observado pela equipe da CCT que a bomba B-2621301A se encontrava na mesma condição onde já foi corrigida de imediato. OCAVP II foi colocado em operação por voltas das 2h da manhã."/>
    <s v="sim"/>
    <s v="Corretiva"/>
    <s v="PIT-6311001/002/501"/>
    <s v="Instrumento de pressão"/>
    <x v="2"/>
    <x v="16"/>
    <s v="Controle e monitoramento"/>
    <s v="Identificado que houve a perda do bypass dos intertravamento de pressão dos Tanques, o que causou a parada da bomba. Houve também a perda do sinal de Local que imposibilitou a partida novamente do sistema"/>
    <d v="2019-12-17T16:00:00"/>
    <d v="2019-12-18T02:00:00"/>
    <d v="2019-12-12T16:30:00"/>
    <n v="10.000000000116415"/>
    <n v="119.49999999994179"/>
    <s v="SIM"/>
    <x v="1"/>
    <s v="NÃO"/>
    <m/>
    <m/>
    <m/>
    <m/>
    <x v="7"/>
    <m/>
    <n v="129.50000000005821"/>
  </r>
  <r>
    <x v="0"/>
    <x v="2"/>
    <s v="OM 2022210912 - MANUT PREV CJ GE-513201D - 16.000h – PF: Lucas (AGRUPADORA)_x000a_[03/01] Realizado a remoção do painel do Whru para preventiva em bancada pela instrumentação, lubrificado os mancais dos dampers lado acionado, realiado inspeção interna do whru nos damper e feiches sem encontrar anormalidades. Com isso foi fechado o Whru com a pendência do retorno do painel de comando previsto para segunda 06/01. Devido ao termino do Whru por volta das 18:50h, foi negociado junto ao Cotur que a guilhotina ficaria aberta durante a noite com o seu fechamento previsto para amanhã."/>
    <s v="NÃO"/>
    <s v="Preventiva"/>
    <s v="Não se aplica"/>
    <s v="Não se aplica"/>
    <x v="4"/>
    <x v="15"/>
    <s v="Miscelânea"/>
    <s v="Preventiva"/>
    <d v="2020-01-03T08:00:00"/>
    <d v="2020-01-03T19:00:00"/>
    <d v="2019-12-25T17:00:00"/>
    <n v="10.999999999883585"/>
    <n v="207"/>
    <s v="NÃO"/>
    <x v="0"/>
    <s v="NÃO"/>
    <s v="Manutenção preventiva"/>
    <s v="Manutenção preventiva"/>
    <s v="Manutenção preventiva"/>
    <s v="Manutenção preventiva"/>
    <x v="5"/>
    <s v="10-Revisão geral"/>
    <n v="217.99999999988358"/>
  </r>
  <r>
    <x v="0"/>
    <x v="2"/>
    <s v="OM 2022210912 - MANUT PREV CJ GE-513201D - 16.000h – PF: Lucas (AGRUPADORA)_x000a_04/01 - Dado andamento pela manhã na preventiva do TG-D sendo realizada a manutenção preventiva dos instrumentos e válvulas: FV-51320602, PCV-51320666, MV-UC-TS-GE-513201-01C, MV-UC-TS-GE-513201-01A, MV-UH-TS-GE-513201D, FCV-5132604, FV-5132607, PT-5132614, TCV-5132603, FT-5132601 e CV-805. As operações de mecânica de continuidade de lubrificação dos mancais do Whru, foram impactados na manhã devido a falha do compressor de ar F e análise do selo da bomba da OCVAP II e no período da tarde a forte chuva. Realizado o fechamento da guilhotina do Whru e travado os dampers mecanicamente para não haja movimentação em caso de operação do TG-D e realizada a alimentação direta da válvula de purga do Whru."/>
    <s v="NÃO"/>
    <s v="Preventiva"/>
    <s v="Não se aplica"/>
    <s v="Não se aplica"/>
    <x v="4"/>
    <x v="15"/>
    <s v="Miscelânea"/>
    <s v="Preventiva"/>
    <d v="2020-01-04T08:00:00"/>
    <d v="2020-01-04T19:00:00"/>
    <d v="2020-01-03T19:00:00"/>
    <n v="10.999999999883585"/>
    <n v="13.000000000116415"/>
    <s v="NÃO"/>
    <x v="0"/>
    <s v="NÃO"/>
    <s v="Manutenção preventiva"/>
    <s v="Manutenção preventiva"/>
    <s v="Manutenção preventiva"/>
    <s v="Manutenção preventiva"/>
    <x v="5"/>
    <s v="10-Revisão geral"/>
    <n v="24"/>
  </r>
  <r>
    <x v="0"/>
    <x v="2"/>
    <s v="OM 2022210912 - MANUT PREV CJ GE-513201D - 16.000h – PF: Lucas (AGRUPADORA)_x000a_05/01 - Finalizada lubrificação de todos os mancais do WHRU pela mecânica. Equipamento segue com a guilhotina abaixada e com os dampers travados mecanicamente, aguardando retorno do painel de comando do WHRU que será reinstalado pela instrumentação amanhã"/>
    <s v="NÃO"/>
    <s v="Preventiva"/>
    <s v="Não se aplica"/>
    <s v="Não se aplica"/>
    <x v="4"/>
    <x v="15"/>
    <s v="Miscelânea"/>
    <s v="Preventiva"/>
    <d v="2020-01-05T08:00:00"/>
    <d v="2020-01-05T17:00:00"/>
    <d v="2020-01-04T19:00:00"/>
    <n v="9"/>
    <n v="13.000000000116415"/>
    <s v="NÃO"/>
    <x v="0"/>
    <s v="NÃO"/>
    <s v="Manutenção preventiva"/>
    <s v="Manutenção preventiva"/>
    <s v="Manutenção preventiva"/>
    <s v="Manutenção preventiva"/>
    <x v="5"/>
    <s v="10-Revisão geral"/>
    <n v="22.000000000116415"/>
  </r>
  <r>
    <x v="0"/>
    <x v="2"/>
    <s v="OM 2022210912 - MANUT PREV CJ GE-513201D - 16.000h – PF: Lucas (AGRUPADORA)_x000a_06/01 -  Hoje foi reinstalado o painel do WHRU após preventiva de instrumentação. O teste está previsto para amanhã, após remoção do Libra pela OP. Também amanhã será feita a lavagem pela mecânica e atuação da analítica no sistema de CO2."/>
    <s v="NÃO"/>
    <s v="Preventiva"/>
    <s v="Não se aplica"/>
    <s v="Não se aplica"/>
    <x v="4"/>
    <x v="15"/>
    <s v="Miscelânea"/>
    <s v="Preventiva"/>
    <d v="2020-01-06T08:00:00"/>
    <d v="2020-01-06T17:00:00"/>
    <d v="2020-01-05T17:00:00"/>
    <n v="9"/>
    <n v="15"/>
    <s v="NÃO"/>
    <x v="0"/>
    <s v="NÃO"/>
    <s v="Manutenção preventiva"/>
    <s v="Manutenção preventiva"/>
    <s v="Manutenção preventiva"/>
    <s v="Manutenção preventiva"/>
    <x v="5"/>
    <s v="10-Revisão geral"/>
    <n v="24"/>
  </r>
  <r>
    <x v="0"/>
    <x v="2"/>
    <s v="OM 2022210912 - MANUT PREV CJ GE-513201D - 16.000h – PF: Lucas (AGRUPADORA)_x000a_07/01 - Dado andamento apenas na preventiva de instrumentação hoje. Etapas de mecânica e analítica foram abortadas por dificuldades na liberação da PET de manhã, que até as 10h ainda não estava feita, e por dúvidas da OP quanto a remoção do libra ou não realizada pelo turno da noite. Tentaremos novamente amanhã."/>
    <s v="NÃO"/>
    <s v="Preventiva"/>
    <s v="Não se aplica"/>
    <s v="Não se aplica"/>
    <x v="4"/>
    <x v="15"/>
    <s v="Miscelânea"/>
    <s v="Preventiva"/>
    <d v="2020-01-07T08:00:00"/>
    <d v="2020-01-07T17:00:00"/>
    <d v="2020-01-06T17:00:00"/>
    <n v="9"/>
    <n v="15"/>
    <s v="NÃO"/>
    <x v="0"/>
    <s v="NÃO"/>
    <s v="Manutenção preventiva"/>
    <s v="Manutenção preventiva"/>
    <s v="Manutenção preventiva"/>
    <s v="Manutenção preventiva"/>
    <x v="5"/>
    <s v="10-Revisão geral"/>
    <n v="24"/>
  </r>
  <r>
    <x v="0"/>
    <x v="2"/>
    <s v="OM 2022210912 - MANUT PREV CJ GE-513201D - 16.000h – PF: Lucas (AGRUPADORA)_x000a_08/01 - Realizada a lavagem do TG com o espaço confinado para inspeção e limpeza da Vigv. Não houve nenhum problema na liberação no dia de hoje. Ficou pendente para o turno da OP da noite que realize a queima do TG. Esta orientação foi passada para a COTUR Jéssica. Amanhã a mecânica não irá trabalhar no TG e retornará somente no domingo a noite para o início das atividades que indisponibilizam a máquina. Na frente de instrumentação, equipe deu andamento na intervenção de troca de prensa cabos de caixas de passagem identificadas danificadas na preventiva. Teremos amanhã apenas atividades de Instrumentação e Analítica que dependem do TG sem libra."/>
    <s v="NÃO"/>
    <s v="Preventiva"/>
    <s v="Não se aplica"/>
    <s v="Não se aplica"/>
    <x v="4"/>
    <x v="15"/>
    <s v="Miscelânea"/>
    <s v="Preventiva"/>
    <d v="2020-01-08T08:00:00"/>
    <d v="2020-01-08T17:00:00"/>
    <d v="2020-01-07T17:00:00"/>
    <n v="9"/>
    <n v="15"/>
    <s v="NÃO"/>
    <x v="0"/>
    <s v="NÃO"/>
    <s v="Manutenção preventiva"/>
    <s v="Manutenção preventiva"/>
    <s v="Manutenção preventiva"/>
    <s v="Manutenção preventiva"/>
    <x v="5"/>
    <s v="10-Revisão geral"/>
    <n v="24"/>
  </r>
  <r>
    <x v="0"/>
    <x v="2"/>
    <s v="OM 2022210912 - MANUT PREV CJ GE-513201D - 16.000h – PF: Lucas (AGRUPADORA)_x000a_09/01 - Realizada a preventiva de analítica no sistema de CO2 com sucesso. Dado continuidade da etapa de instrumentação, ficando pendente apenas poucos instrumentos que dependem do TG sem libra que serão finalizados amanhã."/>
    <s v="NÃO"/>
    <s v="Preventiva"/>
    <s v="Não se aplica"/>
    <s v="Não se aplica"/>
    <x v="4"/>
    <x v="15"/>
    <s v="Miscelânea"/>
    <s v="Preventiva"/>
    <d v="2020-01-09T08:00:00"/>
    <d v="2020-01-09T17:00:00"/>
    <d v="2020-01-08T17:00:00"/>
    <n v="9"/>
    <n v="15"/>
    <s v="NÃO"/>
    <x v="0"/>
    <s v="NÃO"/>
    <s v="Manutenção preventiva"/>
    <s v="Manutenção preventiva"/>
    <s v="Manutenção preventiva"/>
    <s v="Manutenção preventiva"/>
    <x v="5"/>
    <s v="10-Revisão geral"/>
    <n v="24"/>
  </r>
  <r>
    <x v="0"/>
    <x v="2"/>
    <s v="OM 2022210912 - MANUT PREV CJ GE-513201D - 16.000h – PF: Lucas (AGRUPADORA)_x000a_10/01 - Finalizada pela instrumentação as últimas etapas de testes prevista na preventiva. Foi realizada novo teste funcional do conjunto de acionamento do WHRU após a reinstalação do painel de comando pneumático que havia sido removido para intervenção em espaço confinado pela equipe da mecânica em semanas anteriores. O teste transcorreu sem anormalidades, foi feito calibração do posicionador, em seguida abertura e fechamento remoto e teste dos limites de posição, está tudo OK. Também foi realizada o teste do FCV de vazão de óleo do motor de partida, foi simulado abertura e fechamento pela automação medido em campo os valores de tensão de 6 a 22Vdc, verificado também que impedância da bobina estava ok. Máquina restabelecida ao final do turno sem registro de anormalidades."/>
    <s v="NÃO"/>
    <s v="Preventiva"/>
    <s v="Não se aplica"/>
    <s v="Não se aplica"/>
    <x v="4"/>
    <x v="15"/>
    <s v="Miscelânea"/>
    <s v="Preventiva"/>
    <d v="2020-01-10T08:00:00"/>
    <d v="2020-01-10T17:00:00"/>
    <d v="2020-01-09T17:00:00"/>
    <n v="9"/>
    <n v="15"/>
    <s v="NÃO"/>
    <x v="0"/>
    <s v="NÃO"/>
    <s v="Manutenção preventiva"/>
    <s v="Manutenção preventiva"/>
    <s v="Manutenção preventiva"/>
    <s v="Manutenção preventiva"/>
    <x v="5"/>
    <s v="10-Revisão geral"/>
    <n v="24"/>
  </r>
  <r>
    <x v="0"/>
    <x v="2"/>
    <s v="OM 2022210912 - MANUT PREV CJ GE-513201D - 16.000h – PF: Lucas (AGRUPADORA)_x000a_12/01 - Hoje foi finalizada pela instrumentação os dois últimos instrumentos que faltavam para finalizar a preventiva do TG-D, as únicas etapas que temos pendente agora são da mecânica que estão programadas para próximos dias. Durante a preventiva os TMs identificaram a ausência de bujão em um invólucro do aquecedor do tanque de óleo mineral, foi solicitado apoio do TM Carneiro para avaliar/retirar fotos para tratamento junto ao GPI/Supervisão nos próximos dias. A máquina segue disponível até as 19h00 quando iniciaremos a troca dos sensores da PT."/>
    <s v="NÃO"/>
    <s v="Preventiva"/>
    <s v="Não se aplica"/>
    <s v="Não se aplica"/>
    <x v="4"/>
    <x v="15"/>
    <s v="Miscelânea"/>
    <s v="Preventiva"/>
    <d v="2020-01-12T08:00:00"/>
    <d v="2020-01-12T12:00:00"/>
    <d v="2020-01-10T17:00:00"/>
    <n v="3.9999999999417923"/>
    <n v="39"/>
    <s v="NÃO"/>
    <x v="0"/>
    <s v="NÃO"/>
    <s v="Manutenção preventiva"/>
    <s v="Manutenção preventiva"/>
    <s v="Manutenção preventiva"/>
    <s v="Manutenção preventiva"/>
    <x v="5"/>
    <s v="10-Revisão geral"/>
    <n v="42.999999999941792"/>
  </r>
  <r>
    <x v="0"/>
    <x v="2"/>
    <s v="OM 2022210912 - MANUT PREV CJ GE-513201D - 16.000h – PF: Lucas (AGRUPADORA)_x000a_12/01 - Hoje foi finalizada pela instrumentação os dois últimos instrumentos que faltavam para finalizar a preventiva do TG-D, as únicas etapas que temos pendente agora são da mecânica que estão programadas para próximos dias. Durante a preventiva os TMs identificaram a ausência de bujão em um invólucro do aquecedor do tanque de óleo mineral, foi solicitado apoio do TM Carneiro para avaliar/retirar fotos para tratamento junto ao GPI/Supervisão nos próximos dias. A máquina segue disponível até as 19h00 quando iniciaremos a troca dos sensores da PT._x000a_13/01 - Dado prosseguimento nas atividades da preventiva mecânica. Foram removido as conexões do sistema de selagem que ligam ao manifold central; retirado o manifol central e iniciado o aperto das conexões do sistema de selagem. Foi relatado pela equipe que eles identificaram bastante conexões com ausência de torque adequado. Essa atividade deve perdurar até pelo menos quarta-feira ao final do dia. Em paralelo foram também movimentados para campo os filtro para substituição na casa de filtros do hood. Atividade prossegue amanhã._x000a_14/01 - Dado prosseguimento no reapertado as conexões do lado direito da selagem e iniciado o reaperto das conexões do lado esquerdo. Se tudo correr bem, a previsão de finalizar essa atividade com a recomposição dos manifolds até o horário do almoço. Também foi realizada a remoção dos filtros da casa de filtros do hood feito limpeza estrutural, já foram substituídos em torno de 16 filtros novos, atividade prossegue amanhã._x000a_15/01 - Finalizado o reaperto de toda a selagem da PT e a substituição dos filtros do 2º estágio da admissão do TG-D. Iniciado reaperto dos bornes do instrumentos na sala de controle do TG-D._x000a_17/01 - Mecânica: Equipe seguiu com a realização da limpeza do hood e inspeção do filtro de gás combustível afim de identificar o acumulo de sujeira conforme encontrado no TG-A. No vaso filtro do TG-D estava tudo em perfeitas condições sem presença de sujeira e filtro íntegro._x000a_Analítica: Durante a preventiva foi identificado que um dos analisadores de unidade da admissão de gás do TG apresentou anormalidades. Foi dado avanço na análise e identificado uma baixa isolação no cabo branco de 17V onde deveria operar em torno de 18 a 32V. Com isso haverá a necessidade de substituição do cabo em torno de 50m que será programada a substituição em uma parada futura do TG-D._x000a__x000a__x000a_OM 2017113901- GE-513201D Substituição dos Sensores da PT – PF: Lucas _x000a_12/01 - Previsto o início das atividades de troca dos sensores da PT do TG-D pelas equipes de mecânica e instrumentação em revezamento de turno. Equipes chegaram por volta das 19h00, foi realizada a emissão de PT em campo por volta da 19h30, em seguida feito DDS com temas de PBS-12 - Uso de talhas / PBS-13- uso de ferramentas manuais. Foi acordado com TMs de para que eles enviem resumo das atividades da noite para e-mail das lideranças para passagem de turno com a equipe diurna._x000a_13/01 - Período Noturno: Mecânica: Foram realizadas pelas equipes da noite a remoção das tubulações interligadas, vent e retorno de óleo mineral ao tanque; remoção das tampas bipartidas superior e inferior de proteção do acoplamento em alumínio; deslocamento do flange de apoio das tampas bipartidas de alumínio para o lado da gear box; Isolamento dos bocais dos flanges das tubulações removidas para evitar entrada de contaminantes; quebra do torque, retirada dos parafusos e içamento da  tampa externa (metálica) . Por problemas no painel elétrico de acionamento das tomadas próximas ao TG-D, trabalhamos sem iluminação adequada ao tipo de serviço com uso de lanterna manual. Instrumentação: Após a remoção da tampa externa da PT foi realizada a remoção dos sensores: 99PT1/2.  Os sensores foram removidos com as devidas buchas de fixação; removido o sensor 39PTC; removido também os sensores 39PTDEX/Y, o sensor Y foi removido juntamente com a base e os parafusos de fixação da base. Atividade finalizada em campo por volta das 05h30. _x000a_Período Diurno: Hoje pela manhã tivemos atuação da equipe de andaime reforçando a cobertura do telhado e colocando também uma cobertura lateral. A equipe de elétrica verificou que tanto as tomadas quando o painel de alimentação de campo estava com infiltração de água, como essa corretiva demandaria bastante tempo optamos por deixar uma extensão para tomada oriunda do TG-C disponível para uso pela equipe da noite. Mecânica: Houve atraso na liberação das PTs. devido a fechamento das PTs. anteriores e abertura das novas pelo GPI, superada essa etapa foram realizadas as seguintes atividades durante o dia; remoção da tampa intermediária; remoção da tampa interna, As três tampas foram deixas encima do gearbox , aguardando sua remoção pela movimentação. Não conseguimos ao longo do dia remover essa tampa devido à chuva, o caminhão munck foi estendido até as 20h00 para fazer essa remoção e possibilitar a liberação das mesmas pela equipe da noite. Instrumentação: Após remoção da tampa intermediária pela equipe mecânica, foi realizada remoção dos sensores - 99PT3 e 99PT4, juntamente com o eletroduto flexível; removidos os 39PTNEX e 39PTNEY; 39PTA e 39PTB, em todos eles foram desmontados os acessórios de instalação (eletroduto flexível, conectores e joelho), desconectado cabo de extensão. Atividade finalizada por volta das 18h00. Previsto para equipe da noite realizar a remoção de mais alguns sensores, e realizar a limpeza nas tampas do acoplamento caso seja possível fazer movimentação. Se tudo correr bem amanhã devemos realizar o passeio axial durante o dia._x000a_14/01 - Período Noturno: Instrumentação: Dado continuidade ao serviço de substituição dos sensores da PT. Foram substituidos os sensores 39PTA;39PTB;39PTNEX;39PTNEY de deslocamento axial antes de serem substituídos tiveram os valores de GAP levantados, em seguida foi feito a substituição dos cabos de extensão e do sensor. Foi feito ajuste e em seguida foi deixado desligado o cabo de extensão e os sensores até que seja feito a montagem das tampas.REalizado também a substituição dos sensores 39PTNEX/39PTNEY de vibração e seus respectivos cabos de extensão foram substituídos e ajustados o GAP, Foi feito ajuste e em seguida foi deixado desligado o cabo de extensão e os sensores até que seja feito a montagem das tampas. Em seguida a máquina foi disponibilizada para a equipe de mecânica para que seja feito a limpeza das tampas. Mecânica: Após o término da atividade da instrumentação foi realizada a limpeza da base de apoio/vedação das tampas interna, intermediária e externa como também das tampas e flanges de apoio das tampas de alumínio._x000a_Não houve sucesso na tentativa para soltar as porcas do carretel/acoplamento da gear box, mesmo com uso do cabo de força os parafusos não soltaram, optamos por não forçar para não haver quebra ou danos ao equipamento. Atividade ficou melhor avaliação para equipe do dia. Atividade finalizada por volta das 05h30._x000a_Período Diurno: Mecânica: Hoje tivemos bastante dificuldade para remoção dos parafusos do acoplamento da gear box, optamos remover os parafusos do acoplamento do da gear box devido ao lado oposto estar com parafusos praticamente travados. A suspeita é que os parafusos estejam acima do torque recomendado que é de 480 Nm. Superada essa etapa, foi feita a remoção de todos os parafusos; removida as tampas com o auxílio do caminhão mulk para um lugar na lateral do tanque de óleo mineral. Instalado a tampa intermediária no seu alojamento para que ela fixe o mancal axial no lugar. Iniciamos a verificação da folga axial, com o auxílio do macaco hidráulico, foi feito o deslocamento do eixo e caixa de um lado para o outro três vezes e deixamos ele no sentido para dentro da turbina. Colocamos o relógio comparador e zeramos seus ponteiros, deslocamos o eixo no sentido oposto e encontramos um deslocamento do eixo de 0,41 mm e o da caixa do mancal de 0,02 mm dando uma folga axial de 0,39 mm. Verificamos os valores duas vezes e bateram. Deixamos o eixo deslocado para fora da turbina a pedido da instrumentação. Passamos os valores da folga para a equipe de instrumentação que irá fazer os ajustes necessários. Instrumentação: Dado continuidade na substituição dos sensores da PT. Após desacoplamento, acompanhamos a realização do passeio, conferindo os níveis d tensão nos Proximitors dos sensores 39PTA e 39PTB. Os valores obtidos foram os seguintes: Com o eixo posicionado na direção do LOA (oposta a Gear box): 39PTA: 8,57 Vcc / 39PTB: 8,41 Vcc. Com o eixo posicionado na direção do LA (mais próximo a Gear box): 39PTA: 11,88 Vcc/ 39PTB: 11,69 Vcc. O valor do passeio medido foi de 0,39mm, que corresponde a 15,35 mils. Considerando a curva de calibração dos sensores 39PTA e 39PTB, ambos apresentaram valor de 198 mV / mils. 15,35 X 198 / 1000 = 3,04 Vcc (este valor é referente ao passeio total). Na posição central do eixo, o valor ajustado deve ser de 10 Vcc, porém, como não é possível deixar o eixo na posição central, o ajuste será realizado com o eixo totalmente posicionado em um dos extremos. Dessa forma, quando posicionado em direção ao LOA, o valor calculado para o ajuste é de 10 - 1,52 (metade do passeio total) = 8,48 Vcc. Da mesma forma, quando posicionado em direção ao LA, o valor calculado é de 10 + 1,52 (metade do passeio total) = 11,52 Vcc. Resumindo, será necessário realizar pequeno ajuste dos sensores para os valores calculados acima._x000a_15/01 - Período Noturno: Instrumentação: Dado continuidade ao serviço de substituição dos sensores da PT do TG-D na noite de hoje e com base no texto abaixo inserido pelos TM’s Bretas e Helvio em analise ao ocorrido durante a analise do passeio do eixo da PT, foi determinado em discussão conjunta entre os TM’ Bretas, Hélvio, Menezes e Ivan que a diferença encontrada nas leituras efetuadas nos respectivos proximeters e o valor calculado esperado é uma diferença ínfima, e em consulta ao engenheiro Gustavo ( coordenador de Grandes Maquinas ) o mesmo concordou que esse valor é dentro do tolerável é não necessitaria ajuste. “Com o eixo posicionado na direção do LOA (oposta a Gear box): 39PTA: 8,57 Vcc e 39PTB: 8,41 Vcc. Com o eixo posicionado na direção do LA (mais próximo a Gear box): 39PTA: 11,88 Vcc e 39PTB: 11,69 Vcc. O valor do passeio medido foi de 0,39mm, que corresponde a 15,35 mils. Considerando a curva de calibração dos sensores 39PTA e 39PTB, ambos apresentaram valor de 198 mV / mils. E os valores  de 15,35 X 198 / 1000 = 3,04 Vcc (este valor é referente ao passeio total). Na  posição central do eixo, o valor ajustado deve ser de 10 Vcc, porém, como não é possível deixar o eixo na posição central, o ajuste será realizado com o eixo totalmente posicionado em um dos extremos. Dessa forma, quando posicionado em direção ao LOA, o valor calculado para o ajuste é de 10 - 1,52 (metade do passeio total) = 8,48 Vcc. Da mesma forma, quando posicionado em direção ao LA, o valor calculado é de 10 + 1,52 (metade do passeio total) = 11,52 Vcc&quot;. Foi apenas recomendado que fizéssemos a leitura no Bently Nevada com a finalidade de constatar que o valor medido nos proximeters eram os mesmos, assim evidenciando não haver queda de tensão. Com o apoio da mecânica foi feito o passeio por 2 vezes entre o lado LOA e o LA, obtendo as mesmas medidas encontradas durante o dia pelos TM’s Bretas e Hélvio. Sendo assim essa etapa foi considerada concluída. Mecânica: Realizada a conferência do passeio axial do eixo da PT que ficou 0.40mm todo recuado, torqueado os parafusos do acoplamento da gear box com 480Nm, remoção da tampa intermediária fixada para prender caixa mancal e verificação do passeio e colocada em cima da gear box. Realizada a limpeza das faces de apoio e vedação das tampas bipartidas de alumínio da proteção do acoplamento. Período Diurno: Mecânica: Com apoio do caminhão munck foi realizada a instalação da tampa da proteção do acoplamento mais próxima da PT (tampa mais complexa para movimentação) e posicionada da outras duas tampas sob a Gearbox para continuidade da montagem pela equipe da noite sem o apoio do caminhão munck. Instrumentação: Em conjunto com a mecânica foi realizada a instalação dos dois sensores 39PTNEX e 39PTNEY, ficando pendente ainda a montagem de mais 2 sensores da radial e de velocidade._x000a_16/01 - Período Noturno: Instrumentação / Mecânica: Realizada a montagem dos sensores de vibração pela instrumentação e realizada a montagem das tampas intermediarias e a tampa grande primaria do torpedo da PT. Período Diurno: Instrumentação / Mecânica: Finalizada a montagem dos instrumentos de vibração e de acelerômetro, segue em andamento a montagem das tampas do acoplamento que seguirá durante o período da noite pela equipe da noite. _x000a_17/01 - Período Noturno:  Mecânica: Foi realizada a montagem das tampas superior e inferior do acoplamento, montada as tubulações e torqueado os flanges, recolhido todo o ferramental, removido e descartado todo material utilizado na manutenção, após a finalização da atividade inspecionado as tampas e não detectado nenhuma atividade pendente._x000a_Período Diurno: Instrumentação: Foi identificado que houve algum impacto no conector do cabo de extensão do sensor de vibração 39PTC que ocasionou um dano ao mesmo, foi efetuado reparo com isolamento e teste afim de verificar se a vibração tivesse variação por este motivo, porém não detectamos falha. Havia a informação de falha do TE-5132641D (26PTDE1), foi verificado pela equipe de instrumentação a integridade do instrumento, cabo e conexões não sendo encontrada nenhuma da anormalidade com o TG-D parado assim não indicando nenhuma falha na IHM. Automação: Realizada a implementação da lógica de votação dos sensores de vibração da PT. Verificado também na lógica do TG-D que os sensores 39PTDEY e 39PTNEY não constam com force ativos na lógica._x000a_OBS: Realizado um check geral no TG-D não sendo encontrado nenhuma anormalidade que impeça a partida do TG-D. Foi alinhado com Cotur que a realização do Check list de partida será realizado assim que removido todo o libra._x000a_"/>
    <s v="NÃO"/>
    <s v="Preventiva"/>
    <s v="Não se aplica"/>
    <s v="Não se aplica"/>
    <x v="4"/>
    <x v="15"/>
    <s v="Miscelânea"/>
    <s v="Preventiva"/>
    <d v="2020-01-12T19:00:00"/>
    <d v="2020-01-17T19:00:00"/>
    <d v="2020-01-12T12:00:00"/>
    <n v="120"/>
    <n v="6.9999999999417923"/>
    <s v="NÃO"/>
    <x v="0"/>
    <s v="NÃO"/>
    <s v="Manutenção preventiva"/>
    <s v="Manutenção preventiva"/>
    <s v="Manutenção preventiva"/>
    <s v="Manutenção preventiva"/>
    <x v="5"/>
    <s v="10-Revisão geral"/>
    <n v="126.99999999994179"/>
  </r>
  <r>
    <x v="0"/>
    <x v="2"/>
    <s v="OM 2022210912 - MANUT PREV CJ GE-513201D - 16.000h – PF: Lucas (AGRUPADORA)_x000a_21/01 - Hoje foi realizados os testes dos periféricos da máquina pela equipe da mecânica de manhã, enquanto os últimos andaimes eram desmontados. No período da tarde, com a participação do Eng. Lucas, equipe de instrumentação finalizou o check-list de partida do TG. Durante o check-list, foi identificado que o sensor 39PCT (vibração da carcaça da PT), cujo cabo havia sido danificado no conector durante a montagem na última sexta-feira, estava em falha, contrariando a avaliação da equipe realizada na sexta. Analisando o instrumento, descobriu-se que o mesmo é apenas impeditivo de partida da máquina e não está associado a nenhuma lógica de controle ou intertravamento do TG. Sendo assim, foi tomada a decisão de elaborar uma SGM sutil para remover este sensor da lógica. Esta tarefa seria feita amanhã, porém com o SD da UTGCA na noite de hoje, decidimos por realizar o ARO 2020-014 e executar o by-pass do 39PCT hoje mesmo, com TM Danyell. Foi realizado com sucesso, o TG ficou permissivo e foi partido sem anormalidades, na primeira tentativa. Ficará para um segundo momento a realização da SGM e implementação nas demais máquinas. Com a partida do TG, estamos dando por concluída a preventiva."/>
    <s v="NÃO"/>
    <s v="Preventiva"/>
    <s v="Não se aplica"/>
    <s v="Não se aplica"/>
    <x v="4"/>
    <x v="15"/>
    <s v="Miscelânea"/>
    <s v="Preventiva"/>
    <d v="2020-01-21T08:00:00"/>
    <d v="2020-01-21T12:00:00"/>
    <d v="2020-01-17T19:00:00"/>
    <n v="3.9999999999417923"/>
    <n v="85.000000000116415"/>
    <s v="NÃO"/>
    <x v="0"/>
    <s v="NÃO"/>
    <s v="Manutenção preventiva"/>
    <s v="Manutenção preventiva"/>
    <s v="Manutenção preventiva"/>
    <s v="Manutenção preventiva"/>
    <x v="5"/>
    <s v="10-Revisão geral"/>
    <n v="89.000000000058208"/>
  </r>
  <r>
    <x v="0"/>
    <x v="2"/>
    <s v="OM 2018405033 MV-TS-GE-513201D-Falha na abertura Valv. HP-6 – PF: Lucas_x000a_Realizada montagem do pau de carga, desconectados os cabos da HP-6 e realizada a remoção da válvula danificada. Previsto para amanhã no primeiro horário a reinstalação da válvula nova._x000a_16/01 - Realizada a conexão dos cabos da válvula e instalada em campo. Foi tentado a realização dos testes operacionais da válvula, movimentando em campo porém não houve retorno de posição da válvula. Equipe amanhã irá avançar nos testes operacionais._x000a_17/01 - Removido o pau de carga do hood e dado continuidade da tentativa de testes no funcionamento da HP-6 sem sucesso, onde apresentou uma falha na rede DeviceNet que se encontrava travado sendo realizado o reset dos cartões do PLC normalizando a comunicação da rede. Após o reset foi tentada a movimentação da HP6 sem sucesso, a qual apresentou falha no retorno de posição e consequentemente entrando em falha. Para tirarmos a possibilidade de mais alguma falha na rede, foram realizados os testes de acionamento da metering's Central, Primária e Secundária que corresponderam perfeitamente aos testes. Amanhã será dado continuidade na avaliação da falha de retorno de posição da HP6._x000a_18/01 - Dado continuidade nos teste movimentação da HP6 tentando verificar o retorno de posição da válvula. Porém quando a HP6 recebe o comando de atuação ela gera o retorno de posição negativo rapidamente ficando zerada na sequência. Foi verificado o seno, cosseno e referência não sendo identificando nenhuma anormalidade. No final dos testes apresentou novamente a falha na rede DeviceNet onde foram realizados resets no cartão e PLC ambos sem sucesso. Foi tentado também a remoção da HP6 da rede para tentar normalizar, porém não surtiu efeito para o restabelecimento da rede. Amanhã retornaremos para normalizar a comunicação da rede._x000a_19/01 - Dado continuidade na verificação da falha da rede Devinet, a qual foi possível restabelecer a comunicação com sucesso. Durante o precedimento para restabelecer a comunicação da rede DeviceNet ocorreu a perda da configuração dos drivers da moog das válvulas metering central, primária, secundária e HP6. Para realizar novamente a configuração dos drivers é necessário o arquivo de extensão EDS da MOOG, o qual foi tento buscar via site sem sucesso. TM Danyell já está tentando entrar em contato com MOOG para resceber os arquivos necessários._x000a_20/01 - Hoje, Eng. Lucas deu apoio à equipe na solução das falhas de rede que estavam sendo observadas no TG-D. Foram configurados os drivers com sucesso e testadas tanto as meetering quanto a HP6 que foi substituída, com sucesso. Atividade concluída._x000a_"/>
    <s v="NÃO"/>
    <s v="Corretiva planejada"/>
    <s v=" MV-TS-GE-513201D"/>
    <s v="Válvula de controle"/>
    <x v="4"/>
    <x v="15"/>
    <s v="Tomada de ar"/>
    <s v="Substituição da válvula em falha"/>
    <d v="2020-01-18T08:00:00"/>
    <d v="2020-01-20T12:00:00"/>
    <d v="2020-01-21T12:00:00"/>
    <n v="51.999999999941792"/>
    <n v="-75.999999999941792"/>
    <s v="NÃO"/>
    <x v="0"/>
    <s v="NÃO"/>
    <s v="1-Falha Mecânica"/>
    <s v="1.6-Emperramento"/>
    <s v="Em análise"/>
    <s v="Em análise"/>
    <x v="8"/>
    <s v="1-Substituição"/>
    <n v="-24"/>
  </r>
  <r>
    <x v="0"/>
    <x v="2"/>
    <s v="OM 2022436889 - JE-5132600GD Falha de redundância – RIC – PF: Lucas_x000a_Hoje equipe de instrumentação, com apoio do Eng. Lucas, realizou intervenção no RIC e identificou que possivelmente havia uma fuga a terra pequena no módulo do RIC, que estava causando a falha na redundância. Ao desconectar levemente o módulo, o mesmo restabelecia a funcionalidade. Foi realizada então fixação provisória do módulo, sem os parafusos que estavam causando a fuga. Será tratada a correção definitiva em uma próxima parada da máquina. Com a conclusão desta atividade e das demais no TG-D no dia de hoje, a máquina está disponível para ser testada amanhã"/>
    <s v="NÃO"/>
    <s v="Corretiva planejada"/>
    <s v="RIC"/>
    <s v="Módulo de comunicação"/>
    <x v="4"/>
    <x v="15"/>
    <s v="Sistema de partida"/>
    <s v="Substituição do módulo de comunicação do RIC com os módulos de exitação"/>
    <d v="2020-01-20T12:00:00"/>
    <d v="2020-01-20T19:00:00"/>
    <d v="2020-01-20T12:00:00"/>
    <n v="6.9999999999417923"/>
    <n v="0"/>
    <s v="NÃO"/>
    <x v="0"/>
    <s v="NÃO"/>
    <s v="3-Falha na Instrumentação"/>
    <s v="3.1-Falha de Controle"/>
    <s v="5-Miscelâneas"/>
    <s v="5.1-Nenhuma causa encontrada"/>
    <x v="4"/>
    <s v="1-Substituição"/>
    <n v="6.9999999999417923"/>
  </r>
  <r>
    <x v="0"/>
    <x v="2"/>
    <s v="OI 2022487939 - GE-513201C Queda/Falha na partida _x000a_Eng. Lucas, Eng. Lucas, TMs Fazzini e Martins partiram hoje para verificar os termopares do TG-C, além do AVR do mesmo que estava em falha. Sobre o AVR, após contato com a Grameyer, foi identificado que dois parâmetros estavam inadequados, um de proteção e outro de controle. Tudo indica que esta perda de configuração aconteceu por um desligamento do painel do TG-C no momento da queda, mas ainda não temos certeza disso. Os parâmetros foram corrigidos e a falha do AVR sumiu. Na frente de Instrumentação, foi identificado baixa isolação no termopar 2B, que foi o causador da queda da máquina. Será necessário substituí-lo, mas faremos esta troca amanhã. Por ora, o mesmo foi jumpeado para disponibilizar o TG para o turno da noite. Equipe também iniciou uma verificação geral dos demais termopares da máquina, além dos seus cabos e trechos de multi-cabos até a casota. Já foram identificados alguns pontos com baixa isolação. Nos próximos dias seguiremos com este levantamento. Após o jumper no 2B, TG foi confirmado como permissivo. Acertado com o COTUR para que seja feito um teste de partida da máquina no turno da noite."/>
    <s v="sim"/>
    <s v="Corretiva"/>
    <s v="TE-5132600B-BC"/>
    <s v="Termopar"/>
    <x v="4"/>
    <x v="12"/>
    <s v="Sistema de combustão"/>
    <s v="Identificação e inibição do termopar em falha"/>
    <d v="2020-01-21T19:43:00"/>
    <d v="2020-01-22T18:00:00"/>
    <d v="2019-06-22T19:00:00"/>
    <n v="22.283333333325572"/>
    <n v="5112.7166666667326"/>
    <s v="SIM"/>
    <x v="1"/>
    <s v="SIM"/>
    <s v="3-Falha na Instrumentação"/>
    <s v="3.3- Sinal/Indicação/Alarme falso"/>
    <s v="2-Fabricação/Instalação"/>
    <s v="2.1-Erro de Fabricação"/>
    <x v="2"/>
    <s v="12-Outra"/>
    <n v="5135.0000000000582"/>
  </r>
  <r>
    <x v="0"/>
    <x v="2"/>
    <s v="OI 2022487939 - GE-513201C Queda/Falha na partida_x000a_23/01 - Teste no turno da noite ocorreu sem sucesso, por falhas de spread na partida. Com a queda do TG-D, foi realizada limpeza de tochas pela mecânica e drenagem durante a madrugada, mas novamente não houve sucesso na partida.  Já pela manhã, foi realizado teste nas válvulas de dreno e constatado que a da central e da tocha estavam travadas abertas. Realizada substituição por válvulas reparadas que tínhamos em bancada e o TG partiu com sucesso."/>
    <s v="NÃO"/>
    <s v="Corretiva"/>
    <s v="XV-5132637C Dreno tocha_x000a_XV-5132638C Dreno Central"/>
    <s v="Válvula de controle On-Off"/>
    <x v="4"/>
    <x v="12"/>
    <s v="Sistema de combustão"/>
    <s v="Foi identificada que as válvulas encontravam-se travadas abertas. Foi realizado a substituição das mesmas por válvulas reparada que tinhamos em bancada."/>
    <d v="2020-01-22T18:00:00"/>
    <d v="2020-01-23T15:00:00"/>
    <d v="2020-01-22T18:00:00"/>
    <n v="21"/>
    <n v="0"/>
    <s v="NÃO"/>
    <x v="0"/>
    <s v="NÃO"/>
    <s v="1-Falha Mecânica"/>
    <s v="1.6-Emperramento"/>
    <s v="1-Projeto"/>
    <s v="1.2-Materiais Inadequado"/>
    <x v="3"/>
    <s v="1-Substituição"/>
    <n v="21"/>
  </r>
  <r>
    <x v="0"/>
    <x v="2"/>
    <s v="OI 2022488255 - GE-513201B Falha na partida – PF: Lucas_x000a_[21/01] Foram tentadas algumas partidas do TG-B para verificar sua disponibilidade ao menos em central mas não obtivemos sucesso. A gaveta do motor do ventilador do demister superior ao hood do TG-B estava desarmando por sobrecorrente. Mobilizamos apoio do TM Rodrigo para apoiar os eletricistas em campo e não foi identificada nenhuma anormalidade no motor ou ventilador. O conjunto gira livremente. Motor foi megado mas não apresentou anormalidades. Amanhã pretendemos realizar uma inspeção no filtro deste demister que, tudo indica, pode estar saturado de óleo, levando o motor a sobrecarregar. _x000a_Após a queda do TG-D, tentamos colocar para operar o TG-B mas sem sucesso. Máquina não ficava permissiva por uma falha na gaveta do motor do ventilador do demister. Ao resetar e colocar o ventilador para operar, o motor apresentava sobrecarga e desarmava após cerca de 20 segundos operando. Realizada avaliação da gaveta e, inclusive, a mesma foi trocada para testar, mas a falha não era na gaveta. Feita análise do motor em campo e o mesmo girava livre e com resistência OK. A suspeita é de entupimento do filtro do demister que está causando baixo fluxo e sobrecorrente no motor._x000a_[22/01] - Hoje foi emitida PT sem OM para equipe de andaimes montar plataforma ao redor do demister do TG-B, para verificação das falhas por sobrecarga no motor do ventilador do demister observadas ontem. Durante a manhã foi realizada limpeza industrial na área ao redor do demister, sobre o hood, que estava bastante suja de óleo. A tarde o andaime foi montado e equipe de mecânica iniciou o trabalho por volta das 16h. Foi inspecionada a check-valve do sistema e o segundo filtro que existe após o demister, sem encontrar anormalidades. O filtro pequeno estava sujo, porém TMs Luciano e Davi comentaram já viram situação bem pior. Removida o chapéu da descarga de gases e inspecionado, sem também encontrar problemas. Amanhã será realizada a inspeção no elemento filtrante do demister."/>
    <s v="sim"/>
    <s v="Corretiva"/>
    <s v="FT-UH-GE-513201C-05 Demister óleo mineral"/>
    <s v="Motor com sobrecarga"/>
    <x v="4"/>
    <x v="13"/>
    <s v="Sistema de lubrificação"/>
    <s v="Há suspeita do elemento filtrante do demister estar saturado e bloquando o ar, causado a sobrecarga no motor."/>
    <d v="2020-01-22T02:00:00"/>
    <d v="2020-01-23T11:00:00"/>
    <d v="2019-07-31T19:00:00"/>
    <n v="33"/>
    <n v="4183.0000000001164"/>
    <s v="NÃO"/>
    <x v="0"/>
    <s v="NÃO"/>
    <s v="4-Falha Elétrica"/>
    <s v="4.0-Geral"/>
    <s v="3-Operação/Manutenção"/>
    <s v="3.3-Erro de manutenção"/>
    <x v="3"/>
    <s v="12-Outra"/>
    <n v="4216.0000000001164"/>
  </r>
  <r>
    <x v="0"/>
    <x v="2"/>
    <s v="OI 2022488255 - GE-513201B Falha na partida – PF: Lucas_x000a_23/01 - Realizada análise do funcionamento do demister pelo Eng. Boito e constatado que é possível operar sem ele, sendo que o TG não deveria ficar impedido de partir por uma falha no ventilador. Realizado force pelo Eng. Lucas para dar a permissividade à maquina e tentado uma partida, sem sucesso. A falha foi por spread. Realizada limpeza das tochas das câmaras inferiores, após drenagem (bastante líquido), mas mais uma partida ocorreu sem sucesso. Feita então o teste das válvulas de dreno e identificado que a válvula da tocha estava dando passagem. Realizada troca da válvula e o TG partiu com sucesso."/>
    <s v="sim"/>
    <s v="Corretiva"/>
    <s v="XV-5132637B Dreno tocha"/>
    <s v="Válvula de controle On-Off"/>
    <x v="4"/>
    <x v="13"/>
    <s v="Sistema de combustão"/>
    <s v="Identificado a válvula de derno do manifold da tocha travado aberto. Realizado a substituição da válvula"/>
    <d v="2020-01-23T15:00:00"/>
    <d v="2020-01-23T19:00:00"/>
    <d v="2020-01-23T11:00:00"/>
    <n v="3.9999999999417923"/>
    <n v="3.9999999999417923"/>
    <s v="NÃO"/>
    <x v="0"/>
    <s v="NÃO"/>
    <s v="1-Falha Mecânica"/>
    <s v="1.6-Emperramento"/>
    <s v="1-Projeto"/>
    <s v="1.2-Materiais Inadequado"/>
    <x v="3"/>
    <s v="1-Substituição"/>
    <n v="7.9999999998835847"/>
  </r>
  <r>
    <x v="0"/>
    <x v="2"/>
    <s v="OI 2022498498 GE-513201D Shutdown Overspeed GG – PF: Lucas_x000a_22/01 Por volta de 21h45, houve queda do TG-D por atuação espúria do sensor de velocidade da GG (overspeed). Com isto, houve descarte de 2 compressores de venda e 1 de propano e o TG-A permaneceu operando em pré-mix com as demais cargas. TG-D foi colocado para operar em seguida, com restrição de operação apenas em central durante a noite de 22/01, pois não tivemos êxito em partir nem o TG-B e nem o TG-C_x000a_"/>
    <s v="sim"/>
    <s v="Corretiva"/>
    <s v="99GGNL1"/>
    <s v="Cartão do CLP"/>
    <x v="4"/>
    <x v="15"/>
    <s v="Controle e monitoramento"/>
    <s v="Houve queda por sobrevelocidade. Foi identificado que foi espúrio, tendo sido apenas reconhecido e repartido a máquina"/>
    <d v="2020-01-22T21:43:00"/>
    <d v="2020-01-22T21:54:00"/>
    <d v="2020-01-20T19:00:00"/>
    <n v="0.18333333323244005"/>
    <n v="50.716666666790843"/>
    <s v="SIM"/>
    <x v="1"/>
    <s v="NÃO"/>
    <s v="3-Falha na Instrumentação"/>
    <s v="3.3- Sinal/Indicação/Alarme falso"/>
    <s v="1-Projeto"/>
    <s v="1.0-Geral"/>
    <x v="2"/>
    <s v="7-Serviço"/>
    <n v="50.900000000023283"/>
  </r>
  <r>
    <x v="0"/>
    <x v="2"/>
    <s v="OI 2022498498 GE-513201D Shutdown Overspeed GG – PF: Lucas_x000a_24/01 Hoje foi feita manobra para baixar a carga deste TG e uma tentativa de atuar no sensor com a máquina rodando. O mesmo caiu mas não impactou na Operação da planta. Foi verificado os bornes do cartão, da saída do painel, da cj do campo, do conector dos sensores, sem anormalidades. Medida isolação todos os trechos possíveis de cabos, também sem problemas. Medidas resistências das bobinas dos sensores e os valores estavam corretos. Foi então identificado uma tensão DC na entrada do cartão que não deveria existir. A troca do cabo entre o cartão e o rearranjo deve resolver o problema. Faremos isto amanhã._x000a_25/01 - Hoje foi dado continuidade na análise de falha do sensor de velocidade do TG-D (99GGNL1/ST-5132600D) que causou SD na máquina no dia 22/01, por volta das 21h45. Os TM’s Grammlich, Damasco e Squinca realizaram nova avaliação em campo descartaram a necessidade de troca do cabo deste senso. Foi identificado que uma função denominada como Healthy habilitada indevidamente no cartão de entrada do módulo XM-220, essa função estava injetando uma tensão C.C(continua) em paralelo com sinal de campo que vem do sensor que é pulso C.A(alternada) diretamente no cartão de entrada do PLC da máquina. Em paralelo com essa atividade foi mobilizado também apoio do Eng. Lucas para dar prosseguimento nessa intervenção/análise de falha. Essa função Healthy do cartão XM-20 tem o objetivo de detectar circuito aberto na malha do sensor. Ele gera uma saída digital para sinalizar essa condição ao CLP. Como o sensor NL1 está conectado tanto no XM-220 quanto no cartão do CLP, ao abrir o circuito para o sensor, ainda assim o XM-220 não identifica o circuito aberto (esse foi o teste que fizemos a tarde). Dessa forma, optamos por desabilitar essa função no XM-220 o que não altera o comportamento do sistema de controle. Quanto ao cartão do CLP, em consulta a Rockwell, foi comentado que essa tensão CC pode ter favorecido uma degradação do cartão. Sendo assim, foi realizada a desabilitado dessa função de Healthy no XM-220, juntamente com a substituição do cartão do CLP, tínhamos um cartão reserva disponível em estoque (NM 10.375.122 - Uma unidade Reserva 92478151-1). Após a intervenção, realizamos testes com gerador de frequência e confirmamos o funcionamento de ambos os cartões, liberando assim a máquina para operação. Por volta das 17h55, houve partida com sucesso, a máquina partiu de primeira. Segue operando com 2MW, em central. A OP informou que só deve passar a máquina para premix ao final do próximo turno noturno._x000a_"/>
    <s v="NÃO"/>
    <s v="Corretiva planejada"/>
    <s v="99GGNL1"/>
    <s v="Cartão do CLP"/>
    <x v="4"/>
    <x v="15"/>
    <s v="Controle e monitoramento"/>
    <s v="Ferificado todo o isolamento e bornes e terminais, estando tudo OK em campo. Foi identificado uma ligação associada ao 99GGNL1 em paralelo com 2 cartões, existente somente nesse TG. Existia também um detecção de circuito aberto que gerava um tensão constante na malha, podendo degradar o funcionamento do cartão do CLP. Foi desabilitada essa proteção e substituido o cartão do CLP."/>
    <d v="2020-01-24T14:00:00"/>
    <d v="2020-01-25T18:00:00"/>
    <d v="2020-01-22T21:54:00"/>
    <n v="27.999999999941792"/>
    <n v="40.100000000093132"/>
    <s v="SIM"/>
    <x v="1"/>
    <s v="NÃO"/>
    <s v="3-Falha na Instrumentação"/>
    <s v="3.1-Falha de Controle"/>
    <s v="1-Projeto"/>
    <s v="1.0-Geral"/>
    <x v="2"/>
    <s v="1-Substituição"/>
    <n v="68.100000000034925"/>
  </r>
  <r>
    <x v="0"/>
    <x v="2"/>
    <s v="OI 2022495199 - GE-513201A - Falha no Relé G60 do Gerador – PF: Lucas_x000a_23/01 Ontem no final do dia foi informado pelo Eng. Fernando que foi identificada uma falha no relé G-60, que faz as funções do proteção do gerador do TG-A. A falha está associada a um cartão de entrada de sinais de TC do gerador e, devido a esta condição, parte dos sinais de corrente da máquina não estão sendo lidos da forma correta.  dentificado também que o TG-A não “tripou” devido a um falha na atuação da saída digital do G60 que leva ao desligamento do Breaker. Desta forma, a máquina continua em operação.  Porém as proteções do gerador associadas ao relé G60 não estão operacionais. Será avaliado amanhã a parada da máquina para atuação._x000a__x000a_24/01 Realizado PTM Emergencial da REVAP de 1 UND do cartão NM 11.470.657 para substituição no relé G-60. O cartão chegou no final do dia. Amanhã iremos trocá-lo junto com a fonte._x000a_26/01 - Hoje conforme combinado tivemos parada do TG-A logo no início da manhã possibilitando a intervenção corretiva no relé de proteção G-60. TM Flaviano realizou procedimento de remoção do módulo 8F (entrada de corrente) do relé, que estava em falha e em seguida reinicializou a relé, após isso, o sistema normalizou, retornou sem nenhum tipo de falha na condição IN SERVICE (Habilitado para operação). Nessa condição solicitamos ao TM Flaviano para realizar todos os testes de proteção para ver se a falha retornaria, não houve nenhum registro de falhas nos testes. No entanto, para seguir o roteiro do planejado realizamos a substituição do módulo 8F(entrada de corrente) pelo novo que recebemos da REVAP, trocamos a fonte por outra sobressalente que tínhamos disponível como sobra do empreendimento, e também optamos por trocar o módulo de saída digital. Dessa forma, garantimos que todos os hardwares que participaram do evento de falha foram trocados, minimizando a probabilidade de nova falha. Feito isso, realizamos todos os testes utilizando a maleta de calibração para simular falhas atuação das proteções. Houve ação de Trip conforme esperado. Ficou constatado que o sinal chega até o PN-513201A para o desligamento do DJ-52A, desta forma afastando a possibilidade de falha de origem elétrica (mal contato, cabo partido, entre outros) no circuito de desligamento do disjuntor. Todos os testes para constar a ação de trip foram realizados e bem-sucedidos. Desta forma, a máquina (TG-A) encontra-se disponível para a operação. A PT ficou como não concluída para avaliarmos junto ao Eng. Fernando se temos mais algum teste para ser feito, caso negativo essa ordem será encerrada. Obs.:  A única ressalva que vale a pena registrar é que fonte que retiramos está com cheiro característico de degradação de algum componente interno, a ideia agora com os esses três módulos que retiramos da máquina avaliarmos junto a Siemens como podemos testar esses módulos, pois ficou claro nos testes realizados que eles estão OK. Atividade finalizada em campo por volta das 17h30. Equipamento liberado para operação sem restrições_x000a_"/>
    <s v="NÃO"/>
    <s v="Corretiva planejada"/>
    <s v="Relé G60"/>
    <s v="Cartão 8F"/>
    <x v="4"/>
    <x v="17"/>
    <s v="Controle e monitoramento"/>
    <s v="Realizado a substituição do cartão defeituoso e também do módulo de fonte. Realizado todos os testes de calibração do Relé, tendo funcionando todas as proteções."/>
    <d v="2020-01-26T08:00:00"/>
    <d v="2020-01-26T18:00:00"/>
    <d v="2019-12-07T16:00:00"/>
    <n v="9.9999999999417923"/>
    <n v="1192.0000000001164"/>
    <s v="SIM"/>
    <x v="0"/>
    <s v="NÃO"/>
    <s v="4-Falha Elétrica"/>
    <s v="4.0-Geral"/>
    <s v="5-Miscelâneas"/>
    <s v="5.1-Nenhuma causa encontrada"/>
    <x v="4"/>
    <s v="1-Substituição"/>
    <n v="1202.0000000000582"/>
  </r>
  <r>
    <x v="0"/>
    <x v="2"/>
    <s v="OI 2022503650 TG-A - Atividades de Pré Partida – PF: Lucas_x000a_[28/01] Hoje conforme combinado tivemos atuação extraprogramada multidisciplinar no TG-A para restabelecer a confiabilidade desta máquina. Foi realizada montagem e desmontagem de pau de carga pela caldeiraria, substituição das três das câmaras de combustão (1,2 e 9) pela mecânica, e feito teste acionamento e calibração do posicionador do WHRU pela instrumentação. Todas as atividades e campo foram finalizadas por volta das 17h00, a máquina ficou disponível para operação.  Obs.: Foram revisadas em oficina 6 válvulas de dreno reservas, que agora estão disponíveis como sobressalente para troca em campo. Atividade prossegue amanhã com a troca das válvulas de dreno pela instrumentação juntamente com teste do RIC._x000a_"/>
    <s v="NÃO"/>
    <s v="Preventiva"/>
    <s v="Não se aplica"/>
    <s v="Não se aplica"/>
    <x v="4"/>
    <x v="17"/>
    <s v="Sistema de combustão"/>
    <s v="Conforme Observações"/>
    <d v="2020-01-28T08:00:00"/>
    <d v="2020-01-28T17:00:00"/>
    <d v="2020-01-26T18:00:00"/>
    <n v="9"/>
    <n v="38.000000000058208"/>
    <s v="NÃO"/>
    <x v="0"/>
    <s v="NÃO"/>
    <s v="Manutenção preventiva"/>
    <s v="Manutenção preventiva"/>
    <s v="Manutenção preventiva"/>
    <s v="Manutenção preventiva"/>
    <x v="5"/>
    <s v="7-Serviço"/>
    <n v="47.000000000058208"/>
  </r>
  <r>
    <x v="0"/>
    <x v="2"/>
    <s v="OI 2022503650 TG-A - Atividades de Pré Partida – PF: Lucas_x000a_29/01 - Dado prosseguimento nas atividades de pré partida do TGA pela equipe de instrumentação. Foram substituídas em campo as três válvulas de dreno das câmaras de combustão 20FGCD (Central), 20FGTORD(Tocha) e a 20FGPD(Primários), por válvulas revisadas em oficina. Mesmo com a troca foram realizados testes funcionais em campo com apoio da automação. As válvulas anteriores haviam sidos testadas e estavam Ok, porém optamos por fazer a troca pelas válvulas revisadas para garantir a confiabilidade. Ficou pendente somente o teste nas válvulas de dreno da secundária (20FGSD-1/SD-2), este teste realizado no sábado junto com teste do RIC. Atividade finalizada por volta das 18h50."/>
    <s v="NÃO"/>
    <s v="Preventiva"/>
    <s v="Não se aplica"/>
    <s v="Não se aplica"/>
    <x v="4"/>
    <x v="17"/>
    <s v="Sistema de combustão"/>
    <s v="Conforme Observações"/>
    <d v="2020-01-29T08:00:00"/>
    <d v="2020-01-29T18:50:00"/>
    <d v="2020-01-28T17:00:00"/>
    <n v="10.833333333197515"/>
    <n v="15"/>
    <s v="NÃO"/>
    <x v="0"/>
    <s v="NÃO"/>
    <s v="Manutenção preventiva"/>
    <s v="Manutenção preventiva"/>
    <s v="Manutenção preventiva"/>
    <s v="Manutenção preventiva"/>
    <x v="5"/>
    <s v="7-Serviço"/>
    <n v="25.833333333197515"/>
  </r>
  <r>
    <x v="0"/>
    <x v="2"/>
    <s v="OI 2022522444 - GE-513201A - Falha no acionamento do motor de partida – PF: Lucas_x000a_30/01 - Realizada a tentativa de partida do TG-A por três vezes sem sucesso foi acionada a manutenção para avaliar o motivo da falha do motor de partida. Foi avaliado pelo Eng. Lucas que nas três tentativas de partida a bomba hidráulica não houve o acionamento da bomba hidráulica. Com isso foi acionada a equipe de elétrica Petrobras e CCT para avaliar o motivo do não acionamento do motor da bomba. Nos testes realizados foi verificado que o relé não está recebendo o retorno da botoeira de emergência como se a botoeira estivesse acionada em campo mesmo que não esteja atuada. Ficou acordado com COTUR a atuação amanhã no primeiro horário. _x000a_[31/01] Após as tentativas de partida do TG-A sem sucesso na data de ontem, a equipe atuou na verificação da botoeira de emergência do motor de partida não sendo encontrada anormalidade. Foi realizado o teste de atuação do relé de forma manual o qual respondeu com sucesso porém ainda mantendo a falha de retorno do relé. Foi realizado a tentativa de um Crank sem sucesso onde subiu a falha de comunicação no Soft Starter com rede Devicenet, realizada a tentita de reconhecimento da falha pelo Soft Starter sem sucesso onde foi realizado o desligamento da alimentação do Soft Starter, com isso foi normalizada a comunicação Devicenet e realizada a partida do TG-A com sucesso as 13:48h."/>
    <s v="sim"/>
    <s v="Corretiva"/>
    <s v="Motor de partida"/>
    <s v="Soft Starter"/>
    <x v="4"/>
    <x v="17"/>
    <s v="Sistema de partida"/>
    <s v="Foi realizado reset da interface de comunicação DeviceNet do SoftStarter, retornando com falha. Após isso, foi realizado reset do Soft Starter completo, desenergizando e energizando novamente, voltando a funcionar normalmente."/>
    <d v="2020-01-30T05:40:00"/>
    <d v="2020-01-31T13:50:00"/>
    <d v="2020-01-29T18:50:00"/>
    <n v="32.166666666744277"/>
    <n v="10.833333333372138"/>
    <s v="NÃO"/>
    <x v="0"/>
    <s v="NÃO"/>
    <s v="3-Falha na Instrumentação"/>
    <s v="3.1-Falha de Controle"/>
    <s v="5-Miscelâneas"/>
    <s v="5.1-Nenhuma causa encontrada"/>
    <x v="3"/>
    <s v="8-Teste"/>
    <n v="43.000000000116415"/>
  </r>
  <r>
    <x v="0"/>
    <x v="2"/>
    <s v="OM 2021386064 - GE-513201C - DRENO M-542 - ADEQUAÇÃO DA LINHA DE DRENO – PF: Lucas_x000a_Em abrangência da falha ocorrida no TG-B em 23/07/19 foi realizada a adequação do dreno M-542 do TG-C, assim finalizando esta abrangência em todos os TG's_x000a_"/>
    <s v="NÃO"/>
    <s v="Corretiva planejada"/>
    <s v="Dreno manifold secundário"/>
    <s v="Encaminhamento"/>
    <x v="4"/>
    <x v="12"/>
    <s v="Sistema de combustível"/>
    <s v="Realizado realocação da linha de vent dos dernos secundários, juntando com o vent dos demais drenos."/>
    <d v="2020-01-31T08:00:00"/>
    <d v="2020-01-31T17:00:00"/>
    <d v="2020-01-23T15:00:00"/>
    <n v="9"/>
    <n v="185.00000000005821"/>
    <s v="NÃO"/>
    <x v="0"/>
    <s v="NÃO"/>
    <s v="6-Miscelâneas"/>
    <s v="6.3-Outros"/>
    <s v="1-Projeto"/>
    <s v="1.0-Geral"/>
    <x v="12"/>
    <s v="3-Modificação"/>
    <n v="194.00000000005821"/>
  </r>
  <r>
    <x v="0"/>
    <x v="2"/>
    <s v="OM 2022503419 - TG-C - Atividades de Pré Partida – PF: Lucas_x000a_Iniciada as atividades de pré partida do TG-C onde foi realizado testes das válvulas Metering sem anormalidades. Observado que durante a modulação ocorreu falha na rede Device Net, oriunda da válvula HP6. Realizado reset e normalizada a comunicação. Durante o teste do RIC ocorreu erro no canal 7A. Sendo necessário intervenção mecânica para verificar a integridade da vela. Não foi possível realizar teste do WHRU, devido ao vazamento de ar diagnosticado no painel de mini purga. Com isso foi inclusa na OM a operação de montagem/desmontagem de andaime e reparo no painel de mini purga. Foi autorizada emissão de PT imediata pelo Gerente do Ativo, montado o andaime e identificado o vazamento de ar pelo dreno da reguladora de ar do painel do mini purga. Removido copo coalescente e encontrada muita sujeira no interior, foi limpo porém não obteve estanqueidade. Com isso foi capeado o dreno da reguladora e eliminado o vazamento._x000a_"/>
    <s v="NÃO"/>
    <s v="Preventiva"/>
    <s v="Não se aplica"/>
    <s v="Não se aplica"/>
    <x v="4"/>
    <x v="12"/>
    <s v="Sistema de combustão"/>
    <s v="Conforme Observações"/>
    <d v="2020-01-31T07:00:00"/>
    <d v="2020-01-31T19:00:00"/>
    <d v="2020-01-31T07:00:00"/>
    <n v="12"/>
    <n v="0"/>
    <s v="NÃO"/>
    <x v="0"/>
    <s v="NÃO"/>
    <s v="Manutenção preventiva"/>
    <s v="Manutenção preventiva"/>
    <s v="Manutenção preventiva"/>
    <s v="Manutenção preventiva"/>
    <x v="5"/>
    <s v="7-Serviço"/>
    <n v="12"/>
  </r>
  <r>
    <x v="0"/>
    <x v="2"/>
    <s v="OM 2022447529 GE-513201C - Preventiva Mecânica 1000H – PF: Lucas  (ICPM - Janeiro)_x000a_[30/01] - Conforme programado foi realizada a lavagem de 1.000h do TG-C com espaço confinado. Foi realizada a primeira tentativa de queima sem sucesso onde as câmaras 4, 5 e 6 não acenderam, na segunda tentativa de partida também sem sucesso não acendeu a câmara 1. Como já eram 18:50h quando ocorreu a perda da segunda partida, foi liberada a equipe de acordado com o Cotur para o turno da noite realizar a pelo menos mais duas tentativas de partida do TG-C._x000a_"/>
    <s v="NÃO"/>
    <s v="Preventiva"/>
    <s v="Não se aplica"/>
    <s v="Não se aplica"/>
    <x v="4"/>
    <x v="12"/>
    <s v="Sistema de combustão"/>
    <s v="Realizado lavagem da máquina"/>
    <d v="2020-01-30T07:00:00"/>
    <d v="2020-01-30T18:30:00"/>
    <d v="2020-01-30T07:00:00"/>
    <n v="11.500000000116415"/>
    <n v="0"/>
    <s v="NÃO"/>
    <x v="0"/>
    <s v="NÃO"/>
    <s v="Manutenção preventiva"/>
    <s v="Manutenção preventiva"/>
    <s v="Manutenção preventiva"/>
    <s v="Manutenção preventiva"/>
    <x v="5"/>
    <s v="7-Serviço"/>
    <n v="11.500000000116415"/>
  </r>
  <r>
    <x v="0"/>
    <x v="2"/>
    <s v="OM 2022447529 GE-513201C - Preventiva Mecânica 1000H – PF: Lucas  _x000a_31/01 - Durante o turno da noite realizou mais 2 tentativas de partida do TG-C sem sucesso não havendo o acendimento da câmara 1 em ambas tentativas. Com isso foi realizada a limpeza da tocha das câmaras 1, 2 e 9 de forma garantir o acendimento destas câmaras. Acordado com o Cotur de realizar uma partida do TG-C durante a noite para teste e secagem da GG após a lavagem."/>
    <s v="NÃO"/>
    <s v="Intervenção por condição"/>
    <s v="Câmara 1"/>
    <s v="Injetores da tocha"/>
    <x v="4"/>
    <x v="12"/>
    <s v="Sistema de combustão"/>
    <s v="Realizado limpeza dos injetores da tocha 1, 2 e 9"/>
    <d v="2020-01-30T18:50:00"/>
    <d v="2020-01-31T19:00:00"/>
    <d v="2020-01-30T18:30:00"/>
    <n v="24.166666666686069"/>
    <n v="0.33333333319751546"/>
    <s v="NÃO"/>
    <x v="1"/>
    <s v="NÃO"/>
    <s v="1-Falha Mecânica"/>
    <s v="1.6-Emperramento"/>
    <s v="3-Operação/Manutenção"/>
    <s v="3.4-Desgaste e deterioção esperados."/>
    <x v="3"/>
    <s v="7-Serviço"/>
    <n v="24.499999999883585"/>
  </r>
  <r>
    <x v="0"/>
    <x v="2"/>
    <s v="OM 2022290645 - C-123101B Substituir Cartões do PLC _x000a_Realizada substituição dos cartões do PLC da máquina, conforme avaliação do 2019-013058-A-RTA. Após a subsituição, houve dificuldades na configuração do PLC, queima de barreira intrínseca e falha no analisador de oxigênio (OM 2022412504). Identificamos também o uma oportunidade de melhoria no ajuste da proteção de fator de potência do motor principal (OM 2022427261). O ajuste inadequado desta proteção causava uma baixa confiabilidade na partida compressores de venda - Foi ajustado conforme SGM G&amp;E/UN-AGN/APSP/MI 2020/0004"/>
    <s v="sim"/>
    <s v="Corretiva planejada"/>
    <s v="PLC"/>
    <s v="Cartões de PLC"/>
    <x v="3"/>
    <x v="26"/>
    <s v="Controle e monitoramento"/>
    <s v="Substituição de Cartões de PLC"/>
    <d v="2020-01-03T08:00:00"/>
    <d v="2020-01-03T16:00:00"/>
    <d v="2019-12-04T16:00:00"/>
    <n v="7.9999999998835847"/>
    <n v="712.00000000011642"/>
    <s v="SIM"/>
    <x v="0"/>
    <s v="NÃO"/>
    <s v="3-Falha na Instrumentação"/>
    <s v="3.6-Falhas de causa/modo comum"/>
    <s v="3-Operação/Manutenção"/>
    <s v="3.4-Desgaste e deterioção esperados."/>
    <x v="9"/>
    <s v="1-Substituição"/>
    <n v="720"/>
  </r>
  <r>
    <x v="0"/>
    <x v="2"/>
    <s v="OM 2022290645 - C-123101B Substituir Cartões do PLC _x000a_Realizada substituição dos cartões do PLC da máquina, conforme avaliação do 2019-013058-A-RTA. Após a subsituição, houve dificuldades na configuração do PLC, queima de barreira intrínseca e falha no analisador de oxigênio (OM 2022412504). Identificamos também o uma oportunidade de melhoria no ajuste da proteção de fator de potência do motor principal (OM 2022427261). O ajuste inadequado desta proteção causava uma baixa confiabilidade na partida compressores de venda - Foi ajustado conforme SGM G&amp;E/UN-AGN/APSP/MI 2020/0004"/>
    <s v="sim"/>
    <s v="Corretiva planejada"/>
    <s v="PLC"/>
    <s v="Cartões de PLC"/>
    <x v="3"/>
    <x v="26"/>
    <s v="Controle e monitoramento"/>
    <s v="Substituição de Cartões de PLC"/>
    <d v="2020-01-04T16:00:00"/>
    <d v="2020-01-04T19:00:00"/>
    <d v="2020-01-03T16:00:00"/>
    <n v="3"/>
    <n v="24"/>
    <s v="SIM"/>
    <x v="0"/>
    <s v="NÃO"/>
    <s v="3-Falha na Instrumentação"/>
    <s v="3.6-Falhas de causa/modo comum"/>
    <s v="3-Operação/Manutenção"/>
    <s v="3.4-Desgaste e deterioção esperados."/>
    <x v="9"/>
    <s v="1-Substituição"/>
    <n v="27"/>
  </r>
  <r>
    <x v="0"/>
    <x v="2"/>
    <s v="OM 2022290645 - C-123101B Substituir Cartões do PLC _x000a_Realizada substituição dos cartões do PLC da máquina, conforme avaliação do 2019-013058-A-RTA. Após a subsituição, houve dificuldades na configuração do PLC, queima de barreira intrínseca e falha no analisador de oxigênio (OM 2022412504). Identificamos também o uma oportunidade de melhoria no ajuste da proteção de fator de potência do motor principal (OM 2022427261). O ajuste inadequado desta proteção causava uma baixa confiabilidade na partida compressores de venda - Foi ajustado conforme SGM G&amp;E/UN-AGN/APSP/MI 2020/0004"/>
    <s v="sim"/>
    <s v="Corretiva planejada"/>
    <s v="PLC"/>
    <s v="Cartões de PLC"/>
    <x v="3"/>
    <x v="26"/>
    <s v="Controle e monitoramento"/>
    <s v="Substituição de Cartões de PLC"/>
    <d v="2020-01-05T08:00:00"/>
    <d v="2020-01-05T13:00:00"/>
    <d v="2020-01-04T19:00:00"/>
    <n v="4.9999999998835847"/>
    <n v="13.000000000116415"/>
    <s v="SIM"/>
    <x v="0"/>
    <s v="NÃO"/>
    <s v="3-Falha na Instrumentação"/>
    <s v="3.6-Falhas de causa/modo comum"/>
    <s v="3-Operação/Manutenção"/>
    <s v="3.4-Desgaste e deterioção esperados."/>
    <x v="9"/>
    <s v="1-Substituição"/>
    <n v="18"/>
  </r>
  <r>
    <x v="0"/>
    <x v="2"/>
    <s v="OM 2022290645 - C-123101B Substituir Cartões do PLC _x000a_Realizada substituição dos cartões do PLC da máquina, conforme avaliação do 2019-013058-A-RTA. Após a subsituição, houve dificuldades na configuração do PLC, queima de barreira intrínseca e falha no analisador de oxigênio (OM 2022412504). Identificamos também o uma oportunidade de melhoria no ajuste da proteção de fator de potência do motor principal (OM 2022427261). O ajuste inadequado desta proteção causava uma baixa confiabilidade na partida compressores de venda - Foi ajustado conforme SGM G&amp;E/UN-AGN/APSP/MI 2020/0004"/>
    <s v="sim"/>
    <s v="Corretiva planejada"/>
    <s v="PLC"/>
    <s v="Cartões de PLC"/>
    <x v="3"/>
    <x v="26"/>
    <s v="Controle e monitoramento"/>
    <s v="Substituição de Cartões de PLC"/>
    <d v="2020-01-07T14:30:00"/>
    <d v="2020-01-07T20:30:00"/>
    <d v="2020-01-05T13:00:00"/>
    <n v="6"/>
    <n v="49.5"/>
    <s v="SIM"/>
    <x v="1"/>
    <s v="NÃO"/>
    <s v="3-Falha na Instrumentação"/>
    <s v="3.6-Falhas de causa/modo comum"/>
    <s v="3-Operação/Manutenção"/>
    <s v="3.4-Desgaste e deterioção esperados."/>
    <x v="3"/>
    <s v="3-Modificação"/>
    <n v="55.5"/>
  </r>
  <r>
    <x v="0"/>
    <x v="2"/>
    <s v="OI 2022425476 - C-123101E Shutdown por alta temp. de gás e Falhas de Partida_x000a_Queda por temperatura alta de gás de descarga, devida a parada simultânea de dois ventiladores do P-12. Foi avaliada a falha no RTA 2020-000336. Apontado como causa básica a presença set de parâmetro de trip (inadequado) por falha de comunição nas gavetas dos ventitadores. Além disso, evidenciado que o plano de manutenção não contemplava tarefas de verificação de dispositivos da rede DeviceNet. Também verificado que no momento da falha as condições ambientais da sala de controle eram inadequadas, o que prejudicou a atuação do operador ao alarme de parada dos ventiladores._x000a_- Houve também falhas de partida relacionadas ao disjuntor/cela do pony motor. Foi realizada verificação de todo o conjunto de acionamento do pony até o inversor. Houve atrasos no retorno e na identificação da falha devido à dificuldade encontrada de comunicação com o PLC de painel de chaveamento do inversor/pony motor. "/>
    <s v="NÃO"/>
    <s v="Corretiva"/>
    <s v="Painel Elétrico"/>
    <s v="Circuito de Comando"/>
    <x v="3"/>
    <x v="14"/>
    <s v="Painel elétrico"/>
    <s v="Verificação e reaperto de todo o circuito de comando / Ajuste de proteções de gaveta. "/>
    <d v="2020-01-07T11:12:00"/>
    <d v="2020-01-10T17:00:00"/>
    <d v="2019-12-18T11:00:00"/>
    <n v="77.800000000046566"/>
    <n v="480.19999999995343"/>
    <s v="SIM"/>
    <x v="1"/>
    <s v="NÃO"/>
    <s v="4-Falha Elétrica"/>
    <s v="4.0-Geral"/>
    <s v="2-Fabricação/Instalação"/>
    <s v="2.2-Erro na Instalação"/>
    <x v="2"/>
    <s v="4-Ajuste"/>
    <n v="558"/>
  </r>
  <r>
    <x v="0"/>
    <x v="2"/>
    <s v="OI 2022466814 - C-123101E - Falha no TE-422_x000a_Fomos informados pela operação que, durante a ronda operacional foi identificado um alarme ativo no TE-422 não aceitando reset e impedindo a partida do compressor em caso de necessidade. Verificado em campo que a barreira intrínseca do TE-422 estava queimada. Realizada a substituição da barreira intrínseca e normalizada a indicação do instrumento._x000a_"/>
    <s v="NÃO"/>
    <s v="Corretiva"/>
    <s v="TE-1231422"/>
    <s v="Barreira Instrínseca"/>
    <x v="3"/>
    <x v="14"/>
    <s v="Controle e monitoramento"/>
    <s v="Substituição de Barreira Instrínseca"/>
    <d v="2020-01-18T08:00:00"/>
    <d v="2020-01-18T15:00:00"/>
    <d v="2020-01-10T17:00:00"/>
    <n v="6.9999999999417923"/>
    <n v="183"/>
    <s v="SIM"/>
    <x v="0"/>
    <s v="NÃO"/>
    <s v="3-Falha na Instrumentação"/>
    <s v="3.2 - Sem sinal/indicação/alarme"/>
    <s v="3-Operação/Manutenção"/>
    <s v="3.0-Geral"/>
    <x v="0"/>
    <s v="1-Substituição"/>
    <n v="189.99999999994179"/>
  </r>
  <r>
    <x v="0"/>
    <x v="2"/>
    <s v="OM 2022488800 C-123101E Falha partida/Partida Assistida_x000a_Solicitado apoio do Anderson GE e TM Caleiras para verificar a falha de partida ocorrida no venda E na noite de ontem. Foi identificado como primeiro evento o XS_21 - falha de acoplamento. Este sinal enxerga a rotação da máquina e a posição do scope tube do Vorecon, sendo que este estava em 94,7% durante a última partida, abaixo do mínimo de 95%. Foi verificada a calibração da válvula do scope tube, estando OK. Estamos considerando a máquina disponível para partir em caso de necessidade mas amanhã prosseguiremos na análise. _x000a_OBS.: Considerado no DIGM apenas a falha na partida_x000a_"/>
    <s v="sim"/>
    <s v="Corretiva"/>
    <s v="Vorecon"/>
    <s v="Posicionador"/>
    <x v="3"/>
    <x v="14"/>
    <s v="Controle e monitoramento"/>
    <s v="Calibração e verificação"/>
    <d v="2020-01-21T22:33:00"/>
    <d v="2020-01-21T22:34:00"/>
    <d v="2020-01-18T15:00:00"/>
    <n v="1.6666666720993817E-2"/>
    <n v="79.549999999988358"/>
    <s v="SIM"/>
    <x v="1"/>
    <s v="NÃO"/>
    <s v="3-Falha na Instrumentação"/>
    <s v="3.0-Geral"/>
    <s v="Em análise"/>
    <s v="5.5 Desconhecida"/>
    <x v="3"/>
    <s v="6-Verificação"/>
    <n v="79.566666666709352"/>
  </r>
  <r>
    <x v="0"/>
    <x v="2"/>
    <s v="OI 2022508492 C-123101E - Análise de Falha SD 27/01 _x000a_Identificada falha por atuação do XS_405, relacionada a falha da XV-211 (sucção). Após melhor avaliação, identificada falha na solenóide de atuação da XV-211. Tempo de abertura da válvula estava elevado. Realizada substituição da solenóide e normalizado o sistema"/>
    <s v="sim"/>
    <s v="Corretiva"/>
    <s v="XV-1231211"/>
    <s v="Solenóide"/>
    <x v="3"/>
    <x v="14"/>
    <s v="Controle e monitoramento"/>
    <s v="Substituição de solenóide"/>
    <d v="2020-01-27T21:03:00"/>
    <d v="2020-01-27T23:00:00"/>
    <d v="2020-01-21T22:34:00"/>
    <n v="1.9500000000698492"/>
    <n v="142.48333333327901"/>
    <s v="SIM"/>
    <x v="1"/>
    <s v="NÃO"/>
    <s v="3-Falha na Instrumentação"/>
    <s v="3.6-Falhas de causa/modo comum"/>
    <s v="3-Operação/Manutenção"/>
    <s v="3.0-Geral"/>
    <x v="2"/>
    <s v="1-Substituição"/>
    <n v="144.43333333334886"/>
  </r>
  <r>
    <x v="0"/>
    <x v="2"/>
    <s v="OI 2022508492 C-123101E - Análise de Falha SD 27/01 _x000a_Identificada falha por atuação do XS_405, relacionada a falha da XV-211 (sucção). Após melhor avaliação, identificada falha na solenóide de atuação da XV-211. Tempo de abertura da válvula estava elevado. Realizada substituição da solenóide e normalizado o sistema"/>
    <s v="sim"/>
    <s v="Corretiva"/>
    <s v="XV-1231211"/>
    <s v="Solenóide"/>
    <x v="3"/>
    <x v="14"/>
    <s v="Controle e monitoramento"/>
    <s v="Substituição de solenóide"/>
    <d v="2020-01-28T13:00:00"/>
    <d v="2020-01-28T18:30:00"/>
    <d v="2020-01-27T23:00:00"/>
    <n v="5.5000000001164153"/>
    <n v="13.999999999883585"/>
    <s v="SIM"/>
    <x v="0"/>
    <s v="NÃO"/>
    <s v="3-Falha na Instrumentação"/>
    <s v="3.6-Falhas de causa/modo comum"/>
    <s v="3-Operação/Manutenção"/>
    <s v="3.0-Geral"/>
    <x v="2"/>
    <s v="1-Substituição"/>
    <n v="19.5"/>
  </r>
  <r>
    <x v="0"/>
    <x v="2"/>
    <s v="OI 2022508492 C-123101E - Análise de Falha SD 27/01 _x000a_Identificada falha por atuação do XS_405, relacionada a falha da XV-211 (sucção). Após melhor avaliação, identificada falha na solenóide de atuação da XV-211. Tempo de abertura da válvula estava elevado. Realizada substituição da solenóide e normalizado o sistema"/>
    <s v="sim"/>
    <s v="Corretiva"/>
    <s v="XV-1231211"/>
    <s v="Solenóide"/>
    <x v="3"/>
    <x v="14"/>
    <s v="Controle e monitoramento"/>
    <s v="Substituição de solenóide"/>
    <d v="2020-01-30T07:00:00"/>
    <d v="2020-01-30T18:00:00"/>
    <d v="2020-01-28T18:30:00"/>
    <n v="11.000000000058208"/>
    <n v="36.499999999883585"/>
    <s v="SIM"/>
    <x v="0"/>
    <s v="NÃO"/>
    <s v="3-Falha na Instrumentação"/>
    <s v="3.6-Falhas de causa/modo comum"/>
    <s v="3-Operação/Manutenção"/>
    <s v="3.0-Geral"/>
    <x v="2"/>
    <s v="1-Substituição"/>
    <n v="47.499999999941792"/>
  </r>
  <r>
    <x v="0"/>
    <x v="2"/>
    <s v="OI 2022508492 C-123101E - Análise de Falha SD 27/01 _x000a_Identificada falha por atuação do XS_405, relacionada a falha da XV-211 (sucção). Após melhor avaliação, identificada falha na solenóide de atuação da XV-211. Tempo de abertura da válvula estava elevado. Realizada substituição da solenóide e normalizado o sistema"/>
    <s v="sim"/>
    <s v="Corretiva"/>
    <s v="XV-1231211"/>
    <s v="Solenóide"/>
    <x v="3"/>
    <x v="14"/>
    <s v="Controle e monitoramento"/>
    <s v="Substituição de solenóide"/>
    <d v="2020-01-31T07:00:00"/>
    <d v="2020-01-31T17:06:00"/>
    <d v="2020-01-30T18:00:00"/>
    <n v="10.100000000093132"/>
    <n v="12.999999999941792"/>
    <s v="SIM"/>
    <x v="0"/>
    <s v="NÃO"/>
    <s v="3-Falha na Instrumentação"/>
    <s v="3.6-Falhas de causa/modo comum"/>
    <s v="3-Operação/Manutenção"/>
    <s v="3.0-Geral"/>
    <x v="2"/>
    <s v="1-Substituição"/>
    <n v="23.100000000034925"/>
  </r>
  <r>
    <x v="0"/>
    <x v="2"/>
    <s v="C_123101E - Falha de partida em virtude de falha no step de sincronização do motor principal"/>
    <s v="sim"/>
    <s v="Corretiva"/>
    <s v="XV-1231211"/>
    <s v="Solenóide"/>
    <x v="3"/>
    <x v="26"/>
    <s v="Painel elétrico"/>
    <s v="Ajuste de  delay de proteção do relê contra perda de excitação "/>
    <d v="2020-01-07T17:52:00"/>
    <d v="2020-01-31T17:06:00"/>
    <d v="2020-01-07T17:52:00"/>
    <n v="575.23333333345363"/>
    <n v="0"/>
    <s v="SIM"/>
    <x v="0"/>
    <s v="NÃO"/>
    <s v="3-Falha na Instrumentação"/>
    <s v="3.6-Falhas de causa/modo comum"/>
    <s v="3-Operação/Manutenção"/>
    <s v="3.0-Geral"/>
    <x v="2"/>
    <s v="1-Substituição"/>
    <n v="575.23333333345363"/>
  </r>
  <r>
    <x v="0"/>
    <x v="2"/>
    <s v="OM 2018716003 - TIT-1231507B Substituir Instrumento – PF: Boito_x000a_Hoje tivemos alguns contratempos na liberação dessa PT. Primeiramente foi constato que na ordem não havia sido previsto no planejamento apoio de caldeiraria para remoção do flange, foi necessária inclusão de nova operação na ordem pelo GPI. Superado essa etapa, quando da liberação em campo pela OP e SMS foi constatado a necessidade de limpeza no local e também da montagem de um guarda-corpo de proteção no lateral do piso da máquina no trecho de troca do cabeamento. Essa ordem foi retornada para GPI para redelineamento da mesma incluindo essas recomendações adicionais de segurança. Foi acordo na consolidação da programação semanal a inclusão dessa demanda a partir do dia 18/12 já considerando a etapa de limpeza e montagem de andaime. Atividade não foi realizada hoje._x000a_17/12 - Conforme programado foi realizada a limpeza do local para a realização da substituição do instrumento._x000a_18/12 - Finalizada a instalação do guarda corpo para a substituição do instrumento._x000a_19/12 - Em atendimento ao G&amp;E/UOAGN/APSP/MI 2019/0047 de forma a ganharmos mais confiabilidade na operação do compresso, foi realizada a substituição do poço e a substituição do PT100 por Termopar, foi realizado também a substituição do cabo do instrumento por cabo de compensação para Termopar e feito a configuração do TIT, a malha foi entregue em condições operacionais."/>
    <s v="NÃO"/>
    <s v="Corretiva planejada"/>
    <s v="TIT-1231507A"/>
    <s v="PT-100"/>
    <x v="1"/>
    <x v="6"/>
    <s v="Controle e monitoração"/>
    <s v="Troca do termoelemento, alterado tipo de PT-100 para termopar"/>
    <d v="2020-01-20T08:00:00"/>
    <d v="2020-01-20T16:28:00"/>
    <d v="2019-11-01T18:06:48"/>
    <n v="8.4666666666744277"/>
    <n v="1909.8866666667745"/>
    <s v="NÃO"/>
    <x v="0"/>
    <s v="NÃO"/>
    <s v="3-Falha na Instrumentação"/>
    <s v="3.2 - Sem sinal/indicação/alarme"/>
    <s v="3-Operação/Manutenção"/>
    <s v="3.4-Desgaste e deterioção esperados."/>
    <x v="6"/>
    <s v="1-Substituição"/>
    <n v="1918.353333333449"/>
  </r>
  <r>
    <x v="0"/>
    <x v="2"/>
    <s v="OE 2022386283 - C-3123102A corrigir falha slide valve 2º estágio – PF: Boito_x000a_Aproveitando a troca de propanos da fase 2 ocorrida no retorno da planta ontem, realizamos hoje atividade extra-programada na slide valve do segundo estágio do C-3123102A que estava com indicação travada. TM André partiu de imediato para movimentar a slide e viu que a mesma não estava travada. Realizada então a verificação de possível travamento do indicador de posição, que era a maior suspeita de problemas, mas não haviam anormalidades. Verificado em seguida o bloco hidráulico que recebe sinal da solenóide para comantar a slide e o mesmo estava travado. Ao desmontar o bloco foi identificado que uma das duas molas internas do bloco estava quebrada. Foi então substituída por uma mola íntegra de um bloco que a equipe tinha em oficina. Equipamento foi testado e funcionou corretamente. Compressor foi entregue por volta de 15h."/>
    <s v="NÃO"/>
    <s v="Corretiva planejada"/>
    <s v="C-3123102A"/>
    <s v="Válvula de acionamento hidráulico da slide do 2º estágio"/>
    <x v="1"/>
    <x v="8"/>
    <s v="Controle e monitoramento"/>
    <s v="Substituída a mola da válvula"/>
    <d v="2020-01-22T07:00:00"/>
    <d v="2020-01-22T17:45:00"/>
    <d v="2019-12-13T16:30:00"/>
    <n v="10.750000000116415"/>
    <n v="950.49999999994179"/>
    <s v="NÃO"/>
    <x v="0"/>
    <s v="NÃO"/>
    <s v="2-Falha de Material"/>
    <s v="2.6-Fadiga"/>
    <s v="3-Operação/Manutenção"/>
    <s v="3.4-Desgaste e deterioção esperados."/>
    <x v="1"/>
    <s v="1-Substituição"/>
    <n v="961.25000000005821"/>
  </r>
  <r>
    <x v="0"/>
    <x v="2"/>
    <s v="OM 2022516863 C-123102C - Corrigir falha SDV-1231502C – PF: Boito_x000a_Fomos informados pelo COTUR por volta das 11h40 da queda (SD) do compressor de propano C-123102C com indicativo de alarme na SDV-502C. Em avaliação realizada em campo pelo Eng. Boito nessa válvula foi constatada que reguladora de ar da mesma estava quebrada. Com isso, foi autorizado emissão de PT imediata pelo GAT para restabelecimento da máquina. Foi necessária a montagem de patamar de acesso a válvula pela equipe de andaime, e em seguida tivemos atuação da instrumentação. Foi realizada a substituição da reguladora de ar danificada (soltou parte superior da regulagem) por outra sobressalente disponível em estoque. Após a troca foi realizado teste de abertura e fechamento com sucesso. Atividade finalizada por volta das 18h00. Equipamento liberado para operação sem restrições."/>
    <s v="sim"/>
    <s v="Corretiva"/>
    <s v="SDV-502"/>
    <s v="Reguladora de ar"/>
    <x v="1"/>
    <x v="9"/>
    <s v="Tomada de ar"/>
    <s v="Substituída a reguladora de ar"/>
    <d v="2020-01-29T16:30:00"/>
    <d v="2020-01-29T18:31:00"/>
    <d v="2019-11-29T19:00:00"/>
    <n v="2.0166666666045785"/>
    <n v="1461.5000000000582"/>
    <s v="SIM"/>
    <x v="1"/>
    <s v="NÃO"/>
    <s v="2-Falha de Material"/>
    <s v="2.5-Fratura/Quebra"/>
    <s v="1-Projeto"/>
    <s v="1.2-Materiais Inadequado"/>
    <x v="2"/>
    <s v="1-Substituição"/>
    <n v="1463.5166666666628"/>
  </r>
  <r>
    <x v="0"/>
    <x v="2"/>
    <s v="31/12/2019_x000a_ZF 12046059 - VE-3123717B Ventilador com ruído e vibração elevada (PST COTUR) – PF: Suzuki_x000a_Por volta das 10:30h foi acionada a manutenção para verificar o ruído anormal no VE-3123717C. A equipe da mecânica avaliou o equipamento identificando vibração e ruído excessivo no conjunto de um possível dano no rolamento. Foi orientada a operação a parada do equipamento afim de preservar o mancal do ventilador da possível quebra do rolamento gerar um dano maior no mancal do ventilador. Com isso a operação realizou a inversão do compressor C-3123701B pelo C-3123701C deixando o compressor B parado disponível em emergência._x000a_"/>
    <s v="NÃO"/>
    <s v="Intervenção por condição"/>
    <s v="VE-3123717B"/>
    <s v="Rolamentos "/>
    <x v="0"/>
    <x v="18"/>
    <s v="Ventilador"/>
    <s v="1- realizada desmontagem do conjunto motor-ventilador para reparo no K10._x000a_2- realizada substituição do mancal e ventilador._x000a_3- realizada montagem e teste no conjunto no dia 13/01/2020, sendo liberado para operação."/>
    <d v="2020-01-01T00:00:00"/>
    <d v="2020-01-13T00:00:00"/>
    <d v="2019-11-12T15:18:00"/>
    <n v="288"/>
    <n v="1184.7000000000698"/>
    <s v="NÃO"/>
    <x v="0"/>
    <s v="NÃO"/>
    <s v="Manutenção preventiva"/>
    <s v="6.2-Causas Combinadas"/>
    <s v="Manutenção preventiva"/>
    <s v="Manutenção preventiva"/>
    <x v="4"/>
    <s v="1-Substituição"/>
    <n v="1472.7000000000698"/>
  </r>
  <r>
    <x v="0"/>
    <x v="2"/>
    <s v="OI 2022466905 - C-123701A Quebra da lâmina do acoplamento_x000a_Fomos informados pelo Cotur que por volta das 15:45h o compressor de Reciclo C-123101A subiu alguns alarmes repentinamente. Foi avaliado pelo TM Gobis que identificou que o sensor de vibração da carcaça estava alarmado sendo que havia dado um pico e em torno de 7mm/s e vindo a baixar para 6mm/s. Em breve avaliação do TM Gobis a vibração da carcaça do compressor neste momento do alarme do compressor passou de 3mm/s para 7 mm/s. O compressor seguia em avaliação para identificar a causa do aumento da vibração, quando o ocorreu o TRIP do compressor pela atuação do VT-402 por das 15:12h. Realizado inspeção em campo e identificado a quebra da lâmina do acoplamento lado compressor. As 19:30h já conseguimos realizar a remoção do carretel do acoplamento e identificado o cisalhamento da lâmina do acoplamento lado compressor._x000a_Status: Em andamento - Indisponível"/>
    <s v="sim"/>
    <s v="Corretiva"/>
    <s v="Acoplamento compressor/motor"/>
    <s v="Acoplamento"/>
    <x v="0"/>
    <x v="1"/>
    <s v="Compressor"/>
    <s v="1- realizada troca do acoplamento"/>
    <d v="2020-01-18T15:12:00"/>
    <d v="2020-01-19T11:30:00"/>
    <d v="2019-08-22T16:00:00"/>
    <n v="20.299999999988358"/>
    <n v="3575.2000000000116"/>
    <s v="SIM"/>
    <x v="1"/>
    <s v="NÃO"/>
    <s v="1-Falha Mecânica"/>
    <s v="2.5-Fratura/Quebra"/>
    <s v="Em análise"/>
    <s v="Em análise"/>
    <x v="2"/>
    <s v="1-Substituição"/>
    <n v="3595.5"/>
  </r>
  <r>
    <x v="0"/>
    <x v="2"/>
    <s v="Shutdown C-3123701C_x000a_Hoje pela manhã foi verificado pela OP que o gotejador do C-3123701C não estava atuando corretamente, com alguns pontos sem fluxo de óleo. Foi então destinado TM Aelton da G&amp;E para realizar o ajuste. Pouco tempo depois, por volta das 10h30, houve o shutdown do compressor que foi identificado posteriormente ter sido causado por baixa vazão de óleo lubrificante. Foi colocado o C-3123701B para operar. TM Antônio Jorge da NEAC que está na UTGCA foi envolvido na análise e informou condição anormal no gotejador no ponto referente à chave de fluxo, que provavelmente foi o causador da queda da máquina. Foi realizada então a abertura deste ponto. Foram mobilizados TMs de mecânica da G&amp;E para acompanhar este ajuste com o profissional da NEAC para disseminar o conhecimento. Também foram confeccionadas etiquetas com a vazão correta para cada ponto do gotejador, além da marcação de manter aberta a vazão para a chave de fluxo do sistema. Compressor disponível._x000a_Status: Concluído - Disponível"/>
    <s v="sim"/>
    <s v="Corretiva"/>
    <s v="chave de nível "/>
    <s v="Gotejador"/>
    <x v="0"/>
    <x v="11"/>
    <s v="Compressor"/>
    <s v="1- realizado ajuste da vazão do gotejador"/>
    <d v="2020-01-20T10:00:00"/>
    <d v="2020-01-20T11:00:00"/>
    <d v="2019-11-11T23:16:00"/>
    <n v="1.0000000001164153"/>
    <n v="1666.7333333332208"/>
    <s v="SIM"/>
    <x v="1"/>
    <s v="NÃO"/>
    <s v="3-Falha na Instrumentação"/>
    <s v="3.1-Falha de Controle"/>
    <s v="3-Operação/Manutenção"/>
    <s v="3.3-Erro de manutenção"/>
    <x v="2"/>
    <s v="4-Ajuste"/>
    <n v="1667.7333333333372"/>
  </r>
  <r>
    <x v="0"/>
    <x v="2"/>
    <s v="Informativo - C-123701A Queda por Atuação do PIT de óleo do Hydrocom – PF: Suzuki_x000a_22/01 Além do Shutdown do TG-D ocorrido na noite do dia 22/01, também houve queda do compressor de reciclo A da fase 1, cerca de 20 minutos antes da queda do TG-D. O diagnóstico foi atuação de pressão baixa de óleo no sistema do Hydrocom. Avaliamos com TM Squinca e o pessoal da OP e foi identificado que a bomba do Hydrocom foi aparentemente comandada para desligar, fazendo com que a pressão zerasse. Poucos instantes depois, a mesma foi comandada para ligar, já com o compressor tripado. O evento carece de melhor explicação, que será investigada nos próximos dias. Estamos considerando o compressor disponível, inclusive, o mesmo opera normalmente neste momento._x000a_"/>
    <s v="sim"/>
    <s v="Corretiva"/>
    <s v="PIT 442"/>
    <s v="Em análise"/>
    <x v="0"/>
    <x v="1"/>
    <s v="Sistema de lubrificação"/>
    <s v="Reset de falhas e repartida devido indisponibilidade do C-123701B sob intervenção de NR13"/>
    <d v="2020-01-22T20:32:00"/>
    <d v="2020-01-23T01:16:00"/>
    <d v="2020-01-19T11:30:00"/>
    <n v="4.7333333332207985"/>
    <n v="81.033333333441988"/>
    <s v="SIM"/>
    <x v="1"/>
    <s v="NÃO"/>
    <s v="Em análise"/>
    <s v="Em análise"/>
    <s v="Em análise"/>
    <s v="Em análise"/>
    <x v="2"/>
    <s v="8-Teste"/>
    <n v="85.766666666662786"/>
  </r>
  <r>
    <x v="0"/>
    <x v="2"/>
    <s v="OM 2022334142 - B-2123101B Vazamento de MEG 1º Cabeçote – PF: Boito_x000a_Coforme programado foi realizada a montagem do pau de carga para atuação da mecânica para sanar o vazamento e alinhamento do conjunto_x000a_20/01 - Realizado o raqueteamento da bomba e a troca da válvula do primeiro cabeçote. Amanhã será realizado o desraqueteamento de manhã e o alinhamento da bomba a tarde._x000a_21/01 - Realizado pré-alinhamento da bomba, seguido do desraqueteamento. Ficou pendente apenas o alinhamento final, após a remoção das raquetes, que será feito amanhã. Bomba disponível para partir em caso de necessidade."/>
    <s v="NÃO"/>
    <s v="Corretiva planejada"/>
    <s v="B-2123101B"/>
    <s v="Junta"/>
    <x v="2"/>
    <x v="22"/>
    <s v="Bombas"/>
    <s v="Substituída a check do primeiro cabeçote"/>
    <d v="2020-01-20T09:35:00"/>
    <d v="2020-01-21T16:50:00"/>
    <d v="2019-12-26T15:30:00"/>
    <n v="31.250000000058208"/>
    <n v="594.08333333325572"/>
    <s v="SIM"/>
    <x v="0"/>
    <s v="NÃO"/>
    <s v="1-Falha Mecânica"/>
    <s v="1.1-Vazamento"/>
    <s v="3-Operação/Manutenção"/>
    <s v="3.4-Desgaste e deterioção esperados."/>
    <x v="2"/>
    <s v="1-Substituição"/>
    <n v="625.33333333331393"/>
  </r>
  <r>
    <x v="0"/>
    <x v="2"/>
    <s v="OM 2022474125 VE-P-2123113C Substituir correia – PF: Boito (PST COTUR - Prazo 31/01)_x000a_Conforme programado foi realizada a montagem de andaime e a substituição da correia do ventilador testado e liberado para operação."/>
    <s v="NÃO"/>
    <s v="Corretiva planejada"/>
    <s v="M-VT-P-2123113C"/>
    <s v="Correia"/>
    <x v="7"/>
    <x v="82"/>
    <s v="Ventilador"/>
    <s v="Substituída a correia"/>
    <d v="2020-01-30T13:00:00"/>
    <d v="2020-01-30T17:00:00"/>
    <m/>
    <n v="4.0000000001164153"/>
    <n v="1052653"/>
    <s v="SIM"/>
    <x v="0"/>
    <s v="NÃO"/>
    <s v="2-Falha de Material"/>
    <s v="2.4-Desgaste"/>
    <s v="3-Operação/Manutenção"/>
    <s v="3.4-Desgaste e deterioção esperados."/>
    <x v="2"/>
    <s v="1-Substituição"/>
    <n v="1052657"/>
  </r>
  <r>
    <x v="0"/>
    <x v="2"/>
    <s v="ZF 12054110 - B-2621301A - Perda de fluído de selagem pelo selo LA – PF: Boito_x000a_Logo pela manhã fomos informados pelo COTUR que a bomba B-2621301A apresentava consumo elevado do fluído de selagem sendo direcionado para o pote coletor, com reposição do pote de selagem a cada 2h30m em 100mm do nível. Foi avaliado pelo TM João Vitor e constatada a veracidade do consumo elevado do fluído de selagem caracterizando uma passagem pelo selo secundário lado LA. Porém está falha ocorreu prematuramente, este selo foi substituído em dezembro/19  conforme OE 2022323206 - B-2621301A Substituir Selo LA onde a bomba entrou em operação em 20/12/19. Diante do exposto a bomba foi parada e colocada a bomba B em operação._x000a_06/01 - Hoje TM Góbis e Eng. Raupp avaliaram a perda de selagem da bomba principal A do OCVAP II. Foi verificado o trend da bomba no PI, sem identificar nenhum motivo claro do que pode ter levado ao consumo anormal do fluido de selagem LA. Equipe verificou que realmente o consumo começou a ficar elevado a partir da madrugada de 04.01, conforme relatado pela OP. No entanto, não há nenhum indicativo do motivo. Não há sobrepressão no sistema, não houve partida de bomba, ou algo relacionado aos problemas que tínhamos antes das ações do GT do OCVAP II. Em campo, equipe realizou uma partida e acompanhou a operação da bomba por cerca de uma hora, sendo que o nível baixou 20mm neste período. Equipe observou temperatura elevada em cerca de 20° do normal no plano de selagem, mas não é possível dizer agora se esta temperatura alta é causa ou consequência do vazamento do selo. O trocador de calor do plano 53 se mostrou eficiente, baixando a temperatura na saída em cerca de 20° que é o normal de operação. Amanhã equipe seguirá na análise, verificando os apontamentos da OM 2022323206, que foi utilizada para instalar este selo em dezembro/19. As hipóteses mais fortes no momento são de uma possível montagem inadequada ou que o selo já tenha vindo com dano do fabricante/transporte. Bomba segue disponível para operar em caso de necessidade._x000a_OM 2022422500 - B-2621301A Perda de fluído de selagem pelo selo LA – PF: Boito (PST COTUR – CONCLUÍDO)_x000a_Hoje foi informado pelo COTUR que desde sábado, esta bomba foi colocada para operar e não apresentou mais desnível no pote de selagem e, consequentemente, não houve aumento de nível do pote coletor. Foi verificada também esta condição pela MI e estamos dando por encerrada  a necessidade de trocar o selo LA desta bomba. Será cancelado também o RTA aberta para vazamento do selo LA. Esta decisão foi alinhada em REDIA."/>
    <s v="NÃO"/>
    <s v="Intervenção por condição"/>
    <s v="B-2621301A"/>
    <s v="Selo mecânico"/>
    <x v="2"/>
    <x v="45"/>
    <s v="Bombas"/>
    <s v="Acompanhamento"/>
    <d v="2020-01-03T11:11:00"/>
    <d v="2020-01-06T17:00:00"/>
    <d v="2019-12-12T16:30:00"/>
    <n v="77.81666666676756"/>
    <n v="522.68333333329065"/>
    <s v="NÃO"/>
    <x v="0"/>
    <s v="NÃO"/>
    <s v="1-Falha Mecânica"/>
    <s v="1.1-Vazamento"/>
    <s v="Em análise"/>
    <s v="5.5 Desconhecida"/>
    <x v="1"/>
    <s v="6-Verificação"/>
    <m/>
  </r>
  <r>
    <x v="0"/>
    <x v="2"/>
    <s v="Nota 12098877 - OCVAP I/II Falha na partida – PF: Boito_x000a_Pela manhã, tomamos conhecimento pelo COTUR de que os OCVAPs também estavam indisponíveis, por falha de comunicação com o CNCL. Foi mobilizado apoio do TM Squinca que identificou que a fonte do painel do shelter dos OCVAPs havia perdido o ajuste, já que a comunicação de entrada foi perdida ontem após o SD da geração. A fonte instalada é uma fonte ajustável (de laboratório) provisória, pois o material original é da TIC e eles não tinham fonte disponível para troca, na última manutenção. Assim, na época, emprestamos uma fonte para que instalassem no shelter. Sup. Edinilson já está tratando com a TIC  o restabelecimento da fonte original. Para resolver o problema hoje, foi feito o ajuste correto e liberado."/>
    <s v="NÃO"/>
    <s v="Corretiva"/>
    <s v="PN-4250.93008"/>
    <s v="Fonte ajustável"/>
    <x v="2"/>
    <x v="45"/>
    <s v="Controle e monitoramento"/>
    <s v="(&lt;- Equipamento afetado: toda a OCVAPI e II) Ajuste da fonte"/>
    <d v="2020-01-22T08:00:00"/>
    <d v="2020-01-22T17:00:00"/>
    <d v="2020-01-06T17:00:00"/>
    <n v="9"/>
    <n v="375"/>
    <s v="SIM"/>
    <x v="0"/>
    <s v="NÃO"/>
    <s v="3-Falha na Instrumentação"/>
    <s v="3.4-Fora de ajuste"/>
    <s v="4-Gestão"/>
    <s v="4.0-Geral"/>
    <x v="3"/>
    <s v="4-Ajuste"/>
    <m/>
  </r>
  <r>
    <x v="0"/>
    <x v="2"/>
    <s v="OM 2022266572 - C-513401F - Preventiva Semestral – PF: Boito_x000a_Conforme programado foi realizada a preventiva semestral do compressor com a substituição de filtros e óleo lubrificante do cmpressor. Porém no final do dia na tentativa de partida do compressor, ocorreram 3 tentativas de partidas do compressor sem sucesso indicando sobrecarga no motor do ventilador do compressor. Acordado junto ao Cotur Tiago de realizar nova tentativa de partida do compressor no turno da noite e permanecendo a falha será definido a atuação imediata ou não para correção da falha no redia."/>
    <s v="NÃO"/>
    <s v="Preventiva"/>
    <s v="C-513401F"/>
    <m/>
    <x v="8"/>
    <x v="36"/>
    <s v="Ar comprimido"/>
    <m/>
    <d v="2020-01-02T11:31:00"/>
    <d v="2020-01-03T12:00:00"/>
    <d v="2019-12-13T16:00:00"/>
    <n v="24.483333333337214"/>
    <n v="475.51666666672099"/>
    <s v="SIM"/>
    <x v="0"/>
    <s v="NÃO"/>
    <s v="Manutenção preventiva"/>
    <s v="Manutenção preventiva"/>
    <s v="Manutenção preventiva"/>
    <s v="Manutenção preventiva"/>
    <x v="5"/>
    <s v="10-Revisão geral"/>
    <m/>
  </r>
  <r>
    <x v="0"/>
    <x v="2"/>
    <s v="OI 2022405414 - C-513401F - Sobrecarga no motor do ventilador – PF: Boito_x000a_Após falha da partida do compressor no retorno da preventiva anual realizada através da OM 2022266572, foram realizadas algumas tentivas de partida do compressor pela operação durante a noite também sem sucesso sempre subindo o alarme de sobrecarga no motor do ventilador, item que não havia sido realizado manutenção durante a preventiva. Com a indisponibilidade do compressor foi autorizado pelo GAT a emissão de PT imediata para correção da falha. Equipe de elétrica junto com a mecânica realizou testes não encontrando anormalidades no ventilador, realizada nova partida e apresentou novamente o alarme de sobrecarga no ventilador. Diante disso o TM Pedro realizou o teste desconectando o cabo de potência do ventilador e realizou nova tentativa de partida o que não deveria subir a falha de sobre carga do ventilador, porém nesta partida voltou a apresentar a falha de sobrecarga no ventilador. Nesta última partida de teste a equipe de mecânica observou um vazamento de ar pelo filtro se sucção do compressor, o que caracteriza que o compressor estivesse pressurizado causando a sobrecarga do compressor e não do ventilador como o alarme que subia na IHM. Equipe de mecânica atuou na válvula de pressão mínima, retenção e na válvula de admissão de ar que foi identificado que a mesma não estava fechando completamente, sendo que na abertura da válvula não fora encontradas anormalidades na montagem do kit original. Foi substituído uma única vedação da válvula a qual impedia o fechamento completo da válvula de admissão. Reparada e montada novamente no compressor. Foi verificado também a solenóide e bobina da válvula de admissão e estava sem anormalidade. Foi realizada uma nova partida do compressor por volta das 18:40h o qual não ocorreu mais a sobrecarga do compressor, porém o compressor veio o TRIP algums minutos depois por temperatura elevada do óleo lubrificante. Foi observado que o coller estava totalmente frio levando a crer que a válvula termostática que foi substituída na preventiva não estava atuando. Negociado com o Cotur para retornarmos amanhã para correção da válvula termostática e partida do compressor._x000a_04/01 - Foi realizada a desmontagem da válvula termostática e identificada a montagem invertida da válvula durante a preventiva. Como não conseguimos identificar se causou algum dano na válvula com a sua instalação e operação invertida, achamos por bem instalar um kit da válvula termostática nova. Com isso foi realizada partida do compressor com sucesso e liberado para operação."/>
    <s v="sim"/>
    <s v="Corretiva"/>
    <s v="C-513401F"/>
    <s v="Válvula de admissão"/>
    <x v="8"/>
    <x v="36"/>
    <s v="Ar comprimido"/>
    <s v="Substituída vedação."/>
    <d v="2020-01-03T13:00:00"/>
    <d v="2020-01-03T18:40:00"/>
    <d v="2020-01-03T12:00:00"/>
    <n v="5.6666666668024845"/>
    <n v="0.99999999994179234"/>
    <s v="SIM"/>
    <x v="0"/>
    <s v="NÃO"/>
    <s v="1-Falha Mecânica"/>
    <s v="1.1-Vazamento"/>
    <s v="3-Operação/Manutenção"/>
    <s v="3.3-Erro de manutenção"/>
    <x v="3"/>
    <s v="1-Substituição"/>
    <m/>
  </r>
  <r>
    <x v="0"/>
    <x v="2"/>
    <s v="OI 2022405414 - C-513401F - Sobrecarga no motor do ventilador – PF: Boito_x000a_Após falha da partida do compressor no retorno da preventiva anual realizada através da OM 2022266572, foram realizadas algumas tentivas de partida do compressor pela operação durante a noite também sem sucesso sempre subindo o alarme de sobrecarga no motor do ventilador, item que não havia sido realizado manutenção durante a preventiva. Com a indisponibilidade do compressor foi autorizado pelo GAT a emissão de PT imediata para correção da falha. Equipe de elétrica junto com a mecânica realizou testes não encontrando anormalidades no ventilador, realizada nova partida e apresentou novamente o alarme de sobrecarga no ventilador. Diante disso o TM Pedro realizou o teste desconectando o cabo de potência do ventilador e realizou nova tentativa de partida o que não deveria subir a falha de sobre carga do ventilador, porém nesta partida voltou a apresentar a falha de sobrecarga no ventilador. Nesta última partida de teste a equipe de mecânica observou um vazamento de ar pelo filtro se sucção do compressor, o que caracteriza que o compressor estivesse pressurizado causando a sobrecarga do compressor e não do ventilador como o alarme que subia na IHM. Equipe de mecânica atuou na válvula de pressão mínima, retenção e na válvula de admissão de ar que foi identificado que a mesma não estava fechando completamente, sendo que na abertura da válvula não fora encontradas anormalidades na montagem do kit original. Foi substituído uma única vedação da válvula a qual impedia o fechamento completo da válvula de admissão. Reparada e montada novamente no compressor. Foi verificado também a solenóide e bobina da válvula de admissão e estava sem anormalidade. Foi realizada uma nova partida do compressor por volta das 18:40h o qual não ocorreu mais a sobrecarga do compressor, porém o compressor veio o TRIP algums minutos depois por temperatura elevada do óleo lubrificante. Foi observado que o coller estava totalmente frio levando a crer que a válvula termostática que foi substituída na preventiva não estava atuando. Negociado com o Cotur para retornarmos amanhã para correção da válvula termostática e partida do compressor._x000a_04/01 - Foi realizada a desmontagem da válvula termostática e identificada a montagem invertida da válvula durante a preventiva. Como não conseguimos identificar se causou algum dano na válvula com a sua instalação e operação invertida, achamos por bem instalar um kit da válvula termostática nova. Com isso foi realizada partida do compressor com sucesso e liberado para operação."/>
    <s v="sim"/>
    <s v="Corretiva"/>
    <s v="C-513401F"/>
    <s v="Válvula termostática"/>
    <x v="8"/>
    <x v="36"/>
    <s v="Ar comprimido"/>
    <s v="Corrigida posição de montagem da válvula"/>
    <d v="2020-01-03T18:40:00"/>
    <d v="2020-01-04T10:30:00"/>
    <d v="2020-01-03T18:40:00"/>
    <n v="15.833333333255723"/>
    <n v="0"/>
    <s v="SIM"/>
    <x v="1"/>
    <s v="NÃO"/>
    <s v="1-Falha Mecânica"/>
    <s v="1.0-Geral"/>
    <s v="3-Operação/Manutenção"/>
    <s v="3.3-Erro de manutenção"/>
    <x v="3"/>
    <s v="4-Ajuste"/>
    <m/>
  </r>
  <r>
    <x v="0"/>
    <x v="2"/>
    <s v="ZF 12114883 C-513401E- Ruído Anormal PN Campo – PF: Boito_x000a_Formos informados pelo COTUR no REDIA das 08h00 de ruído anormal vindo do interior do painel de campo do compressor de ar E, sendo desligado o compressor até uma avaliação da MI. Em avaliação realizada em campo pela elétrica (TM. Flaviano) foi constatado que ruído vem de uma bobina de contatora do painel de comando possivelmente causada por sujeira ou folga na fixação. Este ruído não causa nenhum tipo de interferência no funcionamento do equipamento, dessa forma, foi retornado com mesmo em operação sem nenhum tipo de restrição. Sup. Daniel também informou que essa falha já está mapeada nas últimas preditivas para intervenção programada."/>
    <s v="NÃO"/>
    <s v="Intervenção por condição"/>
    <s v="c-513401E"/>
    <s v="Bobina da contatora do painel de comando"/>
    <x v="8"/>
    <x v="40"/>
    <s v="Ar comprimido"/>
    <s v="Acompanhamento"/>
    <d v="2020-01-28T20:18:00"/>
    <d v="2020-01-29T09:36:00"/>
    <d v="2018-04-13T18:00:00"/>
    <n v="13.300000000046566"/>
    <n v="15722.299999999988"/>
    <s v="SIM"/>
    <x v="0"/>
    <s v="NÃO"/>
    <s v="1-Falha Mecânica"/>
    <s v="1.3-Folga/Alinhamento"/>
    <s v="Em análise"/>
    <s v="5.5 Desconhecida"/>
    <x v="9"/>
    <s v="6-Verificação"/>
    <m/>
  </r>
  <r>
    <x v="0"/>
    <x v="8"/>
    <s v="OI 2022618575 GE-513201A SD Deslocamento axial PT – PF: Lucas_x000a_Ontem por volta das 23h00 tivemos a informação do COTUR do SD do TG-A devido atuação do sensor de deslocamento axial (LHH39PTA_01), acarretando em parada parcial da planta por conta da atuação do descarte de cargas de dois vendas e um propano. Após a queda desta máquina foi colocado em operação o TG-C que ao atingir a velocidade sincronismo veio a cair por SD no sistema elétrico devido sobrecorrente nas fases A/C. Com esses dois eventos foi removido o libra o TG-B em colocado o mesmo em operação com sucesso, inclusive com passagem para premix restabelecendo a carga e exportação da planta durante a madrugada. Logo pela manhã foi emitida PT imediata para atuação da equipe de instrumentação com apoio de engenharia. Eng. Lucas/ Boito e TM Grammlich, oi verificado no PI que houve deslocamento negativo nos sensores de axiais 39PTA e 39PTB, e que apesar de haver uma diferença na indicação entre eles, ambos tiveram comportamento similar. Na verificação em campo não foram encontradas anormalidades na caixa de junção e nas elétricas dos instrumentos. Após avaliação junto corpo técnico de engenharia foi decidido por elaborar um ARO junto a OP por by passar o alarme e intertravamento destes dois instrumentos para partir a máquina para avaliar o comportamento dos mesmos em operação. Aproveitamos nestes testes para corrigir um pequeno desvio na lógica de votação dos sensores no Bently, feito isso a máquina partiu com sucesso operou em torno de 1h em IDLE e fora parada em seguida como reserva estratégica. A suspeita da equipe é de alguma anormalidade na montagem/instalação dos instrumentos, neste primeiro momento na avaliação realizada considerando outros parâmetros de temperatura, vibração dos demais sensores não se encontrou anormalidades, por isso, a estratégia e manter essa máquina como disponível com ARO 2020-040 pronta para caso de necessidade dela entrar em operação. Na próxima semana devemos programar intervenção para verificação física desses sensores o que demandará de pelo menos dois dias de indisponibilidade da máquina, porém isso deve ocorrer somente após restabelecermos a confiabilidade do TG-C. Por ora, a máquina segue disponível._x000a_"/>
    <s v="sim"/>
    <s v="Corretiva"/>
    <s v="39PTA"/>
    <s v="Em avaliação"/>
    <x v="4"/>
    <x v="17"/>
    <s v="Turbina de potência_x000a_Turbina de alta (HP)"/>
    <s v="Foi avaliado o comportamento do sensor e demais sensores da máquina, que deveriam ter alteções em suas medição caso fosse um evento real de deslocamento. Não identificado essa condição. Assim, foi decidido por realizar o force do SD associado a esses sensores, e testar a partida para verificar os demais parâmetros. Tudo permaneceu normal."/>
    <d v="2020-02-27T22:51:00"/>
    <d v="2020-02-28T16:00:00"/>
    <d v="2020-01-31T13:50:00"/>
    <n v="17.150000000023283"/>
    <n v="657.01666666654637"/>
    <s v="SIM"/>
    <x v="1"/>
    <s v="NÃO"/>
    <s v="Em análise"/>
    <s v="Em análise"/>
    <s v="Em análise"/>
    <s v="5.5 Desconhecida"/>
    <x v="2"/>
    <s v="6-Verificação"/>
    <n v="674.16666666656965"/>
  </r>
  <r>
    <x v="0"/>
    <x v="8"/>
    <s v="OI 2022618580 GE-513201C SD sobrecorrente G-60 – PF: Lucas_x000a_Emitido pelo Eng. Fernando apresentação sobre análise de falha do evento ocorrido no TGC na data de ontem à noite. A avaliação aponta para um curto bifásico entre as fases A e C, que ocorreu de forma rápida e foi extinto antes da abertura do disjuntor. O evento foi real, uma vez que houve a sensibilização de relés e TCs em locais distintos. Também observado um afundamento de tensão. Foi emitida PT imediata para atuação da elétrica em conjunto com a CCT, em campo foi retirado a oscilógrafia tanto do relé do painel do K-13 quanto relé de proteção da casota G-60. Foi realizada verificação geral no PN-513201C e não foi encontrada anormalidades, com isso, foi montado em campo patamar de acesso com telhado para abertura da caixa de ligação dos cabos do gerador, será realizado inspeção e medições nos cabos e nas bobinas do gerador. Previsto para amanhã o apoio da equipe da G&amp;E. Em paralelo Eng. Fernando está viabilizando a mobilização da empresa Insight para apoio em medições complementares em campo a partir da segunda-feira. A máquina ficou indisponível._x000a_29/02 - Dando continuidade na análise da falha do gerador de TG-C que causou o TRIP do TG-C na noite de 27/02. Foi aberta a caixa de conexão de neutro e TC’s e não foram encontradas evidências de um curto-circuito e a caixa estava limpa e seca. Foi aberta a caixa de conexão das fases e TP’s, onde foi constatada a presença de óleo e água na base dela. Porém também não foram identificadas evidências de que pudesse ter ocorrido uma falha. Todos os componentes estão íntegros e apesar da agua e óleo no fundo, o interior da caixa está relativamente limpo. A água e o óleo encontrado foram removidos. Realizada as medições de resistência de isolamento no conjunto Gerador + Cabos, onde o valor encontrado foi de 800 kW. Este valor está muito abaixo do esperado, que seria algo próximo a 15 MW (valor prático), foram desconectados os cabos de saída do gerador e realizadas medições (Resistência de Isolamento) individuais no gerador e nos cabos. No Gerador na primeira medição foram encontradas: Fases R – S = 532 kW / 493 kW, Fases S – T = 812 kW / 780 kW e Fases T – R = 835 kW / 790 kW. Na segunda medição se confirmaram os valores da primeira mediação: Fase R – Massa = 539 kW / 673 kW, Fase S – Massa = 907 kW / 957 kW e Fase T – Massa = 471 kW / 474 kW._x000a_Já os cabos todos foram medidos individualmente e apresentaram valores sempre superiores a 7GW. Desta forma, constatou-se que os cabos de potência estão íntegros. _x000a_Amanhã será dado continuidade na avaliação do gerador com apoio da mecânica na realização de uma boroscopia para verificação do bobinamento _x000a_"/>
    <s v="sim"/>
    <s v="Corretiva"/>
    <s v="G60"/>
    <s v="Isolação do getrador"/>
    <x v="4"/>
    <x v="12"/>
    <s v="Gerador"/>
    <s v="Identificado baixa isolação nos enrrolamentos do gerador. Realizado drenagem da carcaça, sendo identificada muita água. Foi iniciado investigação para identificar causa da infiltração de água e secagem do interior do gerador."/>
    <d v="2020-02-27T23:37:00"/>
    <d v="2020-02-29T23:59:00"/>
    <d v="2020-01-31T19:00:00"/>
    <n v="48.366666666639503"/>
    <n v="652.61666666669771"/>
    <s v="SIM"/>
    <x v="1"/>
    <s v="NÃO"/>
    <s v="4-Falha Elétrica"/>
    <s v="4.1-Curto Circuito"/>
    <s v="4-Gestão"/>
    <s v="4.2-Erro de gestão"/>
    <x v="3"/>
    <s v="2-Reparo"/>
    <n v="700.98333333333721"/>
  </r>
  <r>
    <x v="0"/>
    <x v="8"/>
    <s v="OM 2022503419 - TG-C - Atividades de Pré Partida – PF: Lucas_x000a_Conforme programado foram realizadas as substituições das câmaras 1, 2 e 9 e removido o pau de carga."/>
    <s v="NÃO"/>
    <s v="Preventiva"/>
    <s v="Não se aplica"/>
    <s v="Não se aplica"/>
    <x v="4"/>
    <x v="12"/>
    <s v="Sistema de combustão"/>
    <s v="Conforme Observações"/>
    <d v="2020-02-01T08:00:00"/>
    <d v="2020-02-01T19:00:00"/>
    <d v="2020-02-01T08:00:00"/>
    <n v="10.999999999883585"/>
    <n v="0"/>
    <s v="NÃO"/>
    <x v="0"/>
    <s v="NÃO"/>
    <s v="Manutenção preventiva"/>
    <s v="Manutenção preventiva"/>
    <s v="Manutenção preventiva"/>
    <s v="Manutenção preventiva"/>
    <x v="5"/>
    <s v="7-Serviço"/>
    <n v="10.999999999883585"/>
  </r>
  <r>
    <x v="0"/>
    <x v="8"/>
    <s v="OM 2022503419 - TG-C - Atividades de Pré Partida – PF: Lucas_x000a_Dando continuidade nas atividades de pré partida do TG-C foi realizada a remoção do piso gradeado e a limpeza interna do hood pela equipe de limpeza industrial."/>
    <s v="NÃO"/>
    <s v="Preventiva"/>
    <s v="Não se aplica"/>
    <s v="Não se aplica"/>
    <x v="4"/>
    <x v="12"/>
    <s v="Sistema de combustão"/>
    <s v="Conforme Observações"/>
    <d v="2020-02-03T08:00:00"/>
    <d v="2020-02-03T19:00:00"/>
    <d v="2020-02-01T19:00:00"/>
    <n v="10.999999999883585"/>
    <n v="37.000000000116415"/>
    <s v="NÃO"/>
    <x v="0"/>
    <s v="NÃO"/>
    <s v="Manutenção preventiva"/>
    <s v="Manutenção preventiva"/>
    <s v="Manutenção preventiva"/>
    <s v="Manutenção preventiva"/>
    <x v="5"/>
    <s v="7-Serviço"/>
    <n v="48"/>
  </r>
  <r>
    <x v="0"/>
    <x v="8"/>
    <s v="OM 2022503419 - TG-C - Atividades de Pré Partida – PF: Lucas_x000a_Foi feita a remoção de todo o piso gradeado dentro do hood, efetuada limpeza interna e remontado o piso gradeado,  _x000a_Realizada atuação do WHRU com apoio da automação de 0 a 100%, verificando as atuações dos sensores de fim de curso aberto/fechado, operando normalmente._x000a_Substituída a XV-5132639C por outra recondicionada, realizado teste de abertura e fechamento com apoio da automação, ok"/>
    <s v="NÃO"/>
    <s v="Preventiva"/>
    <s v="Não se aplica"/>
    <s v="Não se aplica"/>
    <x v="4"/>
    <x v="12"/>
    <s v="Sistema de combustão"/>
    <s v="Conforme Observações"/>
    <d v="2020-02-04T07:00:00"/>
    <d v="2020-02-04T16:20:00"/>
    <d v="2020-02-03T19:00:00"/>
    <n v="9.3333333333721384"/>
    <n v="12"/>
    <s v="NÃO"/>
    <x v="0"/>
    <s v="NÃO"/>
    <s v="Manutenção preventiva"/>
    <s v="Manutenção preventiva"/>
    <s v="Manutenção preventiva"/>
    <s v="Manutenção preventiva"/>
    <x v="5"/>
    <s v="7-Serviço"/>
    <n v="21.333333333372138"/>
  </r>
  <r>
    <x v="0"/>
    <x v="8"/>
    <s v="OM 2022436577 TG-A Identificar/corrigir vazamento de ar (PRD- COTUR) – PF: Lucas_x000a_Dando continuidade na identificação do consumo excessivo de ar comprido quando o gerador está alinhado, a equipe identificou um vazamento considerável na união da tubulação dentro do painel de minipurga na tubulação de 2&quot; de alimentação do sistema. Após reaperto da união foi testado e sanado o vazamento de ar._x000a_02/02 - Após ter sido sanado o vazamento pela união de 2&quot; no interior do painel de mini purga, conforme combinado com a operação foi realizado o teste de pressurização do gerador durante a noite para saber se houve eficácia nos vazamentos sanados. A operação informou hoje pela manhã que permanece no mesmo patamar de consumo elevado de ar comprimido quando alinhado o TG-A em torno de 300Nm³._x000a_04/02 - Hoje foi remontado o andaime para a continuidade dos trabalhos de analise do vazamento, previsto continuidade os teste para amanha 05/02._x000a_05/02 - A Instrumentação trabalhou hoje no final da tarde na verificação da pressurização do TG-A.  Ao alinhar o ar para o Gerador foram identificadas os seguintes valores em momentos diferentes._x000a_  AR bloqueado total Ar  alinhado parcial , (bloqueado para Gerador) Ar alinhado total (antes de ajustar) Ar alinhado total com pressão normal Ar alinhado total com ultimo ajuste_x000a_Vazão total 148,00 151,60 179,00 256,00 170,00_x000a_Pressão interna - mbar 0,00 0,00 6,80 12,00 3,00_x000a__x000a_Há um grande consumo como esperado, porem difícil identificar o ponto principal de vazamento, Valores repassados para Coord. Gustavo e amanha devemos definir próximos passos._x000a_06/02 - Hoje foi definido pela gerência em manter a máquina com a atual vazão de pressurização e disponibilizar a maquina para partida  possibilitando a parada do TG-B va verificação do possível vazamento de óleo, Porem essa troca só deve acontecer na segunda feira ou em caso de uma reavaliação do TG-B._x000a_Definido pelo Coordenador Gustavo que o Eng Daniel será o responsável em definir as próximas ações para sanar o vazamento do TG-A. Estas ações devem ser replicadas aos demais TGs que também apresentam grande consumo de ar._x000a_"/>
    <s v="NÃO"/>
    <s v="Corretiva planejada"/>
    <s v="Não se aplica"/>
    <s v="Vedações e conexões do gerador"/>
    <x v="4"/>
    <x v="17"/>
    <s v="Ar comprimido"/>
    <s v="Ajustado a pressão de pressurização para um valor mais baixo, reduzindo a vazão."/>
    <d v="2020-02-01T16:00:00"/>
    <d v="2020-02-01T18:30:00"/>
    <d v="2020-02-01T16:00:00"/>
    <n v="2.5000000001164153"/>
    <n v="0"/>
    <s v="NÃO"/>
    <x v="0"/>
    <s v="NÃO"/>
    <s v="1-Falha Mecânica"/>
    <s v="1.1-Vazamento"/>
    <s v="2-Fabricação/Instalação"/>
    <s v="2.2-Erro na Instalação"/>
    <x v="4"/>
    <s v="4-Ajuste"/>
    <n v="2.5000000001164153"/>
  </r>
  <r>
    <x v="0"/>
    <x v="8"/>
    <s v="OM 2022487939 OI GE-513201C Substituir termopar 02B (PST COTUR) – PF: Lucas_x000a_Dando continuidade no saneamento das ocorridas que levaram a queda do TG-C, conforme programado foi realizada a substituição do termopar 02B normalizando a sua indicação na IHM e removido o jump instalado em 22/01._x000a_"/>
    <s v="NÃO"/>
    <s v="Corretiva planejada"/>
    <s v="TE-5132600B-BC"/>
    <s v="Termopar"/>
    <x v="4"/>
    <x v="12"/>
    <s v="Sistema de combustão"/>
    <s v="Realizado a substituição do termopar"/>
    <d v="2020-02-02T07:00:00"/>
    <d v="2020-02-02T19:00:00"/>
    <d v="2020-02-02T07:00:00"/>
    <n v="12"/>
    <n v="0"/>
    <s v="NÃO"/>
    <x v="0"/>
    <s v="NÃO"/>
    <s v="3-Falha na Instrumentação"/>
    <s v="3.3- Sinal/Indicação/Alarme falso"/>
    <s v="2-Fabricação/Instalação"/>
    <s v="2.1-Erro de Fabricação"/>
    <x v="2"/>
    <s v="12-Outra"/>
    <n v="12"/>
  </r>
  <r>
    <x v="0"/>
    <x v="8"/>
    <s v="OM 2022375412 - SD-UH-TS-GE-513201A Inspecionar Demister – PF: Lucas_x000a_Realizada a substituição do filtro do demister e inspecionada a check valv do demister não sendo identificada anormalidades em sem funcionamento. O único ponto observado pelos mecânicos foi a presença da espécie de uma parafina impregnada no filtro que foi removido do demister, este filtro que foi removido está na oficina caso a engenharia queira inspecionar._x000a_"/>
    <s v="NÃO"/>
    <s v="Corretiva planejada"/>
    <s v="SD-UH-TS-GE-513201A"/>
    <s v="Demister"/>
    <x v="4"/>
    <x v="17"/>
    <s v="Sistema de lubrificação"/>
    <s v="Realizado a substituição do demister"/>
    <d v="2020-02-02T08:00:00"/>
    <d v="2020-02-02T19:00:00"/>
    <d v="2020-02-01T18:30:00"/>
    <n v="10.999999999883585"/>
    <n v="13.5"/>
    <s v="NÃO"/>
    <x v="0"/>
    <s v="NÃO"/>
    <s v="1-Falha Mecânica"/>
    <s v="1.3-Folga/Alinhamento"/>
    <s v="3-Operação/Manutenção"/>
    <s v="3.4-Desgaste e deterioção esperados."/>
    <x v="4"/>
    <s v="1-Substituição"/>
    <n v="24.499999999883585"/>
  </r>
  <r>
    <x v="0"/>
    <x v="8"/>
    <s v="OM 2020482082 GE-513201C Analisar baixa isolação TE-5132610C (4a/b) - Multicabo termopar – PF: Lucas (PST Cotur):_x000a_Conforme programado foi realizado a megagem do multicabo da casota para a CJ no interior do hood sendo identificado a baixa isolação para massa no cabo do termopar 7A no condutor positivo. Os demais cabos não apresentaram anormalidades nas medições. Equipe também verificou a inexistência de cabo reserva disponível. Já o termopar 15B apresentou baixa isolação da CJ de entrada do hood para a CJ dos termopares no interior do hood. Amanhã será dado continuidade na atividade afim de identificar os pontos danificados nos cabos._x000a_"/>
    <s v="NÃO"/>
    <s v="Corretiva planejada"/>
    <s v="TE-5132600G-AC_x000a_TE-5132600O-BC"/>
    <s v="Multicabo"/>
    <x v="4"/>
    <x v="12"/>
    <s v="Controle e monitoramento"/>
    <s v="Identificação do ponto onde se encontra a baixa isolação"/>
    <d v="2020-02-03T07:00:00"/>
    <d v="2020-02-03T19:00:00"/>
    <d v="2020-02-02T19:00:00"/>
    <n v="12"/>
    <n v="12"/>
    <s v="NÃO"/>
    <x v="0"/>
    <s v="NÃO"/>
    <s v="4-Falha Elétrica"/>
    <s v="4.5-Falha de aterramento/falha de isolação"/>
    <s v="2-Fabricação/Instalação"/>
    <s v="2.2-Erro na Instalação"/>
    <x v="6"/>
    <s v="2-Reparo"/>
    <n v="24"/>
  </r>
  <r>
    <x v="0"/>
    <x v="8"/>
    <s v="OM 2020482082 GE-513201C Analisar baixa isolação TE-5132610C (4a/b) - Multicabo termopar – PF: Lucas (PST Cotur):_x000a_04/02 - Hoje a Instrumentação identificou que a baixa isolação do cabo do termopar 07 acontece na JB do campo, porem ainda não isolada.  Foi definido no Redia por concluir os trabalhos no TG-A para somente após retornar os trabalhos no TG-C, esta falha não indisponibiliza o TG"/>
    <s v="NÃO"/>
    <s v="Corretiva planejada"/>
    <s v="TE-5132600G-AC_x000a_TE-5132600O-BC"/>
    <s v="Multicabo"/>
    <x v="4"/>
    <x v="12"/>
    <s v="Controle e monitoramento"/>
    <s v="Identificação do ponto onde se encontra a baixa isolação"/>
    <d v="2020-02-04T07:00:00"/>
    <d v="2020-02-04T19:00:00"/>
    <d v="2020-02-03T19:00:00"/>
    <n v="12"/>
    <n v="12"/>
    <s v="NÃO"/>
    <x v="0"/>
    <s v="NÃO"/>
    <s v="4-Falha Elétrica"/>
    <s v="4.5-Falha de aterramento/falha de isolação"/>
    <s v="2-Fabricação/Instalação"/>
    <s v="2.2-Erro na Instalação"/>
    <x v="6"/>
    <s v="2-Reparo"/>
    <n v="24"/>
  </r>
  <r>
    <x v="0"/>
    <x v="8"/>
    <s v="OM 2020988449- TG-C - ZSL-51320603C - Sensor em falha – PF: Lucas (ARO 2019-108)_x000a_Instrumentação concluiu a substituição e removido o force e dado baixa na ARO/PST, porem não foi realizada a modificação da suportação pela caldeiraria conforme programado (oper 30)_x000a_"/>
    <s v="NÃO"/>
    <s v="Corretiva planejada"/>
    <s v="ZSL-5132603C"/>
    <s v="Chave de posição"/>
    <x v="4"/>
    <x v="12"/>
    <s v="Controle e monitoramento"/>
    <s v="Realizado substituição da chave em falha"/>
    <d v="2020-02-04T08:30:00"/>
    <d v="2020-02-04T17:00:00"/>
    <d v="2020-02-04T08:30:00"/>
    <n v="8.5000000001164153"/>
    <n v="0"/>
    <s v="NÃO"/>
    <x v="0"/>
    <s v="NÃO"/>
    <s v="3-Falha na Instrumentação"/>
    <s v="3.2 - Sem sinal/indicação/alarme"/>
    <s v="2-Fabricação/Instalação"/>
    <s v="2.2-Erro na Instalação"/>
    <x v="5"/>
    <s v="1-Substituição"/>
    <n v="8.5000000001164153"/>
  </r>
  <r>
    <x v="0"/>
    <x v="8"/>
    <s v="Nota 12157781 - GE-513201B - Falha de comunicação do PQM – PF: Lucas_x000a_[17/02] Durante monitoramento preditivo através do portal da integridade. Foi observado que o TG-B apresentava uma  tensão reativa elevada o qual despertou atenção onde foi envolvida Engenharia, Operação, CCT, Automação e Siemens para avaliar a condição do TG-B. No local a equipe observou que o PQM (módulo de controle de qualidade) do TG-B se encontrava com suas variáveis travadas, apresentando odor de queimado, módulo sozinho tentando reiniciar e com valores divergentes do G-60 e do GSP. Na avaliação chegou a conclusão da possível queda do TG-B até mesmo no momento da troca por outro TG. Helver da Siemens junto com Bruno da CCT avaliaram a possibilidade de escrever a leitura do G-60 no PCS da máquina para tentarmos realizar a substituição de TG's de uma forma mais segura possível. Após muita avaliação que levavam aos mesmos riscos de levar a um possível TRIP da unidade, foi optado em realizar a manobra de passar o TG-A para o PREMIX e parada do TG-B, manobra esta finalizada as 22:10h._x000a_Verificado em estoque não possuímos o módulo em estoque NM 11.274.280 Relé monitor p/tensão 20-48Vca / 20-60Vc. Foi gerada a nota ZE para extenção para centro 0231, parametrização ZS=1 e inclusão na lista técnica dos respectivos equipamentos._x000a_21/02 - Hoje logo as 07h15 da manhã recebemos o material, que foi conferido pela equipe de Automação e da CCT, estando correto. Foi então emitida PT para realizarmos a substituição do módulo. Foram realizadas além da troca do equipamento, a medição de tensão da entrada do equipamento (que marcou 25V) e as medições de resistência dos conjuntos de TC, para assegurar que a queima não foi em decorrências de algum elemento externo, porém nenhuma anormalidade foi encontrada, o que nos levou a crer que a falha teve origem interna da eletrônica do equipamento (Componente eletrônico). O TG foi posto em funcionamento com sucesso para teste e recebeu carga de 2,4 MW. Todas as medições foram conferidas e comparadas com o Relé de proteção G60 e nenhuma discrepância na medição foi notada. Agora o TG está liberado para operar em ISO novamente, se necessário._x000a__x000a_OE 2022437799 - TG-B alarme de falha ECS control net – PF: Lucas_x000a_Realizado por oportunidade, em paralelo com a atividade acima, a troca do cartão, eliminando o alarme de ECS Control NET Node 3 que estava atuado. TG-B disponível._x000a_"/>
    <s v="NÃO"/>
    <s v="Corretiva planejada"/>
    <s v="PQM"/>
    <s v="PQM"/>
    <x v="4"/>
    <x v="13"/>
    <s v="Controle e monitoração"/>
    <s v="Realizado a parada do equipamento e realizado a troca do PQM em falha"/>
    <d v="2020-02-21T09:00:00"/>
    <d v="2020-02-21T17:30:00"/>
    <d v="2020-01-23T19:00:00"/>
    <n v="8.4999999999417923"/>
    <n v="686.00000000005821"/>
    <s v="SIM"/>
    <x v="0"/>
    <s v="NÃO"/>
    <s v="4-Falha Elétrica"/>
    <s v="4.1-Curto Circuito"/>
    <s v="5-Miscelâneas"/>
    <s v="5.1-Nenhuma causa encontrada"/>
    <x v="1"/>
    <s v="1-Substituição"/>
    <n v="694.5"/>
  </r>
  <r>
    <x v="0"/>
    <x v="8"/>
    <s v="OM 2022593065 GE-513201B Atividades de Pré Partida – PF: Lucas_x000a_Conforme programado foi realizada a montagem do pau de carga, remoção e troca das três câmaras de combustão 1, 2 e 9. Houve dificuldade para remoção do combustor da câmara 01 que removido para oficina onde foi passado o &quot;azul da prússia&quot; para identificar onde estava o travamento, foi encontrado posição onde estava pegando foi feita corretiva em seguida ele encaixou perfeitamente nas câmaras revisadas. Durante inspeção nas câmaras removidas não foram encontradas nenhum vestígio de sujeira ou resíduo. A câmaras foram recompostas em campo com sucesso. A instrumentação realizou o teste no WHRU, também sem anormalidades. Atividade prossegue amanhã com os testes nas válvulas de dreno e RIC. A máquina foi entregue por volta das 17h00 para operação sem anormalidades._x000a_"/>
    <s v="NÃO"/>
    <s v="Preventiva"/>
    <s v="Não se aplica"/>
    <s v="Não se aplica"/>
    <x v="4"/>
    <x v="13"/>
    <s v="Sistema de combustão"/>
    <s v="Conforme Observações"/>
    <d v="2020-02-27T07:00:00"/>
    <d v="2020-02-27T18:00:00"/>
    <d v="2020-02-21T17:30:00"/>
    <n v="11.000000000058208"/>
    <n v="133.5"/>
    <s v="NÃO"/>
    <x v="0"/>
    <s v="NÃO"/>
    <s v="Manutenção preventiva"/>
    <s v="Manutenção preventiva"/>
    <s v="Manutenção preventiva"/>
    <s v="Manutenção preventiva"/>
    <x v="5"/>
    <s v="7-Serviço"/>
    <n v="144.50000000005821"/>
  </r>
  <r>
    <x v="0"/>
    <x v="8"/>
    <s v="OI 2022624267 GE-513201A - Falha Relé G-60 – PF: Lucas_x000a_Após os testes realizados no TG-A assim que máquina parou percebemos uma falha no módulo G-60, o relé estava com status de fora de operação. Com isso, foi gerada ordem imediata para realizar reset no hardware. A PT foi imediata foi autorizada pelo GAT, foi realizado o reset em campo, foi desligamento do o rack, sacado e reinstalado o cartão de entrada analógica dos TC e reenergizado. A falha foi normalizada, este mesmo evento ocorreu a pouco mais de 30 dias atrás onde trocamos a fonte, o cartão de entrada e o de saída digital (OI 2022495199), ou seja, a falha não está concentrada nestes cartões. A suspeita é de alguma no rack ou na CPU, o ideal e a troca completa do rack com todos os cartões, porém não temos tudo disponível"/>
    <s v="NÃO"/>
    <s v="Corretiva planejada"/>
    <s v="G-60"/>
    <s v="Relé de proteção"/>
    <x v="4"/>
    <x v="17"/>
    <s v="Controle e monitoramento"/>
    <s v="Realizado reset do relé de proteção"/>
    <d v="2020-02-28T17:30:00"/>
    <d v="2020-02-28T19:00:00"/>
    <d v="2020-02-02T19:00:00"/>
    <n v="1.5"/>
    <n v="622.5"/>
    <s v="NÃO"/>
    <x v="0"/>
    <s v="NÃO"/>
    <s v="4-Falha Elétrica"/>
    <s v="4.0-Geral"/>
    <s v="5-Miscelâneas"/>
    <s v="5.1-Nenhuma causa encontrada"/>
    <x v="4"/>
    <s v="9-Inspeção"/>
    <n v="624"/>
  </r>
  <r>
    <x v="0"/>
    <x v="8"/>
    <s v="OI 2020779136 C-123101E - Falha XV-215 Flare _x000a_Durante o evento de SD do TGA houve descarte de cargas causando queda do compressor de venda E. Após o restabelecimento do parque de geração, foi tentado a partida dessa máquina sem sucesso devido a travamento da XV-215 aberta. Foi liberada PT imediata para atuação da instrumentação. Em campo foi realizada verificação geral no conjunto de acionamento e não foi encontrada anormalidades, porém a válvula não movimentação com indicio de travamento mecânico. Foi realizado pressurização direta com ar na cabeça da válvula com isso ela destravou, mas percebemos agarramento no logo início da movimentação, após mais de 25 acionamentos em campo, houve amaciamento da válvula, ela deixou de agarrar na partida. Após isso, optamos por deixar a pressão da reguladora mais elevada do que o normal para garantir a confiabilidade. Equipamento testado e liberado para operação._x000a_"/>
    <s v="sim"/>
    <s v="Corretiva"/>
    <s v="Válvula para Flare"/>
    <s v="XV-1231215"/>
    <x v="3"/>
    <x v="14"/>
    <s v="Acionamento de acessórios"/>
    <s v="Testes e destravamento da válvula"/>
    <d v="2020-02-27T23:27:00"/>
    <d v="2020-02-28T16:00:00"/>
    <d v="2020-01-31T17:06:00"/>
    <n v="16.549999999988358"/>
    <n v="654.34999999991851"/>
    <s v="NÃO"/>
    <x v="1"/>
    <s v="NÃO"/>
    <s v="1-Falha Mecânica"/>
    <s v="1.6-Emperramento"/>
    <s v="Em análise"/>
    <s v="5.5 Desconhecida"/>
    <x v="3"/>
    <s v="6-Verificação"/>
    <n v="670.89999999990687"/>
  </r>
  <r>
    <x v="0"/>
    <x v="8"/>
    <s v="OM 2022217175 - M-P-C-3123102A-01B - Substituir rolamento do motor – PF: Boito_x000a_Desconectado motor e removido para a oficina._x000a_06/02 - Reinstalado motor novo, alinhado as polia e tensionada a correia, faltando apenas remover pau de carga e conectar cabos, conclui em 07/02._x000a_07/02 - Removido pau de carga e conectado cabos. Ao testar foi identificado muita vibração ainda, vindo a desarmar o ventilador. Aoki, amanha o Sobreaviso irá intervir conforme definição do Gerente Flaviano, se puder a noite verificar se há o rolamento do mancal no estoque ajudaria, se for possível, se não vemos com o sobreaviso amanha. _x000a_08/02 - Hoje a Elétrica e Mecânica  atuaram na verificação do ventilador. Foi identificado que o fechamento do motor estava errado, ocasionando corrente elevada desarmando na subestação. Foi librado o motor e refeito o fechamento para a tensão de alimentação correta, ligado para testar e funcionando normalmente sem vibração."/>
    <s v="NÃO"/>
    <s v="Intervenção por condição"/>
    <s v="M-P-C-3123102A-01B"/>
    <s v="Rolamentos"/>
    <x v="1"/>
    <x v="8"/>
    <s v="Sistema de lubrificação"/>
    <s v="Substituição dos rolamentos do motor"/>
    <d v="2020-02-05T08:00:00"/>
    <d v="2020-02-07T19:00:00"/>
    <d v="2020-01-22T17:45:00"/>
    <n v="58.999999999883585"/>
    <n v="326.25"/>
    <s v="NÃO"/>
    <x v="0"/>
    <s v="NÃO"/>
    <s v="2-Falha de Material"/>
    <s v="2.4-Desgaste"/>
    <s v="3-Operação/Manutenção"/>
    <s v="3.4-Desgaste e deterioção esperados."/>
    <x v="0"/>
    <s v="1-Substituição"/>
    <n v="385.24999999988358"/>
  </r>
  <r>
    <x v="0"/>
    <x v="8"/>
    <s v="OI 2022561780 XV-1231501A Vazamento de ar pela cabeça – PF: Boito_x000a_Acionado a manutenção por volta das 10h00 com a informação da OP da identificação de vazamento de ar em campo proveniente de trinca no corpo da reguladora de ar da XV-1231501A. Foi realizada avaliação preliminar na lógica do PLC verificamos que não havia intertravamento alocado nessa válvula, sendo assim, foi liberado ordem imediata pelo GAT para atuação da instrumentação. Superado as etapas emissão de PT, foi substituída a reguladora danificada por sobressalente metálica disponível em estoque. Equipamento liberado com sucesso para operação por volta das 15h00. Segue operando sem anormalidades."/>
    <s v="NÃO"/>
    <s v="Intervenção por condição"/>
    <s v="XV-1231501A"/>
    <s v="Reguladora de ar"/>
    <x v="1"/>
    <x v="6"/>
    <s v="Sistema de lubrificação"/>
    <s v="Substituição da reguladora de ar por sobressalente metálica"/>
    <d v="2020-02-12T07:00:00"/>
    <d v="2020-02-12T11:00:00"/>
    <d v="2020-01-20T16:28:00"/>
    <n v="4.0000000001164153"/>
    <n v="542.53333333320916"/>
    <s v="NÃO"/>
    <x v="0"/>
    <s v="NÃO"/>
    <s v="2-Falha de Material"/>
    <s v="2.5-Fratura/Quebra"/>
    <s v="1-Projeto"/>
    <s v="1.2-Materiais Inadequado"/>
    <x v="4"/>
    <s v="1-Substituição"/>
    <n v="546.53333333332557"/>
  </r>
  <r>
    <x v="0"/>
    <x v="8"/>
    <s v="OM 2022459707 PN-C-3123102A: Reaperto de bornes – PF: Boito (Ação RTA): _x000a_Conforme programado foi realizado o reaperto PN do compressor em abrangência a ação do RTA 2019-010956-A-RTA-007. Na realização do reaperto dos componentes do PN, foram identificados alguns bornes folgados."/>
    <s v="NÃO"/>
    <s v="Preventiva"/>
    <m/>
    <m/>
    <x v="1"/>
    <x v="8"/>
    <s v="Painel elétrico"/>
    <s v="Reaperto de bornes"/>
    <d v="2020-02-14T08:00:00"/>
    <d v="2020-02-14T17:00:00"/>
    <d v="2020-02-07T19:00:00"/>
    <n v="9"/>
    <n v="157.00000000011642"/>
    <s v="NÃO"/>
    <x v="0"/>
    <s v="NÃO"/>
    <s v="1-Falha Mecânica"/>
    <s v="1.2-Vibração"/>
    <s v="3-Operação/Manutenção"/>
    <s v="3.4-Desgaste e deterioção esperados."/>
    <x v="12"/>
    <s v="4-Ajuste"/>
    <n v="166.00000000011642"/>
  </r>
  <r>
    <x v="0"/>
    <x v="8"/>
    <s v="OM 2022430811 C-123102B - Avaliar/Criar lógica conforme estudo SGM-2018-0026 – PF: Boito_x000a_Conforme programado foi verificado o SGM e criado o esboço da lógica, porém durante a criação do esboço o técnico de automação avaliou alguns pontos que necessitam ser melhorados para o funcionamento adequado da lógica. Na segunda feira o TM irá conversar do Elaborador da GM para avaliar a lógica corrigir."/>
    <s v="NÃO"/>
    <s v="Preventiva"/>
    <m/>
    <m/>
    <x v="1"/>
    <x v="30"/>
    <s v="Controle e monitoramento"/>
    <s v="Avaliação da lógica"/>
    <d v="2020-02-16T17:30:00"/>
    <d v="2020-02-17T17:30:00"/>
    <d v="2019-12-19T17:00:00"/>
    <n v="24"/>
    <n v="1416.4999999998836"/>
    <s v="NÃO"/>
    <x v="0"/>
    <s v="NÃO"/>
    <s v="Manutenção preventiva"/>
    <s v="Manutenção preventiva"/>
    <s v="Manutenção preventiva"/>
    <s v="Manutenção preventiva"/>
    <x v="5"/>
    <s v="6-Verificação"/>
    <n v="1440.4999999998836"/>
  </r>
  <r>
    <x v="0"/>
    <x v="8"/>
    <s v="OM 2022521548 TSHH-1231581A - CORRIGIR/REPAPAR CHAVE TERMOSTÁTICA – PF: Boito_x000a_Realizada a verificação da falha do TSHH-1231581A do compressor de propano A sendo identificado que havia um cabo de alimentação do instrumento rompido gerando a falha. Refeita a conexão do cabo e disponibilizado o aquecedor do óleo do compressor."/>
    <s v="NÃO"/>
    <s v="Corretiva planejada"/>
    <s v="TSHH-1231581A"/>
    <s v="Cabo do termostato"/>
    <x v="1"/>
    <x v="6"/>
    <s v="Sistema de lubrificação"/>
    <s v="Substituição do cabo do instrumento"/>
    <d v="2020-02-16T07:00:00"/>
    <d v="2020-02-16T13:57:00"/>
    <d v="2020-02-12T11:00:00"/>
    <n v="6.9500000001280569"/>
    <n v="91.999999999883585"/>
    <s v="NÃO"/>
    <x v="0"/>
    <s v="NÃO"/>
    <s v="2-Falha de Material"/>
    <s v="2.5-Fratura/Quebra"/>
    <s v="3-Operação/Manutenção"/>
    <s v="4.0-Geral"/>
    <x v="0"/>
    <s v="1-Substituição"/>
    <n v="98.950000000011642"/>
  </r>
  <r>
    <x v="0"/>
    <x v="8"/>
    <s v="OI 2022554652 C-123701A - Análise de falha SD 09/02 (Etapa sem PT) – PF: Suzuki_x000a_Acionado a manutenção por volta das 11h00 com a informação do COTUR da queda do compressor de reciclo devido baixa pressão de óleo, foi observado na IHM da máquina que houve uma falha no acionamento da bomba de óleo do hydrocom."/>
    <s v="sim"/>
    <s v="Corretiva"/>
    <s v="Em análise"/>
    <s v="Em análise"/>
    <x v="0"/>
    <x v="1"/>
    <s v="Sistema de lubrificação"/>
    <s v="Verificação de dados técnicos para identificação de falha e repartida do equipamento"/>
    <d v="2020-02-09T10:46:00"/>
    <d v="2020-02-09T19:00:00"/>
    <d v="2020-01-23T01:16:00"/>
    <n v="8.2333333332790062"/>
    <n v="417.50000000005821"/>
    <s v="SIM"/>
    <x v="1"/>
    <s v="NÃO"/>
    <s v="Em análise"/>
    <s v="Em análise"/>
    <s v="Em análise"/>
    <s v="Em análise"/>
    <x v="2"/>
    <s v="6-Verificação"/>
    <n v="425.73333333333721"/>
  </r>
  <r>
    <x v="0"/>
    <x v="8"/>
    <s v="OM 2022416819 C-UC-513401E Avaliar o motivo da vibração alta – PF: Boito_x000a_Realizado pela equipe de elétrica em campo o levantamento dos dados da contatora que está vibrando para especificação e compra via fluxo normal, uma vez que, não há nenhum tipo de restrição para equipamento operar com esse ruído causado pela vibração da contatora. TM Pedro vinculou na ordem na catalogo do fabricante contendo todos os dados técnico._x000a_10/02 - Hoje com apoio do GPI e SUP Daniel foram verificados várias contatoras sobressalentes disponíveis no almoxarifado e localizado uma que é compatível, sendo assim, foi incluso na D-1 a realização dessa atividade de troca da contatora para amanhã. Compressor segue disponível para operação._x000a_11/02 - Hoje conforme programado foi realizada a substituição da contatora danificada pela nova sobressalente, após a troca foi realizado teste funcional com sucesso. Equipamento liberado."/>
    <s v="NÃO"/>
    <s v="Intervenção por condição"/>
    <s v="Contatora"/>
    <s v="Contatora"/>
    <x v="8"/>
    <x v="40"/>
    <s v="Painel elétrico"/>
    <s v="Substituição da contatora"/>
    <d v="2020-02-11T09:27:00"/>
    <d v="2020-02-11T10:02:00"/>
    <d v="2020-01-29T09:36:00"/>
    <n v="0.58333333331393078"/>
    <n v="311.85000000003492"/>
    <s v="SIM"/>
    <x v="0"/>
    <s v="NÃO"/>
    <s v="1-Falha Mecânica"/>
    <s v="1.2-Vibração"/>
    <s v="2-Fabricação/Instalação"/>
    <s v="2.1-Erro de Fabricação"/>
    <x v="0"/>
    <s v="1-Substituição"/>
    <n v="312.43333333334886"/>
  </r>
  <r>
    <x v="0"/>
    <x v="8"/>
    <s v="OM 2022542435 - MANUT PREV C-UC-513401B MECANICA – PF: Boito (ICPM)_x000a_Concluída preventiva de mecânica do compressor de ar B. Está disponível, porém não foi substituído o filtro separador de óleo ar por indisponibilidade de estoque. Estamos acompanhando a compra do filtro pelo pedido 4509653278 e assim que chegar iremos substituir através de nota/OM específica."/>
    <s v="NÃO"/>
    <s v="Preventiva"/>
    <m/>
    <m/>
    <x v="8"/>
    <x v="48"/>
    <m/>
    <s v="Preventiva"/>
    <d v="2020-02-19T04:54:00"/>
    <d v="2020-02-20T08:32:00"/>
    <d v="2019-01-03T15:30:00"/>
    <n v="27.633333333302289"/>
    <n v="9877.4000000000233"/>
    <s v="SIM"/>
    <x v="0"/>
    <s v="NÃO"/>
    <s v="Manutenção preventiva"/>
    <s v="Manutenção preventiva"/>
    <s v="Manutenção preventiva"/>
    <s v="Manutenção preventiva"/>
    <x v="5"/>
    <s v="10-Revisão geral"/>
    <n v="9905.0333333333256"/>
  </r>
  <r>
    <x v="0"/>
    <x v="8"/>
    <s v="OM 2022610341 C-513401E - Falha Transformador Comando – PF: Boito_x000a_Hoje aproveitamos a realização da preditiva da elétrica nessa máquina para fazer uma análise de falha em campo. Em campo identificamos a IHM apagada, foi solicitado apoio da CCT para verificar a gaveta no CCM, a mesma foi verificada e estava tudo OK. Em medições realizadas em campo constatamos ausência de tensão de controle (24Vcc) no painel de comando, essa tensão é oriunda do transformador de comando. Havia tensão de 440V na entrada, mas na saída estava zero. Verificamos a disponibilidade de sobressalente em estoque, foi realizada a reserva Nº 93139595-1 para uma unidade do NM 12.184.502 (Transf.com. 300VA 1F prim.460/480V). Após a liberação de PT imediata pelo GAT, foi realizada a substituição do transformador danificado, em seguida feito teste funcional da máquina com sucesso. Equipamento liberado para operação._x000a_Status: Concluído – Operando"/>
    <s v="NÃO"/>
    <s v="Intervenção por condição"/>
    <s v="IHM"/>
    <s v="Transformador Comando"/>
    <x v="8"/>
    <x v="40"/>
    <s v="Painel elétrico"/>
    <s v="Substituição do transformador comando"/>
    <d v="2020-02-24T07:00:00"/>
    <d v="2020-02-24T08:00:00"/>
    <d v="2020-02-11T10:02:00"/>
    <n v="1.0000000001164153"/>
    <n v="308.96666666655801"/>
    <s v="NÃO"/>
    <x v="0"/>
    <s v="NÃO"/>
    <s v="4-Falha Elétrica"/>
    <s v="4.3-Sem energia/tensão"/>
    <s v="5-Miscelâneas"/>
    <s v="5.5 Desconhecida"/>
    <x v="4"/>
    <s v="1-Substituição"/>
    <n v="309.96666666667443"/>
  </r>
  <r>
    <x v="0"/>
    <x v="8"/>
    <s v="OM 2022287087 - VE-P-123713-B Conferir folgas dos elementos (#) – PF: Boito_x000a_Fomos acionados pela operação devido ao ruído e vibração anormal no motor do ventilador. TM's Brazil e Rodrigo foram até o local constatando um ruído excessivo no motor como o rolamento estivesse já quebrado. Observado que a tampa de proteção da ventoinha caiu devido a vibração causando a quebra das aletas da ventoinha como também a caixa de ligação do motor está folgada. A equipe de mecânica acredita que a caixa de ligação do motor folgou devido a vibração. Com esta condição crítica do motor, foi solicitado a operação a parada imediata deste ventilador assim causando perda de produção de GLP._x000a_03/02 - Definido no redia pela atuação em imediato no reparo do ventilador, com isso foi realizado o delineamento da ordem e emitida PT imediata. Logo pela tivemos atraso para a montagem de andaime devido a forte chuva sendo iniciada a montagem de andaime logo após o almoço e concluída a montagem de andaime e pau de carga as 16h. Realizada a desconexão dos cabos do motor iniciar a remoção do motor da base, descer e transportar para oficina amanhã de manhã. O rolamento que faltava para o motor recebemos no final da tarde via PTM da REVAP._x000a_04/02 - Foi removido o motor do aircoolers para a oficina, realizado todas as dimensões e substituído o rolamento. Durante a remoção do rolamento foi identificado que além da ventoinha, o anel de encosto tambem estava danificado. Procurado o ventoinha e não foi encontrado, porém parece que temos um motor similar no estoque. _x000a_Amanhã será removido o motor do estoque para verificar se a ventoinha e o anel de encosto do rolamento são idênticos dos quais foram danificados._x000a_Em paralelo, será feito uma cotação do material_x000a_05/02 - Hoje foi concluída a montagem do motor em oficina e reparado o suporte da proteção da ventoinha. Aguardando a providencia da ventoinha._x000a_06/02 - Recebido hoje a tarde a ventoinha e anel de encosto pelo Sup Aoki, Amanha pela manha deverá ser concluída a montagem do motor em oficina e a tarde a montagem em campo já disponibilizando o Ventilador para o final de semana._x000a_07/02 - Concluída a montagem do motor em campo, alinhado e testado, OK, entregue a operação."/>
    <s v="NÃO"/>
    <s v="Corretiva"/>
    <s v="M-VE-P-123713B"/>
    <s v="Rolamento"/>
    <x v="7"/>
    <x v="95"/>
    <s v="Ventilador"/>
    <s v="Substituído o rolamento, ventoínha e anel de encosto."/>
    <d v="2020-02-01T14:53:00"/>
    <d v="2020-02-07T18:55:00"/>
    <m/>
    <n v="148.03333333338378"/>
    <n v="1052702.8833333333"/>
    <s v="SIM"/>
    <x v="0"/>
    <s v="NÃO"/>
    <s v="1-Falha Mecânica"/>
    <s v="2.4-Desgaste"/>
    <s v="3-Operação/Manutenção"/>
    <s v="3.4-Desgaste e deterioção esperados."/>
    <x v="2"/>
    <s v="1-Substituição"/>
    <n v="1052850.9166666667"/>
  </r>
  <r>
    <x v="0"/>
    <x v="8"/>
    <s v="B-123702A - Desarmando pressão Baixa – PF: Boito: Foi emitida pela OP a nota ZF 12140034-PIT-1237306 Atuação do PSLL-306 tripando, porém acreditamos que não há falha neste instrumento ele é somente consequência de alguma anormalidade ou no plano de selagem ou no selo desta bomba.  Por ora, essa bomba está sendo preservada até avaliação mais detalhada da MI"/>
    <s v="NÃO"/>
    <s v="Corretiva planejada"/>
    <s v="em análise"/>
    <s v="em análise"/>
    <x v="2"/>
    <x v="37"/>
    <s v="Bombas"/>
    <s v="Acompanhamento"/>
    <d v="2020-02-08T16:36:00"/>
    <d v="2020-02-08T17:07:00"/>
    <d v="2018-10-10T16:30:00"/>
    <n v="0.5166666666045785"/>
    <n v="11664.099999999977"/>
    <s v="SIM"/>
    <x v="1"/>
    <s v="NÃO"/>
    <s v="Em análise"/>
    <s v="6.4-Desconhecidos"/>
    <s v="Em análise"/>
    <s v="5.5 Desconhecida"/>
    <x v="2"/>
    <s v="6-Verificação"/>
    <n v="11664.616666666581"/>
  </r>
  <r>
    <x v="0"/>
    <x v="8"/>
    <s v="OM 2022538151 B-123702A - Avaliar lógica de trip – PF: Boito_x000a_Hoje a equipe de elétrica fez uma verificação na lógica não foi encontrada nenhuma anormalidade. Foi implementado um datalogger, em seguida feito partida assistida da bomba junto a operação, também nenhuma anormalidade foi constatada. Bomba segue operando com o acompanhamento da operação e Automação."/>
    <s v="NÃO"/>
    <s v="Corretiva planejada"/>
    <s v="em análise"/>
    <s v="em análise"/>
    <x v="2"/>
    <x v="37"/>
    <s v="Bombas"/>
    <s v="Acompanhamento"/>
    <d v="2020-02-13T08:30:00"/>
    <d v="2020-02-13T16:30:00"/>
    <d v="2020-02-08T17:07:00"/>
    <n v="8.0000000000582077"/>
    <n v="111.3833333333605"/>
    <s v="NÃO"/>
    <x v="0"/>
    <s v="NÃO"/>
    <s v="Em análise"/>
    <s v="6.4-Desconhecidos"/>
    <s v="Em análise"/>
    <s v="5.5 Desconhecida"/>
    <x v="2"/>
    <s v="6-Verificação"/>
    <n v="119.3833333334187"/>
  </r>
  <r>
    <x v="0"/>
    <x v="3"/>
    <s v="OI 2022618580 GE-513201C SD sobrecorrente G-60 – PF: Lucas_x000a_[01/03] Hoje demos continuidade na avaliação do gerador do TG-C, sendo realizada a medição da resistência ôhmica do gerador com o seguinte valores encontrados: Fases R – S = 13,6 mW, fases S – T = 13,8 mW e fases T – R = 13,8 mW. Com estes valores são normais e indicam equilíbrio nos enrolamentos. Foram realizadas medições da resistência de isolamento das bobinas do gerador, com os valores encontrados: Fase R – Massa = 828 kW / DAR = 1,01 / PI = 1,06, Fase S – Massa = 1,13 MW / DAR = 1,01 / PI = 1,03, Fase T – Massa = 1,39 MW / DAR = 1,02 / PI = 1,22, Fases R – S = 654 kW / DAR = 1,02, Fases S – T = 1,15 MW / DAR = 1,04 e Fases T – R = 875 kW / DAR = 1,04. OBS: DAR é a Taxa de Absorção do Dielétrico e PI é o Índice de Polarização. Em comparação com as medições do dia de ontem (29/02/2020) percebesse uma pequena melhora, mas praticamente não muda o cenário de risco para a máquina elétrica caso ela opere com estas condições._x000a_Foi realizada pela mecânica a boroscopia no gerador pela janela de visita lado LA, que não encontrou indícios de danos nas bobinas que possa ter sido causado pela elevação de corrente. No entanto foi verificada a presença de significativa de líquido (água) acumulado no fundo da carcaça, bem como as paredes internas molhadas. A água foi drenada e pode-se notar grande volume dela estimado torno de uns 40L. Também através da boroscopia foi identificado que há pontos de oxidação tanto do estator, quanto do rotor. Talvez ainda seja cedo para afirmar, mas os dados e informações levantados hoje apontam que a falha ocorreu devido à baixa isolação dos enrolamentos, o que causou a elevação de corrente e disparo da proteção. Estas informações também orientam para que o problema seja somente a questão da baixa isolação e nenhum dano físico mais severo tenha ocorrido._x000a_02/03 - Dado continuidade na avaliação do gerador sendo realizada a medição de isolação do gerador o qual permaneceu com a isolação conforme os as mediações realizadas nos dias anteriores. Realizada nova drenagem do gerador sendo encontrado ainda um acumulo de água no interior. Conforme solicitado pela Engenharia e execução foi montado andaime na região da excitatriz e um patamar para abertura das janelas de visita do gerador. Foi realizado redelineamento da ordem para a realização de novos testes junto a empresa externa Insigth e secagem do gerador. Já solicitado apoio da IE para avaliar o trocador de calor devido a questão da infiltração de água no gerador. Supervisor Aoki já está providenciando a confecções das conexões para adequação dos pontos de drenagem dos geradores_x000a_03/03 - Identificado pela equipe a necessidade de montagem de mais um andaime na região da excitatrix o qual foi concluído na parte da tarde. Recebida a na unidade a equipe da Insight para apoio no diagnóstico e reparo do gerador. Aberta a janela de visita (Meia Lua) do lado La e LOA sendo observado muita umidade no interror do gerador e visivelmente é possível observar a água escorrendo no interior do gerador. Preparado transformador para alimentar o ventilador industrial conseguido emprestado junto a ETM. Foi realizado o Surge Test no rotor e no estator não sendo identificado curto no conjunto, foi realizado também a medição de isolação do rotor e estator pela a equipe da Insight onde continua a indicação de baixa isolação no conjunto. Previsto para amanhã a remoção do trocador de calor do gerador para identificar o ponto da infiltração e desmontagem da excitatriz e mancais para a remoção dos defletores do gerador para secagem e reparo do conjunto._x000a_04/03 - Realizado novo delineamento da ordem para a remoção do trocador de calor e revisão do libra, com isso tivemos atraso na liberação da PT. Realizada a adequação do andaime para a remoção do trocador de calor e realizada a instalação de 25% das resistência para secagem do gerador. Orientada a operação para fazer ronda a cada 2h para acompanhar o acompanhamento dos equipamentos._x000a_05/03 - Hoje foi verificado pela equipe que as resistências instaladas no gerador estão sendo eficiente, melhorando as medições de isolação, tanto do estator quanto do rotor. O estator já se encontra em condição normal e o rotor ainda precisa melhorar um pouco mais. Foi realizada também inspeção no trocador de calor do gerador, lado gearbox. Identificada marca de água externa e interna aos feixes inferiores (cerca de metade da altura dos feixes inferiores). Envolvida equipe da IE na inspeção através de boroscopia dentro dos feixes porém devido à grande quantidade de sujeira e fuligem relatada pela equipe, não foi possível definir sobre a integridade dos tubos. Será realizada então amanhã o fechamento das tampas de inspeção do gerador e a pressurização com ar do equipamento para tentar identificar se há algum feixe específico danificado, que está fazendo a água passar da parte interna dos tubos ao gerador. Amanhã, por volta de meio dia, também receberemos na unidade o guindaste de 90 ton para movimentação do permutador._x000a_06/03 -  Hoje foi realizado o teste pressurizando o gerador para tentar identificar o ponto de vazamento, porém não tivemos sucesso. Foi identificado apenas um possível indício de uma chapa metálica na parte inferior do permutador, que pode ser o local por onde a água está infiltrando. Recebemos também, no período da manhã o guindaste para remoção do permutador. Acertado que a equipe venha no sábado dar início a esta tarefa._x000a__x000a_07/03 - Hoje no primeiro horário recebemos a equipe de mecânicos da G&amp;E, operador de plataforma elevatória e do guindaste alugado para dar continuidade na atividade do TG-C. Além da tampa do lado do turbogerador que já havia sido removida, foram retiradas as outras duas peças que faltavam para possibilitar a remoção do permutador: a tampa que possui os filtros e a caixa onde ficam instalados os exaustores e motores. Desconectados os cabos elétricos dos motores para permitir a movimentação desta caixa, bem como desconectados todos os instrumentos e tubings do sistema de ar comprimido. Equipe de mecânica já realizou a remoção dos parafusos de um dos lados da base do permutador. Para amanhã, será necessário apoio de equipe de andaimes para melhorar o acesso nos outros lados da base do permutador e permitir a remoção do equipamento. Também iremos mobilizar novamente a mecânica da G&amp;E, plataforma elevatória e o pessoal da Cunzolo para apoiar na movimentação do permutador. Técnico de Inspeção também será mobilizado para realizar a verificação da integridade do equipamento_x000a_08/03 - Hoje recebemos o reforço da Cunzolo na movimentação das peças e permutador do gerador do TG-C. Foi melhorada a condição das peças já removidas, além de preparação de bancadas de andaime e a remoção de todos os parafusos da base do permutador no período da manhã. As medições de resistência do rotor do gerador seguiram melhorando, chegando a 10 Mohm na manhã de hoje, já dentro de condição OK para operar o gerador. Com isto, desligamos as resistências para permitir a montagem da cobertura do gerador quando tirássemos o permutador. Logo no início da tarde, realizamos a remoção do permutador, que ocorreu sem surpresas. O mesmo foi posicionado próximo as demais peças removidas, na rua entre o TG-B e TG-C, com autorização do COTUR. Inspecionando brevemente o gerador, não ficou muito claro de onde pode ter escorrido água para o equipamento. Porém não foi possível fazer uma inspeção muito detalhada, pois priorizamos a montagem da cobertura do gerador, já que ameaçava chover. Finalizada a cobertura, checamos novamente a temperatura interna e a resistência, que ficaram em torno de 86°C e 14,7Mohm. Assim, as resistências não foram ligadas novamente, com anuência do Eng. Fernando. Toda a tarefa foi concluída por volta das 16h. Amanhã iremos conversar com a gerência sobre outras alternativas ao giro do permutador que podem permitir a inspeção dos feixes inferiores. Precisaremos também montar pequenas bancadas de acesso na frente e traseira para permitir visualização do topo do gerador_x000a_09/03 - Hoje foi realizada inspeção em campo do gerador e do permutador, ainda na posição vertical. Foi possível observar alguns pontos de corrosão mais acentuados na região dos parafusos do topo do gerador com a base do permutador. Existe suspeita de que possa estar infiltrando água, já que as vedações do permutador sobre o gerador estão deterioradas. Feito contato pelo Eng. Fernando com a WEG solicitando cotação das vedações necessárias. Equipe da Insight realizou a remoção das resistências que haviam sido colocadas para secar o gerador e amanhã será desmobilizada, retornando somente após a montagem do gerador para realização de testes finais. Outro ponto importante foi a identificação de uma trinca em uma chapa interna do permutador, que estava até pingando um pouco de água, segundo relato do Sup. Daniel. Não podemos afirmar que há dano no feixe a partir desta trinca, precisaremos investigar melhor a integridade dos tubos. Também foi definido pela equipe de execução e pelas gerências por realizarmos o giro de 90°C do permutador. Acordado com a Empresa Guindaste Tatuapé a entrega do Plano de Rigging amanhã de manhã com a execução do içamento com o uso dos dois guindastes e já acertado com a equipe da Guindaste Tatuapé presente na UTGCA a forma de execução dos serviços amanhã, assim como também já visto em campo com o Márcio da Cunzolo, que estará a frente da execução. A equipe de limpeza industrial irá executar a limpeza do permutador amanhã de manhã iniciando às 08:00hs aproveitando a posição original do Permutador e após as equipes de Guindastes irão realizar o giro de 90 Graus do Permutador tendo assim o acesso ao interior deste. Em paralelo com a execução de limpeza do permutador, a Caldeiraria irá transportar com o caminhão Munck as duas laterais do Permutador para Oficina da Caldeiraria para execução dos drenos, limpeza e remoção do isolamento térmico do fundo destas peças._x000a_10/03 - Recebemos no período da manhã o plano de Rigging da Taubate, foi realizada avaliação conjunta com SMS, MI, e OP e Movimentação de carga da Cunzzolo, tudo OK. Houve bastante demora na liberação deste serviço pela operação, atividade foi iniciada somente por volta das 11h00. Superada essa etapa, foi realizada içamento da carga conforme planejado, deixando o mesmo na posição vertical com acesso a sua parte inferior, em seguida foi realizada nova inspeção, e não foi constatado nenhum tipo de dano ou trinca no permutador. Não foi possível realizar limpeza no mesmo em campo devido ausência de alinhamento com equipe do SMS, essa questão foi discutida no REDIA e solicitado nova avaliação em campo pelo SMS de forma que seja montado contenção na canaleta para viabilizar a limpeza dos feixes. Sup. Daniel informou que será realizada limpeza &quot;manual&quot; amanhã no permutador e no gerador, caso não fique satisfatória vamos utilizar o recurso da equipe de limpeza industrial com uso da VAP. Em paralelo Eng. Fernando segue em contato com WEG para viabilizar a aquisição das vedações. Amanhã pedir apoio do Sup. Aoki para verificar no mercado local material para essa aplicação, Máquina segue indisponível._x000a_11/03 - Dado continuidade na atividade corretiva no TGC. Hoje foram iniciados os serviços de limpeza e tratamento de corrosão das peças do trocador e gerador; Foram movimentadas tampas laterais do para furação no pipeshop do caldeiraria; Avançamos na especificação dos materiais das vedações e constatamos que temos em estoque; Iniciado a confecção do grampos para fixação da chapa defletora. Foi aprovada a compra de cabos de um do ventilador que estão danificados, a empresa tem material para entrega imediata, esse material será coletado amanhã. Atividade prossegue amanhã com as tarefas de Pintura já estão em 50% de avanço, Previsão de finalização de pintura e tratamentos de corrosão. Se tudo correr bem na sexta-feira estaremos recompondo o permutador no gerador e fixando as tampas laterais já com furações de drenagem implementadas._x000a_12/03 - Hoje foi dado continuidade na corretiva do TG-C. Foram finalizadas a limpeza externa, tratamento de corrosão e pintura tanto do permutador quanto do gerador; finalizados no pipeshop a furação nas tampas laterais para drenagem; separado todos os materiais que serão utilizados na recomposição do permutador; recebido e substituído os cabos do ventilador que estavam danificados em campo; montado também a chapa defletora com grampos novos fabricados pela caldeiraria. Para amanhã está previsto a remoção de alguns resíduos que estão no interior do gerador no lugar de difícil acesso identificados com uso do boroscópio. Em seguida após o almoço está previsto a movimentação de carga do permutador para recomposição no gerador. Em reunião de alinhamento gerencial foi validado o cronograma com as etapas para final de semana, teremos apoio das equipes complementares para montagem eletromecânica e instrumentação. Previsão de finalização das atividades no dia 19/03. Equipamento segue indisponível._x000a_13/03 - Hoje conforme programado foi realizada a instalação das vedações novas no gerador; realizada a desmontagem da cobertura de andaime; recomposto o permutador em cima do gerador; iniciado a montagem dos parafusos de fixação das carcaças; substituído também os cabos danificados de dois ventiladores. Foi solicitado pelo sup. Daniel a desmobilização do guindaste de 100TON da Tatuapé. Previsto para amanhã apoio da equipe de movimentação de carga e da mecânica para recomposição das tampas laterais do permutador e continuidade da fixação dos parafusos da carcaça. Atividade prossegue dentro do cronograma sem desvios. _x000a_14/03 - Conforme programado tivemos apoio extraprogramado das equipes mecânica, andaime e mov. Carga para continuidade da recomposição do TG-C. Foi finalizado no período da manhã a fixação dos parafusos do permutador na base do gerador. A tarde foi montada a tampa lateral lado LOA do gerador contendo os quatro ventiladores, após a montagem da tampa foi finalizada fixação dos parafusos. Ao longo dia tivemos apoio da montagem de andaime para ajustar os acessos existentes para movimentação e travamento da tampa lateral do permutador até sua fixação final. Previsto para amanhã a recomposição dos cabos do ventiladores e teste funcional dos mesmos para validar o sentido de giro, também temos previsto a recomposição das linhas do sistema de pressurização e dos instrumentos que foram removidos para essa intervenção. Sup. Daniel/TM Carneiro seguem acompanhando as atividades._x000a_15/03 - Concluída a a ligação dos motores de exaustão do gerador, testado o sentido de giro e constatado que 03 estão invertido. A ligação foi corrigida pela elétrica porem ainda não testada devido o avançar do horário._x000a_Na montagem do permutador com o  gerador  faltam 06 parafusos, os executantes comentaram a dificuldade em colocar os mesmos devido acesso e falha na rosca. Fernando/ Daniel, bom dia, favor avaliarem essa questão e o impacto da falta destes.  Grato._x000a_Pela instrumentação foi concluída a ligação dos instrumentos de temperatura,  painel de minipurga e verificada a indicação na casota, OK._x000a_16/03 - Concluída a montagem dos parafusos faltantes no acoplamento do Permutador x Gerador, fixado os flexíveis dos motores para propiciar a montagem da tampa traseira na terça em 17/03. Amanha previsto também a peritagem._x000a_17/03 - Hoje foi concluída a peritagem do gerador e nenhuma anormalidade foi encontrada, relatorio ainda em elaboração, porem liberada para operar. Foi concluída a instalação das caixas de proteção dos ventiladores restando a tampa superior e para amanha segue pela manha o fechamento dos cabos do gerador, check list da ligação dos mesmos e fechamento/ vedação da caixa. _x000a_18/03 - Hoje foi concluída a montagem dos dutos da entrada de ar e concluida a ligação dos cabos do Gerador. Executado o check list final de intervenção e entregue para operação.Pela operação executado o checklist de partida, verificada a pressurização ok, no check list foi identificado que estavam alarmadas falhas de CCm dos motores auxiliares, acionada a Automação e verificada falha na DeviceNet. resetada e normalizada, removido o libra e  disponibilizado. As 18hs o TG foi colocado em operação com sucesso. Definido pela Coordenação de Grandes Maquinas colocar o TG na barra e deixar durante a noite em operação com 2Mega para acompanhamento_x000a_"/>
    <s v="sim"/>
    <s v="Corretiva"/>
    <s v="G60"/>
    <s v="Isolação do getrador"/>
    <x v="4"/>
    <x v="12"/>
    <s v="Gerador"/>
    <s v="Identificado baixa isolação nos enrrolamentos do gerador. Realizado drenagem da carcaça, sendo identificada muita água. Foi iniciado investigação para identificar causa da infiltração de água e secagem do interior do gerador."/>
    <d v="2020-03-01T00:00:00"/>
    <d v="2020-03-18T18:00:00"/>
    <d v="2020-02-04T17:00:00"/>
    <n v="426"/>
    <n v="606.99999999994179"/>
    <s v="NÃO"/>
    <x v="0"/>
    <s v="NÃO"/>
    <s v="4-Falha Elétrica"/>
    <s v="4.1-Curto Circuito"/>
    <s v="4-Gestão"/>
    <s v="4.2-Erro de gestão"/>
    <x v="3"/>
    <s v="2-Reparo"/>
    <n v="1032.9999999999418"/>
  </r>
  <r>
    <x v="0"/>
    <x v="3"/>
    <s v="OM 2020482082 GE-513201C Analisar baixa isolação TE-5132610C (4a/b) - Multicabo termopar – PF: Lucas (PST Cotur):_x000a_Iniciada a verificação da verificação do TE-5132610D T-455 TEMP (4A/B-07) onde foi desmembrado o cabo em campo e identificado uma falha na isolação do cabo negativo o qual foi refeito com fita de alta fusão, testado e megado não sendo observado mais baixa isolação no cabo sendo removido o jumper. Amanhã daremos continuidade do Termopar 15._x000a_"/>
    <s v="NÃO"/>
    <s v="Corretiva planejada"/>
    <s v="TE-5132600G-AC"/>
    <s v="Multicabo"/>
    <x v="4"/>
    <x v="12"/>
    <s v="Controle e monitoramento"/>
    <s v="Identificação do ponto onde se encontra a baixa isolação"/>
    <d v="2020-03-03T07:00:00"/>
    <d v="2020-03-03T19:00:00"/>
    <d v="2020-02-04T17:00:00"/>
    <n v="12"/>
    <n v="661.99999999988358"/>
    <s v="NÃO"/>
    <x v="0"/>
    <s v="NÃO"/>
    <s v="4-Falha Elétrica"/>
    <s v="4.5-Falha de aterramento/falha de isolação"/>
    <s v="2-Fabricação/Instalação"/>
    <s v="2.2-Erro na Instalação"/>
    <x v="6"/>
    <s v="2-Reparo"/>
    <n v="673.99999999988358"/>
  </r>
  <r>
    <x v="0"/>
    <x v="3"/>
    <s v="OM 2018271733 GE-513201C- TE-5132610Q-T-455 TEMP 15B (PST COTUR):_x000a_Dado continuidade na avaliação do Termopar 15, foi identificado uma falha no isolamento do cabo, o qual foi restabelecido com fita isolante. Realizado testes normalizando a indicação do instrumento e removido jumper."/>
    <s v="NÃO"/>
    <s v="Corretiva planejada"/>
    <s v="TE-5132600O-BC"/>
    <s v="Multicabo"/>
    <x v="4"/>
    <x v="12"/>
    <s v="Controle e monitoramento"/>
    <s v="Identificação do ponto onde se encontra a baixa isolação"/>
    <d v="2020-03-04T07:00:00"/>
    <d v="2020-03-04T19:00:00"/>
    <d v="2020-02-04T17:00:00"/>
    <n v="12"/>
    <n v="685.99999999988358"/>
    <s v="NÃO"/>
    <x v="0"/>
    <s v="NÃO"/>
    <s v="4-Falha Elétrica"/>
    <s v="4.5-Falha de aterramento/falha de isolação"/>
    <s v="2-Fabricação/Instalação"/>
    <s v="2.2-Erro na Instalação"/>
    <x v="6"/>
    <s v="2-Reparo"/>
    <n v="697.99999999988358"/>
  </r>
  <r>
    <x v="0"/>
    <x v="3"/>
    <s v="OI 2022646056 - GE-513201A - Instrumento em falha PT-5132645A / 63GG20 – PF: Lucas_x000a_Equipe da preditiva através do portal de integridade, informou ao líder por volta das 14:20h sobre a falha no  PT-5132645A / 63GG20 que ocorreu no dia 03/03/2020 às 20:55 hs. Este instrumento faz parte do cálculo de performance da máquina. Solicitado apoio da automação que identificou que o fusível do instrumento estava queimado, sendo realizada a substituição do fusível vindo a queimar em seguida caracterizando algum curto no cabo ou instrumento. Com a necessidade de aplicação de libra na máquina e o avançar do horário foi conversado com o Flaviano e abortada a atuação na data de hoje._x000a_05/03 - Continuando na atuação no sensor do TG-A, hoje equipe substituiu o fusível de 100mA que queimou ontem por um de 500mA, em caráter de teste. Com este fusível maior, não houve a queima. Prosseguindo na análise, o instrumento foi verificado, sem encontrar anormalidades. Equipe identificou então uma possível baixa isolação no trecho de cabo entre os bornes de campo e bornes no painel. Em conversa com Sup. Thomaz e Ger. Gustavo, decidimos por remover momentaneamente o fusível maior até realizarmos avaliação dos demais instrumentos que chegam neste cartão. Caso não haja instrumentos críticos ao funcionamento da máquina, instalaremos o fusível de 500mA. A ideia é disponibilizar a máquina com este fusível maior enquanto aguardamos a disponibilidade do TG-C para uma atuação específica no cabo, onde provavelmente passaremos um novo cabo e avaliaremos o a condição do já existente. Ao que tudo indica, o problema pode ser umidade ou algum dano no cabo proveniente do projeto. Equipe seguiu fazendo esta análise no dia de hoje e amanhã prosseguiremos._x000a_"/>
    <s v="NÃO"/>
    <s v="Corretiva planejada"/>
    <s v="PT-5132645A"/>
    <s v="Multicabo"/>
    <x v="4"/>
    <x v="17"/>
    <s v="Controle e monitoramento"/>
    <s v="Conforme Observações"/>
    <d v="2020-03-05T09:00:00"/>
    <d v="2020-03-05T18:30:00"/>
    <d v="2020-02-28T19:00:00"/>
    <n v="9.5000000000582077"/>
    <n v="134.00000000005821"/>
    <s v="NÃO"/>
    <x v="0"/>
    <s v="NÃO"/>
    <s v="4-Falha Elétrica"/>
    <s v="4.5-Falha de aterramento/falha de isolação"/>
    <s v="2-Fabricação/Instalação"/>
    <s v="2.2-Erro na Instalação"/>
    <x v="0"/>
    <s v="6-Verificação"/>
    <n v="143.50000000011642"/>
  </r>
  <r>
    <x v="0"/>
    <x v="3"/>
    <s v="OI 2022646056 - GE-513201A - Instrumento em falha PT-5132645A / 63GG20 – PF: Lucas_x000a_06/03 -  Hoje no primeiro horário foi informado pelo TM Danilo que as entradas do cartão I/O suportam até 1A, totalizando 10A para todas as entradas. Foi então autorizada a instalação do fusível de 0,5mA definitivamente no PT-645A, o que foi feito no período da manhã. No entanto, no período da tarde, este fusível também falhou. Foi avaliado então pelo Eng. Lucas a possibilidade de forçar este sinal, mesmo que ele faça parte de cálculos para operação do compressor do turbo-gerado. Avaliado pela Engenharia que em condição normal de operação, o sensor permanece praticamente o tempo todo estável em 95kPa, valor muito próximo à pressão atmosférica. Também foi emitida uma Consulta Técnica à Siemens para confirmar que é possível forçar o instrumento, mas até o final do dia ainda não tivemos a resposta. Foi então liberado o force do mesmo pelos Gerentes. Realizado pelo TM Danilo o force no CLP do PCS (controle da máquina) e no ESC (controle de gás combustível). Assim, a máquina passou a noite disponível._x000a__x000a_07/03 - Hoje pela manhã, verificamos que a Siemens respondeu a consulta técnica de ontem, informando que a lógica da máquina já prevê uma salvaguarda para a condição de falha do sensor (fora do range de 80 a 120 kPa): o valor de pressão atmosférica da UTGCA é utilizado no cálculo do estágio de combustível primário caso este instrumento falhe. Assim, o TG não fica indisponível com a falha deste instrumento. Eng. Lucas fez contato conosco logo pela manhã de hoje e decidimos por remover o force colocado ontem e confirmar se a máquina continua permissiva. TM Danilo realizou a remoção ainda pela manhã e confirmou a disponibilidade da mesma. Sendo assim, resta agora reprogramar atividade principal no multicabo conforme oportunidade de parada do mesmo, após a disponibilização do TG-C._x000a_"/>
    <s v="NÃO"/>
    <s v="Corretiva planejada"/>
    <s v="PT-5132645A"/>
    <s v="Multicabo"/>
    <x v="4"/>
    <x v="17"/>
    <s v="Controle e monitoramento"/>
    <s v="Conforme Observações"/>
    <d v="2020-03-06T07:00:00"/>
    <d v="2020-03-06T19:00:00"/>
    <d v="2020-03-05T18:30:00"/>
    <n v="12"/>
    <n v="12.499999999883585"/>
    <s v="NÃO"/>
    <x v="0"/>
    <s v="NÃO"/>
    <s v="4-Falha Elétrica"/>
    <s v="4.5-Falha de aterramento/falha de isolação"/>
    <s v="2-Fabricação/Instalação"/>
    <s v="2.2-Erro na Instalação"/>
    <x v="0"/>
    <s v="6-Verificação"/>
    <n v="24.499999999883585"/>
  </r>
  <r>
    <x v="0"/>
    <x v="3"/>
    <s v="OI 2022618575 GE-513201A SD Deslocamento axial PT – PF: Lucas_x000a_[04/03] Conforme programado em avanço a análise de falha do descolamento da PT, foi realizada a inversão dos cabos entre o sensores VZE-5132609A/B e acompanhar o comportamento dos sensores e tentar identificar se é a falha do sensor ou do proximitor._x000a_[15/03] Durante a atividade de verificação dos sensores , foi observado que a máquina estava indisponível por alarme de falha de sensor. Em verificação foi constatado que o GAP  do 39PTA estava com valor de 0,8vdc, abaixo da faixa de trabalho. Desta forma foi definido pelo inibição total dos sensores disponibilizando a máquina. Obs. Pelo entendimento junto a Operação, a ARO já contemplaria esta ação,  uma vez que os sensores já estavam com sua atuação inibida.  Previsto para amanha a substituição do módulo de entrada/ cartão do Bently e em analise a substituição dos proximitor. Estas ações de substituição dos módulos do painel servirão de base para a definição final pela abertura ou não da máquina para reparo. Eng Lucas, bom dia.  Favor avaliar esta atuação dos sensores, Grato_x000a_16/03 - Hoje foi avaliado pelo Eng Lucas e a instrumentação e foi constatado que de fato a falha é no sensor, sendo necessária abertura da máquina para substituição dos mesmos. _x000a_"/>
    <s v="NÃO"/>
    <s v="Corretiva planejada"/>
    <s v="39PTA"/>
    <s v="Sensor de proximidade"/>
    <x v="4"/>
    <x v="17"/>
    <s v="Turbina de potência_x000a_Turbina de alta (HP)"/>
    <s v="Conforme Observações"/>
    <d v="2020-03-16T07:00:00"/>
    <d v="2020-03-16T13:00:00"/>
    <d v="2020-03-06T19:00:00"/>
    <n v="6"/>
    <n v="228"/>
    <s v="NÃO"/>
    <x v="0"/>
    <s v="NÃO"/>
    <s v="Em análise"/>
    <s v="Em análise"/>
    <s v="Em análise"/>
    <s v="5.5 Desconhecida"/>
    <x v="2"/>
    <s v="6-Verificação"/>
    <n v="234"/>
  </r>
  <r>
    <x v="0"/>
    <x v="3"/>
    <s v="OI 2022748160 GE-513201D -  Análise de Falha SD 29/03 – PF: Lucas_x000a_Na noite de 29/03 devido a queda da Plataforma de Mexilhão, houve a necessidade de redução da vazão da UTGCA ocorrendo a saída do TG-D do PREMIX e consequentemente na passagem do PREMIX para Central ocorreu o SD do TG-D com o descarte conforme matriz de descarte, sendo realizado 2 tentativas de partida sem sucesso não acendendo nenhuma câmara. Com isso logo pela manhã foi realizada a primeira análise e foi identificado que o ocorreu o apagamento da chama da câmara 5 e 7 e . Foi mobilizado o apoio do Eng. Lucas para a análise onde foi realizada a drenagem dos manifoald da central, tocha, primária e secundária não identificando condensado. Porém quando aberto o dreno da tocha das câmaras inferiores foi drenado em torne de 500ml de condensado e realizada a limpeza das tochas das câmaras 5 e 7. Foram realizados os testes nas válvulas de dreno e encontrada somente a válvula de dreno da tocha com passagem, a qual foi substituída por outra válvula reparada que se encontrava no laboratório da instrumentação. Realizado teste do RIC e também não apresentou anormalidade. Realizada duas tentativas de partida do TG-D por volta as 18:12h e 18:55h sem sucesso  não acendendo a câmara 6, sendo realizada a limpeza da tocha e realizada a partida do TG-D com sucesso as 19:51h e colocado na barra._x000a_"/>
    <s v="sim"/>
    <s v="Corretiva"/>
    <s v="GG-GE-513201D"/>
    <s v="Câmaras de combustão"/>
    <x v="4"/>
    <x v="15"/>
    <s v="Sistema de combustível"/>
    <s v="Conforme Observações"/>
    <d v="2020-03-29T20:45:00"/>
    <d v="2020-03-30T19:50:00"/>
    <d v="2020-01-25T18:00:00"/>
    <n v="23.083333333313931"/>
    <n v="1538.7500000000582"/>
    <s v="SIM"/>
    <x v="1"/>
    <s v="NÃO"/>
    <s v="1-Falha Mecânica"/>
    <s v="1.6-Emperramento"/>
    <s v="3-Operação/Manutenção"/>
    <s v="3.3-Erro de manutenção"/>
    <x v="2"/>
    <s v="7-Serviço"/>
    <n v="1561.8333333333721"/>
  </r>
  <r>
    <x v="0"/>
    <x v="3"/>
    <s v="OI 2022753083 GE-513201C -  Análise de Falha SD 29/03 – PF: Lucas_x000a_Realizada avaliação inicial da queda do TG-C na sua passagem para o PREMIX, onde foi identificado pelo Eng. Lucas e TM Danilo que a válvula metering primária não atuou nem no teste da válvula na sequência de partida e vindo a cair na tentativa de passar para o PREMIX devido a não modulação desta válvula. Eng. Lucas informou que deve ser avaliado toda a malha desta válvula, verificação do drive, realizar o reset no controlador e teste de movimentação da válvula acompanhando a sua corrente, afim de identificar se é realmente a falha da válvula ou na malha/controlador. Para avançar na análise é preciso que seja parado o TG-C._x000a_"/>
    <s v="sim"/>
    <s v="Corretiva"/>
    <s v="MV-UC-TS-GE-513201C-01B"/>
    <s v="Válvula metering"/>
    <x v="4"/>
    <x v="12"/>
    <s v="Sistema de combustível"/>
    <s v="Neste momento, nada. Devido a necessidade operacional, o equipamento foi partido novamente para operação em Central."/>
    <d v="2020-03-29T23:46:00"/>
    <d v="2020-03-30T00:48:00"/>
    <d v="2020-03-18T18:00:00"/>
    <n v="1.03333333338378"/>
    <n v="269.76666666660458"/>
    <s v="SIM"/>
    <x v="1"/>
    <s v="NÃO"/>
    <s v="1-Falha Mecânica"/>
    <s v="1.6-Emperramento"/>
    <s v="3-Operação/Manutenção"/>
    <s v="3.4-Desgaste e deterioção esperados."/>
    <x v="2"/>
    <s v="1-Substituição"/>
    <n v="270.79999999998836"/>
  </r>
  <r>
    <x v="0"/>
    <x v="3"/>
    <s v="OM 2022750811 GE-513201A -  Análise de Falha SD 30/03– PF: Lucas_x000a_Na tentativa de passagem do TG-A para o PREMIX hoje pela manhã, ocorreu o SD do TG-A por falha na válvula metering secundária, onde foi identificado pelo Eng. Lucas e TM Danilo que a válvula metering secundária não atuou nem no teste da válvula na sequência de partida e vindo a cair na tentativa de passar para o PREMIX devido a não modulação desta válvula. Foi tentado a realizar a partida do TG-A por duas vezes para operar em Central sem sucesso por falha no sistema de partida por Overspeed. O Eng Lucas avaliou que registrou uma rotação de 29.000 rpm que não é uma indicação normal. Como o HH estava voltado para o retorno do TG-D, foi acordado e atuarmos amanhã na avaliação do overspeed e na falha da válvula metering secundária. De momento foi reconhecida a falha de overspeed e o TG-A segue disponível_x000a_"/>
    <s v="sim"/>
    <s v="Corretiva"/>
    <s v="MV-UC-TS-GE-513201A-01C"/>
    <s v="Válvula metering"/>
    <x v="4"/>
    <x v="17"/>
    <s v="Sistema de combustível"/>
    <s v="Foi avaliado toda a malha do sensor 99PT4, inclusive com eração de freuquencia para o modulo, estando OK. Suspeita do próprio sensor."/>
    <d v="2020-03-30T10:45:00"/>
    <d v="2020-03-30T19:00:00"/>
    <d v="2020-03-16T13:00:00"/>
    <n v="8.25"/>
    <n v="333.75"/>
    <s v="SIM"/>
    <x v="1"/>
    <s v="NÃO"/>
    <s v="1-Falha Mecânica"/>
    <s v="1.6-Emperramento"/>
    <s v="3-Operação/Manutenção"/>
    <s v="3.4-Desgaste e deterioção esperados."/>
    <x v="2"/>
    <s v="6-Verificação"/>
    <n v="342"/>
  </r>
  <r>
    <x v="0"/>
    <x v="3"/>
    <s v="OM 2022750811 GE-513201A -  Análise de Falha SD 30/03– PF: Lucas_x000a_Na tentativa de passagem do TG-A para o PREMIX hoje pela manhã, ocorreu o SD do TG-A por falha na válvula metering secundária, onde foi identificado pelo Eng. Lucas e TM Danilo que a válvula metering secundária não atuou nem no teste da válvula na sequência de partida e vindo a cair na tentativa de passar para o PREMIX devido a não modulação desta válvula. Foi tentado a realizar a partida do TG-A por duas vezes para operar em Central sem sucesso por falha no sistema de partida por Overspeed. O Eng Lucas avaliou que registrou uma rotação de 29.000 rpm que não é uma indicação normal. Como o HH estava voltado para o retorno do TG-D, foi acordado e atuarmos amanhã na avaliação do overspeed e na falha da válvula metering secundária. De momento foi reconhecida a falha de overspeed e o TG-A segue disponível_x000a_"/>
    <s v="NÃO"/>
    <s v="Corretiva"/>
    <s v="MV-UC-TS-GE-513201A-01C"/>
    <s v="Válvula metering"/>
    <x v="4"/>
    <x v="17"/>
    <s v="Sistema de combustível"/>
    <s v="Realizado reset do controlador das válvulas, e a metering secundária voltou a movimentar. Realizado stroke test, estando OK. Porém é a segunda falha dessa mesma válvula, sendo indicada a sua substituição."/>
    <d v="2020-03-31T08:00:00"/>
    <d v="2020-03-31T19:00:00"/>
    <d v="2020-03-30T19:00:00"/>
    <n v="10.999999999883585"/>
    <n v="13.000000000116415"/>
    <s v="NÃO"/>
    <x v="0"/>
    <s v="NÃO"/>
    <s v="1-Falha Mecânica"/>
    <s v="1.6-Emperramento"/>
    <s v="3-Operação/Manutenção"/>
    <s v="3.4-Desgaste e deterioção esperados."/>
    <x v="2"/>
    <s v="6-Verificação"/>
    <n v="24"/>
  </r>
  <r>
    <x v="0"/>
    <x v="3"/>
    <s v="OM 2022353721 - C-123101D Eliminar Vibração elevada X _x000a_Serviços de inspeção no mancais e eixos do Vorecon realizados entre  03/03 e 25/03. Verificada a necessidade refazer o alinhamento. Não foi encontrado problemas de desgaste ou degração no Vorecon que justificasse a suspeita de desbalanceamento. Após correção de alinhamento e partida da máquina, constatado que os níveis de vibração continuavam nos mesmo patamares de antes da intervenção, mas se mantiveram estáveis e também foi observada uma redução da temperatura do mancal durante operação assistida. A rotação foi mantida com batente de 11.000 rpm, de forma a limitar também a vibração da máquina._x000a_"/>
    <s v="NÃO"/>
    <s v="Intervenção por condição"/>
    <s v="Vorecon"/>
    <s v="VV-C-123101D"/>
    <x v="3"/>
    <x v="5"/>
    <s v="Transmissão de força"/>
    <s v="Inspeção e Correção de Alinhamento"/>
    <d v="2020-03-03T08:00:00"/>
    <d v="2020-03-24T18:15:00"/>
    <d v="2019-12-28T18:00:00"/>
    <n v="514.24999999988358"/>
    <n v="1574.0000000000582"/>
    <s v="SIM"/>
    <x v="0"/>
    <s v="NÃO"/>
    <s v="1-Falha Mecânica"/>
    <s v="1.3-Folga/Alinhamento"/>
    <s v="Em análise"/>
    <s v="5.5 Desconhecida"/>
    <x v="1"/>
    <s v="2-Reparo"/>
    <n v="2088.2499999999418"/>
  </r>
  <r>
    <x v="0"/>
    <x v="3"/>
    <s v="OM 2020989021 – C-123101D - XV-1231214 Falha de posição _x000a_Em atendimento ao RTA 2019-002906-A foi removido atuador, testado em bancada em conjunto com o ENg. Mure e o atuador se encontra em perfeitas condições. Realizado o amaciamento da válvula pela caldeiraria que também não estava pesada. Amanhã daremos prosseguimento na montagem do atuador em campo._x000a_03/03 - Realizada a instalação do atuador em campo e realizada as conexões eletropneumáticas, realizados testes de funcionamento da válvula com sucesso sem apresentar qualquer tipo de agarramento na válvula._x000a_"/>
    <s v="NÃO"/>
    <s v="Corretiva planejada"/>
    <s v="Válvula XV"/>
    <s v="XV-1231214"/>
    <x v="3"/>
    <x v="5"/>
    <s v="Miscelânea"/>
    <s v="Inspeção e teste de atuador da XV"/>
    <d v="2020-03-03T08:00:00"/>
    <d v="2020-03-03T16:00:00"/>
    <d v="2019-12-28T18:00:00"/>
    <n v="7.9999999998835847"/>
    <n v="1574.0000000000582"/>
    <s v="SIM"/>
    <x v="0"/>
    <s v="NÃO"/>
    <s v="1-Falha Mecânica"/>
    <s v="1.6-Emperramento"/>
    <s v="Em análise"/>
    <s v="1.0-Geral"/>
    <x v="0"/>
    <s v="6-Verificação"/>
    <n v="1581.9999999999418"/>
  </r>
  <r>
    <x v="0"/>
    <x v="3"/>
    <s v="OM 2022509560 - TE-214_C-123101C Corrigir falha _x000a_Realizado com sucesso a troca da barreira do TE-214 do venda C, bem como o reset no Bently, deixando a máquina permissiva para partir. Durante a tarefa, mais dois sensores foram identificados com a barreira queimada, TE-220 e TE-223. As mesmas também foram substituídas nesta oportunidade. "/>
    <s v="NÃO"/>
    <s v="Corretiva planejada"/>
    <s v="Barreira Intrínseca"/>
    <s v="TE-1231214"/>
    <x v="3"/>
    <x v="23"/>
    <s v="Controle e monitoramento"/>
    <s v="Substituição de barreira Intrínseca"/>
    <d v="2020-03-05T08:00:00"/>
    <d v="2020-03-05T15:00:00"/>
    <d v="2019-12-12T15:00:00"/>
    <n v="6.9999999999417923"/>
    <n v="2009.0000000000582"/>
    <s v="SIM"/>
    <x v="0"/>
    <s v="NÃO"/>
    <s v="3-Falha na Instrumentação"/>
    <s v="3.2 - Sem sinal/indicação/alarme"/>
    <s v="2-Fabricação/Instalação"/>
    <s v="2.1-Erro de Fabricação"/>
    <x v="1"/>
    <s v="1-Substituição"/>
    <n v="2016"/>
  </r>
  <r>
    <x v="0"/>
    <x v="3"/>
    <s v="OM 2022462050 - VE-C-123101E-B Substituir Correia_x000a_Conforme programado foi realizada pela mecânica a substituição da correia deste ventilador, corrigido a tensão, deflexão e feito alinhamento das polias. Equipamento testado e liberado._x000a_"/>
    <s v="NÃO"/>
    <s v="Intervenção por condição"/>
    <s v="Correia"/>
    <s v="VE-C-123101E-B"/>
    <x v="3"/>
    <x v="14"/>
    <s v="Ventilador"/>
    <s v="Substituição de correia"/>
    <d v="2020-03-11T08:00:00"/>
    <d v="2020-03-11T17:00:00"/>
    <d v="2020-02-28T16:00:00"/>
    <n v="9"/>
    <n v="280.00000000011642"/>
    <s v="SIM"/>
    <x v="0"/>
    <s v="NÃO"/>
    <s v="1-Falha Mecânica"/>
    <s v="1.3-Folga/Alinhamento"/>
    <s v="3-Operação/Manutenção"/>
    <s v="3.4-Desgaste e deterioção esperados."/>
    <x v="0"/>
    <s v="1-Substituição"/>
    <n v="289.00000000011642"/>
  </r>
  <r>
    <x v="0"/>
    <x v="3"/>
    <s v="OI 2022736705 C-123101A Subst. barreira intrínseca TE-22_x000a_Hoje foi solicitado autorização ao GAT para emissão de PT imediata para restabelecimento do compressor de venda A que acabou ficando indisponível devido a falha na barreira do TE-22. Atividade foi liberada, em seguida foi emitida a PT para substituição da barreira em campo. TM Menezes realizou a troca por barreira sobressalente disponível no laboratório da instrumentação, após a troca a indicação normal na tela dos periféricos do vorecon deixando a máquina disponível. Atividade iniciada as 17h00 finalizada as 17h30. Equipamento liberado._x000a_"/>
    <s v="sim"/>
    <s v="Corretiva planejada"/>
    <s v="Barreira Intrínseca"/>
    <s v="TE-123122"/>
    <x v="3"/>
    <x v="10"/>
    <s v="Controle e monitoramento"/>
    <s v="Substituição de barreira Intrínseca"/>
    <d v="2020-03-26T17:00:00"/>
    <d v="2020-03-26T17:30:00"/>
    <d v="2019-11-27T16:00:00"/>
    <n v="0.49999999988358468"/>
    <n v="2881.0000000001164"/>
    <s v="SIM"/>
    <x v="0"/>
    <s v="NÃO"/>
    <s v="3-Falha na Instrumentação"/>
    <s v="3.2 - Sem sinal/indicação/alarme"/>
    <s v="2-Fabricação/Instalação"/>
    <s v="2.1-Erro de Fabricação"/>
    <x v="1"/>
    <s v="1-Substituição"/>
    <n v="2881.5"/>
  </r>
  <r>
    <x v="0"/>
    <x v="3"/>
    <s v="OM 2022459704 PN-C-123102B: Reaperto de bornes RTA+JB´s – PF: Boito_x000a_Atividade não liberada pela operação devido atividade de raqueteamento do compressor. Previsão de execução amanhã 03/03._x000a_03/03 - Em atendimento ao RTA, foi realizado o reaperto dos bornes do painel do compressor sendo encontrado alguns bornes folgados. Previsto para amanhã o reaperto nas JB's_x000a_04/03 - Conforme programado foi realizado o reaperto das JB's do compressor."/>
    <s v="NÃO"/>
    <s v="Preventiva"/>
    <m/>
    <m/>
    <x v="1"/>
    <x v="30"/>
    <m/>
    <s v="Reaperto dos bornes do painel"/>
    <d v="2020-03-02T08:00:00"/>
    <d v="2020-03-04T17:00:00"/>
    <d v="2020-02-17T17:30:00"/>
    <n v="57"/>
    <n v="326.50000000011642"/>
    <s v="SIM"/>
    <x v="0"/>
    <s v="NÃO"/>
    <m/>
    <m/>
    <m/>
    <m/>
    <x v="7"/>
    <s v="4-Ajuste"/>
    <n v="383.50000000011642"/>
  </r>
  <r>
    <x v="0"/>
    <x v="3"/>
    <s v="OE 2022430811 - C-123102B validar/Criar lógica conforme estudo – PF: Boito_x000a_Conforme acordado na D-1 de 28/02, foi realizada a implementação da lógica de votação de degradação da votação em caso de falha de instrumentos (PIT-1231521, PIT-1231507, PDIT-1231504, PIT-1231528, PIT-1231512 e PDIT-1231510.em atendimento ao SGM SGM-2018-0026."/>
    <s v="NÃO"/>
    <s v="Corretiva planejada"/>
    <s v="Lógica"/>
    <s v="Lógica"/>
    <x v="1"/>
    <x v="30"/>
    <s v="Controle e monitoramento"/>
    <s v="Implantada lógica de votação conforme SGM-2018-0026"/>
    <d v="2020-03-04T17:01:00"/>
    <d v="2020-03-04T19:00:00"/>
    <d v="2020-03-04T17:00:00"/>
    <n v="1.9833333333372138"/>
    <n v="1.6666666546370834E-2"/>
    <s v="SIM"/>
    <x v="0"/>
    <s v="NÃO"/>
    <s v="3-Falha na Instrumentação"/>
    <s v="3.1-Falha de Controle"/>
    <s v="1-Projeto"/>
    <s v="1.0-Geral"/>
    <x v="6"/>
    <s v="3-Modificação"/>
    <n v="1.9999999998835847"/>
  </r>
  <r>
    <x v="0"/>
    <x v="3"/>
    <s v="OM 2022616381 C-123102B REVISAO NOS PERIFÉRICOS – PF: Boito_x000a_De acordo com o delineamento realizado para maior confiabilidade do compressor em seu retorno, foi realizada a limpeza dos filtros Y das bombas do 1º e 2º estagio e montagem de andaime de acesso as SDV's para a substituição das reguladoras de ar de plástico pelas de aço._x000a_05/03 - Hoje foi realizada a troca de 5 reguladoras de ar das SDVs do propano B, pelo modelo novo, mais robusto. Atividade concluída. Agora serão adquiridas novas reguladoras pois o estoque zerou após a intervenção de hoje._x000a_12/03 - Dado prosseguimento na correção da falha da entrada analógica do PLC. Durante os testes em campo houve falha na CPU primária que desqualificou a redundância do PLC, com isso, realizamos a inversão de cartões e troca de I/O por outro sobressalente para tentar solucionar a inversão dos canais, não houve sucesso em primeiro momento. No entanto, no período da tarde após a equipe de retornar para campo para mais testes a falha da inversão tinha normalizado, retornando as condições normais de indicação do TIT-513 e do LIT-512. Superada essa questão da inversão do canal de entrada analógica foram verificadas mais algumas falhas na XV-501B, PIT-514/515. Solicitamos apoio da equipe da MYCOM que estava na unidade para atuar nesses instrumentos. Foi normalizada a falha em todos eles em campo e liberada a máquina para etapa de partida por volta das 19h15. Nessa etapa de preparação para houve falha nas duas bombas do 2 estágio, foi acionada a CCT que normalizou a falha. Equipamento liberado sem nenhuma pendência, segue em curva de aquecimento do óleo. _x000a_Obs.: Equipe da MYCOM foi mobilizada as 17h e desmobilizada as 19h15; Equipe de automação Squinca, Sugahara e Rodolfo atuaram até as 19h30._x000a_13/03 - Hoje após abastecimento do óleo no V-02 compressor propano B da fase I pela lubrificação foi constatado incoerência na indicação de nível, assim que era abastecido com mais óleo o nível do LIT-512 variava para menos. Foi reemitida a PT que utilizamos ontem para verificar novamente este LIT. Em campo a equipe da instrumentação realizou ajuste no range do instrumento que havia sido alterada anteriormente devido a divergência com o LG por conta da falha do cartão do PLC. O range foi corrigido normalizando a indicação. Equipamento liberado para operação._x000a_14/03 - Hoje os TMs de instrumentação verificaram pelo PI que novamente os TIT-513 e LIT-512 retornaram a ter um comportamento anormal, dá uma impressão de simultaneidade na indicação do nível do LIT-512 em função pequenos picos de temperatura do TIT-513. Vamos solicitar abertura de nota/OM pelo GPI especifica para tratar essa falha de automação aproveitando que compressor está parado por conta do rodízio. A princípio pode ser somente coincidência mas é interessante realizarmos novo teste de malha em campo para tirar essa suspeita."/>
    <s v="NÃO"/>
    <s v="Preventiva"/>
    <m/>
    <m/>
    <x v="1"/>
    <x v="30"/>
    <s v="Sistema de lubrificação"/>
    <s v="Substituição das reguladoras de ar das SDVs"/>
    <d v="2020-03-05T08:00:00"/>
    <d v="2020-03-05T16:16:00"/>
    <d v="2020-03-04T19:00:00"/>
    <n v="8.2666666665463708"/>
    <n v="13.000000000116415"/>
    <s v="SIM"/>
    <x v="0"/>
    <s v="NÃO"/>
    <m/>
    <m/>
    <m/>
    <m/>
    <x v="7"/>
    <s v="1-Substituição"/>
    <n v="21.266666666662786"/>
  </r>
  <r>
    <x v="0"/>
    <x v="3"/>
    <s v="INFORMATIVO: C-123102C- SD Pressão baixa 1º Estágio – PF: Boito : Hoje por volta das 14h14 fomos informados pela OP da SD no compressor de propano C da fase I devido a pressão baixa no header de óleo no header do 1º estágio. Essa falha ocorreu durante diagnostico mensal realizado pela equipe da MYCOM. Foi realizado a inversão da bomba em modo automático através da IHM pela equipe da MI, em seguida o compressor veio a cair, entendemos que este é procedimento normal para troca de bombas com a máquina em operação, essa queda não deveria ter ocorrido. A máquina foi colocada em operação logo em seguida por volta das 14h30 pela OP sem anormalidades, será aberto nota fluxo normal para avaliar a lógica das bombas. Foi gerado árvore de falha pelo Eng. Boito para subsidiar este estudo"/>
    <s v="sim"/>
    <s v="Corretiva"/>
    <s v="B-C-123102C-03B"/>
    <s v="Válvula da descarga"/>
    <x v="1"/>
    <x v="9"/>
    <s v="Sistema de lubrificação"/>
    <s v="Realizada repartida do compressor"/>
    <d v="2020-03-10T14:14:00"/>
    <d v="2020-03-10T14:28:00"/>
    <d v="2020-01-29T18:31:00"/>
    <n v="0.2333333333954215"/>
    <n v="979.71666666667443"/>
    <s v="SIM"/>
    <x v="1"/>
    <s v="NÃO"/>
    <s v="5-Falha Externa"/>
    <s v="5.1-Obstrução/Bloqueio/Entupimento"/>
    <s v="4-Gestão"/>
    <s v="4.2-Erro de gestão"/>
    <x v="2"/>
    <s v="4-Ajuste"/>
    <n v="979.95000000006985"/>
  </r>
  <r>
    <x v="0"/>
    <x v="3"/>
    <s v="OM 2022616381 C-123102B REVISAO NOS PERIFÉRICOS – PF: Boito_x000a_De acordo com o delineamento realizado para maior confiabilidade do compressor em seu retorno, foi realizada a limpeza dos filtros Y das bombas do 1º e 2º estagio e montagem de andaime de acesso as SDV's para a substituição das reguladoras de ar de plástico pelas de aço._x000a_05/03 - Hoje foi realizada a troca de 5 reguladoras de ar das SDVs do propano B, pelo modelo novo, mais robusto. Atividade concluída. Agora serão adquiridas novas reguladoras pois o estoque zerou após a intervenção de hoje._x000a_12/03 - Dado prosseguimento na correção da falha da entrada analógica do PLC. Durante os testes em campo houve falha na CPU primária que desqualificou a redundância do PLC, com isso, realizamos a inversão de cartões e troca de I/O por outro sobressalente para tentar solucionar a inversão dos canais, não houve sucesso em primeiro momento. No entanto, no período da tarde após a equipe de retornar para campo para mais testes a falha da inversão tinha normalizado, retornando as condições normais de indicação do TIT-513 e do LIT-512. Superada essa questão da inversão do canal de entrada analógica foram verificadas mais algumas falhas na XV-501B, PIT-514/515. Solicitamos apoio da equipe da MYCOM que estava na unidade para atuar nesses instrumentos. Foi normalizada a falha em todos eles em campo e liberada a máquina para etapa de partida por volta das 19h15. Nessa etapa de preparação para houve falha nas duas bombas do 2 estágio, foi acionada a CCT que normalizou a falha. Equipamento liberado sem nenhuma pendência, segue em curva de aquecimento do óleo. _x000a_Obs.: Equipe da MYCOM foi mobilizada as 17h e desmobilizada as 19h15; Equipe de automação Squinca, Sugahara e Rodolfo atuaram até as 19h30._x000a_13/03 - Hoje após abastecimento do óleo no V-02 compressor propano B da fase I pela lubrificação foi constatado incoerência na indicação de nível, assim que era abastecido com mais óleo o nível do LIT-512 variava para menos. Foi reemitida a PT que utilizamos ontem para verificar novamente este LIT. Em campo a equipe da instrumentação realizou ajuste no range do instrumento que havia sido alterada anteriormente devido a divergência com o LG por conta da falha do cartão do PLC. O range foi corrigido normalizando a indicação. Equipamento liberado para operação._x000a_14/03 - Hoje os TMs de instrumentação verificaram pelo PI que novamente os TIT-513 e LIT-512 retornaram a ter um comportamento anormal, dá uma impressão de simultaneidade na indicação do nível do LIT-512 em função pequenos picos de temperatura do TIT-513. Vamos solicitar abertura de nota/OM pelo GPI especifica para tratar essa falha de automação aproveitando que compressor está parado por conta do rodízio. A princípio pode ser somente coincidência mas é interessante realizarmos novo teste de malha em campo para tirar essa suspeita."/>
    <s v="NÃO"/>
    <s v="Corretiva planejada"/>
    <s v="PLC"/>
    <s v="Configuração I/O"/>
    <x v="1"/>
    <x v="30"/>
    <s v="Controle e monitoramento"/>
    <s v="Realizado reset do PLC"/>
    <d v="2020-03-11T08:00:00"/>
    <d v="2020-03-14T12:00:00"/>
    <d v="2020-03-05T16:16:00"/>
    <n v="75.999999999941792"/>
    <n v="135.73333333345363"/>
    <s v="SIM"/>
    <x v="0"/>
    <s v="NÃO"/>
    <s v="3-Falha na Instrumentação"/>
    <s v="3.1-Falha de Controle"/>
    <s v="5-Miscelâneas"/>
    <s v="5.5 Desconhecida"/>
    <x v="3"/>
    <s v="4-Ajuste"/>
    <n v="211.73333333339542"/>
  </r>
  <r>
    <x v="0"/>
    <x v="3"/>
    <s v="OE 2022616381 C-123102B - Falha LIT´s-510/512 – PF: Boito (PST COTUR): _x000a_Hoje conforme combinado tivemos atuação extraprogramada da manutenção nos dois LIT´s do compressor de propano B que estava apresentando falha. Foi realizada a montagem de patamar de acesso para no LIT do vaso do 1º estágio (LIT-510). Verificamos no LIT-510 ao abrir a tampa do instrumento que cabo de alimentação estava encostando na parede da carcaça interna causando baixa isolação no instrumento, o cabo foi reposicionado e reapertado na posição adequada normalizando a indicação do instrumento, a indicação normalizou em 47%. Para o caso do LIT-512, que estava com indicação travada em 17%, foram realizados uma série de testes em campo no instrumento, sem anormalidades, porém nos testes de malha verificamos uma anormalidade incomum, o cabo do sensor a princípio deu impressão de estar invertido fisicamente com TIT-513. No entanto, após testes verificamos que há realmente uma inversão na entrada analógica do TIT-513 e do LIT-512, tudo indica que essa falha é interna no PLC. Pela avaliação da automação houve deslocamento da entrada na lógica do canal 0 para o canal 1 do rack 3 slot 1, para corrigir esse desvio provisoriamente e disponibilizar a máquina foi realizado ajuste no canal interno, feito isso, a indicação na tela normalizou em 48%. Amanhã vamos retornar nessa demanda para tentar entender esse tipo de falha incomum considerando que não houve nenhuma alteração nessa lógica nos últimos tempos, a suspeita é de ser realmente uma falha de projeto/montagem. Mas vamos avaliar melhor amanhã com apoio da equipe de engenharia. Máquina foi entregue para check list da operação no turno da noite. Obs.: Foi reposto pela lubrificação 1800 litros de óleo no vaso 02, amanhã será realizado completação caso seja necessário."/>
    <s v="NÃO"/>
    <s v="Corretiva planejada"/>
    <s v="LIT-510 e LIT-512"/>
    <s v="cabo de alimentação"/>
    <x v="1"/>
    <x v="30"/>
    <s v="Sistema de lubrificação"/>
    <s v="Reposicionado o cabo que estava causando baixa isolação."/>
    <d v="2020-03-11T09:00:00"/>
    <d v="2020-03-12T19:30:00"/>
    <d v="2020-03-05T16:16:00"/>
    <n v="34.5"/>
    <n v="136.73333333339542"/>
    <s v="SIM"/>
    <x v="0"/>
    <s v="NÃO"/>
    <s v="4-Falha Elétrica"/>
    <s v="4.5-Falha de aterramento/falha de isolação"/>
    <s v="3-Operação/Manutenção"/>
    <s v="3.3-Erro de manutenção"/>
    <x v="3"/>
    <s v="4-Ajuste"/>
    <n v="171.23333333339542"/>
  </r>
  <r>
    <x v="0"/>
    <x v="3"/>
    <s v="OM 2022632433 - Verificar vibração elevada do M-P-C-3123102B-01A e M-P-C-3123102B-01B – PF: Boito_x000a_Hoje fomos acionados pela operação para avaliação do desarme do  M-P-C-3123102B-01B do compressor B em operação. Autorizada OI para avaliação, montado andaime e verificado que a vibração elevada do Ventilador A estaria derrubando o Ventilador B. Solicitado apoio da Instrumentação, porem antes de iniciar a avaliação ocorreu o desarme do PN-123004 ocasionando a parada do C-3123102B. Colocado o C-3123102A em operação."/>
    <s v="NÃO"/>
    <s v="Corretiva"/>
    <s v="M-P-C-3123102B-01B"/>
    <s v="Mancais"/>
    <x v="1"/>
    <x v="2"/>
    <s v="Sistema de lubrificação"/>
    <s v="Substituídos os rolamentos do mancal e do motor."/>
    <d v="2020-03-16T18:01:00"/>
    <d v="2020-03-24T08:53:00"/>
    <d v="2019-12-27T18:00:00"/>
    <n v="182.8666666665813"/>
    <n v="1920.016666666721"/>
    <s v="NÃO"/>
    <x v="0"/>
    <s v="NÃO"/>
    <s v="2-Falha de Material"/>
    <s v="2.3-Erosão"/>
    <s v="3-Operação/Manutenção"/>
    <s v="3.4-Desgaste e deterioção esperados."/>
    <x v="2"/>
    <s v="1-Substituição"/>
    <n v="2102.8833333333023"/>
  </r>
  <r>
    <x v="0"/>
    <x v="3"/>
    <s v="OM 2022748840 C-123102C - Limpeza filtro Y do 1 e 2 estágio – PF: Boito_x000a_Com o SD do compressor pelo descarte do TG-D, foi tentado a colocar-lo em operação em seguida sem sucesso por atuação do PDIT-1231510C por baixa pressão. Com isso foi definido a mobilização imediata da caldeiraria para realizar a limpeza dos filtros Y das bombas do 2º STG 03A/B e por oportunidade já foram realizada a limpeza do filtro Y das bombas do 1ºSTG. Foi realizada a partida do compressor por volta das 18:04h vindo a cair por voltas das 18:15h por baixa pressão no PDIT-510C. Após discussão entre Engenharia MI, Gerência MI e OP, UOTOP e Líder, chegou a conclusão de tentar uma nova partida fazendo o ajuste da pressão das bombas no momento da partida do compressor. Foram realizados os ajuste das bombas 1ºSTG ficando em torno de 185 e 195Kpa no máximo da regulagem da PCV da bomba e do 2ºSTG com 700Kpa sendo que a bomba 03A ficou no limite máximo da regulagem da PCV e a bomba 03B ficou com 700Kpa ainda permitindo mais um ajuste em sua PVC._x000a_"/>
    <s v="sim"/>
    <s v="Corretiva"/>
    <s v="PSLL-1231510"/>
    <s v="Ajustes bombas"/>
    <x v="1"/>
    <x v="9"/>
    <s v="Sistema de lubrificação"/>
    <s v="Limpeza de filtros Y de bombas do 2° estágio de lubrificação do compressor e ajuste de pressão de recirculação"/>
    <d v="2020-03-30T15:40:00"/>
    <d v="2020-03-30T21:00:00"/>
    <d v="2020-03-10T14:28:00"/>
    <n v="5.3333333332557231"/>
    <n v="481.20000000006985"/>
    <s v="SIM"/>
    <x v="1"/>
    <s v="NÃO"/>
    <s v="5-Falha Externa"/>
    <s v="5.1-Obstrução/Bloqueio/Entupimento"/>
    <s v="3-Operação/Manutenção"/>
    <s v="3.4-Desgaste e deterioção esperados."/>
    <x v="3"/>
    <s v="4-Ajuste"/>
    <n v="486.53333333332557"/>
  </r>
  <r>
    <x v="0"/>
    <x v="3"/>
    <s v="OE 2022688951 C-UC-513401E Corrigir TRIP temperatura – PF: Boito_x000a_Hoje conforme combinado com tivemos atividade extraprogramada para instrumentação verificar o sensor de temperatura que poderia estar causando TRIP do compressor. Em campo foi verificado o sensor mas não foi encontrado anormalidades, tanto nas conexões elétricas quanto na medição da termoresistência. Foi solicitado apoio de mecânica para avaliação, TM Sérgio pelo comportamento da falha recomendou a troca da válvula termostática, foi emitida a reserva 93593678-9 para uma unidade do NM 10.209.758 Kit da válvula termostática. Feito a troca em campo, e partida assistida. No entanto, o compressor veio novamente a desarmar por temperatura, a suspeita é de algum tipo de obstrução nas linhas. Foi acordado com COTUR de darmos continuidade nessa atividade na segunda-feira com mais recursos, considerando o foco na equipe de mecânica no alinhamento do compressor de venda D._x000a_16/03 - Após a substituição da termostática no fim de semana sem sucesso, foi decidido substituir o filtro de óleo e a válvula de retenção.  Após a conclusão no dia de hoje, o compressor foi colocado em operação e segue em funcionamento normal até o fechamento deste relatório, necessário avaliar amanha._x000a_17/03 - Avaliado em campo e o compressor segue operando normalmente sem anormalidades."/>
    <s v="sim"/>
    <s v="Corretiva"/>
    <s v="C-513401E"/>
    <s v="Válvula de retenção"/>
    <x v="8"/>
    <x v="40"/>
    <s v="Sistema de lubrificação"/>
    <s v="Substituído o filtro e válvula de retenção."/>
    <d v="2020-03-14T07:00:00"/>
    <d v="2020-03-16T09:00:00"/>
    <d v="2020-02-24T08:00:00"/>
    <n v="50.000000000058208"/>
    <n v="454.99999999988358"/>
    <s v="SIM"/>
    <x v="1"/>
    <s v="NÃO"/>
    <s v="5-Falha Externa"/>
    <s v="5.1-Obstrução/Bloqueio/Entupimento"/>
    <s v="5-Miscelâneas"/>
    <s v="5.5 Desconhecida"/>
    <x v="2"/>
    <s v="1-Substituição"/>
    <n v="504.99999999994179"/>
  </r>
  <r>
    <x v="0"/>
    <x v="3"/>
    <s v="OI 2022631954 B-2123701B Trips recorrentes da bomba – PF: Boito (PST COTUR)_x000a_Após quedas recorrentes da bomba de forma intermitente, foi avaliado pela automação que está recebendo um sinal de campo de desliga da bomba. Foram realizadas verificações na gaveta da bomba não  sendo encontrada anormalidades, quando realizado o teste de acionamento da botoeira de emergência em campo assim que acionada a mesma não deu mais permissível de partida ao ser desativada. Foi emitida a PT no final da tarde porém devido a forte chuva não foi possível atuarmos na botoeira. Acordado com Cotur para atuarmos amanhã no primeiro horário._x000a_03/03 - Realizada a substituição do contato da botoeira de emergência e de comando de liga/desliga habilitando a bomba para partida. Ficou pendente a operação colocar a bomba para operar."/>
    <s v="NÃO"/>
    <s v="Corretiva planejada"/>
    <s v="Botoeira de emergência."/>
    <s v="Contato da botoeira"/>
    <x v="2"/>
    <x v="96"/>
    <s v="Painel elétrico"/>
    <s v="Substituição do contato da botoeira de emergência e de comando de liga/desliga."/>
    <d v="2020-03-03T08:00:00"/>
    <d v="2020-03-03T11:00:00"/>
    <d v="2018-01-01T00:00:00"/>
    <n v="3"/>
    <n v="19016.000000000058"/>
    <m/>
    <x v="1"/>
    <s v="NÃO"/>
    <s v="NÃO"/>
    <m/>
    <m/>
    <m/>
    <x v="7"/>
    <m/>
    <n v="19019.000000000058"/>
  </r>
  <r>
    <x v="0"/>
    <x v="3"/>
    <s v="OM 2022662243 B-513201A - Verificar Falha Partida – PF: Boito (PFCEO+PST COTUR):_x000a_Conforme programado tivemos intervenção corretiva pela CCT na gaveta da bomba de óleo térmico 01A. Houve bastante atraso nessa liberação devido a falha do GPI que vinculou dois ventiladores em única bomba. Superada essa etapa de emissão de nova PT vermelha, após o almoço, foi tentado comunicação com relé E3 pela automação sem sucesso. A equipe da CCT optou por retirar uma gaveta completa reserva para fazer um teste, porém havia a necessidade de endereçar o rele. Devido ao tardar do horário e a necessidade de apoio de automação para essa demanda a atividade ficou para amanhã._x000a_12/03 - Dado prosseguimento na intervenção corretiva. Foi realizada a configuração do relé E3, e feito teste de partida da bomba sem sucesso, a desarmou novamente após 5 segundos por sobrecorrente. Foi solicitado apoio de mecânica para avaliação em campo, foi constatado que ventilador estava travado, foi realizado o destravamento do mesmo com uso de ferramentas manuais. Feito isso, foi realizada a partida com sucesso. o equipamento operou por volta de 10 min, sem vibração ou ruído no ventilador. Equipamento testado e liberado para operação. Quitada a demanda no PFCEO e na PST do COTUR."/>
    <s v="NÃO"/>
    <s v="Corretiva"/>
    <s v="Ventilador"/>
    <s v="Ventilador"/>
    <x v="2"/>
    <x v="27"/>
    <s v="Sistema de selagem do eixo"/>
    <s v="Realizado destravamento do ventilador."/>
    <d v="2020-03-11T02:24:00"/>
    <d v="2020-03-11T19:12:00"/>
    <d v="2019-10-09T16:30:00"/>
    <n v="16.800000000104774"/>
    <n v="3681.8999999999651"/>
    <m/>
    <x v="2"/>
    <m/>
    <m/>
    <m/>
    <m/>
    <m/>
    <x v="7"/>
    <m/>
    <n v="3698.7000000000698"/>
  </r>
  <r>
    <x v="0"/>
    <x v="3"/>
    <s v="OM 2022616121 B-123101A Eliminar folga stroke 1 – PF: Boito (PST-COTUR - Concluído): _x000a_Conforme programado foi realizada correção da folga do volante. Removida a porca de fixação da haste do volante; substituído o anel elástico que se encontrava rompido. Após a intervenção foi recomposto óleo e feito partida assistida com sucesso. Equipamento testado e liberado para operação sem restrições. Quitada pendência na PST do COTUR."/>
    <s v="NÃO"/>
    <s v="Corretiva planejada"/>
    <s v="B-123101A"/>
    <s v="Volante de regulagem do stroke 1"/>
    <x v="2"/>
    <x v="42"/>
    <s v="Bombas"/>
    <s v="Substituído o anel elástico"/>
    <d v="2020-03-12T01:56:00"/>
    <d v="2020-03-12T13:58:00"/>
    <d v="2019-12-20T15:00:00"/>
    <n v="12.033333333267365"/>
    <n v="1978.9333333333489"/>
    <m/>
    <x v="2"/>
    <m/>
    <m/>
    <m/>
    <m/>
    <m/>
    <x v="7"/>
    <m/>
    <n v="1990.9666666666162"/>
  </r>
  <r>
    <x v="0"/>
    <x v="3"/>
    <s v="OM 2020761388 - B-123101B Substituir  internos 2º Cabeçote – PF: Boito (PST COTUR - Prazo 31/03)_x000a_20/03 Devido a chuva, não foi iniciada a atividade em campo. Retirado somente o material do estoque para iniciarmos as atividades no final de semana._x000a_21/03 Não realizado. Priorizado disponibilizar compressor de propano B da fase 2. Amanhã iremos avaliar com os gerentes sobre a real necessidade de executar esta tarefa neste momento._x000a_23/03 - Acertado com a gerência por sermos conservadores e não atuarmos na corretiva desta bomba neste momento. Assim, Caldeiraria foi mobilizada, montou novamente os spools e desraqueteou a bomba. Está disponível novamente."/>
    <s v="NÃO"/>
    <s v="Corretiva planejada"/>
    <s v="B-123101B"/>
    <s v="Internos 2º cabeçote"/>
    <x v="2"/>
    <x v="21"/>
    <s v="Bombas"/>
    <s v="Não realizado devido ao período de isolamento social pelo COVID-19"/>
    <d v="2020-03-20T08:00:00"/>
    <d v="2020-03-23T17:00:00"/>
    <d v="2019-08-09T16:00:00"/>
    <n v="81"/>
    <n v="5368.0000000001164"/>
    <m/>
    <x v="2"/>
    <m/>
    <m/>
    <m/>
    <m/>
    <m/>
    <x v="7"/>
    <m/>
    <n v="5449.0000000001164"/>
  </r>
  <r>
    <x v="0"/>
    <x v="3"/>
    <s v="OM 2022646724 - VE-P-123112E-D Substituir elementos de transmissão – PF: Boito (PST COTUR- Concluído): _x000a_Verificado que a polia motora estava com a aba solta, foi substituído a correia e a polia, em seguida feito alinhamento e tensionamento do conjunto. Equipamento testado e liberado para operação sem restrições. Quitada pendência na PST do COTUR."/>
    <s v="NÃO"/>
    <s v="Corretiva"/>
    <s v="VE-P-123112E-D (não está na lista de quipamentos monitorados)"/>
    <s v="Polia motora"/>
    <x v="7"/>
    <x v="97"/>
    <s v="Ventilador"/>
    <s v="Substituída a polia motora e correia"/>
    <d v="2020-03-11T10:30:00"/>
    <d v="2020-03-13T10:30:00"/>
    <d v="2020-03-11T10:30:00"/>
    <n v="48"/>
    <n v="0"/>
    <m/>
    <x v="2"/>
    <m/>
    <m/>
    <m/>
    <m/>
    <m/>
    <x v="7"/>
    <m/>
    <n v="48"/>
  </r>
  <r>
    <x v="0"/>
    <x v="3"/>
    <s v="OI 2022723378 - B-123703A SEM#13-Nível baixo no pote de selagem- PF: Boito(PST COTUR - CONCLUÍDO)_x000a_Realizada completação de fluido de selagem da bomba por oportunidade e concluído mais um item da PST."/>
    <s v="NÃO"/>
    <s v="Intervenção por condição"/>
    <m/>
    <m/>
    <x v="2"/>
    <x v="94"/>
    <m/>
    <s v="Reabastecido o fluido de selagem"/>
    <d v="2020-03-23T07:00:00"/>
    <d v="2020-03-23T09:00:00"/>
    <d v="2019-11-28T11:00:00"/>
    <n v="2.0000000000582077"/>
    <n v="2779.9999999998836"/>
    <m/>
    <x v="2"/>
    <m/>
    <m/>
    <m/>
    <m/>
    <m/>
    <x v="7"/>
    <m/>
    <n v="2781.9999999999418"/>
  </r>
  <r>
    <x v="0"/>
    <x v="3"/>
    <s v="1) OM 2022358443 - VE-P-3123713-1  Corrigir empeno do eixo_x000a_Devido a não liberação de alguns serviços da mecânica em grandes máquinas conforme acordado em redia, foi negociado junto ao Cotur a antecipação desta ordem para semana 08. Com isso a atividade foi liberada e iniciada a substituição do eixo empenado. _x000a_19/02 - Iniciada atividade de verificação/troca do eixo empenado deste ventilador. Foi identificado pela equipe a necessidade de ajuste que será melhor avaliada amanhã._x000a_20/02 - Confirmado empeno do eixo, que está desajustado em 0,07mm no LA e 0,09mm no LOA. Entramos em contato com a empresa EBertti que fabricou o eixo e eles se prontificaram a realizar o ajuste amanhã. Assim, iremos enviar o eixo a SJC no primeiro horário, para que retorne no mesmo dia._x000a_21/02 - Hoje foi enviado o eixo para ajuste na Ebertti de São José dos Campos, logo pela manhã. Porém a empresa não conseguiu finalizar o trabalho hoje. Sup. Aoki irá entrar em contato para verificar se poderemos retirar o eixo na quarta ou na próxima quinta-feira._x000a_"/>
    <s v="NÃO"/>
    <s v="Corretiva"/>
    <s v="eixo"/>
    <s v="eixo"/>
    <x v="7"/>
    <x v="98"/>
    <s v="Ventilador"/>
    <s v="reparo do eixo"/>
    <d v="2020-03-01T00:00:00"/>
    <d v="2020-03-03T17:00:00"/>
    <m/>
    <n v="65.000000000058208"/>
    <n v="1053384"/>
    <s v="SIM"/>
    <x v="0"/>
    <s v="NÃO"/>
    <s v="Manutenção preventiva"/>
    <s v="6.0-Geral"/>
    <s v="Manutenção preventiva"/>
    <m/>
    <x v="0"/>
    <s v="2-Reparo"/>
    <n v="1053449"/>
  </r>
  <r>
    <x v="0"/>
    <x v="3"/>
    <s v="OM 2022707722 - M-P-C-3123716C - Conectar cabos do motor_x000a_Substituído o motor do P-16C, após equipe ter encontrado um motor compatível em estoque (NM 12.352.195). Equipamento foi testado, com sucesso. Assim, ficou disponível também o C-3123701C hoje."/>
    <s v="NÃO"/>
    <s v="Corretiva"/>
    <s v="motor elétrico"/>
    <s v="eixo"/>
    <x v="7"/>
    <x v="11"/>
    <s v="Ventilador"/>
    <s v="troca do motor elétrico"/>
    <d v="2020-03-16T17:25:00"/>
    <d v="2020-03-24T17:00:00"/>
    <d v="2020-01-20T11:00:00"/>
    <n v="191.58333333337214"/>
    <n v="1350.4166666666279"/>
    <s v="SIM"/>
    <x v="0"/>
    <s v="NÃO"/>
    <s v="Manutenção preventiva"/>
    <s v="2.4-Desgaste"/>
    <s v="Manutenção preventiva"/>
    <m/>
    <x v="2"/>
    <s v="1-Substituição"/>
    <n v="1542"/>
  </r>
  <r>
    <x v="0"/>
    <x v="3"/>
    <s v="OI 2022651093 - B-3123101A Realizar escorva na bomba – PF: Suzuki (PST COTUR)_x000a_06/03 Hoje foi realizada atividade imediata na bomba A de MEG da UAPO III, após o relato de ontem da OP que a mesma não estava bombeando, apesar de ter ficado recirculando durante praticamente todo o turno do dia. Equipe de mecânica foi mobilizada e realizou a escorva pelas válvulas do painel de coleta, mas foi percebido que o óleo hidráulico estava muito degradado e foi substituído. Assim, a bomba voltou em operação normalmente._x000a_10/03 - Hoje fomos informados pelo COTUR que bomba de MEG da UAPO III, B-3123101A não está bombeando, foi realizado durante final de semana várias tentativas de escorva, mas não houve sucesso. Com isso, foi liberado pelo GAT, PT imediata para atuação corretiva pela lubrificação para verificamos a existência de alguma contaminação no óleo. Foi realizado drenagem do óleo do cabeçote, flushing, não foi encontrado nenhum resquício de sujeira ou contaminação, mesmo assim foi realizado nova troca do óleo por novo. Devido ao tardar do horário ficou para amanhã os testes funcionais, pode haver a necessidade de remoção do ar do cabeçote com equipamento em operação. O Eng. Werner propôs alguns testes em campo para verificarmos se há alguma obstrução na sucção da linha instalando alguns manômetros em pontos específicos para estes testes. Atividade prossegue amanhã_x000a_11/03 - Fomos informados pelo COTUR pela manhã de que foi realizada escorva desta bomba durante o turno da noite, drenando a linha de sucção e retirando o bolsão de ar que estava na bomba, após isso, a bomba foi colocada em operação com sucesso. Foi realizada também pela OP a drenagem do filtro Y, não foi identificado resíduo de sujeira, o MEG estava relativamente limpo. A bomba ficou operando com vazão boa. Foi acordamos no REDIA o acompanhamento pela UOTOP nessa bomba ao longo do dia, e caso ocorra alguma anormalidade será sinalizado para MI. Obs. A bomba B ficou recirculando durante e também apresentou boa performance durante o dia com testes junto ao Eng. Werner. A única ressalva passada foi da necessidade de limpeza do filtro Y dessa bomba B que será programada fluxo normal para pelo GPI. Equipamento segue operando sem restrições._x000a_"/>
    <s v="NÃO"/>
    <s v="Corretiva"/>
    <s v="óleo"/>
    <s v="óleo"/>
    <x v="2"/>
    <x v="85"/>
    <s v="Bombas"/>
    <s v="drenagem e troca do óleo hidráulico de trabalho"/>
    <d v="2020-03-06T10:00:00"/>
    <d v="2020-03-06T11:30:00"/>
    <d v="2019-01-07T08:43:00"/>
    <n v="1.5"/>
    <n v="10177.283333333326"/>
    <s v="SIM"/>
    <x v="0"/>
    <s v="NÃO"/>
    <s v="5-Falha Externa"/>
    <s v="5.2-Contaminação"/>
    <s v="2-Fabricação/Instalação"/>
    <s v="2.2-Erro na Instalação"/>
    <x v="2"/>
    <s v="10-Revisão geral"/>
    <n v="10178.783333333326"/>
  </r>
  <r>
    <x v="0"/>
    <x v="3"/>
    <s v="OI 2022738194 B-3123101B - Troca de óleo/Flushing – PF: Suzuki_x000a_Hoje conforme combinado com OP tivemos atuação extraprogamada autorizada pelo GAT para intervenção corretiva na bomba de MEG B-3123101B da UAPO III. Foi realizada pela equipe de lubrificação a troca da carga de óleo, flushing e escorva com apoio da mecânica. Após essa intervenção foi realizada partida assistida na bomba com sucesso, o equipamento melhorou bastante sua performance indicando que falha possivelmente foi devido a contaminação do óleo com água conforme análise prévia realizada pela equipe de engenharia. Equipamento ficou com vazão bem estável atendendo perfeitamente a carga da planta. Equipamento testado e liberado por volta das 17h00._x000a_"/>
    <s v="NÃO"/>
    <s v="Corretiva"/>
    <s v="óleo"/>
    <s v="óleo"/>
    <x v="2"/>
    <x v="4"/>
    <s v="Bombas"/>
    <s v="drenagem e troca do óleo hidráulico de trabalho"/>
    <d v="2020-03-27T09:00:00"/>
    <d v="2020-03-27T15:00:00"/>
    <d v="2019-03-22T16:49:00"/>
    <n v="6"/>
    <n v="8896.1833333333489"/>
    <s v="SIM"/>
    <x v="0"/>
    <s v="NÃO"/>
    <s v="5-Falha Externa"/>
    <s v="5.2-Contaminação"/>
    <s v="2-Fabricação/Instalação"/>
    <s v="2.2-Erro na Instalação"/>
    <x v="2"/>
    <s v="10-Revisão geral"/>
    <n v="8902.1833333333489"/>
  </r>
  <r>
    <x v="0"/>
    <x v="7"/>
    <s v="OI 2022753083 GE-513201C -  Análise de Falha SD 29/03 – PF: Lucas_x000a_Devido o SD do TG-C em 29/03, foi realizada a verificação da metering primária (75FGP). Verificado o driver MOOG DS-2000, que controla a metering e o mesmo não indicava falhas e não apresentou anomalias no self check. Tentado movimentar a válvula, sem sucesso. Tentado também movimentar as metering central e secundária, também sem sucesso. Realizado o &quot;reset&quot; da comunicação DeviceNet e após reinicializar, as válvulas central e secundária responderam, mas a primária continuou em falha. A metering primária só operou após &quot;reset&quot; do driver, e ao executar o stroke test, a metring primária apresentou comportamento anormal, com falhas na resposta ao set point. Deixado em teste movimentação das 16:45hs até 18:00 hs, aquisitando o logger com as variáveis de set point, feedback e torque das 3 válvulas. Após a finalização, o arquivo foi enviado ao Eng Lucas para análise. Enviado também um vídeo mostrando o comportamento do feedback em relação ao set point. Em análise preliminar indica falha na válvula primária. Eng. Lucas está avaliando para finalizar a análise da falha e confirmar a necessidade substituição da válvula ou não."/>
    <s v="NÃO"/>
    <s v="Corretiva"/>
    <s v="MV-UC-TS-GE-513201C-01B"/>
    <s v="Válvula metering"/>
    <x v="4"/>
    <x v="12"/>
    <s v="Sistema de combustível"/>
    <s v="Parado o TG e realizado teste de ciclagem, confirmando a falha e necessidade de substituição da mesma."/>
    <d v="2020-04-01T08:00:00"/>
    <d v="2020-04-01T18:00:00"/>
    <d v="2020-03-30T00:48:00"/>
    <n v="9.9999999999417923"/>
    <n v="55.200000000069849"/>
    <s v="NÃO"/>
    <x v="0"/>
    <s v="NÃO"/>
    <s v="1-Falha Mecânica"/>
    <s v="1.6-Emperramento"/>
    <s v="3-Operação/Manutenção"/>
    <s v="3.4-Desgaste e deterioção esperados."/>
    <x v="2"/>
    <s v="1-Substituição"/>
    <n v="65.200000000011642"/>
  </r>
  <r>
    <x v="0"/>
    <x v="7"/>
    <s v="OI 2022753083 GE-513201C -  Análise de Falha SD 29/03 – PF: Lucas_x000a_Fechada a análise de falha e definido que deve ser substituída a válvula metering primária. Com isso já foi delineada a OM, autorizada a execução e negociado a mobilização de caldeiraria para esta demanda._x000a_Realizada de forma imediata a substituição da válvula metering primária, realizada a atualização da curva das válvulas metering central, primária e secundária. Realizado testes de ciclagem da válvula com sucesso."/>
    <s v="NÃO"/>
    <s v="Corretiva planejada"/>
    <s v="MV-UC-TS-GE-513201C-01B"/>
    <s v="Válvula metering"/>
    <x v="4"/>
    <x v="12"/>
    <s v="Sistema de combustível"/>
    <s v="Conforme Observações"/>
    <d v="2020-04-03T07:00:00"/>
    <d v="2020-04-03T19:00:00"/>
    <d v="2020-04-01T18:00:00"/>
    <n v="12"/>
    <n v="36.999999999941792"/>
    <s v="NÃO"/>
    <x v="0"/>
    <s v="NÃO"/>
    <s v="1-Falha Mecânica"/>
    <s v="1.6-Emperramento"/>
    <s v="3-Operação/Manutenção"/>
    <s v="3.4-Desgaste e deterioção esperados."/>
    <x v="2"/>
    <s v="1-Substituição"/>
    <n v="48.999999999941792"/>
  </r>
  <r>
    <x v="0"/>
    <x v="7"/>
    <s v="OM 2022750811 GE-513201A -  Análise de Falha SD 30/03– PF: Lucas_x000a_Hoje foi realizado no primeiro horário a remoção da válvula antiga pela caldeiraria. Antes do horário do almoço, a nova válvula já estava posicionada e com a conexão elétrica feita. Após o almoço a mesma foi instalada e testada com sucesso. Foi realizado o download da nova curva da válvula fornecido pela Siemens. A válvula permaneceu por cerca de 1h realizando stroke-test com data logger para coleta de dados. Por volta das 17h, tudo já estava concluído e o TG-A foi entregue para a OP."/>
    <s v="NÃO"/>
    <s v="Corretiva planejada"/>
    <s v="MV-UC-TS-GE-513201A-01C"/>
    <s v="Válvula metering"/>
    <x v="4"/>
    <x v="17"/>
    <s v="Sistema de combustível"/>
    <s v="Conforme Observações"/>
    <d v="2020-04-06T07:30:00"/>
    <d v="2020-04-06T19:00:00"/>
    <d v="2020-03-31T19:00:00"/>
    <n v="11.499999999941792"/>
    <n v="132.50000000005821"/>
    <s v="NÃO"/>
    <x v="0"/>
    <s v="NÃO"/>
    <s v="1-Falha Mecânica"/>
    <s v="1.6-Emperramento"/>
    <s v="3-Operação/Manutenção"/>
    <s v="3.4-Desgaste e deterioção esperados."/>
    <x v="2"/>
    <s v="1-Substituição"/>
    <n v="144"/>
  </r>
  <r>
    <x v="0"/>
    <x v="7"/>
    <s v="OM 2022778858 - GE-513201A - Sensor de Velocidade ST-5132608A (99PT4) – PF: Lucas_x000a_Conforme programado a equipe retomou a avaliação da avaliação da falha do sensor de velocidade que impediu a partida do TG-A no dia 30/03 após a queda na passagem para o PREMIX. Foi avaliado a resistência do cabo, cartão, bornes, integridade do sensor, gap do sensor e não encontrado nenhuma anormalidade. Foi comparada a medições com o sensor 99PT3 que redundante e apresentaram os mesmos parâmetros de medição."/>
    <s v="NÃO"/>
    <s v="Corretiva planejada"/>
    <s v="99PT4"/>
    <s v="Não identificado"/>
    <x v="4"/>
    <x v="17"/>
    <s v="Controle e monitoramento"/>
    <s v="Realizado a verificação da malha e verificação do sensor, não tendo sido identificado falhas"/>
    <d v="2020-04-15T08:00:00"/>
    <d v="2020-04-15T19:00:00"/>
    <d v="2020-04-06T19:00:00"/>
    <n v="10.999999999883585"/>
    <n v="205.00000000011642"/>
    <s v="NÃO"/>
    <x v="0"/>
    <s v="NÃO"/>
    <s v="3-Falha na Instrumentação"/>
    <s v="3.3- Sinal/Indicação/Alarme falso"/>
    <s v="5-Miscelâneas"/>
    <s v="5.5 Desconhecida"/>
    <x v="4"/>
    <s v="6-Verificação"/>
    <n v="216"/>
  </r>
  <r>
    <x v="0"/>
    <x v="7"/>
    <s v="OM 2022774670 - GE-513201A - Atividade de pré partida – PF: Lucas_x000a_Realizado os testes das válvula de dreno da tocha, central e primária não sendo encontrada nenhuma anormalidade, realizado teste de movimentação do WHRU com sucesso e montado pau de carga para substituição das câmaras 1, 2 e 9 amanhã."/>
    <s v="NÃO"/>
    <s v="Preventiva"/>
    <s v="Não se aplica"/>
    <s v="Não se aplica"/>
    <x v="4"/>
    <x v="17"/>
    <s v="Sistema de combustão"/>
    <s v="Conforme Observações"/>
    <d v="2020-04-16T07:00:00"/>
    <d v="2020-04-16T15:00:00"/>
    <d v="2020-04-15T19:00:00"/>
    <n v="8.0000000000582077"/>
    <n v="12"/>
    <s v="NÃO"/>
    <x v="0"/>
    <s v="NÃO"/>
    <s v="Manutenção preventiva"/>
    <s v="Manutenção preventiva"/>
    <s v="Manutenção preventiva"/>
    <s v="Manutenção preventiva"/>
    <x v="5"/>
    <s v="11-Combinação"/>
    <n v="20.000000000058208"/>
  </r>
  <r>
    <x v="0"/>
    <x v="7"/>
    <s v="OM 2022774670 - GE-513201A - Atividade de pré partida – PF: Lucas_x000a_Conforme programado foi realizado a substituição da câmaras 1, 2, 9 e removido o pau de carga."/>
    <s v="NÃO"/>
    <s v="Preventiva"/>
    <s v="Não se aplica"/>
    <s v="Não se aplica"/>
    <x v="4"/>
    <x v="17"/>
    <s v="Sistema de combustão"/>
    <s v="Conforme Observações"/>
    <d v="2020-04-17T07:30:00"/>
    <d v="2020-04-17T19:00:00"/>
    <d v="2020-04-16T15:00:00"/>
    <n v="11.499999999941792"/>
    <n v="16.5"/>
    <s v="NÃO"/>
    <x v="0"/>
    <s v="NÃO"/>
    <s v="Manutenção preventiva"/>
    <s v="Manutenção preventiva"/>
    <s v="Manutenção preventiva"/>
    <s v="Manutenção preventiva"/>
    <x v="5"/>
    <s v="11-Combinação"/>
    <n v="27.999999999941792"/>
  </r>
  <r>
    <x v="0"/>
    <x v="7"/>
    <s v="OM 2022774670 - GE-513201A - Atividade de pré partida – PF: Lucas_x000a_Conforme acordado com a gerência, foi realizada a limpeza da tochas das câmaras 3 a 8"/>
    <s v="NÃO"/>
    <s v="Preventiva"/>
    <s v="Não se aplica"/>
    <s v="Não se aplica"/>
    <x v="4"/>
    <x v="17"/>
    <s v="Sistema de combustão"/>
    <s v="Conforme Observações"/>
    <d v="2020-04-18T07:30:00"/>
    <d v="2020-04-18T19:00:00"/>
    <d v="2020-04-17T19:00:00"/>
    <n v="11.499999999941792"/>
    <n v="12.500000000058208"/>
    <s v="NÃO"/>
    <x v="0"/>
    <s v="NÃO"/>
    <s v="Manutenção preventiva"/>
    <s v="Manutenção preventiva"/>
    <s v="Manutenção preventiva"/>
    <s v="Manutenção preventiva"/>
    <x v="5"/>
    <s v="11-Combinação"/>
    <n v="24"/>
  </r>
  <r>
    <x v="0"/>
    <x v="7"/>
    <s v="OM 2022774670 - GE-513201A - Atividade de pré partida – PF: Lucas_x000a_Realizada com sucesso a troca das válvulas de dreno da tocha e da central do TG-A. Testadas e funcionando OK. Equipe também elaborou planilha para acompanhar a rastreabilidade destas válvulas. "/>
    <s v="NÃO"/>
    <s v="Preventiva"/>
    <s v="Não se aplica"/>
    <s v="Não se aplica"/>
    <x v="4"/>
    <x v="17"/>
    <s v="Sistema de combustão"/>
    <s v="Conforme Observações"/>
    <d v="2020-04-22T07:00:00"/>
    <d v="2020-04-22T19:00:00"/>
    <d v="2020-04-18T19:00:00"/>
    <n v="12"/>
    <n v="84"/>
    <s v="NÃO"/>
    <x v="0"/>
    <s v="NÃO"/>
    <s v="Manutenção preventiva"/>
    <s v="Manutenção preventiva"/>
    <s v="Manutenção preventiva"/>
    <s v="Manutenção preventiva"/>
    <x v="5"/>
    <s v="11-Combinação"/>
    <n v="96"/>
  </r>
  <r>
    <x v="0"/>
    <x v="7"/>
    <s v="OI 2022811831 - GE-513201A Sinal de Shutdown atuado no CCM – PF: Lucas_x000a_Hoje foi informado pela OP que o CCM do TG-A estava com sinal de SD atuado, deixando a máquina indisponível e não aceitando reset. TM Squinca foi destinado para avaliar e realizou o reset no cartão DeviceNet, solucionando o problema. Acompanhamos ao longo do dia de hoje e o sinal de SD não retornou"/>
    <s v="NÃO"/>
    <s v="Corretiva"/>
    <s v="Rede CCM"/>
    <s v="Cartão DeviceNet"/>
    <x v="4"/>
    <x v="17"/>
    <s v="Controle e monitoramento"/>
    <s v="Conforme Observações"/>
    <d v="2020-04-19T08:00:00"/>
    <d v="2020-04-19T10:00:00"/>
    <d v="2020-04-22T19:00:00"/>
    <n v="1.9999999998835847"/>
    <n v="-82.999999999883585"/>
    <s v="NÃO"/>
    <x v="0"/>
    <s v="NÃO"/>
    <s v="4-Falha Elétrica"/>
    <s v="4.3-Sem energia/tensão"/>
    <s v="5-Miscelâneas"/>
    <s v="5.5 Desconhecida"/>
    <x v="4"/>
    <s v="7-Serviço"/>
    <n v="-81"/>
  </r>
  <r>
    <x v="0"/>
    <x v="7"/>
    <s v="OM 2022780470 GE-513201A/B/C/D - Sistema de Aterramento – PF: Lucas_x000a_Foi dado continuidade nas etapas de verificação do aterramento, conforme IT do Eng. anexos. Foi identificado em campo algumas diferenças em relação a documentação de projeto (documento: DE-3902 00-5132-700-GNE-017).  Em suma, no campo não possuem os dois triângulos de aterramento, como descrito no documento. Apenas existe o triângulo no lado Oeste. _x000a_Realizado também as medições de continuidade e isolamento entre as barras dos diversos aterramentos no PN-GE-513201A-01 (Painel de controle) para atestar o isolamento entre as barras dos diferentes aterramentos do painel. Nestas verificações e medições foram identificados diversos pontos que levam a existência de conexão direta entre os aterramentos dos instrumentos e o aterramento intrinsecamente seguro com o aterramento geral do painel. Estes pontos foram identificados no local com a utilização de fita isolante na cor amarela nos cabos que apresentaram a baixa isolação (ou resistência). Esta atividade deverá continuar, pois há casos em que a falta está em um, ou mais, instrumento ligado a um módulo Flex I/O. Em outros casos em instrumento de campo cujo cabo de shield está diretamente na barra de terra de instrumentação. Foi enviado pelo Eng. Fernando fotos para Siemens apontar uma orientação alternativa àquela proposta na IT, uma vez que teríamos um risco na abertura da malha com TG em operação para continuar as próximas etapas dessa avaliação._x000a_"/>
    <s v="NÃO"/>
    <s v="Corretiva planejada"/>
    <s v="Aterramento TGCP"/>
    <s v="Isolação de aterramentos"/>
    <x v="4"/>
    <x v="17"/>
    <s v="Controle e monitoramento"/>
    <s v="Conforme Observações"/>
    <d v="2020-04-28T07:30:00"/>
    <d v="2020-04-28T19:00:00"/>
    <d v="2020-04-19T10:00:00"/>
    <n v="11.499999999941792"/>
    <n v="213.50000000005821"/>
    <s v="NÃO"/>
    <x v="0"/>
    <s v="NÃO"/>
    <s v="4-Falha Elétrica"/>
    <s v="4.5-Falha de aterramento/falha de isolação"/>
    <s v="2-Fabricação/Instalação"/>
    <s v="2.2-Erro na Instalação"/>
    <x v="9"/>
    <s v="6-Verificação"/>
    <n v="225"/>
  </r>
  <r>
    <x v="0"/>
    <x v="7"/>
    <s v="OM 2020825802 TGA - Reparar/Sanar passagem de gás – PF: Lucas_x000a_Conforme programado foi realizada inspeção nas válvulas de dreno dos filtros de gás combustível em conjunto mecânica e caldeiraria, sendo observado pequenas marcas no assentamento da válvula porém nada profundo e diferente do já havia sido observado nas outras intervenções._x000a_"/>
    <s v="NÃO"/>
    <s v="Corretiva planejada"/>
    <s v="Válvula dreno filtro de gás"/>
    <s v="Vàlvula agulha"/>
    <x v="4"/>
    <x v="17"/>
    <s v="Sistema de combustível"/>
    <s v="Conforme Observações"/>
    <d v="2020-04-29T08:15:00"/>
    <d v="2020-04-29T12:15:00"/>
    <d v="2020-04-28T19:00:00"/>
    <n v="3.9999999999417923"/>
    <n v="13.250000000058208"/>
    <s v="NÃO"/>
    <x v="0"/>
    <s v="NÃO"/>
    <s v="1-Falha Mecânica"/>
    <s v="1.1-Vazamento"/>
    <s v="3-Operação/Manutenção"/>
    <s v="3.3-Erro de manutenção"/>
    <x v="12"/>
    <s v="6-Verificação"/>
    <n v="17.25"/>
  </r>
  <r>
    <x v="0"/>
    <x v="7"/>
    <s v="OM 2022353721 - C-123101D Eliminar Vibração elevada X _x000a_O Compressor vinha operando normalmente, dentro do limite de 11000rpm predeterminado, até que foi inalizado pela equipe da operação por volta das 10h00 de 24/04 um aumento na vibração do Vorecon (XE/XY-12). Os valores passaram de média de 80 mU para em torno de 100 sem nenhuma mudança significativa no processo. Observado ainda que após redução de carga para controle da vibração, houve alarme na vibração da carcaça do Vorecon. Em avaliação conjunta pela equipe de engenharia da MI optamos por parar essa máquina. Foi realizada inspeção visual no Vorecon (Via OM 2022740475) e coleta de dados após partida via ADRE (OM 2022842393). Equipe da Bently / SEQUI analisaram os dados e apontaram possibilidade de ajuste em balanceamento do mancal de saída, para ganhar uma sobrevida de operação e redução nos níveis de vibração. A corretiva definitiva, com troca de componentes do eixo de saída está em andamento e com aquisição de materiais. Em andamento planejamento para intervenções de balanceamento._x000a_"/>
    <s v="sim"/>
    <s v="Corretiva"/>
    <s v="Vorecon"/>
    <s v="VV-C-123101D"/>
    <x v="3"/>
    <x v="5"/>
    <s v="Transmissão de força"/>
    <s v="Inspeção e Correção de Alinhamento"/>
    <d v="2020-04-24T20:00:00"/>
    <d v="2020-04-30T23:59:59"/>
    <d v="2020-03-03T16:00:00"/>
    <n v="147.99972222209908"/>
    <n v="1252.0000000001164"/>
    <s v="SIM"/>
    <x v="0"/>
    <s v="NÃO"/>
    <s v="1-Falha Mecânica"/>
    <s v="1.3-Folga/Alinhamento"/>
    <s v="Em análise"/>
    <s v="5.5 Desconhecida"/>
    <x v="1"/>
    <s v="2-Reparo"/>
    <n v="1399.9997222222155"/>
  </r>
  <r>
    <x v="0"/>
    <x v="7"/>
    <s v="OM 2022233885  C-123101A - Reaperto de bornes_x000a_Realizado reaperto de bornes do Painel de controle e da PSU/Box._x000a_No momento da atividade na PSU box, houve problemas em instrumentos e IHM o que causou a indisponibilidade da maquina."/>
    <s v="NÃO"/>
    <s v="Preventiva"/>
    <s v="Painel de Controle"/>
    <s v="PN-C-123101A"/>
    <x v="3"/>
    <x v="10"/>
    <s v="Controle e monitoramento"/>
    <s v="Reaperto Geral de conexões"/>
    <d v="2020-04-22T15:00:00"/>
    <d v="2020-04-22T19:00:00"/>
    <d v="2020-03-26T17:30:00"/>
    <n v="3.9999999999417923"/>
    <n v="645.50000000005821"/>
    <s v="SIM"/>
    <x v="0"/>
    <s v="NÃO"/>
    <s v="3-Falha na Instrumentação"/>
    <s v="3.3- Sinal/Indicação/Alarme falso"/>
    <s v="3-Operação/Manutenção"/>
    <s v="3.3-Erro de manutenção"/>
    <x v="9"/>
    <s v="4-Ajuste"/>
    <n v="649.5"/>
  </r>
  <r>
    <x v="0"/>
    <x v="7"/>
    <s v="OI 2022829748 C-123101A - Falha Geradora N2_x000a_Após a identificação da vibração elevada no compressor de venda D, foi tentado preparação da partida da máquina A sem sucesso com informação da OP de falha no sistema de N2 impedindo a partida da máquina. Foi mobilizado apoio da instrumentação para intervenção imediata. Em campo em análise rápida junto a equipe da automação foi tentado modular a SX-ROV-35 sem sucesso pelo PLC, após algumas medições em campo verificou-se ausência de tensão, em verificação no PLC foi constatado uma falha na saída digital para o campo. Foi realizado reset no PLC de intertravamento normalizando todas as saídas digitais do PLC. Feito isso, foi realizado nova preparação da máquina e partida com sucesso por volta das 08h30. Após a entrada em operação desta máquina foi parada a máquina D._x000a_"/>
    <s v="sim"/>
    <s v="Corretiva planejada"/>
    <s v="Saída de PLC"/>
    <s v="PN-C-123101A"/>
    <x v="3"/>
    <x v="10"/>
    <s v="Controle e monitoramento"/>
    <s v="Reset em PLC"/>
    <d v="2020-04-24T17:00:00"/>
    <d v="2020-04-24T21:10:00"/>
    <d v="2020-04-22T19:00:00"/>
    <n v="4.1666666666278616"/>
    <n v="46.000000000116415"/>
    <s v="SIM"/>
    <x v="0"/>
    <s v="NÃO"/>
    <s v="3-Falha na Instrumentação"/>
    <s v="3.3- Sinal/Indicação/Alarme falso"/>
    <s v="3-Operação/Manutenção"/>
    <s v="3.3-Erro de manutenção"/>
    <x v="9"/>
    <s v="2-Reparo"/>
    <n v="50.166666666744277"/>
  </r>
  <r>
    <x v="0"/>
    <x v="7"/>
    <s v="OI 2022829876 C-123101E - Análise de Falha _x000a_Houve uma série de falha no compressor de Venda E na partida, que se manifestava com log XS-21, que a princípio estaria associada a uma falha de acoplamento da clutch. _x000a_Com o avançar do análise, identificamos que a falha estava relacionada a um problema em memória/bloco de temporização de PLC. Deverá ser realizada uma atualização de Firmware para correção do problema. _x000a_obs.: este registro será dividido em três eventos para contabilizar as indisponibilidades"/>
    <s v="sim"/>
    <s v="Corretiva"/>
    <s v="PLC GE Fanuc"/>
    <s v="PN-C-123101E"/>
    <x v="3"/>
    <x v="14"/>
    <s v="Controle e monitoramento"/>
    <s v="Reset em PLC e atualização de Firmware"/>
    <d v="2020-04-24T17:00:00"/>
    <d v="2020-04-24T19:00:00"/>
    <d v="2020-03-11T17:00:00"/>
    <n v="1.9999999998835847"/>
    <n v="1056"/>
    <s v="SIM"/>
    <x v="1"/>
    <s v="NÃO"/>
    <s v="3-Falha na Instrumentação"/>
    <s v="3.3- Sinal/Indicação/Alarme falso"/>
    <s v="3-Operação/Manutenção"/>
    <s v="3.3-Erro de manutenção"/>
    <x v="3"/>
    <s v="2-Reparo"/>
    <n v="1057.9999999998836"/>
  </r>
  <r>
    <x v="0"/>
    <x v="7"/>
    <s v="OI 2022829876 C-123101E - Análise de Falha _x000a_Houve uma série de falha no compressor de Venda E na partida, que se manifestava com log XS-21, que a princípio estaria associada a uma falha de acoplamento da clutch. _x000a_Com o avançar do análise, identificamos que a falha estava relacionada a um problema em memória/bloco de temporização de PLC. Deverá ser realizada uma atualização de Firmware para correção do problema. _x000a_obs.: este registro será dividido em três eventos para contabilizar as indisponibilidades"/>
    <s v="sim"/>
    <s v="Corretiva"/>
    <s v="PLC GE Fanuc"/>
    <s v="PN-C-123101E"/>
    <x v="3"/>
    <x v="14"/>
    <s v="Controle e monitoramento"/>
    <s v="Reset em PLC e atualização de Firmware"/>
    <d v="2020-04-26T15:00:00"/>
    <d v="2020-04-26T18:00:00"/>
    <d v="2020-04-25T17:00:00"/>
    <n v="3"/>
    <n v="21.999999999941792"/>
    <s v="SIM"/>
    <x v="0"/>
    <s v="NÃO"/>
    <s v="3-Falha na Instrumentação"/>
    <s v="3.3- Sinal/Indicação/Alarme falso"/>
    <s v="3-Operação/Manutenção"/>
    <s v="3.3-Erro de manutenção"/>
    <x v="9"/>
    <s v="2-Reparo"/>
    <n v="24.999999999941792"/>
  </r>
  <r>
    <x v="0"/>
    <x v="7"/>
    <s v="OI 2022829876 C-123101E - Análise de Falha _x000a_Houve uma série de falha no compressor de Venda E na partida, que se manifestava com log XS-21, que a princípio estaria associada a uma falha de acoplamento da clutch. _x000a_Com o avançar do análise, identificamos que a falha estava relacionada a um problema em memória/bloco de temporização de PLC. Deverá ser realizada uma atualização de Firmware para correção do problema. _x000a_obs.: este registro será dividido em três eventos para contabilizar as indisponibilidades"/>
    <s v="sim"/>
    <s v="Corretiva"/>
    <s v="PLC GE Fanuc"/>
    <s v="PN-C-123101E"/>
    <x v="3"/>
    <x v="14"/>
    <s v="Controle e monitoramento"/>
    <s v="Reset em PLC e atualização de Firmware"/>
    <d v="2020-04-27T08:00:00"/>
    <d v="2020-04-27T19:00:00"/>
    <d v="2020-04-26T18:00:00"/>
    <n v="10.999999999883585"/>
    <n v="14.000000000058208"/>
    <s v="SIM"/>
    <x v="0"/>
    <s v="NÃO"/>
    <s v="3-Falha na Instrumentação"/>
    <s v="3.3- Sinal/Indicação/Alarme falso"/>
    <s v="3-Operação/Manutenção"/>
    <s v="3.3-Erro de manutenção"/>
    <x v="9"/>
    <s v="2-Reparo"/>
    <n v="24.999999999941792"/>
  </r>
  <r>
    <x v="0"/>
    <x v="7"/>
    <s v="OI 2022829565 TIC-1231217 Controlador em manual _x000a_Hoje conforme combinado no REDIA de sexta-feira autorizada pelo GAT, foi realizada atividade extraprogramada para automação para sanar a falha na malha de controle do TIC-217 pertinente aos ventiladores do cooler de gás do venda E. Verificado na estratégia de controle Fieldbus a perda do link do TIT-217, foi realizado criação do link novo juntamente download na estratégia, feito isso, a malha de controle foi restabelecida. Após a intervenção foi realizado teste dos ventiladores operando através da malha de controle tanto em automático quanto em manual com sucesso, a operação conseguiu alterar os sets de controle sem anormalidades. Equipamento testado e liberado para operação._x000a_"/>
    <s v="NÃO"/>
    <s v="Corretiva"/>
    <s v="Controlador de Temperatura"/>
    <s v="TIC-1231217"/>
    <x v="3"/>
    <x v="14"/>
    <s v="Controle e monitoramento"/>
    <s v="Reestabelecido link na malha de controle Fieldbus"/>
    <d v="2020-04-26T08:00:00"/>
    <d v="2020-04-26T15:00:00"/>
    <d v="2020-04-25T17:00:00"/>
    <n v="6.9999999999417923"/>
    <n v="15"/>
    <s v="NÃO"/>
    <x v="0"/>
    <s v="NÃO"/>
    <s v="3-Falha na Instrumentação"/>
    <s v="3.3- Sinal/Indicação/Alarme falso"/>
    <s v="3-Operação/Manutenção"/>
    <s v="3.3-Erro de manutenção"/>
    <x v="9"/>
    <s v="2-Reparo"/>
    <n v="21.999999999941792"/>
  </r>
  <r>
    <x v="0"/>
    <x v="7"/>
    <s v="OE 2022804640 C-123101E Substituir membrana sistema N2 _x000a_Hoje conforme combinado devido instabilidade no sistema de geração do N2 do venda E, foi autorizado PT imediata pelo GAT para substituição da membrana de N2 pela mecânica. Já havia uma ordem existente apta para inclusão na programação da S#18 que aproveitamos para antecipar sua execução. Foi retirado material sobressalente do estoque do feito a sua substituição em campo sem maiores delongas. A única ressalva dessa ordem foi quanto a uma etapa de automação para ajustar o SET da PCV-43, essa etapa não foi realizada porque não tem nenhuma menção ou documento anexo contendo o valor ou qualquer outro registro com referencia a esse ajuste._x000a_"/>
    <s v="NÃO"/>
    <s v="Corretiva planejada"/>
    <s v="Membrana de N2"/>
    <m/>
    <x v="3"/>
    <x v="14"/>
    <s v="Sistema de selagem do eixo"/>
    <s v="Substituição de Membrana"/>
    <d v="2020-04-25T08:00:00"/>
    <d v="2020-04-25T17:00:00"/>
    <d v="2020-04-24T19:00:00"/>
    <n v="9"/>
    <n v="13.000000000116415"/>
    <s v="NÃO"/>
    <x v="0"/>
    <s v="NÃO"/>
    <s v="3-Falha na Instrumentação"/>
    <s v="3.3- Sinal/Indicação/Alarme falso"/>
    <s v="3-Operação/Manutenção"/>
    <s v="3.3-Erro de manutenção"/>
    <x v="9"/>
    <s v="2-Reparo"/>
    <n v="22.000000000116415"/>
  </r>
  <r>
    <x v="0"/>
    <x v="7"/>
    <s v="OI 2022779344 - PN-123003-AQ-C-3123102A-01-Corrigir funcionamento – PF: Boito_x000a_Hoje pela manhã tomamos ciência pela PST do COTUR da dificuldade de aquecimento do óleo do C-3123102A. De imediato foi envolvida a Engenharia, que avaliou o sistema e indicou que o problema poderia estar nas resistências de aquecimento"/>
    <s v="NÃO"/>
    <s v="Intervenção por condição"/>
    <s v="TV-31231906"/>
    <s v="Posicionar da válvula"/>
    <x v="1"/>
    <x v="8"/>
    <s v="Controle e monitoramento"/>
    <s v="Substituição do posicionador"/>
    <d v="2020-04-08T15:00:00"/>
    <d v="2020-04-10T19:00:00"/>
    <d v="2020-02-14T17:00:00"/>
    <n v="51.999999999941792"/>
    <n v="1293.9999999999418"/>
    <s v="NÃO"/>
    <x v="0"/>
    <s v="NÃO"/>
    <s v="3-Falha na Instrumentação"/>
    <s v="3.1-Falha de Controle"/>
    <s v="5-Miscelâneas"/>
    <s v="5.5 Desconhecida"/>
    <x v="0"/>
    <s v="1-Substituição"/>
    <n v="1345.9999999998836"/>
  </r>
  <r>
    <x v="0"/>
    <x v="7"/>
    <s v="OI 2022592198 - C-123102A # Falha indicação Bently Nevada – PF: Boito_x000a_Hoje fomos acionados para verificar o Bently que estava apresentando falha na indicação dos instrumentos relacionados ao Bently Nevada. Solicitado pelo Gerente do ativo a intervenção de imediato no sistema. Em avaliação previa pela automação foi verificado que a falha existente é de comunicação entre o Bently e o PLC local, porem as proteções estão ativas, apenas as variáveis que não estão subindo. _x000a_"/>
    <s v="sim"/>
    <s v="Intervenção por condição"/>
    <s v="TSHH_1231523A."/>
    <s v="PLC"/>
    <x v="1"/>
    <x v="6"/>
    <s v="Controle e monitoramento"/>
    <s v="Reaperto de bornes e reset cartão CLP"/>
    <d v="2020-04-13T10:05:00"/>
    <d v="2020-04-13T17:00:00"/>
    <d v="2020-02-16T13:57:00"/>
    <n v="6.9166666666860692"/>
    <n v="1364.1333333333023"/>
    <s v="SIM"/>
    <x v="1"/>
    <s v="NÃO"/>
    <s v="3-Falha na Instrumentação"/>
    <s v="3.3- Sinal/Indicação/Alarme falso"/>
    <s v="3-Operação/Manutenção"/>
    <s v="3.3-Erro de manutenção"/>
    <x v="2"/>
    <s v="8-Teste"/>
    <n v="1371.0499999999884"/>
  </r>
  <r>
    <x v="0"/>
    <x v="7"/>
    <s v="OM 2022738302 B-3123101A - TROCAR ÓLEO CABEÇ. PROP. – PF: Suzuki_x000a_Em abrangência da falha ocorrida na bomba B na semana 13 por contaminação no óleo, foi realizada flushing no sistema sendo identificado sujeira mas não identificado a presença de água. Realizada a troca do óleo do cabeçote hidráulico, testada a bomba e correspondeu com sucesso. Com isso foi parada a retornado com a bomba B._x000a__x000a_"/>
    <s v="NÃO"/>
    <s v="Corretiva planejada"/>
    <s v="óleo"/>
    <s v="óleo"/>
    <x v="2"/>
    <x v="85"/>
    <s v="Bombas"/>
    <s v="drenagem e troca do óleo hidráulico de trabalho"/>
    <d v="2020-04-01T10:00:00"/>
    <d v="2020-04-01T16:20:00"/>
    <d v="2020-03-06T11:30:00"/>
    <n v="6.3333333333721384"/>
    <n v="622.5"/>
    <s v="SIM"/>
    <x v="0"/>
    <s v="NÃO"/>
    <s v="5-Falha Externa"/>
    <s v="5.2-Contaminação"/>
    <s v="2-Fabricação/Instalação"/>
    <s v="2.2-Erro na Instalação"/>
    <x v="2"/>
    <s v="10-Revisão geral"/>
    <n v="628.83333333337214"/>
  </r>
  <r>
    <x v="0"/>
    <x v="7"/>
    <s v="Nota 12258128 - CF-M-B-513203 Falha inversor – PF: Suzuki (PST COTUR - CONCLUÍDO)_x000a_Durante o final de semana, foi informado pela OP sobre falha no inversor da B-513203 de óleo térmico. Em análise iniciar feita pela CCT e TM Squinca ontem, foi identificada a necessidade de trocar o cartão Fieldbus utilizado para controle do inversor a partir da demanda de óleo térmico da planta. Assim, decidimos realizar a tarefa hoje, através de PT sem OM pois o SAP não estava aceitando a criação de OMs. Realizada a reserva manual do cartão e feita a troca. OP realizou as manobras para colocar esta bomba para operar e tivemos sucesso no controle automático da rotação da bomba através do_x000a__x000a__x000a_OM 2022774736_x000a_CF-M-B-513203 Falha inversor_x000a_Causa:_x000a_Atuação:  Verificado junto a CCT, verificada a indicação de fio partido._x000a_Após diversos testes, foi diagnosticado que o sinal que comanda a_x000a_frequência, não estava estável, variando e causando a falha. Foi trocado_x000a_o cartão HI302O, comissionado e feito download, colocado um resistor em_x000a_serie com multímetro para fazer loop teste, antes de religar ao_x000a_inversor. Refeita a ligação, realizado um loop test com sinal direto da_x000a_ECOS, funcionando normal. Passada a informação para coordenação e_x000a_colocada para operar._x000a_Ficando em acompanhamento._x000a_Situação deixada: OK_x000a_Hora: 13:00 as 18:00_x000a_Responsável: Squinca_x000a__x000a_EXECUTADO PELA PT-13395875_x000a__x000a_ATENDIDO SERVIÇO IMEDITATO SOLICITADO PELA OPERAÇÃO._x000a_CONSTATADO JUNTO COM A EQUIPE DE AUTOMAÇÃO DEFEITO NO CARTÃO FIELDBUS, APÓS TROCA DO CARTÃO FORAM EXECUTADOS OS DEVIDOS TESTES DE FUNCIONAMENTO E CORRIGIDO A FALHA AI1163 (CABO ROMPIDO). CONSTATADO NA TELA DA IHM QUE O EQUIPAMENTO ESTA ATUANDO COM 2973RPM / 138,5A / FREQ.49,5._x000a__x000a_OBS. REDE DEVICE NET ESTÁ INOPERANTE. VISUALIZAÇÕES APENAS PELO WORKSTATION._x000a__x000a_Substituido cartao fieldbus NM 11.289.984 (a reserva foi realizada_x000a_através da transação MB21_x000a_"/>
    <s v="NÃO"/>
    <s v="Corretiva"/>
    <s v="Inversor"/>
    <s v="cartão Fieldbus"/>
    <x v="2"/>
    <x v="53"/>
    <s v="Controle e monitoramento"/>
    <s v="troca do cartão"/>
    <d v="2020-04-07T09:00:00"/>
    <d v="2020-04-07T18:00:00"/>
    <d v="2019-12-12T16:00:00"/>
    <n v="9"/>
    <n v="2801.0000000000582"/>
    <s v="SIM"/>
    <x v="0"/>
    <s v="NÃO"/>
    <s v="5-Falha Externa"/>
    <s v="6-Miscelâneas"/>
    <s v="5-Miscelâneas"/>
    <s v="3.4-Desgaste e deterioção esperados."/>
    <x v="3"/>
    <s v="1-Substituição"/>
    <n v="2810.0000000000582"/>
  </r>
  <r>
    <x v="0"/>
    <x v="7"/>
    <s v="OM 2022796992 - C-UC-513401G Corrigir Sobrecarga motor_x000a_OM 2022799127 - MANUT PREV C-UC-513401G MECANICA – PF: Boito_x000a_Realizada hoje a preventiva no compressor de ar G, em conjunto com a verificação dos desarmes frequentes por sobrecarga. TMs descobriram que não se tratava de sobrecarga no motor do ventilador, como era suposto, mas sim no motor do próprio compressor. A conclusão foi devido ao fato de termos encontrado o filtro separador totalmente saturado, quase &quot;sugado&quot; pelo compressor. Foi feita a troca deste filtro e dos demais, atendendo à preventiva. TM Flaviano também foi envolvido e não constatou nenhuma anormalidade nos parâmetros elétricos tanto do motor do ventilador quanto do compressor. Compressor está disponível e iremos acompanhar se os _x000a_"/>
    <s v="NÃO"/>
    <s v="Preventiva"/>
    <s v="Preventiva"/>
    <s v="Preventiva"/>
    <x v="8"/>
    <x v="83"/>
    <s v="Compressor"/>
    <s v="Preventiva pacote de compressão G"/>
    <d v="2020-04-22T08:00:00"/>
    <d v="2020-04-22T17:00:00"/>
    <d v="2018-12-28T16:45:00"/>
    <n v="9"/>
    <n v="11535.250000000116"/>
    <s v="NÃO"/>
    <x v="0"/>
    <s v="NÃO"/>
    <s v="Manutenção preventiva"/>
    <s v="Manutenção preventiva"/>
    <s v="Manutenção preventiva"/>
    <s v="Manutenção preventiva"/>
    <x v="5"/>
    <s v="10-Revisão geral"/>
    <n v="11544.250000000116"/>
  </r>
  <r>
    <x v="0"/>
    <x v="7"/>
    <s v="OM 2022778802 - MANUT PREV C-UC-513401A MECANICA – PF: Boito_x000a_Conforme programado foi realizado a preventiva do compressor de ar A, sem registro de anormalidades. Equipamento testado e liberado para operação por volta das 18h30._x000a_"/>
    <s v="NÃO"/>
    <s v="Preventiva"/>
    <s v="Preventiva"/>
    <s v="Preventiva"/>
    <x v="8"/>
    <x v="87"/>
    <s v="Compressor"/>
    <s v="Preventiva pacote de compressão G"/>
    <d v="2020-04-24T08:00:00"/>
    <d v="2020-04-24T18:30:00"/>
    <d v="2019-02-10T10:30:00"/>
    <n v="10.5"/>
    <n v="10533.500000000058"/>
    <s v="NÃO"/>
    <x v="0"/>
    <s v="NÃO"/>
    <s v="Manutenção preventiva"/>
    <s v="Manutenção preventiva"/>
    <s v="Manutenção preventiva"/>
    <s v="Manutenção preventiva"/>
    <x v="5"/>
    <s v="10-Revisão geral"/>
    <n v="10544.000000000058"/>
  </r>
  <r>
    <x v="0"/>
    <x v="1"/>
    <s v="OM 2022780470 GE-513201A/B/C/D - Sistema de Aterramento – PF: Lucas_x000a_Foram verificados, através das conexões de bornes e cabos multivias conectados diretamente à barra de aterramento IG, o aterramento dos instrumentos de campo. Foram identificados os instrumentos cujos aterramentos estão em contato com aterramento elétrico do painel (Barra PG). O mesmo procedimento foi aplicado à barra IG, onde também se identificou instrumentos com problemas de aterramento. "/>
    <s v="NÃO"/>
    <s v="Corretiva planejada"/>
    <s v="Aterramento TGCP"/>
    <s v="Isolação de aterramentos"/>
    <x v="4"/>
    <x v="17"/>
    <s v="Controle e monitoramento"/>
    <s v="Conforme Observações"/>
    <d v="2020-05-08T07:30:00"/>
    <d v="2020-05-08T17:20:00"/>
    <d v="2020-04-29T12:15:00"/>
    <n v="9.8333333332557231"/>
    <n v="211.25000000005821"/>
    <s v="NÃO"/>
    <x v="0"/>
    <s v="NÃO"/>
    <s v="4-Falha Elétrica"/>
    <s v="4.5-Falha de aterramento/falha de isolação"/>
    <s v="2-Fabricação/Instalação"/>
    <s v="2.2-Erro na Instalação"/>
    <x v="9"/>
    <s v="6-Verificação"/>
    <n v="221.08333333331393"/>
  </r>
  <r>
    <x v="0"/>
    <x v="1"/>
    <s v="OM 2022780470 GE-513201A/B/C/D - Sistema de Aterramento – PF: Lucas_x000a_Realizada a medição da continuidade/isolação entre as barras de aterramento do painel, conforme Instrução Técnica. Para todas as situações encontradas continuidade elétrica entre as barras ISG, IG e PG. Realizada a verificação, através das conexões de bornes e cabos multivias conectados diretamente à barra de aterramento IG, o aterramento dos instrumentos de campo; verificados também quais são os instrumentos que são de segurança intrínseca e se estão conectados à barra ISG; verificação o aterramento de instrumentos e cabos a partir do TGCP para o campo. Foram encontrados pontos de atenção e não conformidades, tais como: como shield de cabo digital interligado ao terra do painel. Amanhã será fechado relatório consolidado contendo todos os dados levantados no campo para retorno a análise de falha junto ao Eng. Ranaudo. Essas duas etapas programadas foram finalizadas."/>
    <s v="NÃO"/>
    <s v="Corretiva planejada"/>
    <s v="Aterramento TGCP"/>
    <s v="Isolação de aterramentos"/>
    <x v="4"/>
    <x v="12"/>
    <s v="Controle e monitoramento"/>
    <s v="Conforme Observações"/>
    <d v="2020-05-09T07:10:00"/>
    <d v="2020-05-09T17:30:00"/>
    <d v="2020-04-03T19:00:00"/>
    <n v="10.333333333313931"/>
    <n v="852.16666666668607"/>
    <s v="NÃO"/>
    <x v="0"/>
    <s v="NÃO"/>
    <s v="4-Falha Elétrica"/>
    <s v="4.5-Falha de aterramento/falha de isolação"/>
    <s v="2-Fabricação/Instalação"/>
    <s v="2.2-Erro na Instalação"/>
    <x v="9"/>
    <s v="6-Verificação"/>
    <n v="862.5"/>
  </r>
  <r>
    <x v="0"/>
    <x v="1"/>
    <s v="OI 2022720087 GE-513201A - Falha G-60 – PF: Lucas_x000a_13/05 INFORMATIVO:_x000a_GE-513201A - Falha G-60 Após a parada do TG-A ao final do dia pós passagem do TG-D para PREMIX foi acionado a manutenção para verificar uma falha no módulo G-60. Em campo verificamos a indicação de falha no cartão 8F do rack. Foi realizado o procedimento de reset desligando a fonte e sacando o cartão, porém a falha retornava assim que módulo finalizava o boot aparecia a indicação no visor da falha “Trouble/Alarme no cartão 8F”. Chegamos a realizar a troca deste cartão por outro sobressalente que tínhamos no laboratório, no entanto, também não houve sucesso. Informamos a operação que essa condição não é impeditiva de partida, porém a máquina rodaria sem proteção do relé, o que não é desejável. Para este cenário foi emitida alguns meses atrás uma ARO. O COTUR ficou de recuperar essa ARO para deixar no registro da PST, caso tenhamos uma condição de emergência podemos partir essa máquina mediante ativação da ARO. Amanhã envolveremos nosso time de campo e de engenharia para tratar essa demanda. Informado pelo TM Flaviano que ele já encaminhou todos os dados para equipe SAP para criar os NM´s de todos módulos para aquisição de um rack completo para substituição no TG-A._x000a__x000a_[14/05] Diante da indisponibilidade do TG-A, foi emitida PT imediata para verificação do G-60 devido o mesmo não estar aceitando o reset. Foi realizada a verificação das resistências de enrolamento dos TC e TP, onde foi encontrada uma pequena diferença na medição do TC da fase C  do conjunto do K13. Não foi realizada a megagem dos circuitos, pois o circuito compartilhava o mesmo conjunto de TP com outros equipamentos e podiam provocar danos a esses equipamentos. Foi realizada a medição também do resistor de aterramento que é medido também pelo cartão e o mesmo apresenta que está aberto. Realizada trocas de cartão, porém a falha não sumiu, o conjunto de cartões foi recomposto e nenhum cartão foi trocado. Realizada a verificação da fonte de alimentação DC e a mesma apresentou 123V de medição aparentemente sem anormalidade. O Equipamento normalizou a falha após o desligamento da fonte de alimentação por um período de cerca de 5 minutos. Não foi realizada a troca do Rack pois o sistema normalizou após o religamento do Rack, disponibilizando a máquina. Realizado o backup das configurações e coleta dos eventos antes e após normalização para avaliação e assim tentar identificar uma possível falha. Alinhado com a equipe da  CCT para monitorar o sistema durante o turno da noite. Como não foi encontrada nenhuma anormalidade plausível para a correção falha, segue em avaliação pela equipe para diagnosticar a real falha do conjunto._x000a_"/>
    <s v="NÃO"/>
    <s v="Corretiva planejada"/>
    <s v="G-60"/>
    <s v="Relé de proteção"/>
    <x v="4"/>
    <x v="17"/>
    <s v="Controle e monitoramento"/>
    <s v="Realizado veriicação de alguns componentes do sistema de medição associado, tentativa de substituição dos cartões e reset do rack como um todo."/>
    <d v="2020-05-14T08:00:00"/>
    <d v="2020-05-14T17:00:00"/>
    <d v="2020-05-08T17:20:00"/>
    <n v="9"/>
    <n v="134.66666666680248"/>
    <s v="NÃO"/>
    <x v="0"/>
    <s v="NÃO"/>
    <s v="4-Falha Elétrica"/>
    <s v="4.0-Geral"/>
    <s v="2-Fabricação/Instalação"/>
    <s v="2.1-Erro de Fabricação"/>
    <x v="4"/>
    <s v="7-Serviço"/>
    <n v="143.66666666680248"/>
  </r>
  <r>
    <x v="0"/>
    <x v="1"/>
    <s v="OM 2022521467 – GE-513201C – Lavagem de 1000H – PF: Lucas_x000a_Conforme programado foi realizada a lavagem complementar sem espaço confinado, para a realização da boroscopia pela equipe da OTBM amanhã 19/05"/>
    <s v="NÃO"/>
    <s v="Preventiva"/>
    <s v="Não se aplica"/>
    <s v="Não se aplica"/>
    <x v="4"/>
    <x v="12"/>
    <s v="Compressor"/>
    <s v="Lavagem"/>
    <d v="2020-05-18T07:30:00"/>
    <d v="2020-05-18T17:15:00"/>
    <d v="2020-05-09T17:30:00"/>
    <n v="9.75"/>
    <n v="206.00000000005821"/>
    <s v="NÃO"/>
    <x v="0"/>
    <s v="NÃO"/>
    <s v="Manutenção preventiva"/>
    <s v="Manutenção preventiva"/>
    <s v="Manutenção preventiva"/>
    <s v="Manutenção preventiva"/>
    <x v="5"/>
    <s v="5-Conservação"/>
    <n v="215.75000000005821"/>
  </r>
  <r>
    <x v="0"/>
    <x v="1"/>
    <s v="OM 2022527133 - GE-513201C ANÁLISE BOROSCÓPICA – PF: Lucas_x000a_Iniciada a boroscopia no TG-C com apoio da equipe da OTBM. Feito compressor de baixa, IP e LP. Previsão de finalização em mais 2 dias. Máquina está sendo deixada disponível ao final do dia._x000a_"/>
    <s v="NÃO"/>
    <s v="Preventiva"/>
    <s v="Não se aplica"/>
    <s v="Não se aplica"/>
    <x v="4"/>
    <x v="12"/>
    <s v="Compressor"/>
    <s v="Boroscopia"/>
    <d v="2020-05-19T07:00:00"/>
    <d v="2020-05-19T16:30:00"/>
    <d v="2020-05-18T17:15:00"/>
    <n v="9.5000000000582077"/>
    <n v="13.749999999941792"/>
    <s v="NÃO"/>
    <x v="0"/>
    <s v="NÃO"/>
    <s v="Manutenção preventiva"/>
    <s v="Manutenção preventiva"/>
    <s v="Manutenção preventiva"/>
    <s v="Manutenção preventiva"/>
    <x v="5"/>
    <s v="9-Inspeção"/>
    <n v="23.25"/>
  </r>
  <r>
    <x v="0"/>
    <x v="1"/>
    <s v="OM 2022527133 - GE-513201C ANÁLISE BOROSCÓPICA – PF: Lucas_x000a_Hoje a boroscopia do TG-C teve bom andamento e foi possível finalizar todas as imagens. Em conversa com Miguel da OTBM ao final da atividade, foi comentado que no geral, a turbina se encontra em muito bom estado. Agora aguardaremos o relatório a ser enviado pela equipe à nossa Engenharia. TG disponível._x000a_"/>
    <s v="NÃO"/>
    <s v="Preventiva"/>
    <s v="Não se aplica"/>
    <s v="Não se aplica"/>
    <x v="4"/>
    <x v="12"/>
    <s v="Compressor"/>
    <s v="Boroscopia"/>
    <d v="2020-05-20T08:30:00"/>
    <d v="2020-05-20T16:30:00"/>
    <d v="2020-05-19T16:30:00"/>
    <n v="8.0000000000582077"/>
    <n v="15.999999999941792"/>
    <s v="NÃO"/>
    <x v="0"/>
    <s v="NÃO"/>
    <s v="Manutenção preventiva"/>
    <s v="Manutenção preventiva"/>
    <s v="Manutenção preventiva"/>
    <s v="Manutenção preventiva"/>
    <x v="5"/>
    <s v="9-Inspeção"/>
    <n v="24"/>
  </r>
  <r>
    <x v="0"/>
    <x v="1"/>
    <s v="OI 2022939884 GE-513201D - Análise de Falha SD 25/05 – PF: Lucas_x000a_Logo após a queda do TGD por volta das 10h00 foi mobilizado equipe de automação para levantamento dos dados de logger para início da análise de falha deste evento junto a equipe de engenharia e grandes máquinas. Pelos logs coletados verificamos para ver que houve falha dos sensores 39PTDEX e 39PTDEY ao mesmo tempo, voltando ao normal aproximadamente 30 segundos depois, ao mesmo tempo também. Esses sensores estão associados ao mesmo cartão. Há os sensores 39PTNEX e 39PTNEY no mesmo cartão, que não apresentaram falha. Por isso, foi recomendado realizar verificação da instalação em campo dos sensores e também do cartão no painel. Durante o REDIA foi acordado para que fosse realizado a troca do cartão por desencargo. Com apoio do Eng. Lucas foi verificado e validado os PN´s dos cartões do Bently, em seguida emitida a reserva Nº 94999908-1/2 sendo uma unidade do NM 11.418.207 Módulo p/analis./col.vibr. Bently (Frontal) e mais uma unidade do NM 10.169.886 Módulo p/compr. SULZER(Traseira). Foi emitida PT após o horário do almoço; retirados os dois cartões do almoxarifado pela automação; realizado a troca em campo; foi necessária atualizar o firmware dos cartões e realizar download da configuração. Em paralelo a equipe de instrumentação realizou medições dos quatro sensores em campo, foram verificados integridade do cabeamento, sensores, proximitors, e resistência ôhmica, porém não foi encontrada anormalidades, segue os valores levantados; 39PTDEX - 9,7V - 10,4 ohms; 39PTDEY - 9,74 - 10,5 ohms; 39PTNEX - 9,34V - 11,0 ohms; 39PTNEY - 9,74V - 10,8 ohms. Os dados serão encaminhados para equipe de engenharia para subsidiar a continuidade da análise de falha. Atividade finalizada por volta das 18h00, equipamento liberado para operação."/>
    <s v="sim"/>
    <s v="Corretiva planejada"/>
    <s v="39PTDEX e 39PTDEY"/>
    <s v="Cartão de IO no rack 3500"/>
    <x v="4"/>
    <x v="15"/>
    <s v="Controle e monitoramento"/>
    <s v="Realizado a substituição do cartão"/>
    <d v="2020-05-25T10:00:00"/>
    <d v="2020-05-25T18:00:00"/>
    <d v="2020-03-30T19:50:00"/>
    <n v="8.0000000000582077"/>
    <n v="1334.1666666665697"/>
    <s v="SIM"/>
    <x v="1"/>
    <s v="NÃO"/>
    <s v="3-Falha na Instrumentação"/>
    <s v="3.2 - Sem sinal/indicação/alarme"/>
    <s v="2-Fabricação/Instalação"/>
    <s v="2.1-Erro de Fabricação"/>
    <x v="2"/>
    <s v="1-Substituição"/>
    <n v="1342.1666666666279"/>
  </r>
  <r>
    <x v="0"/>
    <x v="1"/>
    <s v="OM 2022941867 TG-D - Atividades de Pré Partida – PF: Lucas_x000a_Conforme programado iniciamos hoje as atividades de pré-partida dessa máquina. Foi realizada montagem de pau de carga no interior do hood; realizado a troca das válvulas de dreno primária, central e tocha por outras já revisadas sobressalentes já com os &quot;novos internos de inox&quot;. Não foi encontrada presença de condensado nas linhas durante a troca das válvulas. As válvulas removidas foram testadas em bancada e apresentam comportamento normal, posteriormente elas serão desmontadas para verificação e revisão dos seus internos. Também foi realizado o teste funcional do WHRU e RIC com sucesso, ambos equipamentos atuaram sem registro de anormalidades. Atividade prossegue amanhã com as etapas de troca das três câmaras de combustão pela equipe da mecânica. Equipamento liberado ao final desta tarefa"/>
    <s v="NÃO"/>
    <s v="Preventiva"/>
    <s v="Não se aplica"/>
    <s v="Não se aplica"/>
    <x v="4"/>
    <x v="15"/>
    <s v="Sistema de combustão"/>
    <s v="Conforme Observações"/>
    <d v="2020-05-28T07:00:00"/>
    <d v="2020-05-28T18:30:00"/>
    <d v="2020-05-25T18:00:00"/>
    <n v="11.500000000116415"/>
    <n v="60.999999999941792"/>
    <s v="NÃO"/>
    <x v="0"/>
    <s v="NÃO"/>
    <s v="Manutenção preventiva"/>
    <s v="Manutenção preventiva"/>
    <s v="Manutenção preventiva"/>
    <s v="Manutenção preventiva"/>
    <x v="5"/>
    <s v="7-Serviço"/>
    <n v="72.500000000058208"/>
  </r>
  <r>
    <x v="0"/>
    <x v="1"/>
    <s v="OM 2022941867 TG-D - Atividades de Pré Partida – PF: Lucas_x000a_Realizada a substituição das câmaras 1, 2 e 9 e limpeza no interior do hood. Amanhã daremos prosseguimento na limpeza das tochas das demais Câmaras."/>
    <s v="NÃO"/>
    <s v="Preventiva"/>
    <s v="Não se aplica"/>
    <s v="Não se aplica"/>
    <x v="4"/>
    <x v="15"/>
    <s v="Sistema de combustão"/>
    <s v="Conforme Observações"/>
    <d v="2020-05-29T07:30:00"/>
    <d v="2020-05-29T17:20:00"/>
    <d v="2020-05-28T18:30:00"/>
    <n v="9.8333333332557231"/>
    <n v="12.999999999941792"/>
    <s v="NÃO"/>
    <x v="0"/>
    <s v="NÃO"/>
    <s v="Manutenção preventiva"/>
    <s v="Manutenção preventiva"/>
    <s v="Manutenção preventiva"/>
    <s v="Manutenção preventiva"/>
    <x v="5"/>
    <s v="7-Serviço"/>
    <n v="22.833333333197515"/>
  </r>
  <r>
    <x v="0"/>
    <x v="1"/>
    <s v="OM 2022941867 TG-D - Atividades de Pré Partida – PF: Lucas_x000a_Foi realizada a limpeza das tochas das câmaras 3 a 8 e removido o pau de carga."/>
    <s v="NÃO"/>
    <s v="Preventiva"/>
    <s v="Não se aplica"/>
    <s v="Não se aplica"/>
    <x v="4"/>
    <x v="15"/>
    <s v="Sistema de combustão"/>
    <s v="Conforme Observações"/>
    <d v="2020-05-30T07:30:00"/>
    <d v="2020-05-30T11:30:00"/>
    <d v="2020-05-29T17:20:00"/>
    <n v="3.9999999999417923"/>
    <n v="14.166666666744277"/>
    <s v="NÃO"/>
    <x v="0"/>
    <s v="NÃO"/>
    <s v="Manutenção preventiva"/>
    <s v="Manutenção preventiva"/>
    <s v="Manutenção preventiva"/>
    <s v="Manutenção preventiva"/>
    <x v="5"/>
    <s v="7-Serviço"/>
    <n v="18.166666666686069"/>
  </r>
  <r>
    <x v="0"/>
    <x v="1"/>
    <s v="OM 2022076594 - GE-513201D SUBSTITUIR BORRACHA DA PORTA – PF: Lucas _x000a_Em atendimento a demanda de RTA, foi realizada a substituição das borrachas do batente, porta e calço da porta lado Whru. Já a porta lado CO2 foi substituido somente a borracha no batente devido ter faltado material para realizar a porta e assim substituição do calço."/>
    <s v="NÃO"/>
    <s v="Corretiva planejada"/>
    <s v="Vedação das portas"/>
    <s v="Vedação"/>
    <x v="4"/>
    <x v="15"/>
    <s v="Miscelânea"/>
    <s v="Conforme Observações"/>
    <d v="2020-05-30T13:00:00"/>
    <d v="2020-05-30T17:20:00"/>
    <d v="2020-05-30T11:30:00"/>
    <n v="4.3333333333139308"/>
    <n v="1.5"/>
    <s v="NÃO"/>
    <x v="0"/>
    <s v="NÃO"/>
    <s v="1-Falha Mecânica"/>
    <s v="1.4-Deformação"/>
    <s v="3-Operação/Manutenção"/>
    <s v="3.4-Desgaste e deterioção esperados."/>
    <x v="12"/>
    <s v="1-Substituição"/>
    <n v="5.8333333333139308"/>
  </r>
  <r>
    <x v="0"/>
    <x v="1"/>
    <s v="OM 2022353721 - C-123101D Eliminar Vibração elevada X _x000a_O Compressor vinha operando normalmente, dentro do limite de 11000rpm predeterminado, até que foi inalizado pela equipe da operação por volta das 10h00 de 24/04 um aumento na vibração do Vorecon (XE/XY-12). Os valores passaram de média de 80 mU para em torno de 100 sem nenhuma mudança significativa no processo. Observado ainda que após redução de carga para controle da vibração, houve alarme na vibração da carcaça do Vorecon. Em avaliação conjunta pela equipe de engenharia da MI optamos por parar essa máquina. Foi realizada inspeção visual no Vorecon (Via OM 2022740475) e coleta de dados após partida via ADRE (OM 2022842393). Equipe da Bently / SEQUI analisaram os dados e apontaram possibilidade de ajuste em balanceamento do mancal de saída, para ganhar uma sobrevida de operação e redução nos níveis de vibração. A corretiva definitiva, com troca de componentes do eixo de saída está em andamento e com aquisição de materiais. Em andamento planejamento para intervenções de balanceamento. Os serviços de alinhamento e balanceamento aconteceram ao longo do mês de Maio. Também foi identificado um problema no alinheamnento das tubulações._x000a_"/>
    <s v="sim"/>
    <s v="Corretiva"/>
    <s v="Vorecon"/>
    <s v="VV-C-123101D"/>
    <x v="3"/>
    <x v="5"/>
    <s v="Transmissão de força"/>
    <s v="Inspeção e Correção de Alinhamento"/>
    <d v="2020-05-01T00:00:00"/>
    <d v="2020-05-31T23:59:59"/>
    <d v="2020-04-30T23:59:59"/>
    <n v="743.99972222215729"/>
    <n v="2.7777784271165729E-4"/>
    <s v="SIM"/>
    <x v="0"/>
    <s v="NÃO"/>
    <s v="1-Falha Mecânica"/>
    <s v="1.3-Folga/Alinhamento"/>
    <s v="3-Operação/Manutenção"/>
    <s v="3.1-Serviço fora das condições de projeto"/>
    <x v="1"/>
    <s v="2-Reparo"/>
    <n v="744"/>
  </r>
  <r>
    <x v="0"/>
    <x v="1"/>
    <s v="OM 2022808379 VE-C-123101E-D Revisão geral _x000a_Finalizada a revisão do último ventilador sendo realizado reaperto geral estrutura, verificação de folga e desgaste de polia estando tudo dentro da normalidade, tencionada a correia e liberado para operação_x000a_"/>
    <s v="NÃO"/>
    <s v="Preventiva"/>
    <s v="Ventilador"/>
    <s v="VE-C-123101E-D"/>
    <x v="3"/>
    <x v="14"/>
    <s v="Ventilador"/>
    <s v="Revisão Geral"/>
    <d v="2020-05-01T00:00:00"/>
    <d v="2020-05-05T19:00:00"/>
    <d v="2020-04-25T17:00:00"/>
    <n v="114.99999999994179"/>
    <n v="126.99999999994179"/>
    <s v="SIM"/>
    <x v="0"/>
    <s v="NÃO"/>
    <s v="Manutenção preventiva"/>
    <s v="Manutenção preventiva"/>
    <s v="Manutenção preventiva"/>
    <s v="Manutenção preventiva"/>
    <x v="5"/>
    <s v="10-Revisão geral"/>
    <n v="241.99999999988358"/>
  </r>
  <r>
    <x v="0"/>
    <x v="1"/>
    <s v="OI 2022866954 - C-123101E Falha do aquecedor_x000a_Ao testar os periféricos do compressor de venda E, com o objetivo de partir a máquina amanhã, OP identificou que o aquecedor de óleo não estava entrando. Mobilizado apoio imediato da equipe da CCT e do TM Danilo. Automação avaliou a lógica e identificou que era possível forçar a operação do aquecedor, porém ao passar para automático, o mesmo entra em falha. Esta falha estava relacionada a condição de &quot;fail to start&quot; para a partida do aquecedor mas mesmo sem esperar os 5 segundos que a temporização da lógica prevê para receber o retorno de ligado de campo. Esta condição acontecia exclusivamente ao tentar ligar o aquecedor pela IHM, tanto em manual quanto em automático. Através da lógica, o aquecedor estava funcionando normalmente. Após bastante avaliação, chegamos à hipótese de ser uma condição novamente relacionada à temporização dos passos da sequência de partida, similar ao ocorrido semana passada, mas em outra etapa de a partida. Ao final do dia de hoje, sem uma atuação propriamente corretiva da equipe, a lógica de partida passou a funcionar normalmente, fazendo o acionamento do aquecedor tanto em automático quanto em manual. TM Danilo irá preparar um relatório mais detalhado amanhã para encaminhamento ao Eng. Lucas, para acionar novamente a Engenharia da GE que deve dar explicações sobre o comportamento anormal destes PLCs._x000a_"/>
    <s v="sim"/>
    <s v="Intervenção por condição"/>
    <s v="PLC"/>
    <s v="PN-C-123101E"/>
    <x v="3"/>
    <x v="14"/>
    <s v="Controle e monitoração"/>
    <s v="Em acompanhamento. Pendente ugrade de firmware para solução do problema dos temporizadores do PLC"/>
    <d v="2020-05-04T00:00:00"/>
    <d v="2020-05-04T16:00:00"/>
    <d v="2020-04-25T17:00:00"/>
    <n v="15.999999999941792"/>
    <n v="198.99999999994179"/>
    <s v="SIM"/>
    <x v="0"/>
    <s v="NÃO"/>
    <s v="2-Falha de Material"/>
    <s v="2.0-Geral"/>
    <s v="2-Fabricação/Instalação"/>
    <s v="2.0-Geral"/>
    <x v="3"/>
    <s v="4-Ajuste"/>
    <n v="214.99999999988358"/>
  </r>
  <r>
    <x v="0"/>
    <x v="1"/>
    <s v="OI 2022871942 - C-123101E Falha DJ do Pony Motor_x000a_Hoje pela manhã foi enviado relatório pelo Eng. Bruno CCT com maiores detalhes das verificações realizados ontem, baseadas na análise de falha proposta pelo Eng. Fernando: Foi realizado teste bem sucedido de fechamento (Saída Q0.2.42 / contator K233) e abertura (Q.0.43 / contator k334) do disjuntor através de force direto na saída do PLC Schneider. Não foi encontrado nenhuma anormalidade nesse teste. O disjuntor fechou e abril inserido e retornou o Status correto(I.0.1.18) para o PLC, assim como a ausência do sinal de fault ou link(I.0.1.48). Realizado teste bem sucedido malha do comando para acionamento do inversor, através de force das saídas de seleção do inversor(Q.0.2.1 / contator k182) e Comando de partida (Q.0.2.8 / Contator 191). Esse teste foi realizado apenas para o inversor de frequência 2 que foi onde ocorreu a última tentativa de partida.  Não foi encontrado nenhuma anormalidade nesse teste e o sinal chegou ao painel do inversor e foi constatado com o teste de continuidade. Realizada uma inspeção geral do disjuntor, cela e tomada de comando, assim como acionamentos manuais de abertura e fechamento em posição de teste e inserido. Em todas as ocasiões o disjuntor fechou e carregou mola normalmente. Foi realizado também pelo turno da noite da CCT a desmontagem parcial do disjuntor para realização de lubrificação e inspeção interna das suas partes móveis (preventiva do disjuntor). Realizado o teste de comando de start do pony através de force pelo CLP da máquina. O comando foi forçado pelo TM Danilo no PLC de controle do compressor e foi monitorado no PLC da Schneider, onde sinalizou corretamente o comando de partida. Hoje pela manhã realizamos reunião gerencial e foi definido por checarmos mais uma vez os temporizadores da sequência de partida do compressor. Para nossa surpresa, o timer de ligado do aquecedor que havia sido corrigido pelo TM Danilo na segunda-feira, novamente apresentava valores incoerentes. Também verificamos que o timer de desligamento da sequência do Pony estava incoerente, o que pode ser também o causador das falhas de partida ao tentar passar do Passo 6. Os valores foram corrigidos pelos TMs Thiago, Squinca e Bruno. Ao longo da manhã, Engs. Lucas e Fernando seguiram questionando a GE sobre os problemas no PLC e recebemos algumas orientações para checar 3 pontos principais: a tabela de falhas da CPU (sem falhas encontradas), lançar o comando de” Clean All Build Folder” no target para tentar resolver eventuais erros de software (realizado, mas sem efeito corretivo aparente) e a verificação da versão de Proficy Machine Edition utilizada no terminal, além da versão do firmware da CPU (foram coletadas as versões e enviada para GE para verificação de compatibilidade com hardwares). Também implementamos um temporizador em caráter de teste de 10 segundos para retorno da sequência do Pony, a fim de termos tempo de verificar no notebook que está conectado no PLC dos Inversores na K-23 cada passo da partida da máquina, para tentarmos observar alguma falha nos disjuntores/inversores do Pony. Feitas estas atividades, autorizamos a partida da máquina, que ocorreu com nosso acompanhamento por volta das 15h00 e com sucesso. Não foi identificada anormalidade nenhuma no PLC dos inversores, indicando que as falhas na partida realmente estavam relacionadas à questão da temporização. Porém, foi identificada a indisponibilidade do inversor 2, causada por alta temperatura nos transistores IGBT (Fault F#31), através de uma nova OM. Continuaremos com a CCT avaliando esta falha. Venda E segue operando e venda A foi parado. Ao final do dia, foi enviado email ao pessoal da GE pelo TM Thiago com as evidências encontradas na nossa máquina sobre os 3 pontos levantados pela GE. Aguardaremos próximas ações de melhorias a serem definidas pela GE e nossa Engenharia, com a participação da equipe dos TMs._x000a_07/05 - Recebemos hoje um retorno da GE com a informação de que nossa versão do firmware (5.50) está bastante obsoleta. É recomendada a instalação da versão 6, que inclusive especificamente resolve problemas com os temporizadores que usam memórias tipo UDT. Coord. Gustavo já está tratando a mobilização de profissional GE para realizar o update nas máquinas que tiverem paradas na segunda-feira (precisam estar paradas). "/>
    <s v="sim"/>
    <s v="Corretiva"/>
    <s v="PLC"/>
    <s v="PN-C-123101E"/>
    <x v="3"/>
    <x v="14"/>
    <s v="Controle e monitoração"/>
    <s v="Em acompanhamento. Pendente ugrade de firmware para solução do problema dos temporizadores do PLC"/>
    <d v="2020-05-06T08:00:00"/>
    <d v="2020-05-06T18:00:00"/>
    <d v="2020-05-04T16:00:00"/>
    <n v="9.9999999999417923"/>
    <n v="40.000000000116415"/>
    <s v="SIM"/>
    <x v="0"/>
    <s v="NÃO"/>
    <s v="2-Falha de Material"/>
    <s v="2.0-Geral"/>
    <s v="2-Fabricação/Instalação"/>
    <s v="2.0-Geral"/>
    <x v="3"/>
    <s v="4-Ajuste"/>
    <n v="50.000000000058208"/>
  </r>
  <r>
    <x v="0"/>
    <x v="1"/>
    <s v="OM 2018741750 - C-123101A Verificações Sist. N2_x000a_Hoje foram realizadas as verificações do sistema de N2, a fim de confirmar se há real necessidade de substituir a membrana. Ao chegar no analisador, o mesmo foi encontrado com tomada de processo bloqueada e indicação de 84%. Ao abrir a válvula de processo, a análise começou a indicar valor de 34%. O vent do analisador está em pleno funcionamento, sem obstrução. Vazão do rotâmetro normal. Na frente de Automação, verificamos que também para este compressor, a exemplo do compressor E, o alarme que atua na válvula de entrada do cilindro de backup de N2 estava em 55%, não sido alterado na GM. Foi então, modificado para 80%. Verificado, na IHM, que o valor na descrição do alarme AAH_301 alterou para 80%. Com a atuação de hoje, entendemos que não há necessidade de substituir a membrana e esta OM pode ser encerrada._x000a_"/>
    <s v="NÃO"/>
    <s v="Preventiva"/>
    <s v="Membrana de N2"/>
    <s v="Membrana de N2"/>
    <x v="3"/>
    <x v="10"/>
    <s v="Sistema de selagem do eixo"/>
    <s v="Verificação de eficiência"/>
    <d v="2020-05-08T09:00:00"/>
    <d v="2020-05-08T11:00:00"/>
    <d v="2020-04-24T21:10:00"/>
    <n v="2.0000000000582077"/>
    <n v="323.83333333331393"/>
    <s v="NÃO"/>
    <x v="0"/>
    <s v="NÃO"/>
    <s v="Manutenção preventiva"/>
    <m/>
    <m/>
    <m/>
    <x v="9"/>
    <s v="6-Verificação"/>
    <n v="325.83333333337214"/>
  </r>
  <r>
    <x v="0"/>
    <x v="1"/>
    <s v="OM 2022823638 - PN-C-123101A Alteração lógica Pressostato (teste)_x000a_Hoje foi realizado o teste que estava pendente para confirmar a funcionalidade da nova lógica de pressurização da IHM do venda A. Foi aplicada a ARO 2020-090, que funcionou a contento. O teste teve resultado satisfatório e podemos dar por concluía esta ação de abrangência de RTA. No entanto, durante os testes, TM Rodney identificou que o pressostato não esta funcionando corretamente e precisará passar por intervenção corretiva, a ser programada seguindo fluxo normal de intervenções do GPI._x000a_"/>
    <s v="NÃO"/>
    <s v="Corretiva"/>
    <s v="Pressostato"/>
    <s v="PN-C-123101A"/>
    <x v="3"/>
    <x v="10"/>
    <s v="Sistema de selagem do eixo"/>
    <s v="Teste de pressurização e verificação de alarme de painel."/>
    <d v="2020-05-19T07:30:00"/>
    <d v="2020-05-19T17:30:00"/>
    <d v="2020-05-08T23:59:00"/>
    <n v="9.9999999999417923"/>
    <n v="247.51666666672099"/>
    <s v="NÃO"/>
    <x v="0"/>
    <s v="NÃO"/>
    <s v="Manutenção preventiva"/>
    <m/>
    <m/>
    <m/>
    <x v="9"/>
    <s v="6-Verificação"/>
    <n v="257.51666666666279"/>
  </r>
  <r>
    <x v="0"/>
    <x v="1"/>
    <s v="OM 2018599459 - C-123101A -E-50/51/52 Subst. Sensores – PF: Boito (Ação/Abrangência de RTA)_x000a_Substituída apenas a chave 51 por chave nova. Equipe de Instrumentação possuía as 3 chaves para trocar, mas uma delas foi usada emergencialmente em outro compressor semanas atrás e a outra veio com defeito. Sendo assim, apenas uma foi trocada, a 51, que era a que estava em mal estado. Segundo a equipe, as chaves 50 e 52 estão em bom estado, foi conferido o ajuste e não encontrada nenhuma anormalidade. A furação para o novo modelo de chaves foi realizada para os 3 motores pela Caldeiraria. Vamos manter a OM aberta para substituição futura programada das chaves 50 e 52."/>
    <s v="NÃO"/>
    <s v="Corretiva planejada"/>
    <s v="Chaves de vibração"/>
    <s v="Chave 51"/>
    <x v="3"/>
    <x v="10"/>
    <s v="Controle e monitoração"/>
    <s v="Substituição da chave 51"/>
    <d v="2020-05-08T11:01:00"/>
    <d v="2020-05-08T23:59:00"/>
    <d v="2020-05-08T11:00:00"/>
    <n v="12.966666666674428"/>
    <n v="1.6666666546370834E-2"/>
    <s v="SIM"/>
    <x v="0"/>
    <s v="NÃO"/>
    <s v="3-Falha na Instrumentação"/>
    <s v="3.0-Geral"/>
    <s v="Em análise"/>
    <s v="5.5 Desconhecida"/>
    <x v="12"/>
    <s v="1-Substituição"/>
    <n v="12.983333333220799"/>
  </r>
  <r>
    <x v="0"/>
    <x v="1"/>
    <s v="OI 2022893625 C-123102C - Falha SDV-1231505C –PF: Boito_x000a_Acionado a manutenção por volta das 03h45 da manhã com a informação da OP do impedimento de partida do compressor de propano C devido a falha no acionamento da SDV-505B. Atividade considerada crítica devido a parada da unidade em emergência por conta de fechamento espúrio SDV-0 (Transpetro) válvula do GASTAU. Foi mobilizado apoio das equipes de instrumentação e automação. Emitido PT sem ordem para agilizar o atendimento. Em testes realizados em campo verificamos a falha no bloco de acionamento pneumático, o mesmo foi substituído por sobressalente disponível na oficina Após a troca foi realizado teste funcional de abertura e fechamento com sucesso, após isso, a máquina foi colocada em operação sem anormalidades. Equipamento liberado as 04h45 para operação, segue operando sem restrições."/>
    <s v="sim"/>
    <s v="Corretiva"/>
    <s v="SDV-1231505C"/>
    <s v="Bloco de acionamento pneumático"/>
    <x v="1"/>
    <x v="9"/>
    <s v="Sistema de lubrificação"/>
    <s v="Substituição do bloco pneumático"/>
    <d v="2020-05-13T03:45:00"/>
    <d v="2020-05-13T04:45:00"/>
    <d v="2020-03-30T21:00:00"/>
    <n v="0.99999999994179234"/>
    <n v="1038.75"/>
    <s v="SIM"/>
    <x v="0"/>
    <s v="NÃO"/>
    <s v="Em análise"/>
    <s v="6.4-Desconhecidos"/>
    <s v="Em análise"/>
    <s v="5.5 Desconhecida"/>
    <x v="3"/>
    <s v="1-Substituição"/>
    <n v="1039.7499999999418"/>
  </r>
  <r>
    <x v="0"/>
    <x v="1"/>
    <s v="OI 2022893610 C-123102B - Falha SDV-1231505B – PF: Boito_x000a_Após a tentativa de partida sem sucesso no propano C por conta da falha da SDV-505C foi tentado partida no compressor B, porém essa máquina também apresentou falha na SDV-505B. Assim que a equipe terminou o propano C iniciamos a atividade neste compressor. Em teste em campo foi constatado falha era a mesma do compressor C, falha no bloco de acionamento pneumático. Foi necessário então a emissão da reserva Nº 94803154-1 de 01 unidade do NM 10.021.074 Corpo espec. p/válv.solenóide Westlock para retirada de sobressalente no estoque. Em seguida feito a troca do bloco pneumático, realizado teste funcional de abertura e fechamento com sucesso. Equipamento liberado para operação as 06h30."/>
    <s v="sim"/>
    <s v="Corretiva"/>
    <s v="SDV-1231505B"/>
    <s v="Bloco de acionamento pneumático"/>
    <x v="1"/>
    <x v="30"/>
    <s v="Sistema de lubrificação"/>
    <s v="Substituição do bloco pneumático"/>
    <d v="2020-05-13T04:45:00"/>
    <d v="2020-05-13T06:30:00"/>
    <d v="2020-03-12T19:30:00"/>
    <n v="1.7500000001164153"/>
    <n v="1473.2499999999418"/>
    <s v="SIM"/>
    <x v="0"/>
    <s v="NÃO"/>
    <s v="Em análise"/>
    <s v="6.4-Desconhecidos"/>
    <s v="Em análise"/>
    <s v="5.5 Desconhecida"/>
    <x v="3"/>
    <s v="1-Substituição"/>
    <n v="1475.0000000000582"/>
  </r>
  <r>
    <x v="0"/>
    <x v="1"/>
    <s v="OE 2022853474 C-513401F - Falha por sobrecarga na partida – PF: Boito_x000a_Acionada a manutenção devido algumas tentativas de partida do compressor sem sucesso indicando sobrecarga no motor do ventilador e proteção secadora anti-congelamento atuado. Realizado acompanhamento de partida do compressor sendo identificada que a corrente do motor estava elevada. Emitida PT imediata megado o  motor não sendo encontrado anormalidade, realizado o giro manual do compressor e o se encontrava livre, verificada a válvula de pressão mínima e retenção também anormalidade, quando inicia da a verificação da válvula de admissão foi identifica que a solenóide estava folgada, quando realizado testes de funcionamento foi identificado que a válvula piloto da válvula admissão estava travada fazendo com que o compressor partisse em carga. Realizada a substituição da válvula piloto e soleinóide, checada a válvula de admissão também não sendo encontrada anormalidade. Durante a manutenção foi identificado que o terminal do sensor de temperatura do óleo estava quebrado, sendo realizada a substituição por sobressalente por oportunidade. Realizada a partida do compressor com sucesso e liberado para a operação."/>
    <s v="sim"/>
    <s v="Corretiva"/>
    <s v="Válvula de admissão"/>
    <s v="Válvula piloto da válvula de admissão"/>
    <x v="8"/>
    <x v="36"/>
    <s v="Compressor"/>
    <s v="Substituída a válvula piloto e solenóide."/>
    <d v="2020-05-01T08:00:00"/>
    <d v="2020-05-01T18:00:00"/>
    <d v="2020-01-04T10:30:00"/>
    <n v="9.9999999999417923"/>
    <n v="2829.5000000000582"/>
    <s v="SIM"/>
    <x v="1"/>
    <s v="NÃO"/>
    <s v="3-Falha na Instrumentação"/>
    <s v="3.3- Sinal/Indicação/Alarme falso"/>
    <s v="3-Operação/Manutenção"/>
    <s v="3.1-Serviço fora das condições de projeto"/>
    <x v="3"/>
    <s v="1-Substituição"/>
    <n v="2839.5"/>
  </r>
  <r>
    <x v="0"/>
    <x v="1"/>
    <s v="OM 2022809032 MANUT PREV CJ DA S-513402 MECANICA – PF: Boito_x000a_Status:  Concluído"/>
    <s v="NÃO"/>
    <s v="Preventiva"/>
    <s v="Preventiva"/>
    <s v="Preventiva"/>
    <x v="8"/>
    <x v="60"/>
    <s v="Secadora"/>
    <s v="Relização de preventiva  6M mecânica"/>
    <d v="2020-05-03T13:00:00"/>
    <d v="2020-05-03T17:00:00"/>
    <d v="2018-12-31T23:59:00"/>
    <n v="4.0000000001164153"/>
    <n v="11725.016666666663"/>
    <s v="SIM"/>
    <x v="0"/>
    <s v="NÃO"/>
    <s v="Manutenção preventiva"/>
    <s v="Manutenção preventiva"/>
    <s v="Manutenção preventiva"/>
    <s v="Manutenção preventiva"/>
    <x v="5"/>
    <s v="10-Revisão geral"/>
    <n v="11729.016666666779"/>
  </r>
  <r>
    <x v="0"/>
    <x v="1"/>
    <s v="OM 2022876126 S-513401 Verificar e corrigir falha – PF: Boito_x000a_Hoje conforme programado tivemos atuação da elétrica e automação para buscar o motivo da falha espúria indicada pela operação que causa a parada da secadora. Em campo junto com Sup. Ronaldo não foram encontradas anormalidades, o Sup de operação informou que a secadora está operando bem e que essa falha ocorreu a mais de 30 dias. Em Log de eventos coletados pela automação também não foi encontrada falhas, somente a indicação de alarme de “underload” que é bem antigo e também não é impeditivo de partida ou trip para equipamento. Como não foi encontrada mais nenhum registro de falha e equipamento segue operando não foi liberado pela operação testes mais intrusivos. Atividade deve ser encerrada.  _x000a_"/>
    <s v="NÃO"/>
    <s v="Corretiva planejada"/>
    <s v="CLP"/>
    <s v="Desconhecido"/>
    <x v="8"/>
    <x v="99"/>
    <s v="Secadora"/>
    <s v="Verificação de alarmes "/>
    <d v="2020-05-25T08:00:00"/>
    <d v="2020-05-25T10:00:00"/>
    <d v="2018-01-01T00:00:00"/>
    <m/>
    <m/>
    <s v="SIM"/>
    <x v="0"/>
    <s v="NÃO"/>
    <s v="3-Falha na Instrumentação"/>
    <s v="3.3- Sinal/Indicação/Alarme falso"/>
    <s v="5-Miscelâneas"/>
    <s v="5.5 Desconhecida"/>
    <x v="0"/>
    <s v="6-Verificação"/>
    <n v="0"/>
  </r>
  <r>
    <x v="0"/>
    <x v="1"/>
    <s v="OM 2022803338 – B-123101A Redutor com ruído anormal e verificar folga stroke do cabeçote 1 – PF: Boito_x000a_Hoje foi realizada a medição de folgas do redutor da B-123101A que estava apresentando ruído bastante elevado. TMs identificaram folga elevada no eixo de saída do redutor e, ao desacoplar o conjunto da bomba, foi identificado o acoplamento elástico totalmente destruído. Para termos mais tempo de verificar as causas desta falha, posteriormente abrindo o redutor para análise, foi providenciado no período da tarde a troca do redutor completo por modelo idêntico remanufaturado que possuíamos em estoque. Feita também a substituição do elemento elástico. TMs prosseguiram com o alinhamento do conjunto, deixando a bomba pronta para operar ao final do dia. Amanhã iremos atuar novamente na bomba, agora na verificação da folga do stroke do cabeçote 1._x000a_05/05/20 - Verificado com o planejamento de mecânica que não possuímos material disponível para atuar na folga do stroke do primeiro cabeçote da bomba. Corremos risco de abrir o cabeçote e não conseguirmos fechar por falta de material. Como isto não é impeditivo da bomba operar, foi decidido por reprogramar esta etapa da OM somente para quando os materiais estiverem aqui."/>
    <s v="NÃO"/>
    <s v="Intervenção por condição"/>
    <s v="Redutor"/>
    <s v="Acoplamento"/>
    <x v="2"/>
    <x v="42"/>
    <s v="bombas"/>
    <s v="Substituição do redutor"/>
    <d v="2020-05-04T07:30:00"/>
    <d v="2020-05-05T18:30:00"/>
    <d v="2020-04-30T23:59:00"/>
    <n v="35.000000000058208"/>
    <n v="79.516666666720994"/>
    <s v="SIM"/>
    <x v="0"/>
    <s v="NÃO"/>
    <s v="Em análise"/>
    <s v="6.4-Desconhecidos"/>
    <s v="Em análise"/>
    <s v="5.5 Desconhecida"/>
    <x v="4"/>
    <s v="1-Substituição"/>
    <n v="114.5166666667792"/>
  </r>
  <r>
    <x v="0"/>
    <x v="1"/>
    <s v="OE 2022867088 - B-123702A Falha partida (PN-513209/DEM.5E) – PF: Boito (PST COTUR - CONCLUÍDO)_x000a_Ontem foi identificado pela OP, na tentativa de partida desta bomba, que a mesma entrava em falha. Em análise prévia pela equipe da CCT e TM Danilo, chegaram à conclusão de que há um contator em falha no demarrador do motor da bomba. Assim, foi acertada antecipação desta OM extra para corretiva no dia de hoje. Foi realizada a troca do contator em falha por um idêntico pertencente a uma gaveta de tomada de solda, pois não temos o material em estoque. Gaveta foi testada, reinserida e realizada a partida acompanhada da bomba, com sucesso. Medições de correntes e parâmetros elétricos foram realizadas pela CCT. Bomba segue operando."/>
    <s v="sim"/>
    <s v="Corretiva"/>
    <s v="PN-513209"/>
    <s v="Contator"/>
    <x v="2"/>
    <x v="37"/>
    <s v="bombas"/>
    <s v="Substituição do contator"/>
    <d v="2020-05-05T10:30:00"/>
    <d v="2020-05-05T18:00:00"/>
    <d v="2020-02-13T16:30:00"/>
    <n v="7.5"/>
    <n v="1962"/>
    <s v="SIM"/>
    <x v="1"/>
    <s v="NÃO"/>
    <s v="4-Falha Elétrica"/>
    <s v="4.0-Geral"/>
    <s v="Em análise"/>
    <s v="Em análise"/>
    <x v="3"/>
    <s v="1-Substituição"/>
    <n v="1969.5"/>
  </r>
  <r>
    <x v="0"/>
    <x v="1"/>
    <s v="OM 2022803338 – B-123101A Subst. Stroke do Cabeçote 1 – PF: Boito_x000a_Conforme programado foi realizado do ajuste do stroke do cabeçote 1, colocado a bomba em operação com sucesso sendo eliminado a folga da haste."/>
    <s v="NÃO"/>
    <s v="Intervenção por condição"/>
    <s v="Cabeçote"/>
    <s v="Stroke do cabeçote"/>
    <x v="2"/>
    <x v="42"/>
    <s v="bombas"/>
    <s v="Substituição do stroke do cabeçote"/>
    <d v="2020-05-13T08:00:00"/>
    <d v="2020-05-13T19:00:00"/>
    <d v="2020-05-05T18:30:00"/>
    <n v="10.999999999883585"/>
    <n v="181.5"/>
    <s v="SIM"/>
    <x v="0"/>
    <s v="NÃO"/>
    <s v="Em análise"/>
    <s v="6.4-Desconhecidos"/>
    <s v="Em análise"/>
    <s v="5.5 Desconhecida"/>
    <x v="4"/>
    <s v="1-Substituição"/>
    <n v="192.49999999988358"/>
  </r>
  <r>
    <x v="0"/>
    <x v="1"/>
    <s v="OI 2022881674 B-3123101A - Falha Mecanismo Stroke – PF: Suzuki_x000a_Informado pelo COTUR que a bomba B-3123101A após 4h em operação no turno verificou-se a parada da injeção de MEG e também pequeno vazamento de óleo pelo stroke. Foi solicitado emissão de PT imediata pelo COTUR para intervenção corretiva. Os TMs de mecânica a quebra do pino de sustentação do eixo interno pertinente ao mecanismo de ajuste de stroke, foi confeccionado um pino novo em oficina e feito a sua substituição em campo com sucesso. _x000a_10/05 - Conforme combinado realizamos partida assista da bomba de MEG A da UAPO III após a intervenção corretiva realizada ontem pela mecânica. A bomba partiu sem anormalidades, a vazão ficou adequada, foi possível ajustar a vazão na alavanca de stroke sem maiores dificuldades. Foi verificado também a temperatura do cabeçote estava ok. Após a intervenção não foi encontrado mais nenhum indício de vazamento de óleo. Equipamento segue operando sem anormalidades."/>
    <s v="sim"/>
    <s v="Corretiva"/>
    <s v="volante do stroke"/>
    <s v="pino de travamento do volante"/>
    <x v="2"/>
    <x v="85"/>
    <s v="Bombas"/>
    <s v="confeccionado novo pino para travamento do volante"/>
    <d v="2020-05-09T08:30:00"/>
    <d v="2020-05-09T19:30:00"/>
    <d v="2020-04-01T16:20:00"/>
    <n v="11.000000000058208"/>
    <n v="904.16666666662786"/>
    <s v="SIM"/>
    <x v="0"/>
    <s v="NÃO"/>
    <s v="1-Falha Mecânica"/>
    <s v="2.5-Fratura/Quebra"/>
    <s v="5-Miscelâneas"/>
    <s v="5.5 Desconhecida"/>
    <x v="2"/>
    <s v="1-Substituição"/>
    <n v="915.16666666668607"/>
  </r>
  <r>
    <x v="0"/>
    <x v="1"/>
    <s v="OM 2022887784 B-3123101A - Troca de óleo Redutor – PF: Suzuki_x000a_Hoje conforme programado foi realizada a troca do óleo do redutor da bomba de MEG A da UAPO III. Essa é desdobramento da ordem imediata realizada no dia 10/05 onde a equipe de mecânica identificou que óleo bem sujo durante a corretiva no conjunto de acionamento da alavanca de stroke. Foi realizada a troca sem maiores delongas, em seguida liberado a bomba para operação. Equipamento segue operando sem anormalidades._x000a_"/>
    <s v="sim"/>
    <s v="Corretiva"/>
    <s v="óleo acionamento cabeçote"/>
    <s v="óleo contaminado"/>
    <x v="2"/>
    <x v="85"/>
    <s v="Bombas"/>
    <s v="Realizado a substiutição do óleo com adequação de procedimento de troca"/>
    <d v="2020-05-14T13:00:00"/>
    <d v="2020-05-14T17:56:00"/>
    <d v="2020-05-09T19:30:00"/>
    <n v="4.9333333333488554"/>
    <n v="113.49999999994179"/>
    <s v="SIM"/>
    <x v="0"/>
    <s v="NÃO"/>
    <s v="5-Falha Externa"/>
    <s v="5.2-Contaminação"/>
    <s v="3-Operação/Manutenção"/>
    <s v="3.3-Erro de manutenção"/>
    <x v="6"/>
    <s v="1-Substituição"/>
    <n v="118.43333333329065"/>
  </r>
  <r>
    <x v="0"/>
    <x v="1"/>
    <s v="Shutdown C-123101A - Comando Indevido da FV-1231001 – PF: Boito_x000a_Hoje pela manhã houve queda do compressor de propano A da fase 1, com relato da OP de pressão baixa na sucção. Avaliado pelo TM Squinca e Danilo que se tratou de comando indevido de fechamento da FV-1231001 (entrada UAPO I) pois estava selecionado opção para alteração de set point desta válvula no momento da limpeza da sala na troca de turno. O profissional que realizava a limpeza da sala, comandou indevidamente o SP para zero e deu Enter, quando foi limpar o teclado. Equipe da automação e COTUR Birkett já fizeram pequeno DDS com a equipe de Painel, explicando como a Automação faz quando a equipe vai limpar a sala deles no K-21. Ou bloqueiam a tela ou a própria automação faz a limpeza._x000a_"/>
    <s v="sim"/>
    <s v="Corretiva"/>
    <s v="FV-1231001"/>
    <s v="Nenhum, comando indevido"/>
    <x v="1"/>
    <x v="6"/>
    <s v="Miscelânea"/>
    <s v="Avaliação do evento e identificado comando indevido do painel de controle de fechamento da válvula"/>
    <d v="2020-05-22T07:13:00"/>
    <d v="2020-05-22T08:13:00"/>
    <d v="2020-04-13T17:00:00"/>
    <n v="1.0000000001164153"/>
    <n v="926.21666666655801"/>
    <s v="SIM"/>
    <x v="1"/>
    <s v="NÃO"/>
    <s v="5-Falha Externa"/>
    <s v="5.3-Influências Externas diversas"/>
    <s v="3-Operação/Manutenção"/>
    <s v="3.2-Erro de operação"/>
    <x v="2"/>
    <s v="6-Verificação"/>
    <n v="927.21666666667443"/>
  </r>
  <r>
    <x v="0"/>
    <x v="1"/>
    <s v="OI 2022939713 C-123102C - Falha SDV-1231505C – PF: Boito_x000a_Emitido PT imediata por volta das 14h00 para intervenção corretiva na válvula SDV-12310505C que impedia partida do compressor de propano C. Verificado em campo falha no conjunto de acionamento da SDV-505C, com isso, foi realizada a emissão de reserva Nº 95001690-2 para retirada de uma unidade do NM 11.846.179 Corpo espec. p/válv.solenóide Westlock para substituição em campo. Após a troca do conjunto de acionamento foi ajustado os limites de posição e feito o teste funcional de abertura e fechamento tanto pela IHM quanto pela lógica com sucesso. Equipamento liberado para operação sem restrições._x000a_"/>
    <s v="sim"/>
    <s v="Corretiva"/>
    <s v="SDV-12310505C "/>
    <s v="Bloco pneumático "/>
    <x v="1"/>
    <x v="9"/>
    <s v="Miscelânea"/>
    <s v="Realizada a substituição do bloco pneumático e ajuste do sensor de posição aberto/fechado. Realizado teste com acompanhamento da automação e da operação."/>
    <d v="2020-05-25T15:00:00"/>
    <d v="2020-05-25T19:00:00"/>
    <d v="2020-05-13T04:45:00"/>
    <n v="3.9999999999417923"/>
    <n v="298.25000000005821"/>
    <s v="SIM"/>
    <x v="1"/>
    <s v="NÃO"/>
    <s v="3-Falha na Instrumentação"/>
    <s v="3.2 - Sem sinal/indicação/alarme"/>
    <s v="Em análise"/>
    <s v="Em análise"/>
    <x v="3"/>
    <s v="1-Substituição"/>
    <n v="302.25"/>
  </r>
  <r>
    <x v="0"/>
    <x v="1"/>
    <s v="Falha de partida sob demanda do C-312701B durante retorno de eventos ocorridos em 25/05/20. Não tivemos informações detalhadas do evento"/>
    <s v="sim"/>
    <s v="Corretiva"/>
    <s v="desconhecido"/>
    <s v="desconhecido"/>
    <x v="0"/>
    <x v="18"/>
    <s v="desconhecido"/>
    <s v="Repartida do equipamento"/>
    <d v="2020-05-25T10:31:00"/>
    <d v="2020-05-25T11:00:00"/>
    <d v="2020-01-13T00:00:00"/>
    <n v="0.48333333333721384"/>
    <n v="3202.516666666721"/>
    <s v="SIM"/>
    <x v="1"/>
    <s v="NÃO"/>
    <s v="5-Falha Externa"/>
    <s v="5.3-Influências Externas diversas"/>
    <s v="3-Operação/Manutenção"/>
    <s v="3.2-Erro de operação"/>
    <x v="3"/>
    <s v="8-Teste"/>
    <n v="3203.0000000000582"/>
  </r>
  <r>
    <x v="0"/>
    <x v="1"/>
    <s v="Falha de partida sob demanda do C-312701C durante retorno de eventos ocorridos em 25/05/20. Não tivemos informações detalhadas do evento"/>
    <s v="sim"/>
    <s v="Corretiva"/>
    <s v="desconhecido"/>
    <s v="desconhecido"/>
    <x v="0"/>
    <x v="11"/>
    <s v="desconhecido"/>
    <s v="Repartida do equipamento"/>
    <d v="2020-05-25T11:21:00"/>
    <d v="2020-05-25T12:00:00"/>
    <d v="2020-03-24T17:00:00"/>
    <n v="0.65000000002328306"/>
    <n v="1482.3499999999185"/>
    <s v="SIM"/>
    <x v="1"/>
    <s v="NÃO"/>
    <s v="5-Falha Externa"/>
    <s v="5.3-Influências Externas diversas"/>
    <s v="3-Operação/Manutenção"/>
    <s v="3.2-Erro de operação"/>
    <x v="3"/>
    <s v="8-Teste"/>
    <n v="1482.9999999999418"/>
  </r>
  <r>
    <x v="0"/>
    <x v="1"/>
    <s v="TRIP C-123102B após retorno dos eventos de 25/05/20 por nível baixo de óleo"/>
    <s v="sim"/>
    <s v="Corretiva"/>
    <s v="LIT-1231512B"/>
    <s v="sem defeito"/>
    <x v="1"/>
    <x v="30"/>
    <s v="Compressor"/>
    <s v="Repartida do equipamento"/>
    <d v="2020-05-25T13:17:00"/>
    <d v="2020-05-25T14:00:00"/>
    <d v="2020-05-13T06:30:00"/>
    <n v="0.71666666673263535"/>
    <n v="294.78333333326736"/>
    <s v="SIM"/>
    <x v="1"/>
    <s v="NÃO"/>
    <s v="5-Falha Externa"/>
    <s v="5.3-Influências Externas diversas"/>
    <s v="3-Operação/Manutenção"/>
    <s v="3.2-Erro de operação"/>
    <x v="2"/>
    <s v="8-Teste"/>
    <n v="295.5"/>
  </r>
  <r>
    <x v="0"/>
    <x v="1"/>
    <s v="CF-M-M-C-123101-B - Inversor Pony Motors – PF: Fernando_x000a_Fernando/Bruno, precisamos dar atenção no inversor do pony motors B, neste evento queda do TG na primeira tentativa da partida do venda C-123101B foi perdida devido falha neste inversor B, por isso, trocamos para o inversor A para próxima partida a qual ocorreu com sucesso. Pelo levantamento da equipe da CCT em campo no inversor B não havia falha impeditiva no inversor quando pedirmos para trocar. Em todo caso foram verificados nos parâmetros 243,245,247 e 249, indica as 04 últimas falhas que foi a falha 12 que é a sobrecorrente que não é falha impeditiva, neste evento não foi constatado registro de falha do IGBT(31). Vamos dar atenção nisso amanhã, pois possivelmente devemos ser questionados no REDIA. Solicitei na programação desta semana inclusão da etapa de montagem do analisador de qualidade de energia para aprofundarmos essa análise falha. _x000a_"/>
    <s v="sim"/>
    <s v="Corretiva"/>
    <s v="CF-M-M-C-123101-B"/>
    <s v="Em análise"/>
    <x v="3"/>
    <x v="26"/>
    <s v="Painel elétrico"/>
    <s v="Repartida do equipamento com o CF-M-M-C-123101-A"/>
    <d v="2020-05-25T11:19:00"/>
    <d v="2020-05-25T11:30:00"/>
    <d v="2020-01-31T17:06:00"/>
    <n v="0.18333333323244005"/>
    <n v="2754.2166666666744"/>
    <s v="SIM"/>
    <x v="1"/>
    <s v="NÃO"/>
    <s v="4-Falha Elétrica"/>
    <s v="4.0-Geral"/>
    <s v="Em análise"/>
    <s v="Em análise"/>
    <x v="3"/>
    <s v="8-Teste"/>
    <n v="2754.3999999999069"/>
  </r>
  <r>
    <x v="0"/>
    <x v="1"/>
    <s v="C-123101B - Falha Posição XV-1231203_x000a_C-123101C-  Falha Posição XV-1231206 – PF: Fernando_x000a_GPI-Instrumentação: Renan, por gentileza emitir nota/OM para tratamento das falhas dessas duas válvulas, as mesmas apresentaram falha no limite de posição de fechado impedindo a partida dos compressores, em verificação em campo constatamos que ambas as válvulas estavam fechadas e com suas indicações visuais (copinho) do limite na posição correta. Em avaliação dos TM´s em campo eles indicaram que possivelmente essa falha é devido ao ajuste do limite de posição estar um pouco fora. Vamos gerar essas ordens e deixar mapeadas para intervenção no rodízio das máquinas ou por oportunidade. A XV-206 precisa de montagem de andaime para acesso. Favor alinhar com Sup. Thomaz para alinhar com equipe para quando for realizar o ajuste dos limites deixar uma margem de segurança no ajuste, acreditamos essa falha pode estar ocorrendo devido estar sem tolerância. Favor retornar com OM´s para controle do líder, pois se essas máquinas caíram novamente teremos problemas, é importante o andaime a acesso já estar montado, programar já para semana_x000a__x000a_"/>
    <s v="sim"/>
    <s v="Corretiva"/>
    <s v="XV-1231206 "/>
    <s v="Em análise"/>
    <x v="3"/>
    <x v="23"/>
    <s v="Miscelânea"/>
    <s v="Verificação de falha, realização de testes automação e repartida do equipamento"/>
    <d v="2020-05-25T11:00:00"/>
    <d v="2020-05-25T12:00:00"/>
    <d v="2020-03-05T15:00:00"/>
    <n v="0.99999999994179234"/>
    <n v="1940.0000000000582"/>
    <s v="SIM"/>
    <x v="1"/>
    <s v="NÃO"/>
    <s v="Em análise"/>
    <s v="Em análise"/>
    <s v="Em análise"/>
    <s v="Em análise"/>
    <x v="3"/>
    <s v="6-Verificação"/>
    <n v="1941"/>
  </r>
  <r>
    <x v="0"/>
    <x v="6"/>
    <s v="OI 2022964613 - GE-513201D - Cruzamento de sinais do Bently – PF: Lucas (#)_x000a_Devido ao SD do TG-D em 25/05 por um falha no cartão do Bently onde zerou dois sensores de vibração da Gearbox. Foi realizado estudo pelo Eng. Lucas com validação do Takahashi e da supervisão e execução para realizarmos o cruzamento de sinais do Bently de forma a aumentarmos a confiabilidade da máquina caso tenha uma nova falha de cartão do Bently. Com isso o Eng. Lucas elaborou o SGM G&amp;E/UN-AGN/APSP/MI 2020/0015 e a lógica para ser implementada no Bently de forma efetuarmos a mudança antes da partida do TG-D. Autorizada a emissão da PT imediata e realizada a alteração do rearranjo dos cabos no painel da casota do TG-D e também realizado download da lógicas atualizada. Ficou pendente para amanhã a realização de testes e simulação de sinais de atuação de intertravamento pelo Bently._x000a_"/>
    <s v="NÃO"/>
    <s v="Corretiva planejada"/>
    <s v="39PTDEX e 39PTDEY"/>
    <s v="Cartão de IO no rack 3500"/>
    <x v="4"/>
    <x v="15"/>
    <s v="Controle e monitoramento"/>
    <s v="Realizado a alteração de interligação dos sensores no painel, conforme GM, de modo a segregar os pares de sensores em cartões distintos."/>
    <d v="2020-06-01T08:00:00"/>
    <d v="2020-06-01T17:00:00"/>
    <d v="2020-05-30T17:20:00"/>
    <n v="9"/>
    <n v="38.666666666802485"/>
    <s v="NÃO"/>
    <x v="0"/>
    <s v="NÃO"/>
    <s v="3-Falha na Instrumentação"/>
    <s v="3.2 - Sem sinal/indicação/alarme"/>
    <s v="2-Fabricação/Instalação"/>
    <s v="2.1-Erro de Fabricação"/>
    <x v="2"/>
    <s v="3-Modificação"/>
    <n v="47.666666666802485"/>
  </r>
  <r>
    <x v="0"/>
    <x v="6"/>
    <s v="OI 2022964613 - GE-513201D - Cruzamento de sinais do Bently – PF: Lucas (#)_x000a_Finalizados os testes de indicação de alarmes e simulação de sinal de shutdown através de sinais do sensores do Bently que ocorreram com sucesso. Realizada a partida do TG-D por volta das 11:20h e passado pro PREMIX no período da tarde com sucesso_x000a_"/>
    <s v="NÃO"/>
    <s v="Corretiva planejada"/>
    <s v="39PTDEX e 39PTDEY"/>
    <s v="Cartão de IO no rack 3500"/>
    <x v="4"/>
    <x v="15"/>
    <s v="Controle e monitoramento"/>
    <s v="Realizado a alteração de interligação dos sensores no painel, conforme GM, de modo a segregar os pares de sensores em cartões distintos."/>
    <d v="2020-06-02T08:00:00"/>
    <d v="2020-06-02T11:20:00"/>
    <d v="2020-06-01T17:00:00"/>
    <n v="3.3333333331975155"/>
    <n v="15"/>
    <s v="NÃO"/>
    <x v="0"/>
    <s v="NÃO"/>
    <s v="3-Falha na Instrumentação"/>
    <s v="3.2 - Sem sinal/indicação/alarme"/>
    <s v="2-Fabricação/Instalação"/>
    <s v="2.1-Erro de Fabricação"/>
    <x v="2"/>
    <s v="3-Modificação"/>
    <n v="18.333333333197515"/>
  </r>
  <r>
    <x v="0"/>
    <x v="6"/>
    <s v="OE 2022720087 TG-A G-60 Troca do cartão – PF: Lucas (PST COTUR):_x000a_[02/06] Segue em andamento a atualização do firmeware dos cartões em bancada em que a equipe obteve muita dificuldade e segue em avanço em bancada. De forma o TG-A disponível foi realizado o reset no G-60 e retirada a falha._x000a_03/06 - Seguindo as recomendações da Supervisão e Engenharia, hoje TM Rodney e equipe da CCT realizaram o update do firmware do rack original do G-60 do TG-A, com a mesma versão encontrada no rack reserva que veio da REVAP. Feito isto, equipe substituiu os dois cartões que haviam apresentado defeito anteriormente pelos cartões correspondentes retirados do rack novo. Atividade foi concluída com sucesso. Agora iremos acompanhar se a falha realmente não voltará a aparecer._x000a_"/>
    <s v="NÃO"/>
    <s v="Corretiva planejada"/>
    <s v="G-60"/>
    <s v="Relé de proteção"/>
    <x v="4"/>
    <x v="17"/>
    <s v="Controle e monitoramento"/>
    <s v="Realizado a atualização de firmware e troca de cartões, conforme orientações da GE."/>
    <d v="2020-06-03T10:00:00"/>
    <d v="2020-06-03T17:00:00"/>
    <d v="2020-05-14T17:00:00"/>
    <n v="7.0000000001164153"/>
    <n v="472.99999999988358"/>
    <s v="NÃO"/>
    <x v="0"/>
    <s v="NÃO"/>
    <s v="4-Falha Elétrica"/>
    <s v="4.0-Geral"/>
    <s v="2-Fabricação/Instalação"/>
    <s v="2.1-Erro de Fabricação"/>
    <x v="4"/>
    <s v="7-Serviço"/>
    <n v="480"/>
  </r>
  <r>
    <x v="0"/>
    <x v="6"/>
    <s v="OI 2022981586 - GE-513201D Vazamento de Gás pelo Dreno M-403 – PF: Lucas (PST COTUR)_x000a_[05/06] Por volta de 11h, TO André identificou 100% LEL no dreno M-403 (dreno das linhas primária, secundária e tocha) e o congelamento desta linha. Envolvido Eng. Lucas no apoio e, de imediato, realizamos verificação de possível force &quot;esquecido&quot; na válvula de dreno primária (20FGPD), o que não se confirmou. Esta foi a primeira ação para sanar dúvidas a respeito de teste de movimentação ocorrido no sábado, após a troca das 3 válvulas de dreno, como atividade de pré-partida da máquina. Em seguida, foi definido gerencialmente que outros testes seriam feitos. Realizada ARO 2020-127 para isto. Primeiro a válvula foi forçada a movimentar 3x, abrindo e fechando para tentar identificar se havia travamento. Em seguida, a válvula foi comandada &quot;aberta&quot;, que é a posição que deveria estar normalmente, para verificar se porventura havia algum comando invertido. Os testes foram acompanhados de um TO no campo, para avaliar se o vazamento diminuía conforme a válvula era comandada a movimentar. Não foi notada diminuição do vazamento durante os testes. Sendo assim, foi autorizada a parada do TG-D e transferida carga para o TG-C (que já tinha sido colocado em operação no momento da identificação do vazamento). Passagem do TG-C ao pré-mix ocorreu com sucesso. Realizada então nova conversa com Eng. Lucas, Sup. Thomaz e Sup. Edinilson e decidido por realizarmos amanhã a troca desta válvula, por outra que temos reparada e pronta em bancada. TMs estão deixando esta válvula atuada em bancada para fazermos um teste se ela apresentará agarramento amanhã cedo, quando iremos desenergizá-la, para testar seu retorno por mola. Estando tudo certo, substituiremos a válvula e partiremos para análise de falha da válvula removida._x000a_06/06 - Hoje foi realizada a substituição da válvula de dreno do manifold primário (20FGPD) do TG-D. Realizados testes com a Automação, sem anormalidades. A válvula que saiu foi testada em bancada, inicialmente injetando ar por um dos lados e constatando que não saia do outro lado, indicando que a mesma estava fechada. Foi acionada eletricamente e não movimentou, indicando que estava travada fechada. Desmontando a mesma, foram encontradas rebarbas no rebarbas no raspador de inox que foi usinado especialmente para estas válvulas (antigos eram de latão), o que prejudicava a movimentação do eixo da válvula. Usinagem mal feita. O travamento da válvula fechada não era a principal hipótese mas sim travamento dela aberta. Portanto, tudo indica que há ou outro problema, no purgador separador de líquido/gás do dreno, talvez boia danificada, etc. Há também a possibilidade desta válvula ter travado fechada ao ser removida do campo, ou durante a noite, quando a máquina estava parada. Esta OM foi revisada considerando intervenção para amanhã no dreno, além de atividades simplificadas de pré-partida (check/teste de todas as válvulas de dreno e do WHRU) que também serão realizadas. Por ora, segue TG disponível em Central._x000a_"/>
    <s v="NÃO"/>
    <s v="Corretiva"/>
    <s v="20FGPD"/>
    <s v="Válvula solenóide"/>
    <x v="4"/>
    <x v="15"/>
    <s v="Sistema de combustível"/>
    <s v="Conforme Observações"/>
    <d v="2020-06-06T07:00:00"/>
    <d v="2020-06-06T19:00:00"/>
    <d v="2020-06-02T11:20:00"/>
    <n v="12"/>
    <n v="91.666666666686069"/>
    <s v="SIM"/>
    <x v="0"/>
    <s v="NÃO"/>
    <s v="2-Falha de Material"/>
    <s v="2.0-Geral"/>
    <s v="2-Fabricação/Instalação"/>
    <s v="2.1-Erro de Fabricação"/>
    <x v="4"/>
    <s v="2-Reparo"/>
    <n v="103.66666666668607"/>
  </r>
  <r>
    <x v="0"/>
    <x v="6"/>
    <s v="OI 2022981586 - GE-513201D Vazamento de Gás pelo Dreno M-403 – PF: Lucas (PST COTUR)_x000a_07/06 - Iniciamos a atividade com o teste de todas as válvulas de dreno e de alimentação, obtendo os seguintes resultados:_x000a_20FGPD (havia sido substituída em ontem): Encontrava-se travada fechada. Não abriu em nenhuma tentativa apesar de ter sido testada em bancada ontem, com sucesso;_x000a_20FGCD (trocada em 28/05/20): Encontrava-se travada fechada. Abriu após a 5ª tentativa de modulação;_x000a_20FGTORD (trocada em 28/05/20): Encontrava-se travada aberta. Abriu após a 5ª tentativa de modulação mas em nova tentativa, travou de novo, fechada e não abriu mais;_x000a_20FGTORI (trocada em 17/12/19): Funcionando normalmente;_x000a_20FGV (trocada em 17/12/19): Funcionando normalmente._x000a_Sobre o purgador, não foi possível fazer muita coisa pois o mesmo é selado e ao tentar remover para oficina para ao menos avaliar visualmente, foi observado bastante retorno de gás (um indício de que o mesmo não está totalmente danificado). Como um eventual problema no purgador não impede o vazamento, apenas que a fase gás seja direcionada para vent, partimos para a verificação das válvulas que estavam em bancada que haviam sido removidas no sábado passado mas ainda não testadas, por desvio de recurso para outras atividades (OM está programada para esta semana 23). Equipe verificou a planilha de controle das válvulas de dreno, mas ela ainda não continha informação de qual vedação estava nestas válvulas. Assim, foram desmontadas para verificar. As 3 válvulas removidas tinham vedação original de bronze. Foram limpas, remontadas e testadas, com sucesso. Equipe retornou ao campo e, antes de realizar a substituição das válvulas, testou a alimentação das válvulas já instaladas. Não foram encontradas anormalidades. Os parâmetros elétricos utilizados em bancada foram os mesmos utilizados no campo para este testo. Em seguida, foi realizada a troca das 3 válvulas e novos testes, sem nenhuma anormalidade. Elas movimentaram normalmente, na primeira tentativa de cada um e em mais algumas tentativas. Também foram realizadas as atividades de pré-partidas simplificadas nesta OM, que eram os testes das próprias válvulas de dreno e teste de movimentação do WHRU. WHRU modulou normalmente e não foram observados vazamentos. Foram tiradas diversas fotos de todas as válvulas que foram desmontadas e serão anexadas na OM. A hipótese da equipe de campo é de que a qualidade da vedação de inox e sua montagem estão prejudicando a movimentação destas válvulas. Como a preocupação em alterar a vedação destas válvulas foi o problema de corrosão das sedes de bronze (ou latão?) originais, utilizou-se inox nas novas vedações. No entanto, isto também muda a característica do contato de vedação. A vedação passa a ser dura (inox) ante a original mole (bronze/latão), o que pode trazer novos problemas, como este de qualidade da usinagem, desgaste, etc. Sugiro estudar a possibilidade de alteração desta vedação de inox um tipo de vedação soft para retornar a característica original de vedação, por exemplo PTFE, que também não irá provocar o problema antigo de corrosão. Estamos considerando a máquina disponível para a OP e a atividade deste final de semana poderá ser avaliada pelo Suporte Técnico e Sup. Thomaz amanhã._x000a_"/>
    <s v="NÃO"/>
    <s v="Corretiva"/>
    <s v="20FGPD"/>
    <s v="Válvula solenóide"/>
    <x v="4"/>
    <x v="15"/>
    <s v="Sistema de combustível"/>
    <s v="Conforme Observações"/>
    <d v="2020-06-07T07:00:00"/>
    <d v="2020-06-07T19:00:00"/>
    <d v="2020-06-06T19:00:00"/>
    <n v="12"/>
    <n v="12"/>
    <s v="NÃO"/>
    <x v="0"/>
    <s v="NÃO"/>
    <s v="2-Falha de Material"/>
    <s v="2.0-Geral"/>
    <s v="2-Fabricação/Instalação"/>
    <s v="2.1-Erro de Fabricação"/>
    <x v="4"/>
    <s v="2-Reparo"/>
    <n v="24"/>
  </r>
  <r>
    <x v="0"/>
    <x v="6"/>
    <s v="OI 2022981586 - GE-513201D Vazamento de Gás pelo Dreno M-403 – PF: Lucas (PST COTUR)_x000a_08/06 - Após alinhamento estratégico no REDIA do meio dia foi definido por realizarmos a limpeza no interior do Hood em seguida deixar a máquina disponível para partida. Foi emitida PT após almoço, realizada a remoção das grades de piso pela mecânica e feito a limpeza geral pela equipe de limpeza industrial, essa atividade foi finalizada por volta das 18h00 com recomposição da grade de piso juntamente com check list de partida da máquina realizado pela equipes da MI e OP. A previsão é de partida durante a final da madrugada para passagem para PREMIX logo no primeiro horário, em seguida será parado do TG-A. Com essa manobras no parque de geração retornamos com a condição original do rodízio do mês, com TGB/TGD operando e TGA/TGC em standby. Máquina disponível para operação sem restrições."/>
    <s v="NÃO"/>
    <s v="Corretiva"/>
    <s v="20FGPD"/>
    <s v="Válvula solenóide"/>
    <x v="4"/>
    <x v="15"/>
    <s v="Sistema de combustível"/>
    <s v="Conforme Observações"/>
    <d v="2020-06-08T13:30:00"/>
    <d v="2020-06-08T17:00:00"/>
    <d v="2020-06-07T19:00:00"/>
    <n v="3.5000000000582077"/>
    <n v="18.500000000058208"/>
    <s v="NÃO"/>
    <x v="0"/>
    <s v="NÃO"/>
    <s v="2-Falha de Material"/>
    <s v="2.0-Geral"/>
    <s v="2-Fabricação/Instalação"/>
    <s v="2.1-Erro de Fabricação"/>
    <x v="4"/>
    <s v="2-Reparo"/>
    <n v="22.000000000116415"/>
  </r>
  <r>
    <x v="0"/>
    <x v="6"/>
    <s v="OM 2022988400 GE-513201C Corrigir Falha de Acionamento – PF: Lucas: _x000a_[06/06] Informado pela OP logo pela manhã que o WHRU do TG-C não estava passando de 17% de abertura. Verificado em campo com TMs de Instrumentação, Mecânica e COTUR que havia vazamento de ar através do pistão do WHRU. Foi analisado pela OP que é possível operar com o WHRU com esta limitação neste momento, porém iremos intervir de imediato na substituição do cilindro assim que a máquina parar. Amanhã será gerada uma OM para esta atividade. Confirmada disponibilidade de 1 UND do NM 11.916.226 referente ao pistão em estoque._x000a_10/06 - Conforme programado foi realizada a substituição do cilindro do WHRU danificado por outro sobressalente disponível em estoque. Após a troca pela mecânica foi realizada calibração do posicionador pela instrumentação com sucesso. Equipamento testado e liberado para operação sem anormalidades._x000a_"/>
    <s v="NÃO"/>
    <s v="Corretiva planejada"/>
    <s v="WHRU"/>
    <s v="Pistão de acionamento"/>
    <x v="4"/>
    <x v="12"/>
    <s v="Exaustão"/>
    <s v="Realizado a subtituição do cilindro do WHRU"/>
    <d v="2020-06-10T07:00:00"/>
    <d v="2020-06-10T18:00:00"/>
    <d v="2020-06-09T19:00:00"/>
    <n v="11.000000000058208"/>
    <n v="12"/>
    <s v="SIM"/>
    <x v="0"/>
    <s v="NÃO"/>
    <s v="1-Falha Mecânica"/>
    <s v="1.1-Vazamento"/>
    <s v="3-Operação/Manutenção"/>
    <s v="3.4-Desgaste e deterioção esperados."/>
    <x v="4"/>
    <s v="1-Substituição"/>
    <n v="23.000000000058208"/>
  </r>
  <r>
    <x v="0"/>
    <x v="6"/>
    <s v="OI 2022984046 - GE-513201C Vazamento de Óleo Sintético interno ao Hood (PST COTUR) – PF: Lucas_x000a_[06/06] Ao final do dia de hoje, por volta de 18h, informado pela OP atuação de alarme de nível baixo de óleo sintético do TG-C (250mm). Em verificação no PI, identificado que a queda se iniciou a partir de 290mm às 18h de ontem, momento em que a máquina passou a operar em pré-mix. Assim, perda de 40mm de óleo em 24h. Não foi encontrado nenhum vazamento externo ao TG pela OP. O indicativo é de vazamento interno ao hood. Avaliado que não seria possível operar este TG até amanhã pois além da perda de óleo, há o risco de flash dentro ao hood, como já aconteceu no passado. Sendo assim, foi definido pela troca pelo TG-A, que irá operar em Central, dividindo carga com o TG-B em pré-mix. Amanhã iremos verificar o motivo do vazamento e realizar o reabastecimento de óleo._x000a_07/06 - Logo pela manhã, Semapi realizou a completação de 70 litros de óleo sintético, elevando o nível do tanque a 300mm. Mecânica inspecionou o interior do hood, que tinha bastante óleo mas espalhado por todo o hood (região da GG) e não em local muito concentrado que pudesse indicar de onde o vazamento vinha. No entanto, um ponto que nos chamou atenção foi presença maior do que o comum de óleo na região abaixo da inlet (atrás do tanque de óleo). Esta informação pode ser levada em conta pelo Suporte na análise. Foram colocadas para operar as bombas de óleo sintético (testadas as duas) e não observamos vazamento pelo selo. Realizada então a limpeza industrial do hood, além da limpeza com panos das regiões sobre o piso. Equipe realizou alguns crancks secos, sem identificar nenhum problema. Normalmente encontramos respingos de óleo após estes crancks quando há problemas em mangueiras e suas conexões. Foi aberto o dreno onde sai a água de lavagem da GG para verificar se havia presença de óleo dentro dela, o que não se confirmou. Orientamos a OP a manter como primeira opção de bomba a bomba que não estava operando ontem, caso haja necessidade de operar, por precaução. Ao final do dia, foi montado novamente o piso gradeado para não oferecer riscos à OP. Amanhã iremos tentar autorização para realizar uma partida da máquina, onde podemos chegar com as bombas em pressão de operação, que não é possível somente circulando. Assim, teremos chance de prosseguir na análise do local do vazamento, que pode ser que ocorra somente em pressões de trabalho. Equipe de Suporte Técnico também poderá ser envolvida para dar o aval para uma partida segura. TG disponível para operar em caso de necessidade._x000a_"/>
    <s v="NÃO"/>
    <s v="Corretiva"/>
    <s v="Sistema de óleo sintético"/>
    <s v="Em avaliação"/>
    <x v="4"/>
    <x v="12"/>
    <s v="Sistema de lubrificação"/>
    <s v="Conforme Observações"/>
    <d v="2020-06-07T07:00:00"/>
    <d v="2020-06-07T19:00:00"/>
    <d v="2020-05-20T16:30:00"/>
    <n v="12"/>
    <n v="422.49999999994179"/>
    <s v="SIM"/>
    <x v="0"/>
    <s v="NÃO"/>
    <s v="1-Falha Mecânica"/>
    <s v="1.1-Vazamento"/>
    <s v="Em análise"/>
    <s v="5.5 Desconhecida"/>
    <x v="1"/>
    <s v="7-Serviço"/>
    <n v="434.49999999994179"/>
  </r>
  <r>
    <x v="0"/>
    <x v="6"/>
    <s v="OI 2022984046 - GE-513201C Vazamento de Óleo Sintético interno ao Hood (PST COTUR) – PF: Lucas_x000a_08/06 - Hoje devido as priorizações para atuação da mecânica na limpeza do TG-D e na atividade de balanceamento do venda D não conseguimos avançar nessa análise de falha em campo. Foi realizado no período da manhã a remoção da grade de piso juntamente com instalação de mantas absorvedoras no Hood para tentar identificar possíveis pontos de vazamento. Após a intervenção no TG-D e venda D aproveitamos para focar a equipe no preenchimento da planilha de diagnóstico de anomalias em atendimento ao PE-3AGN-00839_B. Os TMs realizaram preenchimento adequado documento e enviaram para análise de equipe de engenharia. Foi montado grupo de trabalho entre Eng. Boito, Lucas e Sup. Aoki para melhoramos o delineamento desta atividade junto ao GPI. Previsto para amanhã primeiro horário o recebimento da lista de verificações enviada pela Engenharia para validação junto a gerência, a ideia é ainda no período da manhã iniciarmos as demais verificações em campo com referência na documentação técnica da máquina para linhas de óleo sintético. Hoje  _x000a_09/06 - Recebido o check list elaborada pela equipe de engenharia juntamente com fluxogramas das linhas do sistema de óleo sintético para prosseguimento na investigação dos possíveis pontos de vazamentos no interior do HOOD. TM´s de mecânica fizeram grande parte do check list de verificações/reaperto da linha, mangueiras, conexões. Foi encontrado um pequeno vestígio de óleo na conexão de retorno do demister, mas nada fora do normal. Conseguimos verificar em torno de 80% do check list, devido ao tardar do horário atividade continua amanhã. Previsto para amanhã teste de cranck juntamente com definição da avaliação junto ao Eng. Boito sobre a desmontagem do demister para verificação, caso essa etapa seja necessária necessitará de montagem de andaime para acesso. Foram instaladas também algumas mantas absorvedoras no interior do hood juntamente com envelopamento de algumas conexões com trapo com intuito de mapear possíveis pontos de vazamento. Atividade prossegue amanhã com demais itens de verificação do check list. Máquina disponível ao final do turno._x000a_"/>
    <s v="NÃO"/>
    <s v="Corretiva"/>
    <s v="Sistema de óleo sintético"/>
    <s v="Em avaliação"/>
    <x v="4"/>
    <x v="12"/>
    <s v="Sistema de lubrificação"/>
    <s v="Conforme Observações"/>
    <d v="2020-06-09T07:30:00"/>
    <d v="2020-06-09T19:00:00"/>
    <d v="2020-06-07T19:00:00"/>
    <n v="11.499999999941792"/>
    <n v="36.500000000058208"/>
    <s v="NÃO"/>
    <x v="0"/>
    <s v="NÃO"/>
    <s v="1-Falha Mecânica"/>
    <s v="1.1-Vazamento"/>
    <s v="Em análise"/>
    <s v="5.5 Desconhecida"/>
    <x v="1"/>
    <s v="7-Serviço"/>
    <n v="48"/>
  </r>
  <r>
    <x v="0"/>
    <x v="6"/>
    <s v="OI 2022984046 - GE-513201C Vazamento de Óleo Sintético interno ao Hood (PST COTUR) – PF: Lucas_x000a_Dado continuidade na investigação do vazamento no TGC pela mecânica. Foi realizada a instalação de mais mantas absorvedoras no interior do hood e também feito inspeção detalhada nas conexões na região do INLET juntamente com envelopamento de mais linhas algumas linhas para teste com CRANCK. Foi realizado 3 CRANCKS na máquina e feito nova inspeção no interior do hood, também não foi encontrado nenhum vestígio de vazamento. O próximo passo agora é inspeção no demister antes de partimos para realizar partida assistida da máquina que também é uma etapa prevista no check list. Máquina disponível para operação, atividade prossegue amanhã"/>
    <s v="NÃO"/>
    <s v="Corretiva"/>
    <s v="Sistema de óleo sintético"/>
    <s v="Em avaliação"/>
    <x v="4"/>
    <x v="12"/>
    <s v="Sistema de lubrificação"/>
    <s v="Conforme Observações"/>
    <d v="2020-06-10T18:01:00"/>
    <d v="2020-06-10T18:30:00"/>
    <d v="2020-06-10T18:00:00"/>
    <n v="0.48333333333721384"/>
    <n v="1.6666666720993817E-2"/>
    <s v="NÃO"/>
    <x v="0"/>
    <s v="NÃO"/>
    <s v="1-Falha Mecânica"/>
    <s v="1.1-Vazamento"/>
    <s v="Em análise"/>
    <s v="5.5 Desconhecida"/>
    <x v="1"/>
    <s v="7-Serviço"/>
    <n v="0.50000000005820766"/>
  </r>
  <r>
    <x v="0"/>
    <x v="6"/>
    <s v="OI 2022984046 - GE-513201C Vazamento de Óleo Sintético interno ao Hood (PST COTUR) – PF: Lucas_x000a_11/06 - Hoje tivemos mobilização extraprogramada da equipe de andaime para montar patamar de acesso ao demister do TGC. Após a montagem de andaime foi realizada verificação na linha de dreno, não tinha presença de óleo, foi aberto o demister e não constatado nenhuma anormalidade, havia apenas pequena lâmina de óleo no interior do mesmo. Previsto para amanhã a realização logo no primeiro horário o Stroke test da IGV com apoio automação e mecânica. Em seguida será realizada partida assistida da máquina conforme procedimento elaborado pela equipe de engenharia. A ideia é realizar partida máquina com carga de 2MW permanecer em torno de 30 min, e em seguida abrir novamente o Hood para inspeção."/>
    <s v="NÃO"/>
    <s v="Corretiva"/>
    <s v="Sistema de óleo sintético"/>
    <s v="Em avaliação"/>
    <x v="4"/>
    <x v="12"/>
    <s v="Sistema de lubrificação"/>
    <s v="Conforme Observações"/>
    <d v="2020-06-11T08:00:00"/>
    <d v="2020-06-11T19:00:00"/>
    <d v="2020-06-10T18:30:00"/>
    <n v="10.999999999883585"/>
    <n v="13.5"/>
    <s v="NÃO"/>
    <x v="0"/>
    <s v="NÃO"/>
    <s v="1-Falha Mecânica"/>
    <s v="1.1-Vazamento"/>
    <s v="Em análise"/>
    <s v="5.5 Desconhecida"/>
    <x v="1"/>
    <s v="7-Serviço"/>
    <n v="24.499999999883585"/>
  </r>
  <r>
    <x v="0"/>
    <x v="6"/>
    <s v="OI 2022984046 - GE-513201C Vazamento de Óleo Sintético interno ao Hood (PST COTUR) – PF: Lucas_x000a_12/06 – Dado o andamento na investigação do vazamento de óleo sintético do TGC. No período da manhã encontramos pequeno resquício de óleo na mangueira L4 de retorno de óleo para mancal da GG, a princípio suspeitamos de algum dano interno na malha, foi limpeza no local juntamente com envelopamento da mangueira para avaliação posterior. Devido a parada da UAPO I a partida do TG foi postergada para as 14h00. A máquina foi colocada em operação com sucesso, foi colocado 2MW de carga, a mesma ficou operando das 15h30 até as 17h30 com acompanhamento da MI, em todo esse período não houve queda no nível do óleo, ficou em torno de 300 mm . Assim que maquina parou verificamos o interno do hood, mas não encontramos anormalidades, inclusive o envelopamento da linha L4 estava bem limpo. A pressão de óleo da bomba estava em torno de 4 bar, realizamos também por desencargo a troca entre as bombas de óleo sintético, mas não houve diferença no nível. Amanhã vamos avaliar os próximos passos junto a equipe de engenharia. Máquina segue disponível."/>
    <s v="NÃO"/>
    <s v="Corretiva"/>
    <s v="Sistema de óleo sintético"/>
    <s v="Em avaliação"/>
    <x v="4"/>
    <x v="12"/>
    <s v="Sistema de lubrificação"/>
    <s v="Conforme Observações"/>
    <d v="2020-06-12T07:40:00"/>
    <d v="2020-06-12T15:00:00"/>
    <d v="2020-06-11T19:00:00"/>
    <n v="7.3333333333139308"/>
    <n v="12.666666666744277"/>
    <s v="NÃO"/>
    <x v="0"/>
    <s v="NÃO"/>
    <s v="1-Falha Mecânica"/>
    <s v="1.1-Vazamento"/>
    <s v="Em análise"/>
    <s v="5.5 Desconhecida"/>
    <x v="1"/>
    <s v="7-Serviço"/>
    <n v="20.000000000058208"/>
  </r>
  <r>
    <x v="0"/>
    <x v="6"/>
    <s v="OI 2022984046 - GE-513201C Vazamento de Óleo Sintético interno ao Hood (PST COTUR) – PF: Lucas_x000a_13/06 - Realizada inspeção no interior do Hood não sendo identificado óleo na mantas e envelopamento das mangueiras. Único ponto observado foi uma pequeno acumulo de óleo encima da bomba 02 não sendo nada tão significativo. Equipe de Engenharia segue avaliando a possibilidade de aumento de pressão do sistema de óleo com a máquina em Central ou se será necessário mesmo a colocação do TG-C em Premis para esta avaliação._x000a_19/06 - Hoje equipe de mecânica foi ao TG-C no primeiro horário para verificar possíveis pontos de vazamento após a parada da máquina ontem. Foi verificado que as mantas que foram colocadas nos pontos de prováveis de vazamento continuam secas. Verificado que uma conexão no sensor PDT5132629C estava com gota de óleo e o cabo do sensor de gás e fogo úmido de óleo também. Abaixo dele se encontra o tanque, que estava com bastante óleo na superfície. Foi encontrado também bastantes marcas de escorrido no motor de partida e abaixo dele. Colocadas as bombas para rodar e não apresentaram nenhuma forma de vazamento. Foram tiradas várias fotos e enviadas para o Eng. Boito para análise. No período da tarde, tivemos retorno do Boito com orientações para prosseguirmos no final de semana. Deverão ser verificados especificamente a região do sensor PDT629C e os pontos superiores ao motor de partida, pois acreditamos que o problema não é no motor, já que ele só funciona mesmo na partida da máquina. Também serão verificadas mangueiras de de retorno do demister p/ sucção da bomba scavenge. Iremos tratar esta frente como prioridade amanhã."/>
    <s v="NÃO"/>
    <s v="Corretiva"/>
    <s v="Sistema de óleo sintético"/>
    <s v="Em avaliação"/>
    <x v="4"/>
    <x v="12"/>
    <s v="Sistema de lubrificação"/>
    <s v="Conforme Observações"/>
    <d v="2020-06-19T15:00:00"/>
    <d v="2020-06-19T19:00:00"/>
    <d v="2020-06-12T15:00:00"/>
    <n v="3.9999999999417923"/>
    <n v="168"/>
    <s v="NÃO"/>
    <x v="0"/>
    <s v="NÃO"/>
    <s v="1-Falha Mecânica"/>
    <s v="1.1-Vazamento"/>
    <s v="Em análise"/>
    <s v="5.5 Desconhecida"/>
    <x v="1"/>
    <s v="7-Serviço"/>
    <n v="171.99999999994179"/>
  </r>
  <r>
    <x v="0"/>
    <x v="6"/>
    <s v="OI 2022984046 - GE-513201C Vazamento de Óleo Sintético interno ao Hood (PST COTUR) – PF: Lucas_x000a_20/06 - Hoje demos continuidade na atividade seguindo as orientações discutidas com o Suporte Técnico ontem. Realizado reaperto das conexões de óleo na região do sensor PDT629C (logo sobre a bomba de óleo sintético A). Não foi encontrada nenhuma conexão folgada. Não foram identificados pontos superiores ao motor de partida possíveis de apertar, então envolvemos o motor de partida com manta para verificar vazamento durante o cranck. Todas as mangueiras de retorno do demister p/ sucção da bomba scavenge já estavam envolvidas com trapos durante o período que a máquina operou nestes últimos dias, sem indícios de óleo. Durante a atividade, equipe identificou uma situação anormal: a junta da bomba B-UH-TS-GE-513201C-01A de óleo sintético estava levemente aparente, indicando um problema de montagem. A bomba redundante (01B) estava com aperto normal. Equipe verificou o torque a ser aplicado neste ponto da bomba A e, constatou, no local que estava muito fora no aperto, praticamente solto, preso somente por dois parafusos. Foi feita uma inspeção em toda a junta, mesmo sem desmontar o conjunto e constada que não estava rompida. Realizado o torqueamento correto e testado novamente as duas bombas, sem identificar vazamento. Feito então um cranck da máquina e também não foi identificado vazamento em nenhum ponto do TG. Continuamos considerando o TG-C como disponível e aguardaremos nova análise do Suporte Técnico na segunda-feira. Nossa sugestão é testarmos novamente o TG com carga, se possível, antes de remover todas as mantas do interior e deixá-lo disponível definitivamente. Este novo ponto encontrado hoje parece ser o mais provável de vazamento identificado até agora."/>
    <s v="NÃO"/>
    <s v="Corretiva"/>
    <s v="Sistema de óleo sintético"/>
    <s v="Em avaliação"/>
    <x v="4"/>
    <x v="12"/>
    <s v="Sistema de lubrificação"/>
    <s v="Conforme Observações"/>
    <d v="2020-06-20T07:00:00"/>
    <d v="2020-06-20T19:00:00"/>
    <d v="2020-06-19T19:00:00"/>
    <n v="12"/>
    <n v="12"/>
    <s v="NÃO"/>
    <x v="0"/>
    <s v="NÃO"/>
    <s v="1-Falha Mecânica"/>
    <s v="1.1-Vazamento"/>
    <s v="Em análise"/>
    <s v="5.5 Desconhecida"/>
    <x v="1"/>
    <s v="7-Serviço"/>
    <n v="24"/>
  </r>
  <r>
    <x v="0"/>
    <x v="6"/>
    <s v="OI 2023014832 TG-B - Atividades de PRE Partida – PF: Lucas_x000a_[16/06] Definido no redia das 8h a partida do TG-C e parada do TG-B para realizarmos as atividades de pre partida do TG-B afim de ganharmos mais confiança na sua passagem para o PREMIX quando o ocorrer o aumento da vazão da unidade previsto para quinta feira. Como não temos válvulas de dreno prontas em bancada, foi acordado em realizar os testes de estanqueidade nas válvulas e remover somente a válvula que apresentar passagem e reparar em bancada com os internos de bronze. Houve a parada do TG-B por volta das 13h e liberado os serviços as 15:30h. Durante os testes das válvulas de dreno, foi identificado que a válvula de dreno central travada aberta. Acordado com a liderança em realizar esta válvula somente amanhã devido o tardar do horário e manter o TG-B disponível._x000a_"/>
    <s v="NÃO"/>
    <s v="Preventiva"/>
    <s v="Não se aplica"/>
    <s v="Não se aplica"/>
    <x v="4"/>
    <x v="13"/>
    <s v="Sistema de combustão"/>
    <s v="Conforme Observações"/>
    <d v="2020-06-16T08:00:00"/>
    <d v="2020-06-16T19:30:00"/>
    <d v="2020-02-27T18:00:00"/>
    <n v="11.499999999941792"/>
    <n v="2630.0000000000582"/>
    <s v="SIM"/>
    <x v="0"/>
    <s v="NÃO"/>
    <s v="Manutenção preventiva"/>
    <s v="Manutenção preventiva"/>
    <s v="Manutenção preventiva"/>
    <s v="Manutenção preventiva"/>
    <x v="5"/>
    <s v="7-Serviço"/>
    <n v="2641.5"/>
  </r>
  <r>
    <x v="0"/>
    <x v="6"/>
    <s v="OI 2023014832 TG-B - Atividades de PRE Partida – PF: Lucas_x000a_17/06 - Realizada a remoção das válvulas de drenos da tocha, central e primária para reparo em bancada. A válvula de dreno da central estava travada aberta e da tocha e primária com muita sujeira nos internos. Realizada a substituição dos internos das válvulas, instaladas as válvulas em campo, testada e liberada. Realizado o teste de acionamento do Whru e não apresentou anormalidades. Realizada a substituição das câmaras 1, 2 e 9 e removido o pau de carga. _x000a_OBS: Acordado que iríamos realizar a limpeza das tochas devido o curto tempo de execução para todas as atividades no TG-B. _x000a__x000a_"/>
    <s v="NÃO"/>
    <s v="Preventiva"/>
    <s v="Não se aplica"/>
    <s v="Não se aplica"/>
    <x v="4"/>
    <x v="13"/>
    <s v="Sistema de combustão"/>
    <s v="Conforme Observações"/>
    <d v="2020-06-17T07:00:00"/>
    <d v="2020-06-17T21:00:00"/>
    <d v="2020-06-16T19:30:00"/>
    <n v="14.000000000058208"/>
    <n v="11.499999999941792"/>
    <s v="SIM"/>
    <x v="0"/>
    <s v="NÃO"/>
    <s v="Manutenção preventiva"/>
    <s v="Manutenção preventiva"/>
    <s v="Manutenção preventiva"/>
    <s v="Manutenção preventiva"/>
    <x v="5"/>
    <s v="7-Serviço"/>
    <n v="25.5"/>
  </r>
  <r>
    <x v="0"/>
    <x v="6"/>
    <s v="GE-513201B Falhas na Partida – PF: Lucas_x000a_Hoje houve duas falha na partida do TG-B no período da manhã, quando o mesmo retornava das atividades de pré-partida. O relato passado pela OP era de que a máquina parava no passo 8 e acusava a falha &quot;Starter speed established failure Shutdown&quot;. Envolvido Eng. Lucas na análise e foi descartada hipótese de falha na rede devicenet para comando do motor de partida, pois foi verificado que a máquina começava a girar. Indicado pelo Lucas então que avaliássemos a solenoide 20SRM e a FCV que comanda a rampa para acelerar a máquina (75srcp). Foi feita avaliação preliminar, dado o horário avançado e nenhuma anormalidade foi encontrada. Foi realizado reaperto nas conexões, mas não encontrado nada muito folgado e também não foram identificados fusíveis queimados na saída (estavam íntegros). Mecânica também foi envolvida para avaliar o circuito hidráulico do motor de partida e não foram encontradas anormalidades (vazamento). A única mudança que fizemos desta partida para as anteriores foi a solicitação para a OP trocar de bomba de óleo. Foi então realizada uma nova partida com acompanhamento da MI por volta de 18h00, que ocorreu com sucesso desta vez. Não houve necessidade de realizar ajuste manual na válvula de fluxo._x000a_"/>
    <s v="NÃO"/>
    <s v="Corretiva"/>
    <s v="Não se aplica"/>
    <s v="Não se aplica"/>
    <x v="4"/>
    <x v="13"/>
    <s v="Sistema de partida"/>
    <s v="Conforme observações"/>
    <d v="2020-06-18T10:00:00"/>
    <d v="2020-06-18T18:00:00"/>
    <d v="2020-06-17T21:00:00"/>
    <n v="8.0000000000582077"/>
    <n v="12.999999999941792"/>
    <s v="SIM"/>
    <x v="1"/>
    <s v="NÃO"/>
    <s v="1-Falha Mecânica"/>
    <s v="1.0-Geral"/>
    <s v="5-Miscelâneas"/>
    <s v="5.5 Desconhecida"/>
    <x v="3"/>
    <s v="8-Teste"/>
    <n v="21"/>
  </r>
  <r>
    <x v="0"/>
    <x v="6"/>
    <s v="OM 2022949219 TG-C Verificação e medições – PF: Lucas_x000a_Realizado Boroscopia no interior do Gerador e nas unidades seladora de cabos das caixas de junção; registrado na OM as caixas de junção que necessitam de intervenção devido ausência de vedações, prensa cabos; unidades seladoras; tampas que precisam ser trocadas acima da caixa de ligação do TG. Executando também medições de resistência de isolamento na caixa de ligação principal. A borracha da tampa de inspeção da excitatriz está danificada e necessita a substituição; realizados testes elétricos no estator, verificado vários pontos de oxidação na caixa de ligação do Gerador, principalmente nas portas e no teto da caixa. Verificado a necessidade de recomposição de parafusos faltantes juntamente com troca de parafusos danificados na caixa de ligação do gerador._x000a_"/>
    <s v="NÃO"/>
    <s v="Corretiva planejada"/>
    <s v="Gerador elétrico"/>
    <s v="Vedações"/>
    <x v="4"/>
    <x v="12"/>
    <s v="Miscelânea"/>
    <s v="Conforme Observações"/>
    <d v="2020-06-21T08:00:00"/>
    <d v="2020-06-21T18:00:00"/>
    <d v="2020-06-20T19:00:00"/>
    <n v="9.9999999999417923"/>
    <n v="13.000000000116415"/>
    <s v="NÃO"/>
    <x v="0"/>
    <s v="NÃO"/>
    <s v="1-Falha Mecânica"/>
    <s v="1.1-Vazamento"/>
    <s v="3-Operação/Manutenção"/>
    <s v="3.4-Desgaste e deterioção esperados."/>
    <x v="6"/>
    <s v="2-Reparo"/>
    <n v="23.000000000058208"/>
  </r>
  <r>
    <x v="0"/>
    <x v="6"/>
    <s v="OM 2022949219 TG-C Verificação e medições – PF: Lucas_x000a_30/06 - Foi realizado ensaio de resistência de isolação do estator e apresentou na fase S IP 2,66... Ensaio de adsorção 3,36Gohm e de IP 8,96G sem os cabos. Com as medições coletadas o gerador não apresenta anormalidades estando disponível para operar."/>
    <s v="NÃO"/>
    <s v="Corretiva planejada"/>
    <s v="Gerador elétrico"/>
    <s v="Vedações"/>
    <x v="4"/>
    <x v="12"/>
    <s v="Miscelânea"/>
    <s v="Conforme Observações"/>
    <d v="2020-06-30T08:30:00"/>
    <d v="2020-06-30T17:00:00"/>
    <d v="2020-06-29T16:30:00"/>
    <n v="8.5000000001164153"/>
    <n v="15.999999999941792"/>
    <s v="NÃO"/>
    <x v="0"/>
    <s v="NÃO"/>
    <s v="1-Falha Mecânica"/>
    <s v="1.1-Vazamento"/>
    <s v="3-Operação/Manutenção"/>
    <s v="3.4-Desgaste e deterioção esperados."/>
    <x v="6"/>
    <s v="2-Reparo"/>
    <n v="24.500000000058208"/>
  </r>
  <r>
    <x v="0"/>
    <x v="6"/>
    <s v="OM 2023037171 TG-C - Atividades de Pré Partida – PF: Lucas_x000a_Conforme programado foi realizada a remoção, limpeza/reparo das três válvulas de dreno do TG-C pela instrumentação. Informado pelo TM´s que duas válvulas estavam com sede de bronze e uma de inox. A sede da válvula primária teve de ser substituída devido a apresentar passagem nos testes funcionais em oficina. Feito o reparo em oficina, as válvulas foram recompostas em campo, testadas e liberadas. Foi realizado também o teste do WHRU e do RIC. Para o caso do RIC foi informado que as velas 7 e 8 do canal A apresentaram falha, este teste foi realizado por 3 vezes. Vamos solicitar para mecânica verificar essas tochas na etapa de troca das câmaras de combustão previsto para sexta-feira, dia 26/06. Foi realizado também a montagem de pau e carga para atividade das câmaras. Equipamento foi liberada às 19h20._x000a__x000a__x000a_"/>
    <s v="NÃO"/>
    <s v="Preventiva"/>
    <s v="Não se aplica"/>
    <s v="Não se aplica"/>
    <x v="4"/>
    <x v="13"/>
    <s v="Sistema de combustão"/>
    <s v="Conforme Observações"/>
    <d v="2020-06-24T07:00:00"/>
    <d v="2020-06-24T19:20:00"/>
    <d v="2020-06-18T18:00:00"/>
    <n v="12.333333333372138"/>
    <n v="132.99999999994179"/>
    <s v="SIM"/>
    <x v="0"/>
    <s v="NÃO"/>
    <s v="Manutenção preventiva"/>
    <s v="Manutenção preventiva"/>
    <s v="Manutenção preventiva"/>
    <s v="Manutenção preventiva"/>
    <x v="5"/>
    <s v="7-Serviço"/>
    <n v="145.33333333331393"/>
  </r>
  <r>
    <x v="0"/>
    <x v="6"/>
    <s v="OM 2023037171 TG-C - Atividades de Pré Partida – PF: Lucas_x000a_Conforme programado foi realizada a remoção, limpeza/reparo das três válvulas de dreno do TG-C pela instrumentação. Informado pelo TM´s que duas válvulas estavam com sede de bronze e uma de inox. A sede da válvula primária teve de ser substituída devido a apresentar passagem nos testes funcionais em oficina. Feito o reparo em oficina, as válvulas foram recompostas em campo, testadas e liberadas. Foi realizado também o teste do WHRU e do RIC. Para o caso do RIC foi informado que as velas 7 e 8 do canal A apresentaram falha, este teste foi realizado por 3 vezes. Vamos solicitar para mecânica verificar essas tochas na etapa de troca das câmaras de combustão previsto para sexta-feira, dia 26/06. Foi realizado também a montagem de pau e carga para atividade das câmaras. Equipamento foi liberada às 19h20._x000a__x000a__x000a_"/>
    <s v="NÃO"/>
    <s v="Preventiva"/>
    <s v="Não se aplica"/>
    <s v="Não se aplica"/>
    <x v="4"/>
    <x v="13"/>
    <s v="Sistema de combustão"/>
    <s v="Conforme Observações"/>
    <d v="2020-06-24T07:00:00"/>
    <d v="2020-06-24T19:20:00"/>
    <d v="2020-06-24T19:20:00"/>
    <n v="12.333333333372138"/>
    <n v="-12.333333333372138"/>
    <s v="SIM"/>
    <x v="0"/>
    <s v="NÃO"/>
    <s v="Manutenção preventiva"/>
    <s v="Manutenção preventiva"/>
    <s v="Manutenção preventiva"/>
    <s v="Manutenção preventiva"/>
    <x v="5"/>
    <s v="7-Serviço"/>
    <n v="0"/>
  </r>
  <r>
    <x v="0"/>
    <x v="6"/>
    <s v="OM 2023037171 TG-C - Atividades de Pré Partida – PF: Lucas_x000a_26/06 - Conforme programado foi foram substituídas as câmaras de combustão 1, 2 e 9. Previsto para amanhã a verificação das tochas; drenagem nas câmaras inferiores; remoção das mantas e a remoção dos envelopes das conexões que foram montadas para investigação do vazamento de óleo no interior do hood na semana passada. _x000a__x000a__x000a_"/>
    <s v="NÃO"/>
    <s v="Preventiva"/>
    <s v="Não se aplica"/>
    <s v="Não se aplica"/>
    <x v="4"/>
    <x v="13"/>
    <s v="Sistema de combustão"/>
    <s v="Conforme Observações"/>
    <d v="2020-06-26T07:30:00"/>
    <d v="2020-06-26T19:20:00"/>
    <d v="2020-06-24T19:20:00"/>
    <n v="11.833333333313931"/>
    <n v="36.166666666686069"/>
    <s v="SIM"/>
    <x v="0"/>
    <s v="NÃO"/>
    <s v="Manutenção preventiva"/>
    <s v="Manutenção preventiva"/>
    <s v="Manutenção preventiva"/>
    <s v="Manutenção preventiva"/>
    <x v="5"/>
    <s v="7-Serviço"/>
    <n v="48"/>
  </r>
  <r>
    <x v="0"/>
    <x v="6"/>
    <s v="OM 2023037171 TG-C - Atividades de Pré Partida – PF: Lucas_x000a_27/06 - Dado continuidade nas atividades de pré partida pela equipe de mecânica. Realizada a drenagem das câmaras inferiores, verificada pequena quantidade de liquido; realizada limpeza de todas as tochas, informado que somente uma delas apresentou um pouco de zinabre; feito também a remoção das mantas e dos envelopes das conexões que foram montadas na etapa de investigação do vazamento de óleo do hood; feito a verificação nas velas e testado RIC novamente sem indícios de falha. Foram recompostas as grades de piso e removido o pau de carga interno. Equipamento liberado para operação sem restrições_x000a__x000a__x000a_"/>
    <s v="NÃO"/>
    <s v="Preventiva"/>
    <s v="Não se aplica"/>
    <s v="Não se aplica"/>
    <x v="4"/>
    <x v="13"/>
    <s v="Sistema de combustão"/>
    <s v="Conforme Observações"/>
    <d v="2020-06-27T07:30:00"/>
    <d v="2020-06-27T19:20:00"/>
    <d v="2020-06-26T19:20:00"/>
    <n v="11.833333333313931"/>
    <n v="12.166666666686069"/>
    <s v="SIM"/>
    <x v="0"/>
    <s v="NÃO"/>
    <s v="Manutenção preventiva"/>
    <s v="Manutenção preventiva"/>
    <s v="Manutenção preventiva"/>
    <s v="Manutenção preventiva"/>
    <x v="5"/>
    <s v="7-Serviço"/>
    <n v="24"/>
  </r>
  <r>
    <x v="0"/>
    <x v="6"/>
    <s v="OM 2023037467 GE-513201A Verificar Válvulas de Meetering – PF: Lucas_x000a_Conforme programado foi realizada o parcial stroke Foi feito Stroke test nas três metering do TG-A (Central, primária e secundária). O sistema ficou ciclando por volta de 3h à princípio foi constatado nenhum comportamento anormal no funcionamento de nenhuma das três válvulas. Foi feita a coleta do logger para avaliação mais minuciosa pelo Eng. Lucas, ele deve dar parecer amanhã após verificação conjunta com Coord de grandes máquinas Gustavo."/>
    <s v="NÃO"/>
    <s v="Corretiva planejada"/>
    <s v="75FGS"/>
    <s v="Válvula metering"/>
    <x v="4"/>
    <x v="17"/>
    <s v="Sistema de combustível"/>
    <s v="Realizado stroke teste das metergins"/>
    <d v="2020-06-25T08:00:00"/>
    <d v="2020-06-25T12:00:00"/>
    <d v="2020-06-03T17:00:00"/>
    <n v="3.9999999999417923"/>
    <n v="519"/>
    <s v="NÃO"/>
    <x v="0"/>
    <s v="NÃO"/>
    <s v="1-Falha Mecânica"/>
    <s v="1.6-Emperramento"/>
    <s v="5-Miscelâneas"/>
    <s v="5.5 Desconhecida"/>
    <x v="6"/>
    <s v="8-Teste"/>
    <n v="522.99999999994179"/>
  </r>
  <r>
    <x v="0"/>
    <x v="6"/>
    <s v="OM 2023026016 - GE-513201C - GG TURBINA - SANAR VAZAMENTO DE AR – PF: Lucas(Ação/Abrangência de RTA) _x000a_Em atendimento a demanda de RTA, foi iniciado conforme programado a verificação e ; correção para sanar os vazamentos de ar do gerador do TG-C. Foi iniciado pelas caixas de instrumentação lado tanque de óleo mineral, sendo realizado reaperto dos parafusos de fixação das caixas e todos parafusos pegaram apertos. Realizada a vedação das tampas inferiores das caixas com silicone de alta temperatura, realizado reaperto de prensas cabos que estavam folgados e substituído um prensa cabo danificado. Atividade continua amanhã._x000a_"/>
    <s v="NÃO"/>
    <s v="Corretiva planejada"/>
    <s v="Gerador elétrico"/>
    <s v="Vedações"/>
    <x v="4"/>
    <x v="12"/>
    <s v="Miscelânea"/>
    <s v="Conforme Observações"/>
    <d v="2020-06-29T08:30:00"/>
    <d v="2020-06-29T16:30:00"/>
    <d v="2020-06-21T18:00:00"/>
    <n v="8.0000000000582077"/>
    <n v="182.49999999994179"/>
    <s v="NÃO"/>
    <x v="0"/>
    <s v="NÃO"/>
    <s v="1-Falha Mecânica"/>
    <s v="1.1-Vazamento"/>
    <s v="3-Operação/Manutenção"/>
    <s v="3.4-Desgaste e deterioção esperados."/>
    <x v="6"/>
    <s v="1-Substituição"/>
    <n v="190.5"/>
  </r>
  <r>
    <x v="0"/>
    <x v="6"/>
    <s v="OM 2023026016 - GE-513201C - GG TURBINA - SANAR VAZAMENTO DE AR – PF: Lucas(Ação/Abrangência de RTA) _x000a_30/06 - Dado continuidade nos trabalhos, foi identificada a conexão do eletroduto espanada na caixa de ligação do ventiladores do gerador. Realizada substituição da conexão e normalizada a ligação dos cabos."/>
    <s v="NÃO"/>
    <s v="Corretiva planejada"/>
    <s v="Gerador elétrico"/>
    <s v="Vedações"/>
    <x v="4"/>
    <x v="12"/>
    <s v="Miscelânea"/>
    <s v="Conforme Observações"/>
    <d v="2020-06-30T08:30:00"/>
    <d v="2020-06-30T17:00:00"/>
    <d v="2020-06-30T08:30:00"/>
    <n v="8.5000000001164153"/>
    <n v="0"/>
    <s v="NÃO"/>
    <x v="0"/>
    <s v="NÃO"/>
    <s v="1-Falha Mecânica"/>
    <s v="1.1-Vazamento"/>
    <s v="3-Operação/Manutenção"/>
    <s v="3.4-Desgaste e deterioção esperados."/>
    <x v="6"/>
    <s v="1-Substituição"/>
    <n v="8.5000000001164153"/>
  </r>
  <r>
    <x v="0"/>
    <x v="6"/>
    <s v="OM 2022353721 - C-123101D Eliminar Vibração elevada X _x000a_O Compressor vinha operando normalmente, dentro do limite de 11000rpm predeterminado, até que foi inalizado pela equipe da operação por volta das 10h00 de 24/04 um aumento na vibração do Vorecon (XE/XY-12). Os valores passaram de média de 80 mU para em torno de 100 sem nenhuma mudança significativa no processo. Observado ainda que após redução de carga para controle da vibração, houve alarme na vibração da carcaça do Vorecon. Em avaliação conjunta pela equipe de engenharia da MI optamos por parar essa máquina. Foi realizada inspeção visual no Vorecon (Via OM 2022740475) e coleta de dados após partida via ADRE (OM 2022842393). Equipe da Bently / SEQUI analisaram os dados e apontaram possibilidade de ajuste em balanceamento do mancal de saída, para ganhar uma sobrevida de operação e redução nos níveis de vibração. A corretiva definitiva, com troca de componentes do eixo de saída está em andamento e com aquisição de materiais._x000a_Durante o mês de junho os serviços de avaliação pela equipe de CENPES prosseguiram, com apoio da engenharia MI. Foram realizados testes adicionais e tentativas de melhoria do balanceamento. Obtivemos melhora, mas a vibração de carcaça ainda não está em níveis para liberar o equipamento para operação. Está em andamento uma tentativa de usinagem/reparo do eixo de saída."/>
    <s v="sim"/>
    <s v="Corretiva"/>
    <s v="Vorecon"/>
    <s v="VV-C-123101D"/>
    <x v="3"/>
    <x v="5"/>
    <s v="Transmissão de força"/>
    <s v="Inspeção e Correção de Alinhamento"/>
    <d v="2020-06-01T00:00:00"/>
    <d v="2020-06-03T14:42:00"/>
    <d v="2020-05-31T23:59:59"/>
    <n v="62.700000000069849"/>
    <n v="2.7777784271165729E-4"/>
    <s v="SIM"/>
    <x v="0"/>
    <s v="NÃO"/>
    <s v="1-Falha Mecânica"/>
    <s v="1.3-Folga/Alinhamento"/>
    <s v="Em análise"/>
    <s v="5.5 Desconhecida"/>
    <x v="1"/>
    <s v="2-Reparo"/>
    <n v="62.700277777912561"/>
  </r>
  <r>
    <x v="0"/>
    <x v="6"/>
    <s v="OM 2022353721 - C-123101D Eliminar Vibração elevada X _x000a_O Compressor vinha operando normalmente, dentro do limite de 11000rpm predeterminado, até que foi inalizado pela equipe da operação por volta das 10h00 de 24/04 um aumento na vibração do Vorecon (XE/XY-12). Os valores passaram de média de 80 mU para em torno de 100 sem nenhuma mudança significativa no processo. Observado ainda que após redução de carga para controle da vibração, houve alarme na vibração da carcaça do Vorecon. Em avaliação conjunta pela equipe de engenharia da MI optamos por parar essa máquina. Foi realizada inspeção visual no Vorecon (Via OM 2022740475) e coleta de dados após partida via ADRE (OM 2022842393). Equipe da Bently / SEQUI analisaram os dados e apontaram possibilidade de ajuste em balanceamento do mancal de saída, para ganhar uma sobrevida de operação e redução nos níveis de vibração. A corretiva definitiva, com troca de componentes do eixo de saída está em andamento e com aquisição de materiais._x000a_Durante o mês de junho os serviços de avaliação pela equipe de CENPES prosseguiram, com apoio da engenharia MI. Foram realizados testes adicionais e tentativas de melhoria do balanceamento. Obtivemos melhora, mas a vibração de carcaça ainda não está em níveis para liberar o equipamento para operação. Está em andamento uma tentativa de usinagem/reparo do eixo de saída."/>
    <s v="sim"/>
    <s v="Corretiva"/>
    <s v="Vorecon"/>
    <s v="VV-C-123101D"/>
    <x v="3"/>
    <x v="5"/>
    <s v="Transmissão de força"/>
    <s v="Inspeção e Correção de Alinhamento"/>
    <d v="2020-06-04T07:00:00"/>
    <d v="2020-06-05T09:08:00"/>
    <d v="2020-06-03T14:42:00"/>
    <n v="26.133333333476912"/>
    <n v="16.299999999871943"/>
    <s v="SIM"/>
    <x v="0"/>
    <s v="NÃO"/>
    <s v="1-Falha Mecânica"/>
    <s v="1.3-Folga/Alinhamento"/>
    <s v="Em análise"/>
    <s v="5.5 Desconhecida"/>
    <x v="1"/>
    <s v="2-Reparo"/>
    <n v="42.433333333348855"/>
  </r>
  <r>
    <x v="0"/>
    <x v="6"/>
    <s v="OM 2022353721 - C-123101D Eliminar Vibração elevada X _x000a_O Compressor vinha operando normalmente, dentro do limite de 11000rpm predeterminado, até que foi inalizado pela equipe da operação por volta das 10h00 de 24/04 um aumento na vibração do Vorecon (XE/XY-12). Os valores passaram de média de 80 mU para em torno de 100 sem nenhuma mudança significativa no processo. Observado ainda que após redução de carga para controle da vibração, houve alarme na vibração da carcaça do Vorecon. Em avaliação conjunta pela equipe de engenharia da MI optamos por parar essa máquina. Foi realizada inspeção visual no Vorecon (Via OM 2022740475) e coleta de dados após partida via ADRE (OM 2022842393). Equipe da Bently / SEQUI analisaram os dados e apontaram possibilidade de ajuste em balanceamento do mancal de saída, para ganhar uma sobrevida de operação e redução nos níveis de vibração. A corretiva definitiva, com troca de componentes do eixo de saída está em andamento e com aquisição de materiais._x000a_Durante o mês de junho os serviços de avaliação pela equipe de CENPES prosseguiram, com apoio da engenharia MI. Foram realizados testes adicionais e tentativas de melhoria do balanceamento. Obtivemos melhora, mas a vibração de carcaça ainda não está em níveis para liberar o equipamento para operação. Está em andamento uma tentativa de usinagem/reparo do eixo de saída."/>
    <s v="sim"/>
    <s v="Corretiva"/>
    <s v="Vorecon"/>
    <s v="VV-C-123101D"/>
    <x v="3"/>
    <x v="5"/>
    <s v="Transmissão de força"/>
    <s v="Inspeção e Correção de Alinhamento"/>
    <d v="2020-06-05T18:00:00"/>
    <d v="2020-06-15T11:30:00"/>
    <d v="2020-06-05T09:08:00"/>
    <n v="233.49999999994179"/>
    <n v="8.8666666665812954"/>
    <s v="SIM"/>
    <x v="0"/>
    <s v="NÃO"/>
    <s v="1-Falha Mecânica"/>
    <s v="1.3-Folga/Alinhamento"/>
    <s v="Em análise"/>
    <s v="5.5 Desconhecida"/>
    <x v="1"/>
    <s v="2-Reparo"/>
    <n v="242.36666666652309"/>
  </r>
  <r>
    <x v="0"/>
    <x v="6"/>
    <s v="OM 2022353721 - C-123101D Eliminar Vibração elevada X _x000a_O Compressor vinha operando normalmente, dentro do limite de 11000rpm predeterminado, até que foi inalizado pela equipe da operação por volta das 10h00 de 24/04 um aumento na vibração do Vorecon (XE/XY-12). Os valores passaram de média de 80 mU para em torno de 100 sem nenhuma mudança significativa no processo. Observado ainda que após redução de carga para controle da vibração, houve alarme na vibração da carcaça do Vorecon. Em avaliação conjunta pela equipe de engenharia da MI optamos por parar essa máquina. Foi realizada inspeção visual no Vorecon (Via OM 2022740475) e coleta de dados após partida via ADRE (OM 2022842393). Equipe da Bently / SEQUI analisaram os dados e apontaram possibilidade de ajuste em balanceamento do mancal de saída, para ganhar uma sobrevida de operação e redução nos níveis de vibração. A corretiva definitiva, com troca de componentes do eixo de saída está em andamento e com aquisição de materiais._x000a_Durante o mês de junho os serviços de avaliação pela equipe de CENPES prosseguiram, com apoio da engenharia MI. Foram realizados testes adicionais e tentativas de melhoria do balanceamento. Obtivemos melhora, mas a vibração de carcaça ainda não está em níveis para liberar o equipamento para operação. Está em andamento uma tentativa de usinagem/reparo do eixo de saída."/>
    <s v="sim"/>
    <s v="Corretiva"/>
    <s v="Vorecon"/>
    <s v="VV-C-123101D"/>
    <x v="3"/>
    <x v="5"/>
    <s v="Transmissão de força"/>
    <s v="Inspeção e Correção de Alinhamento"/>
    <d v="2020-06-21T16:00:00"/>
    <d v="2020-06-24T19:00:00"/>
    <d v="2020-06-15T11:30:00"/>
    <n v="75"/>
    <n v="148.5"/>
    <s v="SIM"/>
    <x v="0"/>
    <s v="NÃO"/>
    <s v="1-Falha Mecânica"/>
    <s v="1.3-Folga/Alinhamento"/>
    <s v="Em análise"/>
    <s v="5.5 Desconhecida"/>
    <x v="1"/>
    <s v="2-Reparo"/>
    <n v="223.5"/>
  </r>
  <r>
    <x v="0"/>
    <x v="6"/>
    <s v="OM 2022353721 - C-123101D Eliminar Vibração elevada X _x000a_O Compressor vinha operando normalmente, dentro do limite de 11000rpm predeterminado, até que foi inalizado pela equipe da operação por volta das 10h00 de 24/04 um aumento na vibração do Vorecon (XE/XY-12). Os valores passaram de média de 80 mU para em torno de 100 sem nenhuma mudança significativa no processo. Observado ainda que após redução de carga para controle da vibração, houve alarme na vibração da carcaça do Vorecon. Em avaliação conjunta pela equipe de engenharia da MI optamos por parar essa máquina. Foi realizada inspeção visual no Vorecon (Via OM 2022740475) e coleta de dados após partida via ADRE (OM 2022842393). Equipe da Bently / SEQUI analisaram os dados e apontaram possibilidade de ajuste em balanceamento do mancal de saída, para ganhar uma sobrevida de operação e redução nos níveis de vibração. A corretiva definitiva, com troca de componentes do eixo de saída está em andamento e com aquisição de materiais._x000a_Durante o mês de junho os serviços de avaliação pela equipe de CENPES prosseguiram, com apoio da engenharia MI. Foram realizados testes adicionais e tentativas de melhoria do balanceamento. Obtivemos melhora, mas a vibração de carcaça ainda não está em níveis para liberar o equipamento para operação. Está em andamento uma tentativa de usinagem/reparo do eixo de saída."/>
    <s v="sim"/>
    <s v="Corretiva"/>
    <s v="Vorecon"/>
    <s v="VV-C-123101D"/>
    <x v="3"/>
    <x v="5"/>
    <s v="Transmissão de força"/>
    <s v="Inspeção e Correção de Alinhamento"/>
    <d v="2020-06-29T13:13:00"/>
    <d v="2020-06-30T23:59:00"/>
    <d v="2020-06-24T19:00:00"/>
    <n v="34.766666666662786"/>
    <n v="114.21666666667443"/>
    <s v="SIM"/>
    <x v="0"/>
    <s v="NÃO"/>
    <s v="1-Falha Mecânica"/>
    <s v="1.3-Folga/Alinhamento"/>
    <s v="Em análise"/>
    <s v="5.5 Desconhecida"/>
    <x v="1"/>
    <s v="2-Reparo"/>
    <n v="148.98333333333721"/>
  </r>
  <r>
    <x v="0"/>
    <x v="6"/>
    <s v="OM 2022860751 C-123101A - INSTALAR SENSORES DE VIBRAÇÃO VSH-050/052 _x000a_Realizada a substituição das duas chaves de vibração VSH-050/052 dos coolers de óleo que eram as últimas que faltavam de todos os vendas._x000a__x000a_"/>
    <s v="NÃO"/>
    <s v="Corretiva planejada"/>
    <s v="Sensor de Vibração"/>
    <s v=" VSH-050/052 "/>
    <x v="3"/>
    <x v="10"/>
    <s v="Ventilador"/>
    <s v="Substituição do Sensor"/>
    <d v="2020-06-01T07:31:00"/>
    <d v="2020-06-01T17:32:00"/>
    <d v="2020-05-08T23:59:00"/>
    <n v="10.016666666662786"/>
    <n v="559.53333333344199"/>
    <s v="SIM"/>
    <x v="0"/>
    <s v="NÃO"/>
    <s v="3-Falha na Instrumentação"/>
    <s v="3.2 - Sem sinal/indicação/alarme"/>
    <s v="Em análise"/>
    <s v="1.0-Geral"/>
    <x v="12"/>
    <s v="1-Substituição"/>
    <n v="569.55000000010477"/>
  </r>
  <r>
    <x v="0"/>
    <x v="6"/>
    <s v="OM 2022880081 C-123101D_Verificar/Corrigir queima barreiras – PF: Fernando (Tratamento RTA): _x000a_Conforme programado, foi realizada a verificação das condições de aterramento entre painel e campo. Não foram constatadas não conformidades no painel do compressor. Mas sim foram constatadas anormalidades na JB-310, onde os shields dos instrumentos estão conectados ao shield oriundo do painel. Próximo passo será realizada a avaliação dos dados coletados em campo para as devidas correções_x000a_"/>
    <s v="NÃO"/>
    <s v="Corretiva planejada"/>
    <s v="Aterramento e Barreiras"/>
    <s v="Barreiras Intrínsecas"/>
    <x v="3"/>
    <x v="5"/>
    <s v="Controle e monitoração"/>
    <s v="Avaliação de condição do Aterramento"/>
    <d v="2020-06-02T07:30:00"/>
    <d v="2020-06-02T17:32:00"/>
    <d v="2020-06-02T07:30:00"/>
    <n v="10.03333333338378"/>
    <n v="0"/>
    <s v="NÃO"/>
    <x v="0"/>
    <s v="NÃO"/>
    <s v="Em análise"/>
    <m/>
    <m/>
    <m/>
    <x v="7"/>
    <m/>
    <n v="10.03333333338378"/>
  </r>
  <r>
    <x v="0"/>
    <x v="6"/>
    <s v="OM 2022873758 - CF-M-M-C-123101-B - verificar falha 31_x000a_Falha no equipamento evoluiu ao longo do mês, de forma que não conseguimos realizar partidas com o Inversor B. _x000a_Foi decicido pela troca do equipamento por outro inversor do estoque, que também apresentou falha, diferente da primeira. Foi mobilizado técnico do Fabricante para a unidade, que identificou a necessidade de remoção do equipamento para reparo externo. Em andamento as seguintes linhas de atuação: Repara do inversor / aquisição de novo equipamento"/>
    <s v="NÃO"/>
    <s v="Corretiva"/>
    <s v="Inversor do Pony"/>
    <s v="Inversor"/>
    <x v="10"/>
    <x v="100"/>
    <s v="Sistema de partida"/>
    <s v="Em andamento tentativa de reparo e substituição de inversor"/>
    <d v="2020-06-01T00:00:00"/>
    <d v="2020-06-30T23:59:59"/>
    <d v="2018-01-01T00:00:00"/>
    <n v="719.99972222215729"/>
    <n v="21168"/>
    <m/>
    <x v="2"/>
    <m/>
    <m/>
    <m/>
    <m/>
    <m/>
    <x v="7"/>
    <m/>
    <n v="21887.999722222157"/>
  </r>
  <r>
    <x v="0"/>
    <x v="6"/>
    <s v="OM 2022880036 - C-123101A_Verificar/Corrigir queima barreiras_x000a_Iniciada etapa de instrumentação referente à analise de queima das barreiras do venda A hoje. Prossegue amanhã. Elétrica irá fazer sua etapa no domingo._x000a_07/06 - Realizadas atividades de elétrica previstas. Instrumentação não pode atuar nesta frente no final de semana devido às atividades nos TGs._x000a_08/06 - Equipe de elétrica realizaram verificações em campo em atendimento a análise de falha elaborada pelo Eng. Fernando. Foi medido a continuidade entre as barras de aterramento PE, IS e IG levantados os valores Barra PE está solidamente aterrada à carcaça do painel com dez cabos de aterramento distintos; Barra IG está isolada à carcaça do painel com sete cabos de aterramento distintos; Barra IS está isolada à carcaça do painel com três cabos de aterramento distintos. Atividade prossegue amanhã junto com a etapa da instrumentação._x000a_09/06 - Hoje pela manhã foram finalizadas as medições em campo que estavam pendentes pela equipe de elétrica. A instrumentação havia realizado algumas medições no dia 05/06, porém devido a outras demandas ao longo do dia de hoje não foi possível retornar nessa atividade. Essa etapa da instrumentação será reprogramada_x000a_"/>
    <s v="NÃO"/>
    <s v="Corretiva planejada"/>
    <s v="Aterramento e Barreiras"/>
    <s v="Barreiras Intrínsecas"/>
    <x v="3"/>
    <x v="10"/>
    <s v="Controle e monitoração"/>
    <s v="Avaliação de condição do Aterramento"/>
    <d v="2020-06-04T11:30:00"/>
    <d v="2020-06-09T13:30:00"/>
    <d v="2020-06-01T17:32:00"/>
    <n v="122.00000000005821"/>
    <n v="65.966666666558012"/>
    <s v="NÃO"/>
    <x v="0"/>
    <s v="NÃO"/>
    <s v="3-Falha na Instrumentação"/>
    <s v="3.0-Geral"/>
    <s v="5-Miscelâneas"/>
    <s v="5.4-Outras"/>
    <x v="9"/>
    <s v="6-Verificação"/>
    <n v="187.96666666661622"/>
  </r>
  <r>
    <x v="0"/>
    <x v="6"/>
    <s v="OI 2023005904 C-123101D - Divergência de medição PIT-224 e PIT-225 – _x000a_Devido a indicação de pressão do instrumento PIT-224 que está apresentando diferença em campo e a IHM impactando na permissivo de partida. Foi removido o instrumento em campo para calibração em onde o mesmo estava de acordo o padrão e calibração exigida. Foi instalado em campo e com apoio da automação foram realizados testes nos instrumento PIT-224 e PIT-225 estava chegando divergente na entrada do cartão e para isso seria necessário uma calibração no cartão a qual não temos como realizar internamente. Com isso foi realizado ajuste da corrente mínima e máxima na lógica assim normalizando a indicação do instrumentos e dando permissão de partida para o compressor. Após isso foi realizada a uma tentativa na sequência de partida do compressor sem sucesso, devido ao travamento do booster perdendo a sequência de partida. Acordado com Cotur atuação amanhã na correção do acionamento do booster._x000a_"/>
    <s v="NÃO"/>
    <s v="Corretiva"/>
    <s v="PIT-224"/>
    <s v="Transmissor de Pressão"/>
    <x v="3"/>
    <x v="5"/>
    <s v="Controle e monitoramento"/>
    <s v="Calibração e Ajuste"/>
    <d v="2020-06-13T07:00:00"/>
    <d v="2020-06-13T17:10:00"/>
    <d v="2020-06-13T07:00:00"/>
    <n v="10.166666666802485"/>
    <n v="0"/>
    <s v="NÃO"/>
    <x v="0"/>
    <s v="NÃO"/>
    <s v="3-Falha na Instrumentação"/>
    <s v="3.4-Fora de ajuste"/>
    <s v="Em análise"/>
    <s v="5.5 Desconhecida"/>
    <x v="3"/>
    <s v="4-Ajuste"/>
    <n v="10.166666666802485"/>
  </r>
  <r>
    <x v="0"/>
    <x v="6"/>
    <s v="OI 2023007141 C-123101D - Falha no acionamento booster_x000a_Conforme prioridade solicitada para a partida do compressor, foram realizados os testes e identificado um pistão de acionamento do booster o qual foi substituído por um pistão reparado que estava na oficina. Foi testado e liberado o booster as 09:40h._x000a_"/>
    <s v="NÃO"/>
    <s v="Corretiva"/>
    <s v="Booster"/>
    <s v="Pistão de Acionamento"/>
    <x v="3"/>
    <x v="5"/>
    <s v="Acionamento de acessórios"/>
    <s v="Substituição"/>
    <d v="2020-06-15T07:00:00"/>
    <d v="2020-06-15T18:30:00"/>
    <d v="2020-06-13T17:10:00"/>
    <n v="11.500000000116415"/>
    <n v="37.833333333197515"/>
    <s v="NÃO"/>
    <x v="0"/>
    <s v="NÃO"/>
    <s v="1-Falha Mecânica"/>
    <s v="1.6-Emperramento"/>
    <s v="Em análise"/>
    <s v="1.0-Geral"/>
    <x v="3"/>
    <s v="1-Substituição"/>
    <n v="49.333333333313931"/>
  </r>
  <r>
    <x v="0"/>
    <x v="6"/>
    <s v="OI 2023034584 - C-123101E Falha FIC 209 e 210 – PF: Fernando_x000a_Hoje, por volta de 11h, OP necessitou parar o compressor de Venda E por comportamento anormal dos controladores FIC-209 e FIC-210, que estavam causando grande distúrbio na planta em decorrência de aberturas espúrias da válvula anti-surge. A troca do Venda E pelo Venda A foi realizada sem anormalidades. Foi então envolvido TMs Hélvio e Danilo para realizar uma análise inicial dos possíveis causadores do problema. Realizado preenchimento do formulário de diagnóstico de anomalia com hipóteses levantadas pelos TMs e emitida OM Imediata para execução. Iniciamos pela possibilidade mais provável levantada pelos TMs, de falha de aperto entre a saída 02 da barreira 75CV01 e a entrada do canal 3 do FIC-210. Não foi identificado problema de aperto neste ponto. Equipe aproveitou e fez um reaperto geral em todo o painel do CCC. Não foram encontrados pontos muito folgados (máximo 1 volta). Em seguida, partiram para a segunda hipótese levantada: falha na saída 02 da barreira 75CV01. Ficou claro para os TMs o problema neste ponto, a barreira estava mal fixada, com um dos seus conectores laterais danificado. Ao apenas encostar a chave para começar a soltar a barreira, os instrumentos já apresentavam falha. Foi então removida e substituída por barreira reserva, que encaixou perfeitamente. Assim, concluído que o problema era ali. Segue abaixo formulário de diagnóstico de anomalia, também anexado na OM._x000a_"/>
    <s v="sim"/>
    <s v="Corretiva"/>
    <s v="FIC-209 e FIC-210"/>
    <s v="Barreiras Intrínsecas"/>
    <x v="3"/>
    <x v="14"/>
    <s v="Controle e monitoração"/>
    <s v="Reaperto de conexão de barreira"/>
    <d v="2020-06-21T07:00:00"/>
    <d v="2020-06-21T19:00:00"/>
    <d v="2020-05-06T18:00:00"/>
    <n v="12"/>
    <n v="1092.9999999999418"/>
    <s v="SIM"/>
    <x v="0"/>
    <s v="NÃO"/>
    <s v="3-Falha na Instrumentação"/>
    <s v="3.2 - Sem sinal/indicação/alarme"/>
    <s v="3-Operação/Manutenção"/>
    <s v="3.3-Erro de manutenção"/>
    <x v="0"/>
    <s v="2-Reparo"/>
    <n v="1104.9999999999418"/>
  </r>
  <r>
    <x v="0"/>
    <x v="6"/>
    <s v="ZF 12404611 C-123101A - Falha TAHH-011 – PF: Fernando - Informado pelo COTUR na PST do dia 23/06 que foi identificado alarme espúrio no TE do rolamento do vorecon do venda A, neste evento não houve queda da máquina. Em avaliação preliminar de análise de falha realizada pela equipe de engenharia, verificamos que o TE-11 do Vorecon do C-123101A já vinha apresentando oscilação, atingindo o valor de trip (TAHH 95°C). Este sinal já vinha oscilando mesmo com a máquina parada, o que indica possível falha de instrumento. Constatado que sinal é redundante, temos o TE-12 neste mesmo, e ele está normal. Existe votação 2oo2 para trip da máquina. Equipe instrumentação segue avaliando possibilidade de reaperto na malha do instrumento com o compressor em operação. Amanhã vamos avaliar melhor essa questão baseado na documentação e na verificação em campo do local de acesso a cabeamento do sensor. "/>
    <s v="NÃO"/>
    <s v="Corretiva planejada"/>
    <s v="TAHH-01"/>
    <s v="Transmissor de Temperatura TE-11"/>
    <x v="3"/>
    <x v="10"/>
    <s v="Controle e monitoramento"/>
    <s v="Em acompanhamento. Aguardando parada da máquina para execução de reparo."/>
    <d v="2020-06-23T09:08:00"/>
    <d v="2020-06-30T23:59:59"/>
    <d v="2020-06-09T13:30:00"/>
    <n v="182.86638888873858"/>
    <n v="331.6333333334187"/>
    <s v="NÃO"/>
    <x v="0"/>
    <s v="NÃO"/>
    <s v="3-Falha na Instrumentação"/>
    <s v="3.2 - Sem sinal/indicação/alarme"/>
    <s v="Em análise"/>
    <m/>
    <x v="0"/>
    <m/>
    <n v="514.49972222215729"/>
  </r>
  <r>
    <x v="0"/>
    <x v="6"/>
    <s v="OI 2023048538 CF-M-M-C-123101A-VERIFICAR/TROCAR COOLER – PF: Fernando_x000a_Hoje fomos informados pelo COTUR de manhã da identificação durante ronda operacional de falha (Cooler fault 32) no inversor A do Pony motors. Foi autorizada pelo GAT emissão de imediata para reparo no equipamento. Em campo foi verificado inicialmente que a placa do driver de velocidade do cooler lado B do módulo Master estava com capacitor queimado, foi realizada a troca desta placa por outra sobressalente. Feito isto, o sistema normalizou por volta das 13h00, ficamos com acompanhando do equipamento até que por volta das 16h00 quando ocorreu novamente a mesma falha. Foi realizado então a troca do cooler por outro sobressalente, após isso, a falha sumiu restabelecendo a condição normal do inversor. Foi acordado com COTUR acompanhamento pela equipe da noite da CCT para monitorar o comportamento do equipamento_x000a_26/06 - Hoje por volta das 14h30 durante ronda especifica da equipe da CCT foi constatada nova falha no inversor A do Pony Motors, denominada F12(sobrecarga). Essa falha é diferente da anterior que era concentrada no cooler interno. Foi mobilizada equipe técnica para análise de falha em campo com apoio da Rockwell, durante inspeção nos módulos identificamos um componente danificado na placa do controle de retificação do módulo slive. Com isso, foi realizada a remoção dessa placa do módulo slive que estava na oficina e feito sua troca, após isso o inversor foi energizado e restabelecido. Ficou pendente para amanhã a partida do compressor de venda para validar se este reparo no inversor A foi efetiva. Acordado com COTUR para prepara check list do venda E durante a noite para partida assistida amanhã logo no primeiro horário.  _x000a_27/06 - Durante as rondas operacionais durante a noite não houve mais indícios de falha neste inversor. Hoje conforme combinado tivemos a vinda da equipe técnica (Sup. Daniel/ Eng. Bruno CCT e Fábio Borges Rockwell) para acompanhamento da partida assistida do compressor de venda E. A máquina partiu por volta das 10h00, porém caiu logo em seguida devido a SD devido a a falha de posição da XV-213(descarga). Neste teste como inversor completou todo o ciclo de partida sem falhas o entendi da equipe foi que o mesmo está íntegro e funcional. Dessa forma, foi abortada uma nova partida neste compressor até virada do próximo mês quando ele deve entrar em operação para atendimento ao rodízio. O inversor A segue funcional sem restrições com acompanhamento de ronda pela equipe da CCT. Obs.: Foi mobilizada a equipe de andaime que montou o pau de carga também neste painel do inversor A no K-23._x000a_"/>
    <s v="NÃO"/>
    <s v="Corretiva"/>
    <s v="Inversor do Pony"/>
    <s v="Cooler e Placa de Controle"/>
    <x v="10"/>
    <x v="100"/>
    <s v="Sistema de partida"/>
    <s v="Substituição de Cooler e Placa de Controle"/>
    <d v="2020-06-25T11:08:00"/>
    <d v="2020-06-26T23:59:59"/>
    <d v="2018-01-01T00:00:00"/>
    <n v="36.866388888854999"/>
    <n v="21755.133333333302"/>
    <s v="SIM"/>
    <x v="0"/>
    <s v="NÃO"/>
    <s v="4-Falha Elétrica"/>
    <s v="4.0-Geral"/>
    <s v="Em análise"/>
    <m/>
    <x v="0"/>
    <s v="1-Substituição"/>
    <n v="21791.999722222157"/>
  </r>
  <r>
    <x v="0"/>
    <x v="6"/>
    <s v="OI 2023047285 C-123101B- Análise de Falha ZIT-204 (Etapa sem PT) _x000a_Ontem por volta das 20h00 tivemos a informação do COTUR da indicação de falha no retorno de posição da válvula anti-surge do venda B em operação. Foi mobilizado equipe de sobreaviso para análise de falha junto ao TM Caleiras. Foi verificado a existência de &quot;Alarme de falha no FIC 204 (EAS do C-123101B), nos registros de alarmes do IHM apresentam alarmes do FIC 204 há pelo menos 10 dias. Nas telas do IHM na sala de comando e nos gráficos do PI mostram que, o retorno de posição da anti-surge está com um desvio. Para tirar essa dúvida foi realizado um pequeno degrau de no setpoit com 10% e a válvula indica 3.4% de abertura. Com base nessa avaliação entendemos que não há riscos operacionais, a recomendação é de realizar calibração neste instrumento. Verificamos em campo que este sensor instalado transmissor de posição ainda é do módulo antigo com uma serie de partes mecânicas (links/cremalheiras) que tendem a causar este tipo de desvio de calibração devido folga nos componentes internos. Foi realizado trabalho de melhoria pela equipe de engenharia que vem sendo implementado em abrangência para substituição deste transmissor de posição antigo por outro que, na verdade é posicionador com transmissor de posição incorporado. Essa melhoria já foi feita em algumas máquinas, mas está ainda continua pendente, já temos uma OM mapeada para troca deste equipamento por oportunidade. Foi passado este histórico ao COTUR e informado que essa falha não é uma condição de risco. TM Caleiras deve emitir amanhã formulário de diagnóstico anomalias com parecer mais detalhado sobre este assunto para apresentação ao corpo gerencial. Por ora, o compressor segue operando sem anormalidades._x000a_"/>
    <s v="NÃO"/>
    <s v="Corretiva planejada"/>
    <s v="ZIT-204"/>
    <s v="Posicionador"/>
    <x v="3"/>
    <x v="26"/>
    <s v="Controle e monitoramento"/>
    <s v="Foi avaliado que a divergência observada não traz riscos operacionais. Em andamento aplicação de melhoria para sanar o problema"/>
    <d v="2020-06-26T09:08:00"/>
    <d v="2020-06-26T10:00:59"/>
    <d v="2020-05-25T11:30:00"/>
    <n v="0.88305555540136993"/>
    <n v="765.63333333347691"/>
    <s v="NÃO"/>
    <x v="0"/>
    <s v="NÃO"/>
    <s v="3-Falha na Instrumentação"/>
    <s v="3.3- Sinal/Indicação/Alarme falso"/>
    <s v="Em análise"/>
    <m/>
    <x v="0"/>
    <m/>
    <n v="766.51638888887828"/>
  </r>
  <r>
    <x v="0"/>
    <x v="6"/>
    <s v="OM 2022897753 C-123101E – Falha Pressurização Painel – PF: Fernando (PST COTUR):_x000a_Conforme programado foi retirada o sobressalente do almoxarifado, testado em bancada porém a equipe observou em bancada que o LED no pressostato não apagava, não sendo o ideal na realização do teste em bancada. Mesmo assim foi instalado em campo e realizados nos testes com o ar do PN alinhado e ao realizar a abertura do PN o LED do pressostado não apagou, chegando a conclusão de que o sobressalente se encontra com falha. Com isso foi gerada uma outra reserva e retirado um segundo pressostato do estoque que, foi instalado em campo e testado com sucesso eliminando a falha de indicação na pressurização do PN. Com isso foi dado baixa na ARO 2020-098._x000a_"/>
    <s v="NÃO"/>
    <s v="Corretiva planejada"/>
    <s v="Pressurização do Painel"/>
    <s v="Pressostato"/>
    <x v="3"/>
    <x v="14"/>
    <s v="Painel elétrico"/>
    <s v="Susbtituição de Pressostato"/>
    <d v="2020-06-28T13:00:59"/>
    <d v="2020-06-28T16:00:59"/>
    <d v="2020-06-28T13:00:59"/>
    <n v="3"/>
    <n v="0"/>
    <s v="NÃO"/>
    <x v="0"/>
    <s v="NÃO"/>
    <s v="3-Falha na Instrumentação"/>
    <s v="3.3- Sinal/Indicação/Alarme falso"/>
    <s v="Em análise"/>
    <s v="1.0-Geral"/>
    <x v="0"/>
    <s v="1-Substituição"/>
    <n v="3"/>
  </r>
  <r>
    <x v="0"/>
    <x v="6"/>
    <s v="OM 2022875717 C-123101E - Update de Firmware PLC – PF: Fernando (PRD MI):_x000a_Conforme programado foram verificados os firmwares do PLC do venda E, e o CLP de controle instalada era a versão 5.5 e CLP de interlock a versão 8.15. Como a versão do CLP interlock, é uma versão superior, foi conversado com Eng. Lucas, e recomendado que não fosse alterado. Seria feita uma verificação com a GE a possibilidade de atualizar todos os CLPs para a versão 8.15. Portando foi realizada a atualização do firmware do CLP de controle para a versão 6.71._x000a_"/>
    <s v="NÃO"/>
    <s v="Preventiva"/>
    <s v="PLC"/>
    <s v="Firmware"/>
    <x v="3"/>
    <x v="14"/>
    <s v="Controle e monitoramento"/>
    <s v="Atualização de Firmware"/>
    <d v="2020-06-28T07:00:00"/>
    <d v="2020-06-28T13:00:59"/>
    <d v="2020-06-21T19:00:00"/>
    <n v="6.0163888888782822"/>
    <n v="156"/>
    <s v="NÃO"/>
    <x v="0"/>
    <s v="NÃO"/>
    <s v="Manutenção preventiva"/>
    <s v="Manutenção preventiva"/>
    <s v="Manutenção preventiva"/>
    <s v="Manutenção preventiva"/>
    <x v="12"/>
    <s v="4-Ajuste"/>
    <n v="162.01638888887828"/>
  </r>
  <r>
    <x v="0"/>
    <x v="6"/>
    <s v="01/06/2020_x000a_OM 2022875065 M-VE-P-123114C-A Substituição rolamento – PF: Boito (PRD COTUR)_x000a_Em conversa com os Supervisores Aoki e Daniel será mesmo realizada a substituição do motor. Não temos motor novo no estoque, então vamos retirar um motor a recuper, megar o motor, substituir os rolamentos e instalar em campo. Previsão para a amanhã prepara o motor em bancada e instalar em campo_x000a_02/06 - Aberto o motor que foi removido do campo após a substituição dos rolamentos na semana passada, foi megado novamente em bancada e apresentou baixa isolação desta vez e ao abrir o motor na bancada foi identificado um dano no enrolamento do motor. Com isso foi retirado um motor do estoque que estava a RECUPER no k-08, substituído os rolamentos e instalado em campo. Realizada a partida do ventilador com sucesso e liberado para operação"/>
    <s v="NÃO"/>
    <s v="Corretiva planejada"/>
    <s v="M-VE-P-123114C-A"/>
    <s v="Rolamento e enrolamento"/>
    <x v="1"/>
    <x v="9"/>
    <s v="Ventilador"/>
    <s v="Substituição do motor"/>
    <d v="2020-06-01T00:00:00"/>
    <d v="2020-06-03T10:01:00"/>
    <d v="2020-05-25T19:00:00"/>
    <n v="58.016666666662786"/>
    <n v="149.00000000005821"/>
    <s v="SIM"/>
    <x v="0"/>
    <s v="NÃO"/>
    <s v="2-Falha de Material"/>
    <s v="2.6-Fadiga"/>
    <s v="3-Operação/Manutenção"/>
    <s v="3.4-Desgaste e deterioção esperados."/>
    <x v="4"/>
    <s v="1-Substituição"/>
    <n v="207.01666666672099"/>
  </r>
  <r>
    <x v="0"/>
    <x v="6"/>
    <s v="03/06/2020_x000a_OM 2018716046 - TIT-1231507C-SUBSTITUIR CONFORME GM – PF: Boito (Ação/Abrangência de RTA)_x000a_Realizada montagem de patamar para acesso ao TIT-507C._x000a_04/06 - Caldeiraria e Instrumentação atuaram no período da tarde, pois OP teve dificuldade de fazer a liberação de manhã. Sensor novo foi medido em bancada e estava OK. Foi instalado em campo (também substituído o cabo) mas passou a indicar &quot;out&quot;. Com isto, precisamos extender o horário da equipe da G&amp;E para finalizar a atividade. Sup. Thomaz apoiou e rapidamente foi identificado que a ligação dos bornes estava errada, pois o instrumento é de fabricante diferente do original. Foi corrigida a ligação pelos TMs mas identificamos outro problema: divergência entre a indicação do display do instrumento (22°C) e IHM/ECOS (29°C), mas coerência com a indicação de outros instrumentos de temperatura do compressor. Amanhã atividade prossegue, com a geração de sinal do instrumento para a IHM e ECOs para avaliarmos onde pode estar o problema._x000a_05/06 - Hoje retornamos à atividade no TIT-507C. Foi identificado pelos TMs que a falha se tratava de um ajuste inadequado do range, que veio diferente de fábrica, do original. Faixa foi corrigida e passou a bater com os valores da IHM/ECOS. No entanto, já ao final do dia, OP colocou para circular e aquecer o óleo do compressor e notamos novamente comportamento anormal neste instrumento. Agora ele passa a indicar valores inversos do que deveria, indicando temperaturas mais baixas conforme as temperaturas sobem, Acreditamos na inversão da ligação do cabo (termopar). Devido ao horário, não foi possível corrigir hoje, mas a G&amp;E será mobilizada amanhã para continuar atuando._x000a_06/05 - Hoje equipe da G&amp;E retornou à atividade no TIT-507C. Foi identificada mais uma ligação invertida. Ao normalizar, agora o instrumento passou a indicar corretamente (confirmado com a OP). Conversado com Enc. Ignácio sobre esta intervenção onde houveram diversas falhas na execução. As ligações de Termopares tem ligações diferentes dos cabos, com padrões de cores diferentes, em comparação com ligações de PT-100. Como houve a mudança de PT-100 para Termopar neste instrumento, equipe se confundiu com a instalação. Será feito DDS exclusivo sobre este assunto pela G&amp;E para nivelar o conhecimento entre todos."/>
    <s v="NÃO"/>
    <s v="Preventiva"/>
    <s v="TIT-1231507C"/>
    <s v="Sensor de temperatura"/>
    <x v="1"/>
    <x v="9"/>
    <s v="Controle e monitoramento"/>
    <s v="Substituição do sensor"/>
    <d v="2020-06-04T08:00:00"/>
    <d v="2020-06-07T09:00:00"/>
    <d v="2020-06-03T10:01:00"/>
    <n v="72.999999999941792"/>
    <n v="21.983333333395422"/>
    <s v="SIM"/>
    <x v="0"/>
    <s v="NÃO"/>
    <m/>
    <m/>
    <m/>
    <m/>
    <x v="7"/>
    <s v="1-Substituição"/>
    <n v="94.983333333337214"/>
  </r>
  <r>
    <x v="0"/>
    <x v="6"/>
    <s v="05/06/2020_x000a_PT sem OM - XV-1231503C Em Falha (C-123102C) – PF: Boito (PST COTUR - CONCLUÍDO)_x000a_Hoje foi identificado pela OP falha na XV-503C, do propano C da fase 1, que não aceitava comando de atuação nem automático, nem manual. Mobilizado apoio imediato do TM Sílvio para atuação de PT sem OM. Identificado que o microswitch de fechada estava danificado. Foi realizada a substituição, testes, sem anormalidades. Disponível."/>
    <s v="NÃO"/>
    <s v="Corretiva"/>
    <s v="XV-1231503C"/>
    <s v="Microswitch de fechada"/>
    <x v="1"/>
    <x v="9"/>
    <s v="Compressor"/>
    <s v="Substituição do microswitch"/>
    <d v="2020-06-05T07:00:00"/>
    <d v="2020-06-05T09:00:00"/>
    <d v="2020-06-05T07:00:00"/>
    <n v="2.0000000000582077"/>
    <n v="0"/>
    <s v="SIM"/>
    <x v="0"/>
    <s v="NÃO"/>
    <s v="3-Falha na Instrumentação"/>
    <s v="3.0-Geral"/>
    <s v="Em análise"/>
    <s v="5.5 Desconhecida"/>
    <x v="3"/>
    <s v="1-Substituição"/>
    <n v="2.0000000000582077"/>
  </r>
  <r>
    <x v="0"/>
    <x v="6"/>
    <s v="11/06/2020_x000a_OI 2023000901 C-3123102B Slide valve do 2º estágio – PF: Boito (PST COTUR-Concluído)_x000a_Hoje conforme combinado com a OP foi emitida ordem imediata após liberação do GAT para intervenção corretiva na slide valve do 2º estágio do compressor C-3123102B. Em campo foi verificado que a válvula reguladora de ar encontrava-se quebrada, com a pressão zerada na saída. Realizada substituição da reguladora sobressalente que tínhamos em oficina, também foi necessário substituir os acrílicos das duas solenoides do conjunto de acionamento pneumático, pois ambos apresentação degradação com presença de trincas. Foi realizada reserva de para retirada destes kit de reparo novos do estoque através do NM 11.149.471 Conj.Inst./Manut.p/válv.(Reserva 95383203-1), porém não conseguimos localizar fisicamente esse material no almoxarifado, por conta disto, foi utilizado um kit de reparo que tínhamos disponível da oficina, em boas condições. Após corretiva foram realizados testes funcionais de abertura e fechamento com sucesso. Para essa atividade utilizamos o preenchimento do formulário de diagnóstico de anomalias, item incluso na OM. Equipamento liberado para operação."/>
    <s v="NÃO"/>
    <s v="Corretiva"/>
    <s v="C-3123102B"/>
    <s v="Válvula reguladora de ar"/>
    <x v="1"/>
    <x v="2"/>
    <s v="Compressor"/>
    <s v="Substituição da válvula reguladora de ar"/>
    <d v="2020-06-10T07:00:00"/>
    <d v="2020-06-10T09:00:00"/>
    <d v="2020-03-24T08:53:00"/>
    <n v="2.0000000000582077"/>
    <n v="1870.1166666666395"/>
    <s v="NÃO"/>
    <x v="0"/>
    <s v="NÃO"/>
    <s v="2-Falha de Material"/>
    <s v="2.5-Fratura/Quebra"/>
    <s v="1-Projeto"/>
    <s v="1.2-Materiais Inadequado"/>
    <x v="1"/>
    <s v="1-Substituição"/>
    <n v="1872.1166666666977"/>
  </r>
  <r>
    <x v="0"/>
    <x v="6"/>
    <s v="18/06/2020_x000a_OM 2022459698 - C-123102A Reaperto de bornes – PF: Boito (Ação RTA)_x000a_Finalizado reaperto de bornes, realizado hoje na parte traseira do PLC. Concluído"/>
    <s v="NÃO"/>
    <s v="Preventiva"/>
    <m/>
    <m/>
    <x v="1"/>
    <x v="6"/>
    <s v="Controle e monitoramento"/>
    <s v="Reaperto de bornes"/>
    <d v="2020-06-17T09:00:00"/>
    <d v="2020-06-17T17:00:00"/>
    <d v="2020-05-22T08:13:00"/>
    <n v="8.0000000000582077"/>
    <n v="624.78333333326736"/>
    <s v="SIM"/>
    <x v="0"/>
    <s v="NÃO"/>
    <s v="Manutenção preventiva"/>
    <s v="Manutenção preventiva"/>
    <s v="Manutenção preventiva"/>
    <s v="Manutenção preventiva"/>
    <x v="7"/>
    <s v="4-Ajuste"/>
    <n v="632.78333333332557"/>
  </r>
  <r>
    <x v="0"/>
    <x v="6"/>
    <s v="19/06/2020_x000a_OI 2023030563 - C-123102A: Norm. Funcion. Sist. aquecimento de óleo – PF: Boito_x000a_Hoje fomos informados pelo COTUR de manhã que o sistema de óleo do compressor de propano A da fase 1 estava ineficiente, atingindo apenas 30°C no último turno da noite. Foi direcionado ao Eng. Daniel e Eng. Boito para análise inicial. Preenchido diagnóstico de anomalia com as hipóteses e então criamos esta Ordem Imediata para atuação em campo seguindo as orientações do Suporte Técnico, inicialmente da Instrumentação. Solicitado também apoio de andaimes para acesso à TCV-1231513. TM Hélvio realizou a verificação da TCV-1231513 e constatou de imediato que o borne do cabo que comanda a solenoide estava folgado (provavelmente devido a alta vibração - acreditamos que o ideal seria instalar anel fechado e não garfo para estes bornes em locais com alta vibração). Ao retirar, instalar e reapertar, aparentemente passou a funcionar normalmente. Para testar a válvula, foi solicitado apoio da automação e envolvemos então TMs Danilos, Gonzaga e Sugahara. Ao comandar o acionamento da solenoide (ponto 10 do cartão no PLC, conforme diagrama), a mesma não funcionava. TMs então seguiram o cabo e identificaram que o mesmo estava conectado ao ponto 12 do cartão, identificado como o &quot;resumo de alarmes&quot;. Ao comandar o ponto 12, a TCV funcionou normalmente. A temperatura de óleo passou a aquecer normalmente, chegando a 45°C e seguindo os ciclos de ligar/desligar as resistências. Foram também verificadas a XV-1231503 e SDV-1231505, sem anormalidades. Concluímos então que o problema realmente estava na TCV. Com a atuação de hoje, acabamos identificamos outro problema, referente a documentação que não está atualizada ou a conexão errada dos cabos nos pontos 10 e 12 do cartão. Este assunto poderá ser tratado futuramente, de forma programada._x000a_20/06 - Hoje pela manhã houve o relato da OP de que novamente o óleo do propano A não esquentava. Em conversa com TM Hélvio, ele informou que desde ontem também suspeitava de possível problema na solenóide de acionamento da TCV. Foi então removido o bloco pneumático da solenóide para análise e identificado que o mesmo não funcionava. Foi então realizada reserva 95512934/1 de 1 UND do NM 11.846.179 referente ao bloco e retirado do almoxarifado para substituição. Troca foi feita com sucesso e equipamento foi testado com apoio da Automação, sem anormalidades. Compressor novamente disponível por volta de 13h30."/>
    <s v="NÃO"/>
    <s v="Intervenção por condição"/>
    <s v="TCV-1231513A"/>
    <s v="Solenoide"/>
    <x v="1"/>
    <x v="6"/>
    <s v="Sistema de lubrificação"/>
    <s v="Substituição da solenoide"/>
    <d v="2020-06-19T07:00:00"/>
    <d v="2020-06-20T19:00:00"/>
    <d v="2020-06-17T17:00:00"/>
    <n v="36"/>
    <n v="37.999999999883585"/>
    <s v="SIM"/>
    <x v="0"/>
    <s v="NÃO"/>
    <s v="1-Falha Mecânica"/>
    <s v="1.6-Emperramento"/>
    <s v="3-Operação/Manutenção"/>
    <s v="3.1-Serviço fora das condições de projeto"/>
    <x v="1"/>
    <s v="1-Substituição"/>
    <n v="73.999999999883585"/>
  </r>
  <r>
    <x v="0"/>
    <x v="6"/>
    <s v="11/06/2020_x000a_OM 2022973806 C-UC-513401G Corrigir Sobrecarga no conjunto - PF: Boito (PST COTUR)_x000a_Hoje conforme programado tivemos intervenção corretiva conjunta da mecânica e elétrica neste compressor. Foi realizada verificação no sistema de filtro de óleo e filtro separador, válvulas termostáticas, válvula de admissão, junto com giro manual do ventilador da secadora ID. Nada de anormalidade foi encontrada. No entanto, após a reenergização da máquina a mesma apresentou falha na IHM impedindo a partida, verificamos a falha era devida ao transmissor de pressão descarga PT-5134305G travado em final de escala. Esse instrumento não tem calibração, foi gerada então reserva 95215774-1 para retirada de uma unidade do NM 11.037.210 Transdutor p/compr. A.COPCO de sobressalente disponível em estoque. A troca do componente danificado foi realizada com sucesso restabelecendo a partida do compressor. O mesmo operou com as correntes em torno de 78A (média 3 fases), valores dentro da normalidade. A única ressalva identificada pela equipe de elétrica foi quando a circuito da secadora ID está em curto desarmando, como ausência da secadora interna não impacta no funcionamento do compressor será reprogramada etapa especifica para elétrica verificar este circuito, pois em campo a ventilador da secadora está girando livre, a suspeita é de alguma contatora interna danificada. Acordamos com a OP deixar essa máquina uns 3 dias em operação assistida, caso ela volte a desarmar atuamos na próxima segunda-feira. Equipamento segue operando com acompanhamento da MI. _x000a_12/06 - Hoje tivemos a informação da operação que o compressor de ar G voltou a desarmar durante a madrugada com falha de sobrecarga. Com isso, foi emitida PT para atuação da equipe de mecânica realizou o desacoplamento do motor com compressor para avaliação. Foi efetuado limpeza no bico injetor de óleo nas engrenagens, coletada folga axial eixo motor obtendo valores fora da tolerância, podendo estar causando algum tipo de atrito interno. O indicativo foi para troca do motor, para não deixar o equipamento indisponível foi recomposto este conjunto em campo restabelecendo a máquina para operação. Essa mudança de escopo foi replanejada junto ao GPI a troca do motor, pois o mesmo apresenta ruído anormal nos rolamentos L.A e L.O.A. Temos outro sobressalente disponível em estoque. Essas etapas complementares foram negociadas como quebra de programação para o dia 15/05, também foi incluso nessa OM uma etapa de desmontagem de andaime da ETM que está atrapalhando a movimentação de carga do motor. Demanda já alinhada com Raia para segunda-feira. Equipamento segue em operação._x000a_15/06 - Removido andaime pela equipe da ETM, realizada a troca do motor elétrico em oficina e reinstalado o conjunto no campo. Realizada a partida do compressor sendo acompanhado por uns 30 minutos. O motor se manteve com a corrente nominal dentro do valor desejado 81A temperatura do mancal dentro do valor desejado  L.O.A 32C e  L.A 44C, realizado análise de vibração estando dentro dos valores aceitáveis em valores globais e segue em operação._x000a_16/06 - Na noite de ontem por volta das 20h, ocorreu novamente o desarme do compressor por sobrecarga. Foi avaliado pela elétrica que mesmo após a substituição do motor não baixou a corrente do motor. Foi avaliado pela mecânica e definido que será realizada uma atuação na válvula de admissão e solenóide amanhã 17/06._x000a_17/06 - Realizada a substituição do kit de reparo da válvula de admissão e solenóide de acionamento que não apresentavam anormalidades. Foram substituído os filtros de ar, filtro óleo, filtro separador ar/óleo e óleo. Realizada a partida do compressor segue em operação assistida._x000a_18/06 - Substituída válvula de pressão mínima e finalizada a preventiva de mecânica. Compressor está disponível, porém sofrerá intervenção amanhã pela elétrica para verificação da falha de sobrecarga._x000a_19/06 - Dando prosseguimento, agora com a elétrica, foi verificada a corrente do motor do compressor com 82A e comparado com os outros onde foram encontrados valores entre 65A e 72A ficando constatado que realmente existe uma corrente na ordem de 10A a mais neste compressor. Alterado os valores de corrente na parametrização da softstarter de 75,5A para 86A conforme corrente nominal do motor. Foi realizado uma análise de correntes através do Predictor e verificado uma anormalidade entre as frequências de 1300Hz e 1500Hz com caracteristicas de defeito mecânico. Outro ponto a considerar foi a verificação das temperaturas do equipamento em operação. Verificou-se que existe um maior aquecimento no compressor e principalmente na saída deste em relação aos demais compressores. A princípio o compressor segue disponível e operando, mas iremos manter o acompanhamento deste compressor neste final de semana. Dependendo do andamento do final de semana, poderemos ou não tratar de forma programada a análise do problema que parece novamente ser mecânico._x000a_20/06 - Hoje foi feito o acompanhamento da corrente do motor do compressor de ar G de manhã e a tarde pelo TM Rodney. Desde que voltou da intervenção de ontem, não houve mais desarme, com o compressor operando em manual para que não entre em alívio durante este período de testes. Estamos comparando os parâmetros deste compressor com o F, que veio junto com o G na ampliação da unidade. Segue os dados coletados hoje:_x000a_Horários: 09:30 // 14:30 // 17:30_x000a_Compressor G_x000a_Temperatura na descarga: 83ºC // 90ºC // 83ºC_x000a_Corrente Elétrica (Leituras no SoftStart): 76,8 A // 74,7 A // 76,1 A_x000a_Compressor F_x000a_Temperatura na descarga: 74ºC // 85ºC // 70ºC_x000a_Corrente Elétrica (Leituras no SoftStart): 69,8 A // 66,2 A // 69,8 A_x000a_Indicado a OP que agora coloque o compressor em automático com o sistema, para monitorarmos o comportamento amanhã. Quando ele entrar em alívio e retornar para cara, há naturalmente um corrente mais alta de operação. Queremos acompanhar se haverá desarme neste momento"/>
    <s v="sim"/>
    <s v="Corretiva"/>
    <s v="C-UC-513401G"/>
    <s v="Desconhecido"/>
    <x v="8"/>
    <x v="83"/>
    <s v="Ar comprimido"/>
    <s v="Alterado parâmetro de corrente no softstarter"/>
    <d v="2020-06-11T05:50:00"/>
    <d v="2020-06-11T14:40:00"/>
    <d v="2020-04-22T17:00:00"/>
    <n v="8.8333333333139308"/>
    <n v="1188.8333333332557"/>
    <s v="SIM"/>
    <x v="1"/>
    <s v="NÃO"/>
    <s v="Em análise"/>
    <s v="6.4-Desconhecidos"/>
    <s v="Em análise"/>
    <s v="5.5 Desconhecida"/>
    <x v="2"/>
    <s v="4-Ajuste"/>
    <n v="1197.6666666665697"/>
  </r>
  <r>
    <x v="0"/>
    <x v="6"/>
    <s v="11/06/2020_x000a_OM 2022973806 C-UC-513401G Corrigir Sobrecarga no conjunto - PF: Boito (PST COTUR)_x000a_Hoje conforme programado tivemos intervenção corretiva conjunta da mecânica e elétrica neste compressor. Foi realizada verificação no sistema de filtro de óleo e filtro separador, válvulas termostáticas, válvula de admissão, junto com giro manual do ventilador da secadora ID. Nada de anormalidade foi encontrada. No entanto, após a reenergização da máquina a mesma apresentou falha na IHM impedindo a partida, verificamos a falha era devida ao transmissor de pressão descarga PT-5134305G travado em final de escala. Esse instrumento não tem calibração, foi gerada então reserva 95215774-1 para retirada de uma unidade do NM 11.037.210 Transdutor p/compr. A.COPCO de sobressalente disponível em estoque. A troca do componente danificado foi realizada com sucesso restabelecendo a partida do compressor. O mesmo operou com as correntes em torno de 78A (média 3 fases), valores dentro da normalidade. A única ressalva identificada pela equipe de elétrica foi quando a circuito da secadora ID está em curto desarmando, como ausência da secadora interna não impacta no funcionamento do compressor será reprogramada etapa especifica para elétrica verificar este circuito, pois em campo a ventilador da secadora está girando livre, a suspeita é de alguma contatora interna danificada. Acordamos com a OP deixar essa máquina uns 3 dias em operação assistida, caso ela volte a desarmar atuamos na próxima segunda-feira. Equipamento segue operando com acompanhamento da MI. _x000a_12/06 - Hoje tivemos a informação da operação que o compressor de ar G voltou a desarmar durante a madrugada com falha de sobrecarga. Com isso, foi emitida PT para atuação da equipe de mecânica realizou o desacoplamento do motor com compressor para avaliação. Foi efetuado limpeza no bico injetor de óleo nas engrenagens, coletada folga axial eixo motor obtendo valores fora da tolerância, podendo estar causando algum tipo de atrito interno. O indicativo foi para troca do motor, para não deixar o equipamento indisponível foi recomposto este conjunto em campo restabelecendo a máquina para operação. Essa mudança de escopo foi replanejada junto ao GPI a troca do motor, pois o mesmo apresenta ruído anormal nos rolamentos L.A e L.O.A. Temos outro sobressalente disponível em estoque. Essas etapas complementares foram negociadas como quebra de programação para o dia 15/05, também foi incluso nessa OM uma etapa de desmontagem de andaime da ETM que está atrapalhando a movimentação de carga do motor. Demanda já alinhada com Raia para segunda-feira. Equipamento segue em operação._x000a_15/06 - Removido andaime pela equipe da ETM, realizada a troca do motor elétrico em oficina e reinstalado o conjunto no campo. Realizada a partida do compressor sendo acompanhado por uns 30 minutos. O motor se manteve com a corrente nominal dentro do valor desejado 81A temperatura do mancal dentro do valor desejado  L.O.A 32C e  L.A 44C, realizado análise de vibração estando dentro dos valores aceitáveis em valores globais e segue em operação._x000a_16/06 - Na noite de ontem por volta das 20h, ocorreu novamente o desarme do compressor por sobrecarga. Foi avaliado pela elétrica que mesmo após a substituição do motor não baixou a corrente do motor. Foi avaliado pela mecânica e definido que será realizada uma atuação na válvula de admissão e solenóide amanhã 17/06._x000a_17/06 - Realizada a substituição do kit de reparo da válvula de admissão e solenóide de acionamento que não apresentavam anormalidades. Foram substituído os filtros de ar, filtro óleo, filtro separador ar/óleo e óleo. Realizada a partida do compressor segue em operação assistida._x000a_18/06 - Substituída válvula de pressão mínima e finalizada a preventiva de mecânica. Compressor está disponível, porém sofrerá intervenção amanhã pela elétrica para verificação da falha de sobrecarga._x000a_19/06 - Dando prosseguimento, agora com a elétrica, foi verificada a corrente do motor do compressor com 82A e comparado com os outros onde foram encontrados valores entre 65A e 72A ficando constatado que realmente existe uma corrente na ordem de 10A a mais neste compressor. Alterado os valores de corrente na parametrização da softstarter de 75,5A para 86A conforme corrente nominal do motor. Foi realizado uma análise de correntes através do Predictor e verificado uma anormalidade entre as frequências de 1300Hz e 1500Hz com caracteristicas de defeito mecânico. Outro ponto a considerar foi a verificação das temperaturas do equipamento em operação. Verificou-se que existe um maior aquecimento no compressor e principalmente na saída deste em relação aos demais compressores. A princípio o compressor segue disponível e operando, mas iremos manter o acompanhamento deste compressor neste final de semana. Dependendo do andamento do final de semana, poderemos ou não tratar de forma programada a análise do problema que parece novamente ser mecânico._x000a_20/06 - Hoje foi feito o acompanhamento da corrente do motor do compressor de ar G de manhã e a tarde pelo TM Rodney. Desde que voltou da intervenção de ontem, não houve mais desarme, com o compressor operando em manual para que não entre em alívio durante este período de testes. Estamos comparando os parâmetros deste compressor com o F, que veio junto com o G na ampliação da unidade. Segue os dados coletados hoje:_x000a_Horários: 09:30 // 14:30 // 17:30_x000a_Compressor G_x000a_Temperatura na descarga: 83ºC // 90ºC // 83ºC_x000a_Corrente Elétrica (Leituras no SoftStart): 76,8 A // 74,7 A // 76,1 A_x000a_Compressor F_x000a_Temperatura na descarga: 74ºC // 85ºC // 70ºC_x000a_Corrente Elétrica (Leituras no SoftStart): 69,8 A // 66,2 A // 69,8 A_x000a_Indicado a OP que agora coloque o compressor em automático com o sistema, para monitorarmos o comportamento amanhã. Quando ele entrar em alívio e retornar para cara, há naturalmente um corrente mais alta de operação. Queremos acompanhar se haverá desarme neste momento"/>
    <s v="sim"/>
    <s v="Corretiva"/>
    <s v="C-UC-513401G"/>
    <s v="Desconhecido"/>
    <x v="8"/>
    <x v="83"/>
    <s v="Ar comprimido"/>
    <s v="Alterado parâmetro de corrente no softstarter"/>
    <d v="2020-06-12T10:35:00"/>
    <d v="2020-06-12T16:00:00"/>
    <d v="2020-06-11T14:40:00"/>
    <n v="5.4166666666860692"/>
    <n v="19.916666666627862"/>
    <s v="SIM"/>
    <x v="0"/>
    <s v="NÃO"/>
    <s v="Em análise"/>
    <s v="6.4-Desconhecidos"/>
    <s v="Em análise"/>
    <s v="5.5 Desconhecida"/>
    <x v="2"/>
    <s v="4-Ajuste"/>
    <n v="25.333333333313931"/>
  </r>
  <r>
    <x v="0"/>
    <x v="6"/>
    <s v="11/06/2020_x000a_OM 2022973806 C-UC-513401G Corrigir Sobrecarga no conjunto - PF: Boito (PST COTUR)_x000a_Hoje conforme programado tivemos intervenção corretiva conjunta da mecânica e elétrica neste compressor. Foi realizada verificação no sistema de filtro de óleo e filtro separador, válvulas termostáticas, válvula de admissão, junto com giro manual do ventilador da secadora ID. Nada de anormalidade foi encontrada. No entanto, após a reenergização da máquina a mesma apresentou falha na IHM impedindo a partida, verificamos a falha era devida ao transmissor de pressão descarga PT-5134305G travado em final de escala. Esse instrumento não tem calibração, foi gerada então reserva 95215774-1 para retirada de uma unidade do NM 11.037.210 Transdutor p/compr. A.COPCO de sobressalente disponível em estoque. A troca do componente danificado foi realizada com sucesso restabelecendo a partida do compressor. O mesmo operou com as correntes em torno de 78A (média 3 fases), valores dentro da normalidade. A única ressalva identificada pela equipe de elétrica foi quando a circuito da secadora ID está em curto desarmando, como ausência da secadora interna não impacta no funcionamento do compressor será reprogramada etapa especifica para elétrica verificar este circuito, pois em campo a ventilador da secadora está girando livre, a suspeita é de alguma contatora interna danificada. Acordamos com a OP deixar essa máquina uns 3 dias em operação assistida, caso ela volte a desarmar atuamos na próxima segunda-feira. Equipamento segue operando com acompanhamento da MI. _x000a_12/06 - Hoje tivemos a informação da operação que o compressor de ar G voltou a desarmar durante a madrugada com falha de sobrecarga. Com isso, foi emitida PT para atuação da equipe de mecânica realizou o desacoplamento do motor com compressor para avaliação. Foi efetuado limpeza no bico injetor de óleo nas engrenagens, coletada folga axial eixo motor obtendo valores fora da tolerância, podendo estar causando algum tipo de atrito interno. O indicativo foi para troca do motor, para não deixar o equipamento indisponível foi recomposto este conjunto em campo restabelecendo a máquina para operação. Essa mudança de escopo foi replanejada junto ao GPI a troca do motor, pois o mesmo apresenta ruído anormal nos rolamentos L.A e L.O.A. Temos outro sobressalente disponível em estoque. Essas etapas complementares foram negociadas como quebra de programação para o dia 15/05, também foi incluso nessa OM uma etapa de desmontagem de andaime da ETM que está atrapalhando a movimentação de carga do motor. Demanda já alinhada com Raia para segunda-feira. Equipamento segue em operação._x000a_15/06 - Removido andaime pela equipe da ETM, realizada a troca do motor elétrico em oficina e reinstalado o conjunto no campo. Realizada a partida do compressor sendo acompanhado por uns 30 minutos. O motor se manteve com a corrente nominal dentro do valor desejado 81A temperatura do mancal dentro do valor desejado  L.O.A 32C e  L.A 44C, realizado análise de vibração estando dentro dos valores aceitáveis em valores globais e segue em operação._x000a_16/06 - Na noite de ontem por volta das 20h, ocorreu novamente o desarme do compressor por sobrecarga. Foi avaliado pela elétrica que mesmo após a substituição do motor não baixou a corrente do motor. Foi avaliado pela mecânica e definido que será realizada uma atuação na válvula de admissão e solenóide amanhã 17/06._x000a_17/06 - Realizada a substituição do kit de reparo da válvula de admissão e solenóide de acionamento que não apresentavam anormalidades. Foram substituído os filtros de ar, filtro óleo, filtro separador ar/óleo e óleo. Realizada a partida do compressor segue em operação assistida._x000a_18/06 - Substituída válvula de pressão mínima e finalizada a preventiva de mecânica. Compressor está disponível, porém sofrerá intervenção amanhã pela elétrica para verificação da falha de sobrecarga._x000a_19/06 - Dando prosseguimento, agora com a elétrica, foi verificada a corrente do motor do compressor com 82A e comparado com os outros onde foram encontrados valores entre 65A e 72A ficando constatado que realmente existe uma corrente na ordem de 10A a mais neste compressor. Alterado os valores de corrente na parametrização da softstarter de 75,5A para 86A conforme corrente nominal do motor. Foi realizado uma análise de correntes através do Predictor e verificado uma anormalidade entre as frequências de 1300Hz e 1500Hz com caracteristicas de defeito mecânico. Outro ponto a considerar foi a verificação das temperaturas do equipamento em operação. Verificou-se que existe um maior aquecimento no compressor e principalmente na saída deste em relação aos demais compressores. A princípio o compressor segue disponível e operando, mas iremos manter o acompanhamento deste compressor neste final de semana. Dependendo do andamento do final de semana, poderemos ou não tratar de forma programada a análise do problema que parece novamente ser mecânico._x000a_20/06 - Hoje foi feito o acompanhamento da corrente do motor do compressor de ar G de manhã e a tarde pelo TM Rodney. Desde que voltou da intervenção de ontem, não houve mais desarme, com o compressor operando em manual para que não entre em alívio durante este período de testes. Estamos comparando os parâmetros deste compressor com o F, que veio junto com o G na ampliação da unidade. Segue os dados coletados hoje:_x000a_Horários: 09:30 // 14:30 // 17:30_x000a_Compressor G_x000a_Temperatura na descarga: 83ºC // 90ºC // 83ºC_x000a_Corrente Elétrica (Leituras no SoftStart): 76,8 A // 74,7 A // 76,1 A_x000a_Compressor F_x000a_Temperatura na descarga: 74ºC // 85ºC // 70ºC_x000a_Corrente Elétrica (Leituras no SoftStart): 69,8 A // 66,2 A // 69,8 A_x000a_Indicado a OP que agora coloque o compressor em automático com o sistema, para monitorarmos o comportamento amanhã. Quando ele entrar em alívio e retornar para cara, há naturalmente um corrente mais alta de operação. Queremos acompanhar se haverá desarme neste momento"/>
    <s v="sim"/>
    <s v="Corretiva"/>
    <s v="C-UC-513401G"/>
    <s v="Desconhecido"/>
    <x v="8"/>
    <x v="83"/>
    <s v="Ar comprimido"/>
    <s v="Alterado parâmetro de corrente no softstarter"/>
    <d v="2020-06-15T09:20:00"/>
    <d v="2020-06-15T15:45:00"/>
    <d v="2020-06-12T16:00:00"/>
    <n v="6.4166666666278616"/>
    <n v="65.333333333430346"/>
    <s v="SIM"/>
    <x v="0"/>
    <s v="NÃO"/>
    <s v="Em análise"/>
    <s v="6.4-Desconhecidos"/>
    <s v="Em análise"/>
    <s v="5.5 Desconhecida"/>
    <x v="2"/>
    <s v="4-Ajuste"/>
    <n v="71.750000000058208"/>
  </r>
  <r>
    <x v="0"/>
    <x v="6"/>
    <s v="11/06/2020_x000a_OM 2022973806 C-UC-513401G Corrigir Sobrecarga no conjunto - PF: Boito (PST COTUR)_x000a_Hoje conforme programado tivemos intervenção corretiva conjunta da mecânica e elétrica neste compressor. Foi realizada verificação no sistema de filtro de óleo e filtro separador, válvulas termostáticas, válvula de admissão, junto com giro manual do ventilador da secadora ID. Nada de anormalidade foi encontrada. No entanto, após a reenergização da máquina a mesma apresentou falha na IHM impedindo a partida, verificamos a falha era devida ao transmissor de pressão descarga PT-5134305G travado em final de escala. Esse instrumento não tem calibração, foi gerada então reserva 95215774-1 para retirada de uma unidade do NM 11.037.210 Transdutor p/compr. A.COPCO de sobressalente disponível em estoque. A troca do componente danificado foi realizada com sucesso restabelecendo a partida do compressor. O mesmo operou com as correntes em torno de 78A (média 3 fases), valores dentro da normalidade. A única ressalva identificada pela equipe de elétrica foi quando a circuito da secadora ID está em curto desarmando, como ausência da secadora interna não impacta no funcionamento do compressor será reprogramada etapa especifica para elétrica verificar este circuito, pois em campo a ventilador da secadora está girando livre, a suspeita é de alguma contatora interna danificada. Acordamos com a OP deixar essa máquina uns 3 dias em operação assistida, caso ela volte a desarmar atuamos na próxima segunda-feira. Equipamento segue operando com acompanhamento da MI. _x000a_12/06 - Hoje tivemos a informação da operação que o compressor de ar G voltou a desarmar durante a madrugada com falha de sobrecarga. Com isso, foi emitida PT para atuação da equipe de mecânica realizou o desacoplamento do motor com compressor para avaliação. Foi efetuado limpeza no bico injetor de óleo nas engrenagens, coletada folga axial eixo motor obtendo valores fora da tolerância, podendo estar causando algum tipo de atrito interno. O indicativo foi para troca do motor, para não deixar o equipamento indisponível foi recomposto este conjunto em campo restabelecendo a máquina para operação. Essa mudança de escopo foi replanejada junto ao GPI a troca do motor, pois o mesmo apresenta ruído anormal nos rolamentos L.A e L.O.A. Temos outro sobressalente disponível em estoque. Essas etapas complementares foram negociadas como quebra de programação para o dia 15/05, também foi incluso nessa OM uma etapa de desmontagem de andaime da ETM que está atrapalhando a movimentação de carga do motor. Demanda já alinhada com Raia para segunda-feira. Equipamento segue em operação._x000a_15/06 - Removido andaime pela equipe da ETM, realizada a troca do motor elétrico em oficina e reinstalado o conjunto no campo. Realizada a partida do compressor sendo acompanhado por uns 30 minutos. O motor se manteve com a corrente nominal dentro do valor desejado 81A temperatura do mancal dentro do valor desejado  L.O.A 32C e  L.A 44C, realizado análise de vibração estando dentro dos valores aceitáveis em valores globais e segue em operação._x000a_16/06 - Na noite de ontem por volta das 20h, ocorreu novamente o desarme do compressor por sobrecarga. Foi avaliado pela elétrica que mesmo após a substituição do motor não baixou a corrente do motor. Foi avaliado pela mecânica e definido que será realizada uma atuação na válvula de admissão e solenóide amanhã 17/06._x000a_17/06 - Realizada a substituição do kit de reparo da válvula de admissão e solenóide de acionamento que não apresentavam anormalidades. Foram substituído os filtros de ar, filtro óleo, filtro separador ar/óleo e óleo. Realizada a partida do compressor segue em operação assistida._x000a_18/06 - Substituída válvula de pressão mínima e finalizada a preventiva de mecânica. Compressor está disponível, porém sofrerá intervenção amanhã pela elétrica para verificação da falha de sobrecarga._x000a_19/06 - Dando prosseguimento, agora com a elétrica, foi verificada a corrente do motor do compressor com 82A e comparado com os outros onde foram encontrados valores entre 65A e 72A ficando constatado que realmente existe uma corrente na ordem de 10A a mais neste compressor. Alterado os valores de corrente na parametrização da softstarter de 75,5A para 86A conforme corrente nominal do motor. Foi realizado uma análise de correntes através do Predictor e verificado uma anormalidade entre as frequências de 1300Hz e 1500Hz com caracteristicas de defeito mecânico. Outro ponto a considerar foi a verificação das temperaturas do equipamento em operação. Verificou-se que existe um maior aquecimento no compressor e principalmente na saída deste em relação aos demais compressores. A princípio o compressor segue disponível e operando, mas iremos manter o acompanhamento deste compressor neste final de semana. Dependendo do andamento do final de semana, poderemos ou não tratar de forma programada a análise do problema que parece novamente ser mecânico._x000a_20/06 - Hoje foi feito o acompanhamento da corrente do motor do compressor de ar G de manhã e a tarde pelo TM Rodney. Desde que voltou da intervenção de ontem, não houve mais desarme, com o compressor operando em manual para que não entre em alívio durante este período de testes. Estamos comparando os parâmetros deste compressor com o F, que veio junto com o G na ampliação da unidade. Segue os dados coletados hoje:_x000a_Horários: 09:30 // 14:30 // 17:30_x000a_Compressor G_x000a_Temperatura na descarga: 83ºC // 90ºC // 83ºC_x000a_Corrente Elétrica (Leituras no SoftStart): 76,8 A // 74,7 A // 76,1 A_x000a_Compressor F_x000a_Temperatura na descarga: 74ºC // 85ºC // 70ºC_x000a_Corrente Elétrica (Leituras no SoftStart): 69,8 A // 66,2 A // 69,8 A_x000a_Indicado a OP que agora coloque o compressor em automático com o sistema, para monitorarmos o comportamento amanhã. Quando ele entrar em alívio e retornar para cara, há naturalmente um corrente mais alta de operação. Queremos acompanhar se haverá desarme neste momento"/>
    <s v="sim"/>
    <s v="Corretiva"/>
    <s v="C-UC-513401G"/>
    <s v="Desconhecido"/>
    <x v="8"/>
    <x v="83"/>
    <s v="Ar comprimido"/>
    <s v="Alterado parâmetro de corrente no softstarter"/>
    <d v="2020-06-17T12:20:00"/>
    <d v="2020-06-17T15:15:00"/>
    <d v="2020-06-15T15:45:00"/>
    <n v="2.9166666665696539"/>
    <n v="44.583333333372138"/>
    <s v="SIM"/>
    <x v="0"/>
    <s v="NÃO"/>
    <s v="Em análise"/>
    <s v="6.4-Desconhecidos"/>
    <s v="Em análise"/>
    <s v="5.5 Desconhecida"/>
    <x v="2"/>
    <s v="4-Ajuste"/>
    <n v="47.499999999941792"/>
  </r>
  <r>
    <x v="0"/>
    <x v="6"/>
    <s v="11/06/2020_x000a_OM 2022973806 C-UC-513401G Corrigir Sobrecarga no conjunto - PF: Boito (PST COTUR)_x000a_Hoje conforme programado tivemos intervenção corretiva conjunta da mecânica e elétrica neste compressor. Foi realizada verificação no sistema de filtro de óleo e filtro separador, válvulas termostáticas, válvula de admissão, junto com giro manual do ventilador da secadora ID. Nada de anormalidade foi encontrada. No entanto, após a reenergização da máquina a mesma apresentou falha na IHM impedindo a partida, verificamos a falha era devida ao transmissor de pressão descarga PT-5134305G travado em final de escala. Esse instrumento não tem calibração, foi gerada então reserva 95215774-1 para retirada de uma unidade do NM 11.037.210 Transdutor p/compr. A.COPCO de sobressalente disponível em estoque. A troca do componente danificado foi realizada com sucesso restabelecendo a partida do compressor. O mesmo operou com as correntes em torno de 78A (média 3 fases), valores dentro da normalidade. A única ressalva identificada pela equipe de elétrica foi quando a circuito da secadora ID está em curto desarmando, como ausência da secadora interna não impacta no funcionamento do compressor será reprogramada etapa especifica para elétrica verificar este circuito, pois em campo a ventilador da secadora está girando livre, a suspeita é de alguma contatora interna danificada. Acordamos com a OP deixar essa máquina uns 3 dias em operação assistida, caso ela volte a desarmar atuamos na próxima segunda-feira. Equipamento segue operando com acompanhamento da MI. _x000a_12/06 - Hoje tivemos a informação da operação que o compressor de ar G voltou a desarmar durante a madrugada com falha de sobrecarga. Com isso, foi emitida PT para atuação da equipe de mecânica realizou o desacoplamento do motor com compressor para avaliação. Foi efetuado limpeza no bico injetor de óleo nas engrenagens, coletada folga axial eixo motor obtendo valores fora da tolerância, podendo estar causando algum tipo de atrito interno. O indicativo foi para troca do motor, para não deixar o equipamento indisponível foi recomposto este conjunto em campo restabelecendo a máquina para operação. Essa mudança de escopo foi replanejada junto ao GPI a troca do motor, pois o mesmo apresenta ruído anormal nos rolamentos L.A e L.O.A. Temos outro sobressalente disponível em estoque. Essas etapas complementares foram negociadas como quebra de programação para o dia 15/05, também foi incluso nessa OM uma etapa de desmontagem de andaime da ETM que está atrapalhando a movimentação de carga do motor. Demanda já alinhada com Raia para segunda-feira. Equipamento segue em operação._x000a_15/06 - Removido andaime pela equipe da ETM, realizada a troca do motor elétrico em oficina e reinstalado o conjunto no campo. Realizada a partida do compressor sendo acompanhado por uns 30 minutos. O motor se manteve com a corrente nominal dentro do valor desejado 81A temperatura do mancal dentro do valor desejado  L.O.A 32C e  L.A 44C, realizado análise de vibração estando dentro dos valores aceitáveis em valores globais e segue em operação._x000a_16/06 - Na noite de ontem por volta das 20h, ocorreu novamente o desarme do compressor por sobrecarga. Foi avaliado pela elétrica que mesmo após a substituição do motor não baixou a corrente do motor. Foi avaliado pela mecânica e definido que será realizada uma atuação na válvula de admissão e solenóide amanhã 17/06._x000a_17/06 - Realizada a substituição do kit de reparo da válvula de admissão e solenóide de acionamento que não apresentavam anormalidades. Foram substituído os filtros de ar, filtro óleo, filtro separador ar/óleo e óleo. Realizada a partida do compressor segue em operação assistida._x000a_18/06 - Substituída válvula de pressão mínima e finalizada a preventiva de mecânica. Compressor está disponível, porém sofrerá intervenção amanhã pela elétrica para verificação da falha de sobrecarga._x000a_19/06 - Dando prosseguimento, agora com a elétrica, foi verificada a corrente do motor do compressor com 82A e comparado com os outros onde foram encontrados valores entre 65A e 72A ficando constatado que realmente existe uma corrente na ordem de 10A a mais neste compressor. Alterado os valores de corrente na parametrização da softstarter de 75,5A para 86A conforme corrente nominal do motor. Foi realizado uma análise de correntes através do Predictor e verificado uma anormalidade entre as frequências de 1300Hz e 1500Hz com caracteristicas de defeito mecânico. Outro ponto a considerar foi a verificação das temperaturas do equipamento em operação. Verificou-se que existe um maior aquecimento no compressor e principalmente na saída deste em relação aos demais compressores. A princípio o compressor segue disponível e operando, mas iremos manter o acompanhamento deste compressor neste final de semana. Dependendo do andamento do final de semana, poderemos ou não tratar de forma programada a análise do problema que parece novamente ser mecânico._x000a_20/06 - Hoje foi feito o acompanhamento da corrente do motor do compressor de ar G de manhã e a tarde pelo TM Rodney. Desde que voltou da intervenção de ontem, não houve mais desarme, com o compressor operando em manual para que não entre em alívio durante este período de testes. Estamos comparando os parâmetros deste compressor com o F, que veio junto com o G na ampliação da unidade. Segue os dados coletados hoje:_x000a_Horários: 09:30 // 14:30 // 17:30_x000a_Compressor G_x000a_Temperatura na descarga: 83ºC // 90ºC // 83ºC_x000a_Corrente Elétrica (Leituras no SoftStart): 76,8 A // 74,7 A // 76,1 A_x000a_Compressor F_x000a_Temperatura na descarga: 74ºC // 85ºC // 70ºC_x000a_Corrente Elétrica (Leituras no SoftStart): 69,8 A // 66,2 A // 69,8 A_x000a_Indicado a OP que agora coloque o compressor em automático com o sistema, para monitorarmos o comportamento amanhã. Quando ele entrar em alívio e retornar para cara, há naturalmente um corrente mais alta de operação. Queremos acompanhar se haverá desarme neste momento"/>
    <s v="sim"/>
    <s v="Corretiva"/>
    <s v="C-UC-513401G"/>
    <s v="Desconhecido"/>
    <x v="8"/>
    <x v="83"/>
    <s v="Ar comprimido"/>
    <s v="Alterado parâmetro de corrente no softstarter"/>
    <d v="2020-06-18T10:00:00"/>
    <d v="2020-06-18T14:00:00"/>
    <d v="2020-06-17T15:15:00"/>
    <n v="4.0000000001164153"/>
    <n v="18.75"/>
    <s v="SIM"/>
    <x v="0"/>
    <s v="NÃO"/>
    <s v="Em análise"/>
    <s v="6.4-Desconhecidos"/>
    <s v="Em análise"/>
    <s v="5.5 Desconhecida"/>
    <x v="2"/>
    <s v="4-Ajuste"/>
    <n v="22.750000000116415"/>
  </r>
  <r>
    <x v="0"/>
    <x v="6"/>
    <s v="23/06/2020_x000a_OM 2022800420 C-513401D MANUT PREV C-UC-513401D MECANICA – PF: Boito (ICPM- Junho)_x000a_Conforme programado foi iniciada as atividades relacionadas na preventiva 6M E 1A pela mecânica. Foi realizado as trocas dos filtros, limpeza do radiador, substituição dos kits reparo da válvula de admissão de ar e pressão mínima, ficando a troca do reparo da válvula de retenção e desacoplamento do compressor para inspeção do injetor de óleo para amanhã. Houve tentativa de partida do equipamento, porém o mesmo “caiu” por sobrecarga, devido ao tardar do horário alinhamos com COTUR a continuidade das demais etapas. A máquina ficou librada para continuidade da atividade amanhã._x000a_24/06 - Realizado manutenção preventiva de 6 meses; substituído elemento separador ar/óleo; substituído elemento filtrante de óleo; realizado a limpeza de linha de retorno de óleo e tubo pescador; limpeza geral do resfriador de óleo; substituído elemento filtrante de ar de admissão; realizado a substituição dos kits reparo das válvulas de admissão de ar, pressão mínima, retenção, termostática; Desacoplamento do compressor para a inspeção do injetor de óleo, o qual não apresentou anormalidade. Após a conclusão das atividades foi solicitado a retirada do LIBRA e partida do equipamento e houve queda por sobrecarga no motor, solicitado apoio da equipe de instrumentação G&amp;E que constatou problema no solenoide que havia sido trocada, efetuada a troca por outra válvula completa NM 11.613.911 disponível em estoque. Após a troca foi realizada partida do equipamento com sucesso, Equipamento liberado as 18h30."/>
    <s v="NÃO"/>
    <s v="Preventiva"/>
    <m/>
    <m/>
    <x v="8"/>
    <x v="83"/>
    <s v="Ar comprimido"/>
    <s v="Preventiva"/>
    <d v="2020-06-23T05:30:00"/>
    <d v="2020-06-24T18:00:00"/>
    <d v="2020-06-18T14:00:00"/>
    <n v="36.500000000058208"/>
    <n v="111.49999999988358"/>
    <s v="SIM"/>
    <x v="0"/>
    <s v="NÃO"/>
    <s v="Manutenção preventiva"/>
    <s v="Manutenção preventiva"/>
    <s v="Manutenção preventiva"/>
    <s v="Manutenção preventiva"/>
    <x v="7"/>
    <m/>
    <n v="147.99999999994179"/>
  </r>
  <r>
    <x v="0"/>
    <x v="6"/>
    <s v="04/06/2020_x000a_OM 2020761388 - B-123101B Substituir internos (Montagem em oficina) – PF: Boito (PST COTUR)_x000a_Iniciada hoje a substituição dos internos do terceiro cabeçote da B-123101B em bancada pela Mecânica. Expectativa de finalizar toda a montagem amanhã, deixando o cabeçote pronto para programarmos a instalação em campo._x000a_05/06 - Concluída a montagem do terceiro cabeçote em oficina. Pronto para ser instalado em campo de forma programada."/>
    <s v="NÃO"/>
    <s v="Corretiva planejada"/>
    <s v="B-123101B"/>
    <s v="Terceiro cabeçote"/>
    <x v="2"/>
    <x v="21"/>
    <s v="Bombas"/>
    <s v="Substituição dos internos do cabeçote"/>
    <d v="2020-06-04T08:15:00"/>
    <d v="2020-06-10T09:15:00"/>
    <d v="2020-03-23T17:00:00"/>
    <n v="144.99999999994179"/>
    <n v="1743.2499999999418"/>
    <s v="SIM"/>
    <x v="0"/>
    <s v="NÃO"/>
    <s v="Em análise"/>
    <s v="6.4-Desconhecidos"/>
    <s v="Em análise"/>
    <s v="5.5 Desconhecida"/>
    <x v="2"/>
    <s v="1-Substituição"/>
    <n v="1888.2499999998836"/>
  </r>
  <r>
    <x v="0"/>
    <x v="6"/>
    <s v="10/06/2020_x000a_OM 2022968848 B-2123101B Analisar internos 1º Cabeçote – PF: Boito (PST COTUR)_x000a_Hoje conforme programado foi realizada a montagem de pau de carga para intervenção corretiva nesta bomba a partir de segunda-feira, dia 15/06._x000a_15/06 - Tivemos um atraso no início da atividade devido a aplicação do Libra ter sido realizado pela manhã. Foi removido os spools de sucção e descarga, na desmontagem do diafragma foi encontrado um valor considerado de parafina e carvão no interno do cabeçote e diafragma, indicando o rompimento do mesmo onde foi encontrado liquido entre os diafragmas. Durante a análise realizada em caixa seca notou-se a presença de liquido no mesma sendo substituído o retentor entre o reservatório e caixa seca, substituído o diafragma e montado o cabeçote. Pendente torquear o cabeçote, verificação de alinhamento e montagem dos spools._x000a_16/06 - Finalizado o torqueamento da tampa do cabeçote, realizada a instalação dos spolls de sucção e descarga. Amanhã segue com a conferência do alinhamento do conjunto."/>
    <s v="NÃO"/>
    <s v="Corretiva planejada"/>
    <s v="B-2123101B"/>
    <s v="Primeiro cabeçote"/>
    <x v="2"/>
    <x v="22"/>
    <s v="Bombas"/>
    <s v="Substituição do diafragma e retentor"/>
    <d v="2020-06-15T10:00:00"/>
    <d v="2020-06-16T15:00:00"/>
    <d v="2020-01-21T16:50:00"/>
    <n v="29.000000000058208"/>
    <n v="3497.1666666665697"/>
    <s v="SIM"/>
    <x v="0"/>
    <s v="NÃO"/>
    <s v="5-Falha Externa"/>
    <s v="5.1-Obstrução/Bloqueio/Entupimento"/>
    <s v="3-Operação/Manutenção"/>
    <s v="3.1-Serviço fora das condições de projeto"/>
    <x v="2"/>
    <s v="1-Substituição"/>
    <n v="3526.1666666666279"/>
  </r>
  <r>
    <x v="0"/>
    <x v="6"/>
    <s v="OI 2022784591 B-3123101B Corrigir Aumentando de Stroke – PF: Suzuki_x000a_Acionada a manutenção logo pela manhã com a informação de travamento do stroke da bomba impedindo o ajuste da vazão de injeção de glicol. Autorizada a emissão da PT imediata, removido a manopla e a caixa de engrenagem de acionamento do stroke, foi constatado um desgaste na engrenagem causando a sobreposição da engrenagem gerado o posssível travamento do conjunto. Quando montada caixa de engrenagem/manopla em campo ao realizar a movimentação do stoke os TM's de mecânica observaram que mesmo sendo substituído o apresentou travamentos no acionamento no aumento do stroke através do giro manual do motor apresentou novos travamentos no aumento do stroke . Removido novamente o stroke para avaliação em bancada e realizada a drenagem do óleo do conjunto mecânico. Atividade continua amanhã._x000a__x000a_"/>
    <s v="sim"/>
    <s v="Corretiva"/>
    <s v="stroke"/>
    <s v="engrenagens"/>
    <x v="2"/>
    <x v="4"/>
    <s v="Bombas"/>
    <s v="Realizada desmontagem e recuperação de peças possíveis."/>
    <d v="2020-06-13T08:00:00"/>
    <d v="2020-06-20T12:00:00"/>
    <d v="2020-04-01T16:20:00"/>
    <n v="171.99999999994179"/>
    <n v="1743.6666666667443"/>
    <s v="SIM"/>
    <x v="0"/>
    <s v="NÃO"/>
    <s v="1-Falha Mecânica"/>
    <s v="2.5-Fratura/Quebra"/>
    <s v="Em análise"/>
    <s v="3.4-Desgaste e deterioção esperados."/>
    <x v="3"/>
    <s v="1-Substituição"/>
    <n v="1915.6666666666861"/>
  </r>
  <r>
    <x v="0"/>
    <x v="6"/>
    <s v="OI 2023013294 B-3123101A - Limpeza filtro Y – PF: Suzuki_x000a_Cotur acionou a manutenção para estar avaliando a condição da bomba de glicol A devido a baixa eficiência da bomba não sendo possível realizar a injeção de glicol no sistema. Equipe de mecânica foi até o local colocando a bomba para recircular e observou que os cabeçotes estão aquecendo normalmente quando colocada em recirculação. Assim que alinhada para o processo, ocorreu o esfriamento dos cabeçotes, levando aos mecânicos na possível obstrução do filtro de sucção. Autorizada a PT imediata e realizada a limpeza do filtro Y, quando aberto o filtro foi identificado bastante sujeira. UAPO III está parada no momento para quebra de hidrato da planta com previsão de retorno a operação amanhã 16/06._x000a__x000a_"/>
    <s v="NÃO"/>
    <s v="Intervenção por condição"/>
    <s v="filtro"/>
    <s v="filtro"/>
    <x v="2"/>
    <x v="85"/>
    <s v="Bombas"/>
    <s v="Limpeza do filtro."/>
    <d v="2020-06-15T14:00:00"/>
    <d v="2020-06-15T16:00:00"/>
    <d v="2020-04-01T16:20:00"/>
    <n v="1.9999999998835847"/>
    <n v="1797.6666666667443"/>
    <s v="SIM"/>
    <x v="0"/>
    <s v="NÃO"/>
    <s v="Manutenção preventiva"/>
    <s v="1.0-Geral"/>
    <s v="3-Operação/Manutenção"/>
    <s v="3.1-Serviço fora das condições de projeto"/>
    <x v="6"/>
    <s v="2-Reparo"/>
    <n v="1799.6666666666279"/>
  </r>
  <r>
    <x v="0"/>
    <x v="6"/>
    <s v="1/6/20_x000a_OM 2022741024 - B-2621301B - Erro de indicação pote coletor LOA, erro de endereçamento dos LIT's-300B e 305B e Ausência de FO's no pote coletor – PF: Boito (PST Cotur)_x000a_Em 31/05/20 fomos acionados pelo Cotur com a informação que a Bomba B-2621301B estava indisponível devido estar o intertravamento do LIT-300B do pote coletor LA estar indicando nível. Os TM's Helvio e Grammlich foram até o local e constataram que em campo que, o LIT-300B do pote coletor da selagem LA estava ok e sim o LIT-305B do pote coletor da selagem lado LOA que indicava 100%, 110% de nível, sendo que o mesmo estava vazio conforme LG e confirmado sendo aberto o dreno pela operação. Os TM's realizaram a drenagem do instrumento em mesmo indicou 0% a princípio não apresentando anormalidade no instrumento, assim sendo identificado na sequência uma pequena obstrução no vent do vaso (Tipo casa de marimbondo), o qual foi retirado provisóriamente e o instrumento se manteve me 0%. Relatado pelo Cotur na PST de 01/06/20 (Manhã) que a bomba estava indisponível devido os FO's dos potes coletores LA e LOA não estarem instaladas e que uma das FO's estava ao lado pote coletor LOA e que havia sido retirada. Porém esta FO já estava sob o skid à muito tempo e se não me falhe a memória à mais de ano. Com isso, foi acordado em ser elaborada uma ARO amanhã pela manhã para deixar a bomba disponível até que seja comprada as FO's. Outro ponto é que a FO encontrada em campo. tem o diâmetro do orifício de 1,5mm com o Tag tipado na plaqueta do pote LA, mas quando o TM Gobis avaliou a documentação (FD) viu que o FO especificado para o vent dos potes coletores tem o diâmetro de 3mm e não 1,5mm como a FO localizada em campo. A verificação dos instrumentos, correção de endereçamento e desntupimento dos drenos já foi incluso na programação da S#23._x000a_OBS: Esta oscilação do LIT-300B e erro de endereçamento, já havia sido detectada pela equipe da preditiva (Eng. Boito), onde originalizou a ordem informada no título."/>
    <s v="NÃO"/>
    <s v="Corretiva planejada"/>
    <s v="LIT-26213300B1"/>
    <s v="Linha de vent e dreno"/>
    <x v="2"/>
    <x v="16"/>
    <s v="Bombas"/>
    <s v="Desobstrução das linhas de vent e dreno"/>
    <d v="2020-06-03T08:45:00"/>
    <d v="2020-06-04T17:57:00"/>
    <d v="2019-12-18T02:00:00"/>
    <n v="33.199999999953434"/>
    <n v="4038.75"/>
    <s v="SIM"/>
    <x v="0"/>
    <s v="NÃO"/>
    <s v="5-Falha Externa"/>
    <s v="5.1-Obstrução/Bloqueio/Entupimento"/>
    <s v="4-Gestão"/>
    <s v="4.2-Erro de gestão"/>
    <x v="1"/>
    <s v="2-Reparo"/>
    <n v="4071.9499999999534"/>
  </r>
  <r>
    <x v="0"/>
    <x v="6"/>
    <s v="3/6/20_x000a_OM 2022741024 – B-2621301B - LIT-26213300B1 / 305B Desentupimento do vent do pote coletor LA e LOA  - PF: Boito (PST COTUR - Prazo 09/06)_x000a_Realizada desobstrução do vent do vaso coletor do plano 65 do selo LA, que estava com uma pequena casa de marimbondo. No lado não-acoplado, nada foi encontrado pois já havia sido feita a desobstrução na semana passada. Amanhã atividade segue com a verificação do endereçamento e calibração dos LITs._x000a_04/06 - Realizada atividade Instrumentação e Automação no dia de hoje. Foi solicitado para realizar a inversão da descrição do transmissor de nível do pote de selagem do lado oposto ao acoplado para o lado acoplado. Porém foi verificado que a operação 40 da ordem no SAP indica TAGs  que não existem, como 300B e 305B. Na ECOS, os TAGs correspondentes encontrados foram 300B1 e 300B2. Na descrição da ordem aparece os TAGs 300B1 e 300B2, porém não ficou claro através de documentação que o transmissor de nível 300B1 e 300B2 deve ser LA ou LOA. Foram realizados testes pela automação, em conjunto com a instrumentação, e foi verificado que o instrumento instalado em campo no lado oposto ao acoplado (LOA) está com o TAG 300B1, igual a representação na tela da ECOS. Foi verificado também que o 300B2 está instalado em campo no lado acoplado (LA), igual a representação na tela da ECOS. Assim, a simples inversão de descrição na tela da ECOS pode gerar inconsistência com os instrumentos instalados em campo. Por este motivo, a inversão não foi executada. Na frente de Instrumentação, testes foram realizados nos LITs de ambos os vasos coletores de vazamento dos selos, sem também identificar anormalidades. Entendemos que com a atividade de desobstrução dos vents realizada ontem pela Caldeiraria e com as frentes de Instrumentação e Automação hoje, esta etapa de análise dos instrumentos está concluída, restando agora a equipe de Suporte Técnico definir sobre realizar ou não a instalação das placas de orifício no sistemas do plano 65 LA e LOA, realizando SGM se aplicável. Após esta definição, esta OM pode ser re-delineada para atuação da equipe de execução._x000a_10/06 - Conforme programado tivemos atuação da caldeiraria realizando a limpeza nas linhas de dreno e vent dos dois vasos, informado que havia um pouco de sujeira no interior das mesmas, também foram removidos os dois FOs das tomadas em atendimento a G&amp;E/UN-AGN/APSP/MI 2020/0016, ambas estavam com furo 1,5mm. As placas removidas são de péssima fabricação, sem nenhum tipo de certificação. Realizada a calibração do LIT-301B pela instrumentação sem maiores delongas, foi informado que a tomada de alta do instrumento estava obstruída por uma espécie de borra. Após a limpeza e calibração o instrumento ficou bem estável com indicação com sua indicação em zero. Equipamento liberado para operação."/>
    <s v="NÃO"/>
    <s v="Corretiva planejada"/>
    <s v="LIT-26213300B1"/>
    <s v="Linha de vent e dreno"/>
    <x v="2"/>
    <x v="16"/>
    <s v="Bombas"/>
    <s v="Desobstrução das linhas de vent e dreno"/>
    <d v="2020-06-10T07:30:00"/>
    <d v="2020-06-10T12:00:00"/>
    <d v="2020-06-04T17:57:00"/>
    <n v="4.5"/>
    <n v="133.54999999998836"/>
    <s v="SIM"/>
    <x v="0"/>
    <s v="NÃO"/>
    <s v="5-Falha Externa"/>
    <s v="5.1-Obstrução/Bloqueio/Entupimento"/>
    <s v="3-Operação/Manutenção"/>
    <s v="4.2-Erro de gestão"/>
    <x v="1"/>
    <s v="2-Reparo"/>
    <n v="138.04999999998836"/>
  </r>
  <r>
    <x v="0"/>
    <x v="6"/>
    <s v="18/6/20_x000a_OE 2023005910 - B-1621301B Análise de Falha – PF: Boito (PST COTUR)_x000a_Realizada montagem de andaime para acesso a chave de fluxo FSL-1621301B."/>
    <s v="NÃO"/>
    <s v="Corretiva planejada"/>
    <s v="FSL-1621301B"/>
    <s v="DIN rail"/>
    <x v="2"/>
    <x v="38"/>
    <s v="Bombas"/>
    <s v="Identificação do componente defeituoso"/>
    <d v="2020-06-22T08:00:00"/>
    <d v="2020-06-22T19:00:00"/>
    <d v="2019-09-11T14:00:00"/>
    <n v="10.999999999883585"/>
    <n v="6834"/>
    <s v="SIM"/>
    <x v="0"/>
    <s v="NÃO"/>
    <s v="Em análise"/>
    <s v="6.4-Desconhecidos"/>
    <s v="Em análise"/>
    <s v="5.5 Desconhecida"/>
    <x v="2"/>
    <s v="6-Verificação"/>
    <n v="6844.9999999998836"/>
  </r>
  <r>
    <x v="0"/>
    <x v="6"/>
    <s v="26/6/20_x000a_OM 2022824722 B-2621301B – Análise de perda  de selagem LA – PF: Boito - Hoje conforme combinado com OP realizamos partida assistida da bomba principal A do OCVAP II por volta das 10h00, neste acompanhamento tivemos duas tentativas de partida sem sucesso devido a pressão baixa no PDIT-303 (Pressão diferencial do selo lado LOA). Foi mobilizado apoio do Eng. Suzuki junto com a UOTOP para realizar análise de falha. Nessa análise foi descartada a possibilidade de falha no instrumento PDIT-303 voltando a suspeita para possível perda de pressão no plano de selagem devido a passagem pela PSV, foi elaborada então a ARO 2020/168 para bloqueio dessa PSV, aumento da pressão do fluído de selagem juntamente com inibição deste PDIT-303. Foi acordada uma partida assistida na segunda-feira com acompanhamento da MI e OP._x000a_29/06 - Conforme alinhado com o Eng. Suzuki, foram verificadas a válvulas do ponto de abastecimento do DRU e de dreno no sistema não sendo encontrado nenhum vazamento. Realizamos duas com a PSV alinhada e com a ARO 2020-168 e realizado o bloqueio da PSV do sistema de selagem e realizada a partida da bomba. Com a PSV bloqueada também ocorreu a queda na indicação do PDIT-303 descartando uma possível passagem pela PSV. Realizada uma nova partida no período da tarde afim de conseguir identificar se o PI acompanha a queda de pressão do PDIT. Após reunião com Luciano, Sergio, Suzuki e Gobis, foi realizado mais um teste de partida da bomba sem sucesso, agora acompanhado os PI's dos sistema de selagem afim de identificar se ocorreria alguma queda de pressão nos PI's do sistema de selagem também, o que não se confirmou. A equipe irá realizar as próximas ações para tentar identificar a falha._x000a_30/06 - Conforme programado foi realizada a avaliação da perda de selagem pelo selo LA  em conjunto com a informação passada pelo Cotur de um possível vazamento. A equipe a avaliou e constatou um pequeno vazamento de fluído de selagem pelo flange do dreno do selo que vai para o pote coletor LA, sinal de que o selo secundário está dando passagem formando um consumo de fluído mais elevado e formação de nível no pote coletor +/-40% LA. Durante o dia houve o consumo de 90mm de fluído de selagem pelo selo LA em mais ou menos 9h. Em avanço a equipe também avaliou o selo LOA e também apresenta formação de nível no pote coletor +/- 25% e consumo de 75mm em 9h."/>
    <s v="NÃO"/>
    <s v="Corretiva planejada"/>
    <s v="B-2621301B"/>
    <s v="Selo mecânico"/>
    <x v="2"/>
    <x v="16"/>
    <s v="Bombas"/>
    <s v="Investigação da falha"/>
    <d v="2020-06-24T15:14:00"/>
    <d v="2020-06-24T18:14:00"/>
    <d v="2020-06-10T12:00:00"/>
    <n v="3"/>
    <n v="339.23333333339542"/>
    <s v="NÃO"/>
    <x v="0"/>
    <s v="NÃO"/>
    <s v="Em análise"/>
    <s v="6.4-Desconhecidos"/>
    <s v="Em análise"/>
    <s v="5.5 Desconhecida"/>
    <x v="1"/>
    <s v="6-Verificação"/>
    <n v="342.23333333339542"/>
  </r>
  <r>
    <x v="0"/>
    <x v="9"/>
    <s v="OM 2023026016 - GE-513201C - GG TURBINA - SANAR VAZAMENTO DE AR – PF: Lucas(Ação/Abrangência de RTA) _x000a_Recomposta a selagem de 9 unidades seladoras, refeita a vedação inferior de todas as JB’s com silicone de alta temperatura, reapertada todas as uniões elétricas em todas as JB’s. Acertado com a operação para não alinhar o ar comprimido para a secagem das unidades seladoras e JB’s, porém foi informada a operação que se precisar operar o TG-C pode alinhar o ar sem problemas. Ficou pendente a substituição das borrachas de vedação das tampas das JB’s, material previsto para chegar amanhã. As UPS’s permanecem energizadas sem carga."/>
    <s v="NÃO"/>
    <s v="Corretiva planejada"/>
    <s v="Gerador elétrico"/>
    <s v="Vedações"/>
    <x v="4"/>
    <x v="12"/>
    <s v="Miscelânea"/>
    <s v="Conforme Observações"/>
    <d v="2020-07-01T08:30:00"/>
    <d v="2020-07-01T17:00:00"/>
    <d v="2020-06-30T17:00:00"/>
    <n v="8.5000000001164153"/>
    <n v="15.499999999883585"/>
    <s v="NÃO"/>
    <x v="0"/>
    <s v="NÃO"/>
    <s v="1-Falha Mecânica"/>
    <s v="1.1-Vazamento"/>
    <s v="3-Operação/Manutenção"/>
    <s v="3.4-Desgaste e deterioção esperados."/>
    <x v="6"/>
    <s v="1-Substituição"/>
    <n v="24"/>
  </r>
  <r>
    <x v="0"/>
    <x v="9"/>
    <s v="OM 2023036790 - TG-A - Atividades de Pré Partida_x000a_Realizada a montagem do pau de carga, removida as válvulas de dreno e reparadas em bancada. Ficou duas com os internos de bronze (tocha e primária) e a válvula da central com os internos de inox confeccionados pela Mecatec, todas as válvulas operam perfeitamente. Realizados os testes de atuação no RIC e Whru sem anormalidades. Por solicitação do Eng. Lucas para dar andamento em uma análise de falha do TG-A, também foram realizados testes e atuação nas válvulas do óleo sintético 20QGSV01 e 20QGSV02 que também não apresentaram anormalidades."/>
    <s v="NÃO"/>
    <s v="Preventiva"/>
    <s v="Não se aplica"/>
    <s v="Não se aplica"/>
    <x v="4"/>
    <x v="17"/>
    <s v="Sistema de combustão"/>
    <s v="Conforme Observações"/>
    <d v="2020-07-01T07:00:00"/>
    <d v="2020-07-01T19:00:00"/>
    <d v="2020-06-25T12:00:00"/>
    <n v="12"/>
    <n v="138.99999999994179"/>
    <s v="NÃO"/>
    <x v="0"/>
    <s v="NÃO"/>
    <s v="Manutenção preventiva"/>
    <s v="Manutenção preventiva"/>
    <s v="Manutenção preventiva"/>
    <s v="Manutenção preventiva"/>
    <x v="5"/>
    <s v="7-Serviço"/>
    <n v="150.99999999994179"/>
  </r>
  <r>
    <x v="0"/>
    <x v="9"/>
    <s v="OM 2023036790 - TG-A - Atividades de Pré Partida_x000a_Conforme programado foi realizada a substituição das câmaras 1,2 e 9, limpeza das tochas 3 a 8 e remoção do pau de carga."/>
    <s v="NÃO"/>
    <s v="Preventiva"/>
    <s v="Não se aplica"/>
    <s v="Não se aplica"/>
    <x v="4"/>
    <x v="17"/>
    <s v="Sistema de combustão"/>
    <s v="Conforme Observações"/>
    <d v="2020-07-02T08:00:00"/>
    <d v="2020-07-02T19:00:00"/>
    <d v="2020-07-01T19:00:00"/>
    <n v="10.999999999883585"/>
    <n v="13.000000000116415"/>
    <s v="NÃO"/>
    <x v="0"/>
    <s v="NÃO"/>
    <s v="Manutenção preventiva"/>
    <s v="Manutenção preventiva"/>
    <s v="Manutenção preventiva"/>
    <s v="Manutenção preventiva"/>
    <x v="5"/>
    <s v="7-Serviço"/>
    <n v="24"/>
  </r>
  <r>
    <x v="0"/>
    <x v="9"/>
    <s v="OI 2023092340 - AIQ-5132601D Corrigir Falha no Sensor_x000a_[06/07] No período da manhã, foi identificada falha neste detector de gás pela OP e decidido por realizarmos a corretiva amanhã, que é possível de ser feita com a máquina em operação. No entanto, no período da tarde, houve SD do TG-D. Assim, foi readequada esta OM para forçar o permissivo de partida do TG-D, deixando-o disponível para operar em caso de necessidade esta noite. Amanhã será mobilizado TM Adílson para realizar a corretiva no detector._x000a_07/07 - Hoje foi realizada intervenção no detector em falha. Atividade iniciou com atraso pois houve dúvidas da OP com relação a necessidade de aplicação de Libra, mesmo a OM tendo sido preparada ontem. TM Adilson interviu no equipamento e na análise inicial detectou uma falha de obstrução no sensor óptico, foi realizada a limpeza e suprimido a falha. Foi dado início na calibração do instrumento, mas não foi possível concluir devido ao tardar do horário, amanhã o Adilson retornará à unidade para dar continuidade nesta calibração.  "/>
    <s v="NÃO"/>
    <s v="Corretiva planejada"/>
    <s v="AIQ-5132601"/>
    <s v="Sensor de gás"/>
    <x v="4"/>
    <x v="15"/>
    <s v="Proteção contra incêndio e gás"/>
    <s v="Conforme Observações"/>
    <d v="2020-07-07T08:00:00"/>
    <d v="2020-07-07T18:30:00"/>
    <d v="2020-06-08T17:00:00"/>
    <n v="10.5"/>
    <n v="687"/>
    <s v="NÃO"/>
    <x v="0"/>
    <s v="NÃO"/>
    <s v="3-Falha na Instrumentação"/>
    <s v="3.2 - Sem sinal/indicação/alarme"/>
    <s v="3-Operação/Manutenção"/>
    <s v="3.3-Erro de manutenção"/>
    <x v="1"/>
    <s v="5-Conservação"/>
    <n v="697.5"/>
  </r>
  <r>
    <x v="0"/>
    <x v="9"/>
    <s v="OI 2023092340 - AIQ-5132601D Corrigir Falha no Sensor_x000a_08/07 - Dado continuidade na intervenção corretiva no detector de gás do hood do TGD pela analítica. Tivemos bastante atraso na liberação deste atividade por conta de falha no SPT, a PT foi liberada somente após o almoço. Superada essa etapa, foi realizada duas tentativas de calibração no instrumento sem sucesso, com isso, optamos pela substituição do mesmo por outro sensor remanescente que tínhamos disponível no laboratório. Este sensor foi testado em bancada, estava ok, em seguida foi instalado em campo. O Instrumento foi montado, calibrado utilizando gás padrão com sucesso. Atividade foi finalizada por volta das 18h00, acordamos com COTUR para instrumento ficar em observação durante a noite, estando tudo certo, amanhã cedo daremos baixa nesse acompanhamento junto analítica_x000a_09/07 - Conforme combinado com operação, foi realizado acompanhamento ao longo de todo o dia pela equipe de analítica neste instrumento, o mesmo não apresentou nenhuma anormalidade. Sendo assim, foi realizada a remoção do force do permissível de partida na lógica e dado baixa na ARO 2020/181. Equipamento liberado para operação sem restrições._x000a_"/>
    <s v="NÃO"/>
    <s v="Corretiva planejada"/>
    <s v="AIQ-5132601"/>
    <s v="Sensor de gás"/>
    <x v="4"/>
    <x v="15"/>
    <s v="Proteção contra incêndio e gás"/>
    <s v="Conforme Observações"/>
    <d v="2020-07-08T08:00:00"/>
    <d v="2020-07-08T17:30:00"/>
    <d v="2020-07-07T18:30:00"/>
    <n v="9.4999999998835847"/>
    <n v="13.5"/>
    <s v="NÃO"/>
    <x v="0"/>
    <s v="NÃO"/>
    <s v="3-Falha na Instrumentação"/>
    <s v="3.2 - Sem sinal/indicação/alarme"/>
    <s v="3-Operação/Manutenção"/>
    <s v="3.3-Erro de manutenção"/>
    <x v="1"/>
    <s v="1-Substituição"/>
    <n v="22.999999999883585"/>
  </r>
  <r>
    <x v="0"/>
    <x v="9"/>
    <s v="TG-A: Caiu na primeira tentativa por uma falha desconhecida. Mas logo identificado que o filtro de gás combustível não estava totalmente alinhado, possivelmente por uma remoção incompleta do Libra da máquina, que estava em manutenção nos últimos dias. Feito o alinhamento correto e máquina partiu normalmente. Segue operando em central."/>
    <s v="sim"/>
    <s v="Corretiva"/>
    <s v="FT-UC-TS-GE-513201A-01"/>
    <s v="Válvula bloqueio filtro"/>
    <x v="4"/>
    <x v="17"/>
    <s v="Sistema de combustível"/>
    <s v="Conforme Observações"/>
    <d v="2020-07-06T17:20:00"/>
    <d v="2020-07-06T18:35:00"/>
    <d v="2020-07-02T19:00:00"/>
    <n v="1.2500000000582077"/>
    <n v="94.333333333313931"/>
    <s v="SIM"/>
    <x v="0"/>
    <s v="NÃO"/>
    <s v="5-Falha Externa"/>
    <s v="5.1-Obstrução/Bloqueio/Entupimento"/>
    <s v="3-Operação/Manutenção"/>
    <s v="3.2-Erro de operação"/>
    <x v="3"/>
    <s v="12-Outra"/>
    <n v="95.583333333372138"/>
  </r>
  <r>
    <x v="0"/>
    <x v="9"/>
    <s v="TG-C: Caiu logo após a primeira tentativa por overspeed, que pode ter diversas causas. Na segunda, tentativa, entrou em operação com sucesso. Segue operando em central."/>
    <s v="sim"/>
    <s v="Corretiva"/>
    <s v="ST-5132607"/>
    <s v="Sensor de velocidade"/>
    <x v="4"/>
    <x v="12"/>
    <s v="Controle e monitoramento"/>
    <s v="Conforme Observações"/>
    <d v="2020-07-06T16:00:00"/>
    <d v="2020-07-06T17:25:00"/>
    <d v="2020-07-01T17:00:00"/>
    <n v="1.4166666667442769"/>
    <n v="118.99999999988358"/>
    <s v="SIM"/>
    <x v="1"/>
    <s v="NÃO"/>
    <s v="3-Falha na Instrumentação"/>
    <s v="3.3- Sinal/Indicação/Alarme falso"/>
    <s v="3-Operação/Manutenção"/>
    <s v="3.3-Erro de manutenção"/>
    <x v="3"/>
    <s v="12-Outra"/>
    <n v="120.41666666662786"/>
  </r>
  <r>
    <x v="0"/>
    <x v="9"/>
    <s v="OI 2023094315 - OI-GE-513201D INPECIONAR E CORRIGIR VAZAMENTO – PF: Lucas_x000a_Hoje pela manhã foi criada a OM para intervenção no TG-D. Tivemos apoio do Eng. Lucas na indicação de quais atividades realizar e iremos seguir com as verificações realizadas no último evento de vazamento no TG-C e também verificação do demister. Após aplicação do Libra, atividade foi iniciada por volta de 15h, com a montagem de andaimes para acesso ao demister. TM João V. também iniciou atuação identificando as mangueiras que já encontramos danificadas ontem, para passar ao Sup. Aoki e ao GPI para levantamento de sobressalentes. Foi iniciada também inspeção em campo com a partida de uma das bombas de óleo sintético para verificar novos pontos vazamentos, mas não encontrado hoje. Foi identificado duas conexões de mangueiras folgadas, com óleo na superfície e reapertadas. Amanhã atividade prossegue, seguindo o checklist de verificação de vazamento e, se possível, também inspecionando o demister. "/>
    <s v="NÃO"/>
    <s v="Corretiva"/>
    <s v="Não se aplica"/>
    <s v="Mangueiras de óleo sintético"/>
    <x v="4"/>
    <x v="15"/>
    <s v="Sistema de lubrificação"/>
    <s v="Conforme Observações"/>
    <d v="2020-07-07T13:00:00"/>
    <d v="2020-07-07T18:30:00"/>
    <d v="2020-07-07T13:00:00"/>
    <n v="5.5000000001164153"/>
    <n v="0"/>
    <s v="NÃO"/>
    <x v="0"/>
    <s v="NÃO"/>
    <s v="1-Falha Mecânica"/>
    <s v="1.1-Vazamento"/>
    <s v="5-Miscelâneas"/>
    <s v="5.1-Nenhuma causa encontrada"/>
    <x v="4"/>
    <s v="9-Inspeção"/>
    <n v="5.5000000001164153"/>
  </r>
  <r>
    <x v="0"/>
    <x v="9"/>
    <s v="OI 2023094315 - OI-GE-513201D INPECIONAR E CORRIGIR VAZAMENTO – PF: Lucas_x000a_Hoje, tivemos bastante atraso na liberação deste atividade por conta de falha no sistema SPT, atividade foi liberada somente após o almoço. Superada essa etapa, foi realizada inspeção/desmontagem do demister; verificado que o filtro do mesmo estava ok; não foi encontrada nada fora do normal. Em seguida, foi removida a grade de piso pela mecânica para realização de limpeza no interior do hood.  Mobilizada apoio de limpeza industrial e caminhão, durante o processo de limpeza tivemos um incidente de partida do ventilador de pressurização do hood devido a intervenção de calibração do detector de gás pela analítica. Esse incidente assustou a equipe de limpeza, as atividades foram paralisadas para reavaliação do planejamento. Em avaliação preliminar junto ao SMS, OP, MI, verificamos que possivelmente houve uma falha na elaboração do libra deixando de fora este bloqueio. Essa matriz será revisada pela equipe da operação para aplicação de novo libra para continuidade da intervenção amanhã. Será aberto RTA especifica para aprofundar essa análise de falha. Atividade prossegue amanhã após aplicação do libra revisada e emissão de nova PT. "/>
    <s v="NÃO"/>
    <s v="Corretiva"/>
    <s v="Não se aplica"/>
    <s v="Mangueiras de óleo sintético"/>
    <x v="4"/>
    <x v="15"/>
    <s v="Sistema de lubrificação"/>
    <s v="Conforme Observações"/>
    <d v="2020-07-08T08:00:00"/>
    <d v="2020-07-08T19:00:00"/>
    <d v="2020-07-07T18:30:00"/>
    <n v="10.999999999883585"/>
    <n v="13.5"/>
    <s v="NÃO"/>
    <x v="0"/>
    <s v="NÃO"/>
    <s v="1-Falha Mecânica"/>
    <s v="1.1-Vazamento"/>
    <s v="5-Miscelâneas"/>
    <s v="5.1-Nenhuma causa encontrada"/>
    <x v="4"/>
    <s v="9-Inspeção"/>
    <n v="24.499999999883585"/>
  </r>
  <r>
    <x v="0"/>
    <x v="9"/>
    <s v="OI 2023094315 - OI-GE-513201D INPECIONAR E CORRIGIR VAZAMENTO – PF: Lucas_x000a_Foi realizada a revisão da matriz, aplicação do libra novo em campo e seguida liberado a PT junto a equipe da operação. Atividade foi iniciado somente após o horário do almoço devido a esses trâmites de do SPT juntamente com a realização de DDS em campo com as equipes de execução para esclarecer alguns pontos/dúvidas com as equipes(Limpeza/Vácuo) sobre o incidente de ontem. Superada essa etapa, foi realizada limpeza geral no interior do hood com apoio da equipe de limpeza industrial e caminhão vácuo, finalizada essa etapa retorno com as atividade de check list. Verificamos as válvulas de dreno do circuito LP e HP, retorno de óleo e reservatório, sem registro de anormalidades. Feito a verificação dos filtros(Scavenge) do sistema detecção de particulado das bombas L2, L3 e L4, também sem anormalidades. Durante a tarde, em reunião de alinhamento junto a coord. de grandes Máquinas e engenharia foram inclusos algumas complementares para essa tarefa. Será realizada a troca do filtro do demister por um sobressalente novo e também será realizado uma verificação na linha de dreno conforme recomendação da Siemens para avaliação a existência de um sifão interno/pescador, esses itens são inexistentes na documentação da original da RR. Essa demanda já foi alinhada com a equipes de execução e devem seguir em paralelo amanhã junto com a continuação do check list, o percentual de realização está em torno de 30%. Máquina segue disponível."/>
    <s v="NÃO"/>
    <s v="Corretiva"/>
    <s v="Não se aplica"/>
    <s v="Mangueiras de óleo sintético"/>
    <x v="4"/>
    <x v="15"/>
    <s v="Sistema de lubrificação"/>
    <s v="Conforme Observações"/>
    <d v="2020-07-09T07:30:00"/>
    <d v="2020-07-09T19:00:00"/>
    <d v="2020-07-08T19:00:00"/>
    <n v="11.499999999941792"/>
    <n v="12.500000000058208"/>
    <s v="NÃO"/>
    <x v="0"/>
    <s v="NÃO"/>
    <s v="1-Falha Mecânica"/>
    <s v="1.1-Vazamento"/>
    <s v="5-Miscelâneas"/>
    <s v="5.1-Nenhuma causa encontrada"/>
    <x v="4"/>
    <s v="9-Inspeção"/>
    <n v="24"/>
  </r>
  <r>
    <x v="0"/>
    <x v="9"/>
    <s v="OI 2023094315 - OI-GE-513201D INPECIONAR E CORRIGIR VAZAMENTO – PF: Lucas_x000a_Conforme programado realizamos a troca do elemento filtrante do demister, esse elemento filtrante que instalamos hoje é o original. O Elemento que removemos é de fabricante paralelo, com características um pouco diferentes, os TMs informaram que tanto peso do elemento quanto diâmetro externo eram menores. Além da troca do filtro foi realizada também a abertura da linha de retorno de óleo para verificar a existência de sifão/pescador no interior da mesma conforme recomendação da engenharia, foi identificado realmente a existência deste pescado. Este pescador foi removido para oficina para medição dimensional e retirada de fotos em seguida foi reinstalado em campo, não identificado nenhum tipo de obstrução ou resíduo. As fotos foram anexas na OM e salvo no drive da mecânica para envio/análise do eng. Lucas. Atividade prossegue em campo amanhã com as etapas de verificação do checklist. Equipamento segue disponível para operação."/>
    <s v="NÃO"/>
    <s v="Corretiva"/>
    <s v="Não se aplica"/>
    <s v="Mangueiras de óleo sintético"/>
    <x v="4"/>
    <x v="15"/>
    <s v="Sistema de lubrificação"/>
    <s v="Conforme Observações"/>
    <d v="2020-07-10T07:30:00"/>
    <d v="2020-07-10T19:00:00"/>
    <d v="2020-07-09T19:00:00"/>
    <n v="11.499999999941792"/>
    <n v="12.500000000058208"/>
    <s v="NÃO"/>
    <x v="0"/>
    <s v="NÃO"/>
    <s v="1-Falha Mecânica"/>
    <s v="1.1-Vazamento"/>
    <s v="5-Miscelâneas"/>
    <s v="5.1-Nenhuma causa encontrada"/>
    <x v="4"/>
    <s v="9-Inspeção"/>
    <n v="24"/>
  </r>
  <r>
    <x v="0"/>
    <x v="9"/>
    <s v="OI 2023094315 - OI-GE-513201D INPECIONAR E CORRIGIR VAZAMENTO – PF: Lucas_x000a_- Hoje seguimos com etapas previstas no checklist para verificação no interior do hood com a mecânica. Foi realizado montagem de mais mantas no interior do hood juntamente com envelopamento de algumas para facilitar identificação de possíveis pontos de vazamento. Na parte da tarde foram realizados 3 Crancks na máquina onde identificamos dois pontos com merejamento de óleo, um deles é em uma conexão flexível da tomada de baixa do PDIT- 63QGJGG pressão diferencial do óleo de lubrificação do mancal e a outra é em uma das mangueiras de alimentação do manifold block do sistema de óleo. Os pontos de vazamento é localizado na inferior externa da conexão não sendo possível sanar com reaperto. Pela estimativa de merejamento calculada pela equipe é estimado em torno 5 litros por dia neste vazamento. Amanhã vamos finalizar as últimas etapas que estão faltando para fechar o checklist que é movimentação da VIGV, vamos aproveitar também para tirar fotos, especificar essas duas mangueiras para viabilizar essa comprar o mais breve possível para fazer a substituição. "/>
    <s v="NÃO"/>
    <s v="Corretiva"/>
    <s v="Não se aplica"/>
    <s v="Mangueiras de óleo sintético"/>
    <x v="4"/>
    <x v="15"/>
    <s v="Sistema de lubrificação"/>
    <s v="Conforme Observações"/>
    <d v="2020-07-11T07:30:00"/>
    <d v="2020-07-11T19:00:00"/>
    <d v="2020-07-10T19:00:00"/>
    <n v="11.499999999941792"/>
    <n v="12.500000000058208"/>
    <s v="NÃO"/>
    <x v="0"/>
    <s v="NÃO"/>
    <s v="1-Falha Mecânica"/>
    <s v="1.1-Vazamento"/>
    <s v="5-Miscelâneas"/>
    <s v="5.1-Nenhuma causa encontrada"/>
    <x v="4"/>
    <s v="9-Inspeção"/>
    <n v="24"/>
  </r>
  <r>
    <x v="0"/>
    <x v="9"/>
    <s v="OI 2023094315 - OI-GE-513201D INPECIONAR E CORRIGIR VAZAMENTO – PF: Lucas_x000a_Dado prosseguimento na investigação de vazamento no interior do hood do TG pela mecânica. Hoje, durante os testes de movimentação na VIGV com apoio de automação identificamos golfada de óleo na linha de dreno dessas válvulas. O TM Sérgio conseguiu gravar um pequeno vídeo mostrando esse expurgo de óleo que não é constante. Após essa verificação realizamos novo teste desta vez com drenos individuais abertos com saco coletor instalado, nos testes conseguimos identificar que o pistão que está expurgando de óleo devido falha de alguma vedação interna está localizado ao lado porta da armário de CO2. Com esse último teste finalizamos todas as etapas previstas no check list. Sendo assim, foi removido todas as mantas, trapos, e recomposto a grade de piso interna. Está pendente agora somente a avaliação da equipe de engenharia sobre a realização ou não da etapa de partida assistida com carga de 2 MW. Por ora, a máquina segue disponível para operação. "/>
    <s v="NÃO"/>
    <s v="Corretiva"/>
    <s v="Não se aplica"/>
    <s v="Mangueiras de óleo sintético"/>
    <x v="4"/>
    <x v="15"/>
    <s v="Sistema de lubrificação"/>
    <s v="Conforme Observações"/>
    <d v="2020-07-12T07:30:00"/>
    <d v="2020-07-12T19:00:00"/>
    <d v="2020-07-11T19:00:00"/>
    <n v="11.499999999941792"/>
    <n v="12.500000000058208"/>
    <s v="NÃO"/>
    <x v="0"/>
    <s v="NÃO"/>
    <s v="1-Falha Mecânica"/>
    <s v="1.1-Vazamento"/>
    <s v="5-Miscelâneas"/>
    <s v="5.1-Nenhuma causa encontrada"/>
    <x v="4"/>
    <s v="9-Inspeção"/>
    <n v="24"/>
  </r>
  <r>
    <x v="0"/>
    <x v="9"/>
    <s v="OI 2023094315 - OI-GE-513201D INPECIONAR E CORRIGIR VAZAMENTO – PF: Lucas_x000a_Informado pelo Thomaz no redia das 8h que um dos sensores de detecção de chama estava alarmado. Foi solicitado técnico da analítica para avaliar o instrumento, sendo identificado muita sujeira na lente dos três detectores de chama, os quais foram limpos e normalizada a indicação. A equipe operação durante a realização do check list do TG-D, identificou que os dois sensores de detecção de gás no exaust do hood estavam indicando pequena indicação de gás. TM Sergio fez inspeção no hood não identificando nenhum vazamento aparente. Foi desconectado um dreno do hodd com a linha para drenagem fechada (lado externo do hood) e neste ponto não foi detectado gás com apoio do detector de gás do SMS, porém na parte interna do hood  neste mesmo dreno indicou a presença de gás. Neste momento segue indicando o AIQ-5132600 = 0,64% e no AIQ-5132601 = 0,38% assim que aberta a porta do hodd os detectores zeram. Em conversa com o Eng. Lucas sobre a indicação destes sensores do TG-D é de que, no TG-D estes sensores realizam a indicação da casa decimal diferente  dos outros TG’s. Com o arredondamento das casas a indicação é 0%. Conversado com o Eng. Lucas para amanhã avaliarmos e consolidarmos a informação."/>
    <s v="NÃO"/>
    <s v="Corretiva"/>
    <s v="Não se aplica"/>
    <s v="Mangueiras de óleo sintético"/>
    <x v="4"/>
    <x v="15"/>
    <s v="Sistema de lubrificação"/>
    <s v="Conforme Observações"/>
    <d v="2020-07-13T07:30:00"/>
    <d v="2020-07-13T19:00:00"/>
    <d v="2020-07-12T19:00:00"/>
    <n v="11.499999999941792"/>
    <n v="12.500000000058208"/>
    <s v="NÃO"/>
    <x v="0"/>
    <s v="NÃO"/>
    <s v="1-Falha Mecânica"/>
    <s v="1.1-Vazamento"/>
    <s v="5-Miscelâneas"/>
    <s v="5.1-Nenhuma causa encontrada"/>
    <x v="4"/>
    <s v="9-Inspeção"/>
    <n v="24"/>
  </r>
  <r>
    <x v="0"/>
    <x v="9"/>
    <s v="OM 2023026016 GE-513201C Sanar vazamento de ar no Gerador _x000a_Após muito trabalho e desgaste para a liberação do TG-C, foi iniciada as atividades sendo instalados os parafusos faltantes na caixa de ligação e substituídos mais alguns que se encontravam espanados. Foi realizada a vedação das JBC- 28C, 29C, 30C, 31C  e JBE 10C. Atividade continua na segunda 20/07."/>
    <s v="NÃO"/>
    <s v="Corretiva planejada"/>
    <s v="GE-513201"/>
    <s v="Elemento de vedação"/>
    <x v="4"/>
    <x v="12"/>
    <s v="Miscelânea"/>
    <s v="Conforme Observações"/>
    <d v="2020-07-17T08:00:00"/>
    <d v="2020-07-17T17:00:00"/>
    <d v="2020-07-06T17:25:00"/>
    <n v="9"/>
    <n v="254.58333333337214"/>
    <s v="NÃO"/>
    <x v="0"/>
    <s v="NÃO"/>
    <s v="1-Falha Mecânica"/>
    <s v="1.1-Vazamento"/>
    <s v="3-Operação/Manutenção"/>
    <s v="3.4-Desgaste e deterioção esperados."/>
    <x v="4"/>
    <s v="7-Serviço"/>
    <n v="263.58333333337214"/>
  </r>
  <r>
    <x v="0"/>
    <x v="9"/>
    <s v="OM 2023026016 GE-513201C Sanar vazamento de ar no Gerador _x000a_Retornando à atividade no TG-C, equipe de andaimes apoio na adequação de patamar para acesso à válvula de purga de ar do gerador. Concluída a substituição de todas as juntas das caixas que estavam pendentes (6 JBs). Para amanhã, está prevista abertura do ar comprimido, ajustar a pressão interna do painel de purga e verificar o consumo, para encerrar esta etapa da atividade relacionada às vedações do gerador."/>
    <s v="NÃO"/>
    <s v="Corretiva planejada"/>
    <s v="GE-513201"/>
    <s v="Elemento de vedação"/>
    <x v="4"/>
    <x v="12"/>
    <s v="Miscelânea"/>
    <s v="Conforme Observações"/>
    <d v="2020-07-20T08:00:00"/>
    <d v="2020-07-20T16:30:00"/>
    <d v="2020-07-17T17:00:00"/>
    <n v="8.4999999999417923"/>
    <n v="63"/>
    <s v="NÃO"/>
    <x v="0"/>
    <s v="NÃO"/>
    <s v="1-Falha Mecânica"/>
    <s v="1.1-Vazamento"/>
    <s v="3-Operação/Manutenção"/>
    <s v="3.4-Desgaste e deterioção esperados."/>
    <x v="4"/>
    <s v="7-Serviço"/>
    <n v="71.499999999941792"/>
  </r>
  <r>
    <x v="0"/>
    <x v="9"/>
    <s v="OM 2023026016 GE-513201C Sanar vazamento de ar no Gerador _x000a_Alinhado o ar de pressurização do gerador, Verificado vazamento pelas tampas das caixas JBs e nada foi identificado.  Ajustado o set de controle de pressão interno para 5mbar conforme definição junto ao Eng Fernando. O controle está só pela válvula de completação e mantendo a válvula de purga bloqueada, ou seja, a vazão só pela válvula de completação foi suficiente para manter a pressurização, que é um indicio de melhora, porém o Fazzini está verificando junto ao Caio a variação do consumo. Não foram verificados os flexíveis dos motores da ventilação. Segundo informações dos executantes estariam ok, mas Eng Fernando recomenda que seja verificado pois este era um ponto de grande vazamento, Teremos que reprogramar a atividade para mais uma semana de execução pois ela não foi confirmada na Semana 30. "/>
    <s v="NÃO"/>
    <s v="Corretiva planejada"/>
    <s v="GE-513201"/>
    <s v="Elemento de vedação"/>
    <x v="4"/>
    <x v="12"/>
    <s v="Miscelânea"/>
    <s v="Conforme Observações"/>
    <d v="2020-07-21T08:20:00"/>
    <d v="2020-07-21T16:30:00"/>
    <d v="2020-07-20T16:30:00"/>
    <n v="8.1666666667442769"/>
    <n v="15.833333333255723"/>
    <s v="NÃO"/>
    <x v="0"/>
    <s v="NÃO"/>
    <s v="1-Falha Mecânica"/>
    <s v="1.1-Vazamento"/>
    <s v="3-Operação/Manutenção"/>
    <s v="3.4-Desgaste e deterioção esperados."/>
    <x v="4"/>
    <s v="7-Serviço"/>
    <n v="24"/>
  </r>
  <r>
    <x v="0"/>
    <x v="9"/>
    <s v="OI 2023094315 - OI-GE-513201D INPECIONAR E CORRIGIR VAZAMENTO – PF: Lucas_x000a_Hoje conforme programado, foi realizada a substituição das conexões do mangote flexível a montante do PDT-63QGTGG, feito também a troca do cilindro de acionamento da VIGV por sobressalente. Ambos componentes apresentaram vazamento durante a verificação check list da máquina realizada durante a semana S#28. Após a troca foram realizados teste funcionais com modulação da válvula pela equipe de automação com sucesso. Após os teste foi realizado mais alguns Crancks por desencargo, mas foi constatado mais nenhum ponto de vazamento. Equipamento liberado para operação. "/>
    <s v="NÃO"/>
    <s v="Corretiva"/>
    <s v="Não se aplica"/>
    <s v="Mangueiras de óleo sintético"/>
    <x v="4"/>
    <x v="15"/>
    <s v="Sistema de lubrificação"/>
    <s v="Conforme Observações"/>
    <d v="2020-07-23T07:00:00"/>
    <d v="2020-07-23T19:00:00"/>
    <d v="2020-07-13T19:00:00"/>
    <n v="12"/>
    <n v="228"/>
    <s v="NÃO"/>
    <x v="0"/>
    <s v="NÃO"/>
    <s v="1-Falha Mecânica"/>
    <s v="1.1-Vazamento"/>
    <s v="5-Miscelâneas"/>
    <s v="5.1-Nenhuma causa encontrada"/>
    <x v="4"/>
    <s v="9-Inspeção"/>
    <n v="240"/>
  </r>
  <r>
    <x v="0"/>
    <x v="9"/>
    <s v="OM 2023129372 TE-5132662C: Corrigir Indicação (TG-C)_x000a_Conforme programado, foi realizada verificação geral neste instrumento que apresentou comportamento anormal identificada pela nossa do portal de integridade. Em campo foi aberto caixa de junção, feito medição de integridade do cabeamento; estava ok. Verificada a isolação do termoelemento(PT-100); ok, feito curva de calibração do instrumento e loop teste da malha junto a equipe de automação, também não foi encontrada anormalidade. A única ressalva constatada pela equipe foi cabo de shield um pouco longo podendo estar encostando na carcaça podendo acarretar alguma inserção de ruído na medição, esse desvio foi corrigido. Equipamento testado e liberado para operação."/>
    <s v="NÃO"/>
    <s v="Corretiva planejada"/>
    <s v="TE-5132662"/>
    <s v="Sensor de tempertura"/>
    <x v="4"/>
    <x v="12"/>
    <s v="Controle e monitoramento"/>
    <s v="Conforme Observações"/>
    <d v="2020-07-27T08:00:00"/>
    <d v="2020-07-27T16:30:00"/>
    <d v="2020-07-21T16:30:00"/>
    <n v="8.4999999999417923"/>
    <n v="135.50000000005821"/>
    <s v="NÃO"/>
    <x v="0"/>
    <s v="NÃO"/>
    <s v="3-Falha na Instrumentação"/>
    <s v="3.3- Sinal/Indicação/Alarme falso"/>
    <s v="3-Operação/Manutenção"/>
    <s v="3.4-Desgaste e deterioção esperados."/>
    <x v="1"/>
    <s v="5-Conservação"/>
    <n v="144"/>
  </r>
  <r>
    <x v="0"/>
    <x v="9"/>
    <s v="OM 2023129372 TE-5132662C: Corrigir Indicação (TG-C)_x000a_- FOI SUBSTITUÍDO O SENSOR PELO SENSOR RESERVA, POIS O ANTERIOR_x000a_ESTAVA COM DIVERGÊNCIA NA INDICAÇÃO._x000a_- EFETUADO A ABERTURA DA CAIXA DE JUNÇÃO &quot;JBC27-C&quot; PARA EFETUAR_x000a_AS MEDIÇÕES DO SENSOR RESERVA E TESTES DE MALHA DO MESMO. SEGUE_x000a_MEDIÇÕES DO SENSOR TIPO PT-100 DUPLO:_x000a__x000a_- NOTA-SE: COMO FOI SUBSTITUÍDO PELO SENSOR RESERVA, OS BORNES DE_x000a_LIGAÇÃO QUE ANTERIOR ERAM BORNES &quot;07 VIVO, 08 COMUM1, 09 COMUM2 E_x000a_10 SHIELD&quot; PARA BORNES &quot;11 VIVO, 12 COMUM1, 13 COMUM2 E 14 SHIELD&quot;."/>
    <s v="NÃO"/>
    <s v="Corretiva planejada"/>
    <s v="TE-5132662"/>
    <s v="Sensor de tempertura"/>
    <x v="4"/>
    <x v="12"/>
    <s v="Controle e monitoramento"/>
    <s v="Conforme Observações"/>
    <d v="2020-07-28T08:00:00"/>
    <d v="2020-07-28T13:00:00"/>
    <d v="2020-07-27T16:30:00"/>
    <n v="4.9999999998835847"/>
    <n v="15.500000000058208"/>
    <s v="NÃO"/>
    <x v="0"/>
    <s v="NÃO"/>
    <s v="3-Falha na Instrumentação"/>
    <s v="3.3- Sinal/Indicação/Alarme falso"/>
    <s v="3-Operação/Manutenção"/>
    <s v="3.4-Desgaste e deterioção esperados."/>
    <x v="1"/>
    <s v="1-Substituição"/>
    <n v="20.499999999941792"/>
  </r>
  <r>
    <x v="0"/>
    <x v="9"/>
    <s v="OM 2023186255  TG-C: Normalizar Sist. Controle Ignição_x000a_Hoje pela manhã o Coordenador Caio solicitou a verificação de falha no RIC – sistema de ignição do TG-C. Em verificação em campo identificamos que a falha não é reconhecida porem o TG está permissivo. O Eng Lucas achou prudente intervir de imediato, autorizado pelo Gerente do Ativo a intervenção de imediato. _x000a_Em campo realizada o reset do sistema conforme instrução do manual do fabricante e reestabelecido o funcionamento._x000a_"/>
    <s v="NÃO"/>
    <s v="Corretiva"/>
    <s v="RIC"/>
    <s v="RIC"/>
    <x v="4"/>
    <x v="12"/>
    <s v="Controle e monitoramento"/>
    <s v="Conforme Observações"/>
    <d v="2020-07-30T13:00:00"/>
    <d v="2020-07-30T17:00:00"/>
    <d v="2020-07-28T13:00:00"/>
    <n v="4.0000000001164153"/>
    <n v="48"/>
    <s v="NÃO"/>
    <x v="0"/>
    <s v="NÃO"/>
    <s v="4-Falha Elétrica"/>
    <s v="4.4- Energia/tensão incorreta"/>
    <s v="5-Miscelâneas"/>
    <s v="5.1-Nenhuma causa encontrada"/>
    <x v="4"/>
    <s v="8-Teste"/>
    <n v="52.000000000116415"/>
  </r>
  <r>
    <x v="0"/>
    <x v="9"/>
    <s v="OM 2023011785 - C-123101D: Verif./Subst. Barreiras Intrínsecas – PF: Fernando_x000a_Hoje TMs verificaram em campo que 12 barreiras ainda não haviam sofrido reparo. Sendo assim, foram preparadas 12 barreiras em bancada para substituí-las amanhã. Também serão reparadas as barreiras que saírem._x000a_05/07 - Substituídas as 12 barreiras intrínsecas que estavam pendentes. Com isto, todas as barreiras do Venda D já passaram pela melhoria. _x000a_"/>
    <s v="NÃO"/>
    <s v="Corretiva planejada"/>
    <s v="Barreiras Intrínsecas"/>
    <s v="Barreiras"/>
    <x v="3"/>
    <x v="5"/>
    <s v="Controle e Monitoramento"/>
    <s v="Substituição Preventiva de Barreiras"/>
    <d v="2020-07-05T08:00:00"/>
    <d v="2020-07-05T17:00:00"/>
    <d v="2020-06-15T18:30:00"/>
    <n v="9"/>
    <n v="469.5"/>
    <s v="NÃO"/>
    <x v="0"/>
    <s v="NÃO"/>
    <s v="Manutenção preventiva"/>
    <s v="Manutenção preventiva"/>
    <s v="Manutenção preventiva"/>
    <s v="Manutenção preventiva"/>
    <x v="7"/>
    <s v="1-Substituição"/>
    <n v="478.5"/>
  </r>
  <r>
    <x v="0"/>
    <x v="9"/>
    <s v="OI 2023094585 - OI:C-123101E: Norm. Falha ZT-401 (Scope Tube) – PF: Fernando (PST COTUR)_x000a_Hoje pela manhã tomamos ciência que também havia ocorrido ontem falha na partida do venda E por travamento do scope tube em 5% (passo 3) ontem. Criada então esta ordem imediata para atuação da Instrumentação e Automação. Ao iniciar o serviço encontrado o ZT-402 (retorno de posição do scope tube VHES-42) indicando 4,4%. Iniciado por verificar a corrente de controle oriunda do PLC e constatada a surpresa de encontrar 53 mA, quando deveríamos ter no máximo 23 mA para o controlador. Este valor parecia estar congelado, além de ser alto demais. Desligado o VHES-42 para conectar os multímetros de forma mais confiável na entrada de controle e saída do retorno de posição e quando religado, a corrente retornou ao normal (20 mA para 0% de deflexão do tubo). Realizado testes de rampa e movimentação gerando corrente direto na entrada de controle do VHES e acompanhando o retorno pelo ZT-401. O equipamento se comportou dentro do esperado. Ao normalizar as ligações elétricas, a indicação do ZT na IHM estava em 0,6%. A indicação normalizou, reforçando a tese de falha na corrente de controle enviada pelo cartão AO do PLC. Assim, a máquina ficou disponível hoje e amanhã retornaremos para trocar este cartão._x000a_08/07 - Hoje, conforme combinado, foi realizada a verificação da disponibilidade de material em estoque pelo GPI e emitida a reserva Nº95888766 01 UND 10.671.783 Módulo espec. p/CLP GE, foi verificado pelo TM Danilo no almoxarifado que PN deste cartão novo era compatível com instalado em campo sem maiores problemas para a troca. Sendo assim, foi liberada a PT e realizada a troca em campo com sucesso.. A única ressalva informada pela equipe foi da identificação de um pouco de sujeira no interior do chassi do cartão removido. Após a troca foi verificado o status de toda a malha do VEHS estava tudo ok. Equipamento liberado as 17h00_x000a_09/07 - Hoje tivemos informação do COTUR da indisponibilidade do venda E devido a falha de alguns instrumento em campo. Mobilizado logo no primeiro horário avaliação pela equipe de automação, em campo foi constatado que indisponibilidade era devido a falha nos sensores de velocidade da máquina SE, foi realizado com apoio da operação o procedimento de reset no cartão modbus do Bently nevada regularizando a falha. Após a intervenção a máquina ficou disponível novamente. Obs.: Temos procedimento especifico para realização deste reset, com isso, não houve a necessidade de emissão de PT, a máquina estava parada. Atividade finalizada as 09h30._x000a_"/>
    <s v="sim"/>
    <s v="Corretiva"/>
    <s v="Cartão de PLC"/>
    <s v="ZT-401 (Scope Tube)"/>
    <x v="3"/>
    <x v="14"/>
    <s v="Controle e monitoração"/>
    <s v="Substituição de Cartão de PLC"/>
    <d v="2020-07-08T08:00:00"/>
    <d v="2020-07-08T17:00:00"/>
    <d v="2020-06-28T13:00:59"/>
    <n v="9"/>
    <n v="234.98361111123813"/>
    <s v="SIM"/>
    <x v="0"/>
    <s v="NÃO"/>
    <s v="3-Falha na Instrumentação"/>
    <s v="3.2 - Sem sinal/indicação/alarme"/>
    <s v="Em análise"/>
    <s v="5.4-Outras"/>
    <x v="3"/>
    <s v="1-Substituição"/>
    <n v="243.98361111123813"/>
  </r>
  <r>
    <x v="0"/>
    <x v="9"/>
    <s v="OI 2023130753 - PN-C-123101E Alterar Set/Alarme PIT-1231228 (PLC) – PF: Fernando_x000a_Durante o redia das 08h, o Robson Caleiras apresentou a atividade no PIT-1231228 para alterar o set e alarme que estava com set de trip de 150kgf para 100kgf de acordo com o G&amp;E/UN-AGN/APSP/MI 2020/0023, antes de colocar o compressor em operação em atendimento ao rodízio. Durante a realização da alteração set, foi identificado pela equipe que não existe TRIP no compressor por atuação deste  PIT-228 mais sim só impede a partida do compressor, mesmo assim foi realizada a alteração do set de 150 para 100kfg. Será reavaliado pela comissão do SGM em conjunto com suporte Técnico G&amp;E para orientar quanto alteração da lógica do compressor para a realização do TRIP pelo PIT-228._x000a_"/>
    <s v="NÃO"/>
    <s v="Preventiva"/>
    <s v="PIT-1231228"/>
    <s v="Transmissor de Pressão"/>
    <x v="3"/>
    <x v="14"/>
    <s v="Controle e Monitoramento"/>
    <s v="Alteração de Lógica e ajuste de SETs, conforme SGM"/>
    <d v="2020-07-16T09:00:00"/>
    <d v="2020-07-16T17:00:00"/>
    <d v="2020-07-08T17:00:00"/>
    <n v="8.0000000000582077"/>
    <n v="183.99999999994179"/>
    <s v="NÃO"/>
    <x v="0"/>
    <s v="NÃO"/>
    <s v="6-Miscelâneas"/>
    <s v="Manutenção preventiva"/>
    <s v="Manutenção preventiva"/>
    <s v="Manutenção preventiva"/>
    <x v="13"/>
    <s v="7-Serviço"/>
    <n v="192"/>
  </r>
  <r>
    <x v="0"/>
    <x v="9"/>
    <s v="OM 2022894029 - C-123101D_CORRIGIR VAZAMENTO ÓLEO (VORECON) – PF: Fernando_x000a_Conforme programado foi realizada a substituição das conexões e tubing, testado com sucesso sem apresentar vazamentos. A conexão confeccionada em emergência, foi entregue ao Mezenes para deixar guardado na oficina da instrumentação._x000a_"/>
    <s v="NÃO"/>
    <s v="Corretiva planejada"/>
    <s v="Conexões de Tubing"/>
    <s v="Tubing do Vorecon"/>
    <x v="3"/>
    <x v="5"/>
    <s v="Sistema de lubrificação"/>
    <s v="Substituição de Conexões"/>
    <d v="2020-07-16T08:30:00"/>
    <d v="2020-07-16T16:00:00"/>
    <d v="2020-07-05T17:00:00"/>
    <n v="7.5"/>
    <n v="255.49999999988358"/>
    <s v="NÃO"/>
    <x v="0"/>
    <s v="NÃO"/>
    <s v="1-Falha Mecânica"/>
    <s v="1.1-Vazamento"/>
    <s v="3-Operação/Manutenção"/>
    <s v="3.4-Desgaste e deterioção esperados."/>
    <x v="0"/>
    <s v="1-Substituição"/>
    <n v="262.99999999988358"/>
  </r>
  <r>
    <x v="0"/>
    <x v="9"/>
    <s v="OI 2023151707 - C-123101E: alarme Fallback  na IHM – PF: Fernando_x000a_Hoje logo pela manhã, foi realizada com sucesso a troca dos vendas E pelo D, para teste operacional do D. Assim, pudemos atuar na correção do alarme de fallback dos FICs 209 e 210 do venda E que foram identificados no final de semana passado. Seguimos orientação da equipe do Suporte Técnico através do formulário de diagnóstico, porém nenhum dos instrumentos mencionados apareceu no supervisório do CCC como causador da falha de fallback no FIC-210. TM Danilo identificou registrado no sistema supervisório falha de fallback no canal 3 do FIC-210, referente ao PIT-228 (conferido pelo sistema supervisório do CCC, pois no desenho está como PIT-203 – que é do C-123101A). Algumas semanas atrás, houve falha similar de fallback no CCC do C-123101E e foi reapertado todo o painel do CCC, além de trocada preventivamente a barreira. Assim, temos três possibilidades principais para o problema: over ou underrange do PIT-229 pode gerar esta falha de fallback e pode estar ocorrendo (possível problema de calibração do instrumento), o próprio instrumento estar com problema ou o circuito do instrumento até o CCC. Prosseguiremos nestas frentes de verificação amanhã. Hoje também foi habilitado no CCC a terminação do conversor eletro-ótico para tentar melhorar estabilidade de comunicação entre o CCC e o supervisório do CCC no K-21. Houve também necessidade de atuação dos TMs em mais uma vez forçar abertura da XV-215 (Flare) que travou em falha de posição mesmo após despressurização total do compressor pelo by-pass. Continua amanhã._x000a_Status: Em andamento - Disponível_x000a_"/>
    <s v="NÃO"/>
    <s v="Corretiva planejada"/>
    <s v="Controlador CCC"/>
    <s v="FICs 209 e 210"/>
    <x v="3"/>
    <x v="14"/>
    <s v="Controle e Monitoramento"/>
    <s v="Avaliação e levantamento de hipóteses"/>
    <d v="2020-07-23T07:00:00"/>
    <d v="2020-07-23T17:00:00"/>
    <d v="2020-07-16T17:00:00"/>
    <n v="10.000000000116415"/>
    <n v="157.99999999988358"/>
    <s v="NÃO"/>
    <x v="0"/>
    <s v="NÃO"/>
    <s v="3-Falha na Instrumentação"/>
    <s v="Em análise"/>
    <s v="Em análise"/>
    <s v="Em análise"/>
    <x v="7"/>
    <m/>
    <n v="168"/>
  </r>
  <r>
    <x v="0"/>
    <x v="9"/>
    <s v="OM 2023003194 - C-123101C Falha no limite de posição XV-1231206 (PST COTUR-Concluído) PF: Fernando_x000a_Hoje, conforme programado, foi realizada a manutenção no indicador de posição da XV-206 do compressor de venda C-123101C. Foram substituídos os imãs que apresentavam degradação por sobressalentes novos; realizado medições: Bobina: 854 Ohm, ok; Isolamento: Infinito, ok; verificado as micro Switchs: ZSL: 0,3 Ohm, ok; ZSH: Oscilando entre 9 e 12 Ohm: realizado a troca, ok;_x000a_Reguladora de ar: Realizado limpeza parcial do filtro de ar e copo (com óleo); Encontrado vazamentos nos tubing´s de alimentação, constatando que duas das anilhas (3/4&quot;) não foram estranguladas corretamente, causando vazamento de ar e ineficiência no processo de movimentação da XV, realizado reaperto, ok; realizado inspeção e reaperto dos bornes nas CJ´s CJD-1231003 e CJSY-1231002, sendo que a única anomalia foi na CJSY-1231002, bornes (RB2) 11 e 12 alimentação da bobina, folgados; Realizado reaperto, ok. Após intervenção, foi realizado teste funcional de abertura e fechamento com sucesso. Equipamento testado e liberado sem restrições. Dado baixa no registro da PST do COTUR.  _x000a_"/>
    <s v="NÃO"/>
    <s v="Corretiva planejada"/>
    <s v="Válvula"/>
    <s v="XV-1231206"/>
    <x v="3"/>
    <x v="23"/>
    <s v="Controle e Monitoramento"/>
    <s v="Realizado substituição de ímãs dos posicionadores das XVs, revisão geral e reaperto de bornes. "/>
    <d v="2020-07-24T07:30:00"/>
    <d v="2020-07-24T17:00:00"/>
    <d v="2020-05-25T12:00:00"/>
    <n v="9.5000000000582077"/>
    <n v="1435.5"/>
    <s v="NÃO"/>
    <x v="0"/>
    <s v="NÃO"/>
    <s v="3-Falha na Instrumentação"/>
    <s v="3.3- Sinal/Indicação/Alarme falso"/>
    <s v="3-Operação/Manutenção"/>
    <s v="3.3-Erro de manutenção"/>
    <x v="3"/>
    <s v="10-Revisão geral"/>
    <n v="1445.0000000000582"/>
  </r>
  <r>
    <x v="0"/>
    <x v="9"/>
    <s v="OE 2023165097 C-123101E: Norm. Funcion. Booster(Etapa sem PT) PF: Fernando_x000a_Hoje aproveitamos para realizar pré avaliação em campo sobre a questão a falha do booster do venda E informada ontem pela equipe de OP. TM Martins realizou avaliação em campo junto com operador e constatou que booster está com velocidade lenta indicando falha possivelmente é devida uma passagem de ar pela válvula SV-01, podendo ser algum resíduo sujeira interna ou algum possível dano no diafragma. Após o fechamento e abertura do reguladora de dentro do skid do booster o mesmo estabilizou parado. Em avaliação conjunta junto a equipe de engenharia verificamos a impossibilidade de remoção da SV-01 com a máquina operando, pois o bloqueio de ar a montante dela onde deve ser aplicado o libra se divide em três ramos: Um para booster, outro para o XV-411 e mais uma manter suprimento de ar constante para máquina. Com isso, acordamos a junto COTUR para realizarmos essa atividade corretiva somente por oportunidade ou por rodízio. Conforme avaliação da equipe de engenharia e do suporte técnico da GE mesmo com essa falha não há nenhum tipo de ameaça para máquina. Equipamento segue operando sem anormalidades. _x000a_Status: Reprogramar – disponível._x000a_"/>
    <s v="NÃO"/>
    <s v="Corretiva planejada"/>
    <s v="Booster"/>
    <s v="SV-01"/>
    <x v="3"/>
    <x v="14"/>
    <s v="Controle e Monitoramento"/>
    <s v="Avaliação e levantamento de hipóteses"/>
    <d v="2020-07-31T12:00:00"/>
    <d v="2020-07-31T17:00:00"/>
    <d v="2020-07-23T17:00:00"/>
    <n v="5.0000000000582077"/>
    <n v="186.99999999994179"/>
    <s v="NÃO"/>
    <x v="0"/>
    <s v="NÃO"/>
    <s v="3-Falha na Instrumentação"/>
    <s v="3.6-Falhas de causa/modo comum"/>
    <s v="Em análise"/>
    <s v="5.1-Nenhuma causa encontrada"/>
    <x v="0"/>
    <s v="2-Reparo"/>
    <n v="192"/>
  </r>
  <r>
    <x v="0"/>
    <x v="9"/>
    <s v="OM 2022880067 C-123101C_Verificar/corrigir queima barreiras PF: Fernando_x000a_Hoje conforme programado foi realiza atuação conjunta das equipes de instrumentação e elétrica na análise de falha da queimas das barreiras intrínsecas conforme Instrução técnica elaborada pelo Eng. Fernando em atendimento ao RTA 2020-001474-A. Foi iniciada as inspeções/medições no sistema de aterramento nos Shields das barreiras internos do painel juntamente com abertura das JB´s, para inspeção e verificação do aterramento após abertura das conexões de terra externo. Atividades prosseguem amanhã. _x000a_[26/07] Dado prosseguimento na análise de falha em campo. Conforme roteiro da instrução da engenharia foram desligados todos das JB´s de campo JB204; JB-205; JB-210. Com o shield dos instrumentos ligados foram realizados as medições IE; IS; PE. Verificado que os valores de PE e IE: 0,2 Ohm; IE e IS:  Infinito; PE e IS: Infinito. Após o termino das medições todos os cabos foram recompostos. Foi elaborado relatório de campo anexado OM para avaliação da equipe de engenharia._x000a_Status: Concluído - disponível_x000a_"/>
    <s v="NÃO"/>
    <s v="Corretiva planejada"/>
    <s v="Barreiras Intrínsecas"/>
    <s v="Barreiras"/>
    <x v="3"/>
    <x v="23"/>
    <s v="Controle e Monitoramento"/>
    <s v="Verificação de Aterramento e Substituição Preventiva de Barreiras"/>
    <d v="2020-07-26T08:00:00"/>
    <d v="2020-07-26T17:00:00"/>
    <d v="2020-07-26T08:00:00"/>
    <n v="9"/>
    <n v="0"/>
    <s v="NÃO"/>
    <x v="0"/>
    <s v="NÃO"/>
    <s v="Manutenção preventiva"/>
    <s v="Manutenção preventiva"/>
    <s v="Manutenção preventiva"/>
    <s v="Manutenção preventiva"/>
    <x v="7"/>
    <m/>
    <n v="9"/>
  </r>
  <r>
    <x v="0"/>
    <x v="9"/>
    <s v="OM 2023081470 CF-M-M-C123101B - Substituir do Inversor PF: Fernando_x000a_Recebido representantes da Ladder para conferencias de medidas em campo e concluir o detalhamento de instalação do novo Inversor, com acompanhamento do Eng Fernando e Eng Bruno Lacerda. _x000a_Fernando está verificando a melhor estratégia para instalação, talvez duas equipes da CCT, em analise e definição junto a Gerencia._x000a_Status: Em andamento – indisponível_x000a_"/>
    <s v="NÃO"/>
    <s v="Corretiva"/>
    <s v="Inversor de Frequência"/>
    <s v="CF-M-M-C-123101B"/>
    <x v="3"/>
    <x v="81"/>
    <s v="Painel Elétrico"/>
    <s v="Substituição do Inversor por equipamento novo."/>
    <d v="2020-07-01T00:00:00"/>
    <d v="2020-07-31T23:59:00"/>
    <m/>
    <n v="743.98333333327901"/>
    <n v="1056312"/>
    <s v="SIM"/>
    <x v="0"/>
    <s v="NÃO"/>
    <s v="4-Falha Elétrica"/>
    <s v="4.3-Sem energia/tensão"/>
    <s v="Em análise"/>
    <s v="Em análise"/>
    <x v="7"/>
    <s v="1-Substituição"/>
    <n v="1057055.9833333334"/>
  </r>
  <r>
    <x v="0"/>
    <x v="9"/>
    <s v="OM 2023105824 PN-C-123101D  Alterar Set Alarme PIT + Supressão dos trips por falha XV´s  (PRD COTUR) PF: Fernando_x000a_Iniciada a alteração da lógica de trip por falha de posição das  XVs de sucção e descarga, e inserir trip por pressão alta na descarga - PIT-1231225 – com set de 100kgf/cm2. _x000a_Previsão de concluir amanhã, 30/07, e iniciar o Venda C. Atividade executada pelo TMI Caleiras e apoio da GE._x000a_[30/07] Em andamento o desenvolvimento da alteração da lógica, ainda não concluída segue amanhã. A lógica em campo segue original mantendo a máquina disponível._x000a_Atividade executada pelo TMI Caleiras e apoio da GE._x000a_Status: Em andamento – disponível_x000a_"/>
    <s v="NÃO"/>
    <s v="Preventiva"/>
    <s v="PIT-1231228"/>
    <s v="Transmissor de Pressão"/>
    <x v="3"/>
    <x v="14"/>
    <s v="Controle e Monitoramento"/>
    <s v="Alteração de Lógica e ajuste de SETs, conforme SGM"/>
    <d v="2020-07-30T08:00:00"/>
    <d v="2020-07-30T17:00:00"/>
    <d v="2020-07-30T08:00:00"/>
    <n v="9"/>
    <n v="0"/>
    <s v="NÃO"/>
    <x v="0"/>
    <s v="NÃO"/>
    <s v="6-Miscelâneas"/>
    <s v="Manutenção preventiva"/>
    <s v="Manutenção preventiva"/>
    <s v="Manutenção preventiva"/>
    <x v="7"/>
    <s v="7-Serviço"/>
    <n v="9"/>
  </r>
  <r>
    <x v="0"/>
    <x v="9"/>
    <s v="OI- 2023151707  -  C-123101E: Falha no Controle anti-surge – PF: Fernando_x000a_Ontem (30/07) as 19:15 fomos acionados pelo Cotur para avaliar a abertura do anti-surge do compressor de venda “E”. Verificado em campo que a falha é oriunda do CCC que a válvula em campo estava operando conforme o comando que recebia do painel. Definido pela gerencia em manter a máquina em operação com a válvula aberta para definição pela manhã._x000a_Hoje pela manhã foi definido pela parada da máquina para intervenção em campo, ficamos operando com 2 vendas com 12MM Nm3. Liberada a intervenção foram checadas a ligações internas, verificado contatos e alimentação, ao reiniciar o equipamento toda comunicação do sistema normalizou, inclusive a falha de comunicação com o controle. Segue em analise amanhã toda interface com o campo. _x000a_Obs: A CCC recomenda a substituição do controlador, esta possibilidade está em analise com a Engenharia._x000a_Status: Em andamento - Disponível._x000a_"/>
    <s v="NÃO"/>
    <s v="Corretiva planejada"/>
    <s v="Controlador CCC"/>
    <s v="FICs 209 e 210"/>
    <x v="3"/>
    <x v="14"/>
    <s v="Controle e Monitoramento"/>
    <s v="Reset do controlador e verificação de instrumentos em campo"/>
    <d v="2020-07-31T08:00:00"/>
    <d v="2020-07-31T19:00:00"/>
    <d v="2020-07-31T08:00:00"/>
    <n v="10.999999999883585"/>
    <n v="0"/>
    <s v="NÃO"/>
    <x v="0"/>
    <s v="NÃO"/>
    <s v="3-Falha na Instrumentação"/>
    <s v="3.3- Sinal/Indicação/Alarme falso"/>
    <s v="Em análise"/>
    <s v="Em análise"/>
    <x v="0"/>
    <m/>
    <n v="10.999999999883585"/>
  </r>
  <r>
    <x v="0"/>
    <x v="9"/>
    <s v="OE 2022737201 C-123101D CORRIGIR DESBALENCAMENTO EIXO DO VORECON – PF: Fernando (PST COTUR):_x000a_Conforme acordo com a equipe do ISUP, foi realizada a montagem do pau de carga, bancada de acesso e fechamento dos vãos do Vorecon._x000a_03/07 - Iniciada atividade de desmontagem do mancal para envio para reparo externo. Atividade teve bom andamento. Já foram removidos todos os instrumentos e todas as tampas superiores. Continua amanhã._x000a_05/07 - Motorista João saiu hoje com o mancal e eixo do Vorecon. Será entregue amanhã em Piracicaba para reparo_x000a_06/07 - Mancal recebido antes das 11h em Piracicaba. Já iniciados os serviços de usinagem, com previsão de finalização em 3 dias._x000a_OI 2023098976 C-123101D Realizar LP Tampas Mancal – PF: Fernando_x000a_Conforme combinado, hoje, tivemos atividade extraprogramada autorizada pelo GAT para realização da atividade de LP nas tampas do mancal do venda D pela equipe de inspeção. Foi realizado a inspeção através aplicado líquido penetrante pelo TI Flávio GIL nas duas tampas do mancal, no entanto, não foram encontradas nenhuma trinca em ambas as tampas. A princípio, com essa avaliação a suspeita do CENPES pode ser descartada, pois acreditava-se de alguma trinca pudesse contribuindo com elevação de vibração da máquina. Máquina segue indisponível aguardando o mancal que está em reparo externo._x000a_- Mancal retornou 10/07 e finalizou a instalação em 14/07._x000a_"/>
    <s v="sim"/>
    <s v="Corretiva"/>
    <s v="Vorecon"/>
    <s v="VV-C-123101D"/>
    <x v="3"/>
    <x v="5"/>
    <s v="Transmissão de força"/>
    <s v="Remoção do Eixo para usinagem e serviço externo e remontagem."/>
    <d v="2020-07-03T08:00:00"/>
    <d v="2020-07-14T11:00:00"/>
    <d v="2020-07-03T08:00:00"/>
    <n v="267"/>
    <n v="0"/>
    <s v="SIM"/>
    <x v="0"/>
    <s v="NÃO"/>
    <s v="1-Falha Mecânica"/>
    <s v="1.2-Vibração"/>
    <s v="Em análise"/>
    <s v="Em análise"/>
    <x v="7"/>
    <s v="2-Reparo"/>
    <n v="267"/>
  </r>
  <r>
    <x v="0"/>
    <x v="9"/>
    <s v="07/07/2020_x000a_OI 2023096421 - C-123102B Shutdown atuação PALL-1231521B – PF: Boito (PST COTUR)_x000a_Por volta de 15h30, houve trip do C-123102B por atuação indevida de pressão muito baixa de óleo do primeiro estágio. Equipe de Suporte Técnico apoiou indicando que algo de errado deveria ter na lógica pois conforme documentação, este instrumento deveria somente alarmar. No entanto, o que está implementado, permite o trip por atuação abaixo de 4mA por 30 segundos ou mais, que foi o caso desta ocorrência de hoje. Deverá ser verificado pelo Suporte o que pode ter ocorrido, um erro na documentação ou um erro na implementação da lógica. Analisando os trends do PI e Historian foi identificado que este instrumento já vinha em burnout espúrio há algum tempo, hoje se intensificou e levou ao trip, que ocorreu não por falha (burnout) mas por esta atuação acima de 30 segundos citada. Em campo, TM Hélvio conferiu o instrumento, reapertou CJ e o painel, sem encontrar nenhum problema evidente. No entanto, o instrumento estabilizou de imediato após a atuação. Supomos que deve haver alguma falha interna ao instrumento. Assim, amanhã iremos conferir disponibilidade em estoque de sobressalente para substituição. Atividade segue, porém compressor já está disponível._x000a_08/07 - Hoje, conforme combinado, tivemos atuação da instrumentação na substituição do PIT-521B que apresentou falha ontem ocasionando em SD no compressor de propano C-123102B. Foi efetuada a requisição reserva Nº 95898680-1 de uma UND do NM:11.182.137 Transm. pressão man. 1a20kgf/cm2 pelo GPI. O instrumento novo de fabricação da Yokogawa foi calibrado em laboratório no período da manhã com sucesso. Na parte da tarde, o instrumento foi instalado em campo, foi necessário pequeno ajuste na montagem devido a diferença nas tomadas do instrumento antigo. Superada essa etapa, foi verificado prensa cabo; reaperto, ok; Conexões elétricas, ok; passado graxa siliconada juntamente com a identificação do TAG do instrumento em campo. Após a montagem foi realizado teste funcional partindo o sistema hidráulico, a indicação do instrumento ficou bem estável, em torno de 300KPa. Equipamento liberado em campo por volta das 15h00. Obs.: O instrumento antigo foi montado em giga de teste em oficina e apresentou logo no primeiro teste falha denominada “CH SFAIL”, indicando falha na célula de medição conforme manual do fabricante o indicativo é para troca mesmo. Em paralelo segue a equipe de engenharia avaliando a questão do intertravamento na lógica para este instrumento."/>
    <s v="sim"/>
    <s v="Corretiva"/>
    <s v="PIT-1231521B"/>
    <s v="Célula do Instrumento"/>
    <x v="1"/>
    <x v="30"/>
    <s v="Sistema de lubrificação"/>
    <s v="Substituição do instrumento"/>
    <d v="2020-07-07T15:00:00"/>
    <d v="2020-07-08T14:00:00"/>
    <d v="2020-05-25T14:00:00"/>
    <n v="23.000000000058208"/>
    <n v="1032.9999999999418"/>
    <s v="SIM"/>
    <x v="1"/>
    <s v="NÃO"/>
    <s v="3-Falha na Instrumentação"/>
    <s v="3.3- Sinal/Indicação/Alarme falso"/>
    <s v="2-Fabricação/Instalação"/>
    <s v="2.1-Erro de Fabricação"/>
    <x v="2"/>
    <s v="1-Substituição"/>
    <n v="1056"/>
  </r>
  <r>
    <x v="0"/>
    <x v="9"/>
    <s v="14/07/2020_x000a_OI 2023120719 – C-123102B – Trinca no spool – Remoção dos instrumentos – PF: Boito – Apoio ao ISUP (PST COTUR)_x000a_Durante a partida do compressor na tarde de 13/07, apresentou vazamento por uma solda na tomada de dreno da tubulação a montante no filtro duplex do segundo estágio para o header do compressor. Com isso foi autorizada a emissão da PT sem ordem para a realização do force físico na SDV-1231505B, remoção dos TE-1231512B e 513B e remoção das tomadas do PDI-1231529B. Enquanto foi removido os instrumento foi delineada a OM para a remoção do spool. Removido spool para o pipe-shop, realizada LP pela inspeção que realizou algumas recomendações com a instalação de meia cana e a solda da luva por cima. A equipe do ISUP sinalizou que deve ser finalizado e instalado o spool em campo por volta das 21h. Com o tardar do horário foi acordado com a gerência que iremos atuar amanhã pela manhã na reinstalação dos instrumentos TE-1231512B, 513B, PDI-1231529B e remoção do force físico da SDV-1231505B. Em caso de emergência atuaremos de imediato._x000a_15/07 - No primeiro horário foi dada a prioridade solicitada pela Gerência para a disponibilidade do compressor C-123102B, sendo realizada a reinstalação dos instrumentos TE-1231512B, 513B, conectada as tomadas do PDI-1231529B e remoção do force físico da SDV-1231505B e liberado o compressor as 10h."/>
    <s v="sim"/>
    <s v="Corretiva"/>
    <s v="Dreno"/>
    <s v="Solda"/>
    <x v="1"/>
    <x v="30"/>
    <s v="Sistema de lubrificação"/>
    <s v="Reparo por solda"/>
    <d v="2020-07-13T16:34:00"/>
    <d v="2020-07-15T22:00:00"/>
    <d v="2020-07-08T14:00:00"/>
    <n v="53.43333333323244"/>
    <n v="122.56666666665114"/>
    <s v="SIM"/>
    <x v="0"/>
    <s v="NÃO"/>
    <s v="2-Falha de Material"/>
    <s v="2.6-Fadiga"/>
    <s v="1-Projeto"/>
    <s v="1.0-Geral"/>
    <x v="3"/>
    <s v="2-Reparo"/>
    <n v="175.99999999988358"/>
  </r>
  <r>
    <x v="0"/>
    <x v="9"/>
    <s v="15/07/2020_x000a_OM 2023106276 – C-123102C - TIT-1231505C: Norm. Indicação – PF: Boito (PRD UOTOP):_x000a_Conforme programado foi realizada a montagem do guarda corpo para atuação pela equipe de instrumentação em 16/07._x000a_16/07 - Foi feito investigação no TE e no TIT fazendo a simulação da rampa da temperatura, medição de resistência, conferida corrente na entrada do cartão e indicação na ECOs em conjunto, reaperto das conexões no instrumento e sensor não sendo encontrado anormalidade aparente. A equipe sugere que seja realizada a analise da malha completa com a máquina desligada.  Com isso segue com force ativo, até que seja programada uma nova intervenção."/>
    <s v="NÃO"/>
    <s v="Corretiva planejada"/>
    <s v="TIT-1231505C"/>
    <s v="Sensor de temperatura"/>
    <x v="1"/>
    <x v="9"/>
    <s v="Controle e monitoração"/>
    <s v="Verificação do TE."/>
    <d v="2020-07-15T15:00:00"/>
    <d v="2020-07-16T15:00:00"/>
    <d v="2020-06-05T09:00:00"/>
    <n v="24"/>
    <n v="966"/>
    <s v="NÃO"/>
    <x v="0"/>
    <s v="NÃO"/>
    <s v="3-Falha na Instrumentação"/>
    <s v="3.3- Sinal/Indicação/Alarme falso"/>
    <s v="2-Fabricação/Instalação"/>
    <s v="2.1-Erro de Fabricação"/>
    <x v="0"/>
    <s v="6-Verificação"/>
    <n v="990"/>
  </r>
  <r>
    <x v="0"/>
    <x v="9"/>
    <s v="18/07/2020_x000a_OM 2022742069 - VE-P-123114A-A - AJUSTAR PÁS E CONJUNTO DO VENTILADOR – PF: Boito_x000a_Realizada verificação das pás do P-14A-A pela Mecânica por orientação da Preditiva. Equipe identificou que uma das 5 pás estava com suporte montado invertido, o que fazia que esta pá “apontasse para baixo”, ao contrário das demais pás que “apontam para cima”.  Foi corrigida a fixação do suporte e agora todas as 5 pás estão alinhadas. Ventilador testado e disponível_x000a_Status: Concluído - Disponível"/>
    <s v="NÃO"/>
    <s v="Corretiva planejada"/>
    <s v="VE-P-123114A-A"/>
    <s v="Pás do ventilador"/>
    <x v="1"/>
    <x v="6"/>
    <s v="Sistema de lubrificação"/>
    <s v="Correção da posição da pá"/>
    <d v="2020-07-17T09:30:00"/>
    <d v="2020-07-17T15:30:00"/>
    <d v="2020-06-20T19:00:00"/>
    <n v="6"/>
    <n v="638.50000000011642"/>
    <s v="SIM"/>
    <x v="0"/>
    <s v="NÃO"/>
    <s v="1-Falha Mecânica"/>
    <s v="1.2-Vibração"/>
    <s v="3-Operação/Manutenção"/>
    <s v="3.3-Erro de manutenção"/>
    <x v="0"/>
    <s v="4-Ajuste"/>
    <n v="644.50000000011642"/>
  </r>
  <r>
    <x v="0"/>
    <x v="9"/>
    <s v="22/07/2020_x000a_OI 2023154813 - PN-513201B/COMP.5.1- CORRIGIR FALHA NO COMPARTIMENTO DO M-C-123102B (SD do C-123102B)  - PF: Boito_x000a_Hoje por volta de 10h30 houve queda do C-123102B e segundo a OP, houve comando de desligamento do DJ do motor principal. C-123102A foi colocado para operar com sucesso. Envolvida equipe de Automação e Eng. Bruno da CCT para avaliar a falha. Após análise na sequência de eventos do desligamento do compressor, foi identificado que o mesmo apresentou um desligamento do relé de proteção (Relay Powered Up). O desligamento do compressor ocorreu no momento de intervenção do ISUP na retirada de relé de proteção do TF-110001B, que compartilha o mesmo cubículo de comando deste compressor. Durante a inspeção dos bornes foi identificado um cabo do Disjuntor de comando DJ1 que estava frouxo e esse disjuntor é responsável pela alimentação do relé de proteção. Reapertado cabo e disponibilizado novamente o compressor._x000a_Status: Concluído – Disponível"/>
    <s v="sim"/>
    <s v="Corretiva"/>
    <s v="PN-513201B"/>
    <s v="Bornes do DJ1"/>
    <x v="1"/>
    <x v="30"/>
    <s v="Painel elétrico"/>
    <s v="Reaperto dos bornes"/>
    <d v="2020-07-22T09:53:00"/>
    <d v="2020-07-22T16:00:00"/>
    <d v="2020-07-15T22:00:00"/>
    <n v="6.1166666665230878"/>
    <n v="155.88333333347691"/>
    <s v="SIM"/>
    <x v="0"/>
    <s v="NÃO"/>
    <s v="1-Falha Mecânica"/>
    <s v="1.5-Afrouxamento"/>
    <s v="3-Operação/Manutenção"/>
    <s v="3.3-Erro de manutenção"/>
    <x v="2"/>
    <s v="4-Ajuste"/>
    <n v="162"/>
  </r>
  <r>
    <x v="0"/>
    <x v="9"/>
    <s v="OM  2022797402 PN-AQ-C-123701B-01 - DEM.2Q - CORRIGIR PONTO QUENTE_x000a__x000a_OM 2021386761 C-123701B- Avaliação de condição aquecedor de água – PF: Suzuki_x000a_Tivemos o parecer da equipe da preditiva sobre a condição do aquecedor de agua do compressor de reciclo B. Foi feito termografia no mês de abril/2020, onde se encontrou ponto quente. Foi aberto nota e não foi executado o serviço por motivo da máquina estar em funcionamento. Em junho foi feito novamente termografia pelo plano de preditiva do K-13, onde se observou novamente o ponto quente, e uma pequena piora da situação. Parecer: Após análise dos relatórios, embora tenha havido uma piora da situação, é possível continuar operando o equipamento com segurança, tomando as seguintes precauções: Realizar nova termografia diária no local, com emissão de relatório, para podermos analisar a evolução do defeito, e com isto podermos e tempestivamente tomar uma decisão no futuro. Esta avaliação foi feita pelo TM Carneiro e Eng. Daniel Fagundes._x000a_"/>
    <s v="sim"/>
    <s v="Corretiva planejada"/>
    <s v="PN-513212"/>
    <s v="CHAVE CONTATORA"/>
    <x v="0"/>
    <x v="7"/>
    <s v="Painel elétrico"/>
    <s v="Eliminado ponto quente"/>
    <d v="2020-07-01T11:00:00"/>
    <d v="2020-07-02T00:00:00"/>
    <d v="2019-11-14T18:52:00"/>
    <n v="12.999999999941792"/>
    <n v="5512.1333333333605"/>
    <s v="SIM"/>
    <x v="0"/>
    <s v="NÃO"/>
    <s v="4-Falha Elétrica"/>
    <s v="1.5-Afrouxamento"/>
    <s v="3-Operação/Manutenção"/>
    <s v="3.4-Desgaste e deterioção esperados."/>
    <x v="0"/>
    <s v="6-Verificação"/>
    <n v="5525.1333333333023"/>
  </r>
  <r>
    <x v="0"/>
    <x v="9"/>
    <s v="14/07/2020_x000a_OI 2023119176 – C-513401F – Desarmando por alta temperatura – PF: Boito(PST COTUR)_x000a_Conforme informado no redia e autorizado pela gerência a emissão da PT imediata. Foi avaliado pela equipe e identificado que o sensor de temperatura estava danificada que foi substituído por sobressalente, testado  e colocado o compressor em operação com sucesso._x000a_15/07 - Logo pela manhã fomos informados pelo Cotur de que o compressor F havia voltado a parar, não comprimindo e que pressurizava e despressurizava. Solicitado a remoção do libra do compressor aplicado pelo turno da noite para realizarmos a partida do compressor para avaliarmos a falha apresentada. Realizada a partida do compressor as 10:50h em conjunto com os TM’s Luciano e Menezes e segue operando sem apresentar anormalidades._x000a_16/07 - Novamente foi relatado pelo Cotur que o compressor F no turno da noite ficava entrando em carga e alívio constantemente. Foi deslocado o TM Menezes para avaliar esta condição do compressor, identificando os seguintes set’s de operação: 8,6kgf para entrar em carga e 8,8kgf para entrar em alívio. Este range é muito pequeno para a operação do compressor, com isso foi ajustado o set para 8,5kgf para carga e 8,9kgf para alívio estabilizando a operação do compressor. Como referência, foi observado o compressor E e está operando com o range de 7,9kgf para carga e 8,9kgf para alívio."/>
    <s v="sim"/>
    <s v="Corretiva"/>
    <s v="Sensor de temperatura"/>
    <s v="Sensor de temperatura"/>
    <x v="8"/>
    <x v="36"/>
    <s v="Ar comprimido"/>
    <s v="Substituição do sensor de temperatura"/>
    <d v="2020-07-14T01:42:00"/>
    <d v="2020-07-14T18:00:00"/>
    <d v="2020-05-01T18:00:00"/>
    <n v="16.300000000046566"/>
    <n v="1759.6999999999534"/>
    <s v="SIM"/>
    <x v="1"/>
    <s v="NÃO"/>
    <s v="3-Falha na Instrumentação"/>
    <s v="3.3- Sinal/Indicação/Alarme falso"/>
    <s v="2-Fabricação/Instalação"/>
    <s v="2.1-Erro de Fabricação"/>
    <x v="2"/>
    <s v="1-Substituição"/>
    <n v="1776"/>
  </r>
  <r>
    <x v="0"/>
    <x v="9"/>
    <s v="31/07/2020_x000a_OI 2023190126  -  C-UC-513401E – Desarmando – PF: Boito_x000a_Hoje pela manha fomos acionados para verificar o Compressor de Ar “E” que desarmou pela manha. Gerada a OI para atendimento.  _x000a_Em campo identificado que estava  ligado onde o operador tinha rearmado o disjuntor de proteção do ventilador e colocado em operação. _x000a_Foi verificado toda parte elétrica, corrente do motor e conexões, e inspeção termográfica,  nada de anormal encontrado. De maneira preventiva foi reapertado todo circuito e liberado o equipamento._x000a_Daniel, favor avaliar as informações com o Técnico._x000a_Status: Concluído"/>
    <s v="sim"/>
    <s v="Corretiva"/>
    <s v="Disjuntor"/>
    <s v="Disjuntor"/>
    <x v="8"/>
    <x v="40"/>
    <s v="Ar comprimido"/>
    <s v="Reaperto de todo circuito"/>
    <d v="2020-07-31T03:11:00"/>
    <d v="2020-07-31T11:00:00"/>
    <d v="2020-03-16T09:00:00"/>
    <n v="7.8166666666511446"/>
    <n v="3282.1833333334071"/>
    <s v="SIM"/>
    <x v="1"/>
    <s v="NÃO"/>
    <s v="1-Falha Mecânica"/>
    <s v="1.5-Afrouxamento"/>
    <s v="3-Operação/Manutenção"/>
    <s v="3.3-Erro de manutenção"/>
    <x v="2"/>
    <s v="4-Ajuste"/>
    <n v="3290.0000000000582"/>
  </r>
  <r>
    <x v="0"/>
    <x v="9"/>
    <s v="09/07/2020_x000a_OM 2022712720 - VE-P-123112C-A Substituir do rolamento do mancal – PF: Boito_x000a_Conforme programado, foi iniciada atividade corretiva do ventilador 12C-A cooler de gás do compressor de venda C. Foi removida de campo a polia, mancal e pás para realização de manutenção em oficina._x000a_12/07 - Dado andamento na corretiva em oficina. Foi realizada a remoção do rolamento danificado do eixo do mancal e reinstalado rolamentos novos. Foi necessário retirada de uma unidade do NM 10.716.695 01 UND Rolam.rolos cil.carga rad. 80x 140x 26mm através da reserva 93729466-2 já previsto na ordem. Atividade prossegue amanhã com a recomposição do eixo no mancal e retorno para montagem em campo._x000a_13/07 - Conforme programado foi realizada a instalação do mancal em campo, posicionado cubo, hélices e ajustado ângulo das pás._x000a_14/07 - Instalada polia movida, alinhado conjunto, tensionada correia, testado conjunto e liberado para operação."/>
    <s v="NÃO"/>
    <s v="Intervenção por condição"/>
    <s v="VE-P-123112C-A"/>
    <s v="Rolamento"/>
    <x v="7"/>
    <x v="23"/>
    <s v="Ventilador"/>
    <s v="Substituição do rolamento"/>
    <d v="2020-07-09T08:30:00"/>
    <d v="2020-07-14T16:55:00"/>
    <d v="2020-05-25T12:00:00"/>
    <n v="128.41666666668607"/>
    <n v="1076.4999999999418"/>
    <s v="NÃO"/>
    <x v="0"/>
    <s v="NÃO"/>
    <s v="1-Falha Mecânica"/>
    <s v="1.3-Folga/Alinhamento"/>
    <s v="3-Operação/Manutenção"/>
    <s v="3.4-Desgaste e deterioção esperados."/>
    <x v="9"/>
    <s v="1-Substituição"/>
    <n v="1204.9166666666279"/>
  </r>
  <r>
    <x v="0"/>
    <x v="9"/>
    <s v="22/07/2020_x000a_OM 2023029131 - VE-P-123112B-D Substituir Correia – PF: Boito_x000a_Realizada substituição da correia do P-12B-D conforme programado. Ventilador testado, operacional._x000a_Status: Concluído - Disponível"/>
    <s v="NÃO"/>
    <s v="Intervenção por condição"/>
    <s v="VE-P-123112B-D"/>
    <s v="Correia"/>
    <x v="7"/>
    <x v="26"/>
    <s v="Ventilador"/>
    <s v="Substituição da correia"/>
    <d v="2020-07-22T08:15:00"/>
    <d v="2020-07-22T16:55:00"/>
    <d v="2020-06-26T10:00:59"/>
    <n v="8.6666666666278616"/>
    <n v="622.23361111117993"/>
    <s v="NÃO"/>
    <x v="0"/>
    <s v="NÃO"/>
    <s v="2-Falha de Material"/>
    <s v="2.4-Desgaste"/>
    <s v="3-Operação/Manutenção"/>
    <s v="3.4-Desgaste e deterioção esperados."/>
    <x v="0"/>
    <s v="1-Substituição"/>
    <n v="630.90027777780779"/>
  </r>
  <r>
    <x v="0"/>
    <x v="9"/>
    <s v="25/07/2020_x000a_OM 2023030071 E-P-123112E-D Tensionar correia e Ajustar PF: Boito_x000a_Conforme programado foi realiza verificação geral no ventilador pela equipe de mecânica. Foi verificada uma folga de aproximadamente 1,9 mm no rolamento do mancal, verificado alinhamento da polia, sem anormalidade; realizado tensionamento da correia; inspecionado parafusos, pás, sem anormalidades; conferido reaperto, tudo ok. A única ressalva da equipe foi quanto a falta de lubrificação no equipamento, será solicitado na segunda-feira apoio da lubrificação para realizar essa tarefa. Equipamento foi testado e liberado para operação sem restrições._x000a_Status: Concluído - operando"/>
    <s v="NÃO"/>
    <s v="Intervenção por condição"/>
    <s v="VE-P-123112E-D"/>
    <s v="Correia"/>
    <x v="7"/>
    <x v="14"/>
    <s v="Ventilador"/>
    <s v="Tensionamento da correia"/>
    <d v="2020-07-25T08:00:00"/>
    <d v="2020-07-25T16:00:00"/>
    <d v="2020-07-25T08:00:00"/>
    <n v="7.9999999998835847"/>
    <n v="0"/>
    <s v="NÃO"/>
    <x v="0"/>
    <s v="NÃO"/>
    <s v="1-Falha Mecânica"/>
    <s v="1.5-Afrouxamento"/>
    <s v="3-Operação/Manutenção"/>
    <s v="3.4-Desgaste e deterioção esperados."/>
    <x v="0"/>
    <s v="4-Ajuste"/>
    <n v="7.9999999998835847"/>
  </r>
  <r>
    <x v="0"/>
    <x v="9"/>
    <s v="30/07/2020_x000a_OM 2023113449 M-B-123701A Substituir rolamento- PF: Boito_x000a_Retirado o motor e substituído os rolamentos, amanhã será instalado em campo e alinhado para a disponibilização do final de semana _x000a_Status: Em andamento – indisponível_x000a_31/07/2020_x000a_OM 2023113449 M-B-123701A Substituir rolamento – PF: Boito_x000a_Realizada análise e aparentemente os rolamentos retirados estavam em excelente estado. Concluida a substituição, echamento das tampas do motor e instalado na base no  campo. _x000a_Amanhã será realizado o alinhamento._x000a_Status: Em andamento – indisponível"/>
    <s v="NÃO"/>
    <s v="Intervenção por condição"/>
    <s v="M-B-123701A"/>
    <s v="Rolamento"/>
    <x v="2"/>
    <x v="50"/>
    <s v="Bombas"/>
    <s v="Substituição do rolamento"/>
    <d v="2020-07-30T08:00:00"/>
    <d v="2020-07-31T18:00:00"/>
    <d v="2018-07-23T16:30:00"/>
    <n v="33.999999999941792"/>
    <n v="17703.500000000058"/>
    <s v="SIM"/>
    <x v="0"/>
    <s v="NÃO"/>
    <s v="1-Falha Mecânica"/>
    <s v="1.2-Vibração"/>
    <s v="3-Operação/Manutenção"/>
    <s v="3.4-Desgaste e deterioção esperados."/>
    <x v="0"/>
    <s v="1-Substituição"/>
    <n v="17737.5"/>
  </r>
  <r>
    <x v="0"/>
    <x v="9"/>
    <s v="OI 2023086102 - B-3123101A Vazamento de óleo – PF: Suzuki_x000a_B-3123101A Corrigir Vazamento de óleo_x000a_04.07.20 - Danilo (U4UE)_x000a_Ordem imediata aberta para correção no stroke da bomba, que não está_x000a_pegando carga, levando à baixa eficiência da mesma. Identificado_x000a_merejamento de óleo hidráulico através do stroke."/>
    <s v="sim"/>
    <s v="Corretiva"/>
    <s v="stroke"/>
    <s v="bucha de bronze"/>
    <x v="2"/>
    <x v="85"/>
    <s v="Transmissão de força"/>
    <s v="Troca das peças defeituosas."/>
    <d v="2020-07-05T00:00:00"/>
    <d v="2020-07-07T00:00:00"/>
    <d v="2020-06-15T16:00:00"/>
    <n v="48"/>
    <n v="464.00000000005821"/>
    <s v="NÃO"/>
    <x v="0"/>
    <s v="NÃO"/>
    <s v="1-Falha Mecânica"/>
    <s v="1.6-Emperramento"/>
    <s v="3-Operação/Manutenção"/>
    <s v="3.1-Serviço fora das condições de projeto"/>
    <x v="3"/>
    <s v="2-Reparo"/>
    <n v="512.00000000005821"/>
  </r>
  <r>
    <x v="0"/>
    <x v="9"/>
    <s v="OM 2023150696 B-2123701B Substituir Rolamento e Ajusta (PFCEO) – PF: Suzuki_x000a_Hoje foi removido a bomba e levado para o k-10 para a substituição de rolamentos. Segue amanhã._x000a_Status: Em andamento – indisponível_x000a_"/>
    <s v="sim"/>
    <s v="Corretiva"/>
    <s v="eixo"/>
    <s v="rolamento"/>
    <x v="2"/>
    <x v="96"/>
    <s v="Bombas"/>
    <s v="Troca das peças defeituosas."/>
    <d v="2020-07-30T08:30:00"/>
    <d v="2020-07-31T23:59:00"/>
    <d v="2020-03-03T11:00:00"/>
    <n v="39.483333333337214"/>
    <n v="3573.4999999998836"/>
    <s v="NÃO"/>
    <x v="0"/>
    <s v="NÃO"/>
    <s v="1-Falha Mecânica"/>
    <s v="1.6-Emperramento"/>
    <s v="Em análise"/>
    <s v="Em análise"/>
    <x v="1"/>
    <s v="2-Reparo"/>
    <n v="3612.9833333332208"/>
  </r>
  <r>
    <x v="0"/>
    <x v="9"/>
    <s v="01/07/2020_x000a_OE 2023068602 - B-2621301A - Falha no PDIT-303 – PF: Boito (PST COTUR)_x000a_Conforme acordado em redia, foi realizada a montagem do patamar para atuação da instrumentação neste instrumento amanhã._x000a_02/07 - Verificado que a isolação dos cabos estão bons, realizado loop test na eletrônica do instrumento e não apresentou anormalidades, identificado pequeno vazamento pelo flange da tomada de baixa que foi reapertado e sanado o vazamento, realizado reaperto do borne no painel do bently e  inserido danping de 30 segundos. Acordado com o Cotur de na próxima troca de tanque, realizar a partida com a bomba B-2621301A. Prevista a partida para domingo ou segunda._x000a_15/07 - Devido a uma falha no planejamento/TRIA não foi contemplado o LIBRA da bomba para  realização da atividade. Foi elaborado o LIBRA e acordado entre MI e OP para atuarmos na sexta 17/07."/>
    <s v="sim"/>
    <s v="Corretiva"/>
    <s v="PDIT-26213303A-1"/>
    <s v="Em análise"/>
    <x v="2"/>
    <x v="45"/>
    <s v="Bombas"/>
    <s v="Investigação da falha"/>
    <d v="2020-07-02T08:00:00"/>
    <d v="2020-07-02T17:17:00"/>
    <d v="2020-01-22T17:00:00"/>
    <n v="9.283333333209157"/>
    <n v="3879"/>
    <s v="SIM"/>
    <x v="0"/>
    <s v="NÃO"/>
    <s v="Em análise"/>
    <s v="6.4-Desconhecidos"/>
    <s v="Em análise"/>
    <s v="5.5 Desconhecida"/>
    <x v="3"/>
    <s v="6-Verificação"/>
    <n v="3888.2833333332092"/>
  </r>
  <r>
    <x v="0"/>
    <x v="9"/>
    <s v="17/07/2020_x000a_OM 2023068602 - B-2621301A Falha no PDIT-303 – PF: Boito_x000a_Conforme programado foi realizada a curva do instrumento e calibração do instrumento, não sendo encontrada anormalidade. Será passado os dados de calibração, curva do instrumento e dados do range para avaliação do Boito e definição das ações a serem tomadas para correção da falha."/>
    <s v="sim"/>
    <s v="Corretiva planejada"/>
    <s v="PDIT-26213303A-1"/>
    <s v="Em análise"/>
    <x v="2"/>
    <x v="45"/>
    <s v="Bombas"/>
    <s v="Investigação da falha"/>
    <d v="2020-07-17T13:30:00"/>
    <d v="2020-07-17T17:00:00"/>
    <d v="2020-07-02T17:17:00"/>
    <n v="3.5000000000582077"/>
    <n v="356.21666666673264"/>
    <s v="SIM"/>
    <x v="1"/>
    <s v="SIM"/>
    <s v="Em análise"/>
    <s v="6.4-Desconhecidos"/>
    <s v="Em análise"/>
    <s v="5.5 Desconhecida"/>
    <x v="3"/>
    <s v="6-Verificação"/>
    <n v="359.71666666679084"/>
  </r>
  <r>
    <x v="0"/>
    <x v="5"/>
    <s v="OM 2023209134  GE-513201D Atividades de Pré-Partida – PF: Lucas_x000a_Conforme programado foi realizada a montagem do pau de carga, realizada a ciclagem das válvulas metering central, primária e secundária. Realizada a substituição das válvulas de dreno da tocha, central e primária sendo instaladas as válvulas reparadas pela Mecatec"/>
    <s v="NÃO"/>
    <s v="Preventiva"/>
    <s v="Não se aplica"/>
    <s v="Não se aplica"/>
    <x v="4"/>
    <x v="15"/>
    <s v="Sistema de combustão"/>
    <s v="Conforme Observações"/>
    <d v="2020-08-12T07:00:00"/>
    <d v="2020-08-12T17:00:00"/>
    <d v="2020-07-23T19:00:00"/>
    <n v="10.000000000116415"/>
    <n v="468"/>
    <s v="NÃO"/>
    <x v="0"/>
    <s v="NÃO"/>
    <s v="Manutenção preventiva"/>
    <s v="Manutenção preventiva"/>
    <s v="Manutenção preventiva"/>
    <s v="Manutenção preventiva"/>
    <x v="5"/>
    <s v="7-Serviço"/>
    <n v="478.00000000011642"/>
  </r>
  <r>
    <x v="0"/>
    <x v="5"/>
    <s v="OM 2023209134  GE-513201D Atividades de Pré-Partida – PF: Lucas_x000a_13/08 - A PT para as atividades de limpeza das tochas e substituição das câmeras não foi liberado pela operação pela manhã, devido a obstrução de acesso de entrada do hood por conta de andaimes montados (Um de manutenção do demister de óleo sintético que já havia sido realizado e um segundo andaime montado ontem para atuação da analítica atuar hoje conforme programado). Após a desmontagem de andaime do demister logo após o almoço, foi liberada as atividades de pré partida sendo realizado a limpeza das tochas de todas as câmaras, realizado testes de atuação do whru e do RIC com sucesso."/>
    <s v="NÃO"/>
    <s v="Preventiva"/>
    <s v="Não se aplica"/>
    <s v="Não se aplica"/>
    <x v="4"/>
    <x v="15"/>
    <s v="Sistema de combustão"/>
    <s v="Conforme Observações"/>
    <d v="2020-08-13T07:00:00"/>
    <d v="2020-08-13T19:00:00"/>
    <d v="2020-08-12T17:00:00"/>
    <n v="12"/>
    <n v="13.999999999883585"/>
    <s v="NÃO"/>
    <x v="0"/>
    <s v="NÃO"/>
    <s v="Manutenção preventiva"/>
    <s v="Manutenção preventiva"/>
    <s v="Manutenção preventiva"/>
    <s v="Manutenção preventiva"/>
    <x v="5"/>
    <s v="7-Serviço"/>
    <n v="25.999999999883585"/>
  </r>
  <r>
    <x v="0"/>
    <x v="5"/>
    <s v="OM 2023209134  GE-513201D Atividades de Pré-Partida – PF: Lucas_x000a_14/08 - Realizada a substituição das câmaras 1, 2 e 9 e realizada a remoção do pau de carga."/>
    <s v="NÃO"/>
    <s v="Preventiva"/>
    <s v="Não se aplica"/>
    <s v="Não se aplica"/>
    <x v="4"/>
    <x v="15"/>
    <s v="Sistema de combustão"/>
    <s v="Conforme Observações"/>
    <d v="2020-08-14T07:00:00"/>
    <d v="2020-08-14T19:00:00"/>
    <d v="2020-08-13T19:00:00"/>
    <n v="12"/>
    <n v="12"/>
    <s v="NÃO"/>
    <x v="0"/>
    <s v="NÃO"/>
    <s v="Manutenção preventiva"/>
    <s v="Manutenção preventiva"/>
    <s v="Manutenção preventiva"/>
    <s v="Manutenção preventiva"/>
    <x v="5"/>
    <s v="7-Serviço"/>
    <n v="24"/>
  </r>
  <r>
    <x v="0"/>
    <x v="5"/>
    <s v="OM 2022972078 TG-C: Ajustar valores Sensores de vibração – PF: Lucas_x000a_Hoje conforme programado tivemos apoio do TM Sugahara junto ao TM Damasco para realizar a implementação da GM GAS/UO-APGN/APSP/MI 2020/0015 Foi identificado na análise do RTA 2020-006859-A. Essa melhoria consiste no fato de qual alguns dos sensores que são redundantes na votação estarem associados ao mesmo cartão de entrada do rack 3500, tornando o cartão um ponto comum de falha, podendo gerar paradas indevidas em caso de falha do cartão. Tivemos um evento deste tipo no TGD que desencadeou este estudo juntamente com a emissão da RTA 2020-006859-A. Como atividade demanda alteração de montagem de entrada em campo demandou boa parte do dia dos TM´s. Após o rearranjo no cabeamento dos cartões realizada conforme instrução técnica foram realizados os testes funcionais previstos no item 3.4 do RL RL-ENG-006-20 para validar a implementação nos cartões dos slots 3, 5, 6 e 7 com sucesso. É importante frisar que nada foi alterada na lógica de votação dos sensores já implementadas anteriores, permanece todas as proteções e votações ativas. Atividade foi finalizada por volta das 15h00 restabelecendo a disponibilidade da máquina._x000a_"/>
    <s v="NÃO"/>
    <s v="Corretiva planejada"/>
    <s v="Não se aplica"/>
    <s v="Não se aplica"/>
    <x v="4"/>
    <x v="12"/>
    <s v="Controle e monitoramento"/>
    <s v="Conforme Observações"/>
    <d v="2020-08-22T08:00:00"/>
    <d v="2020-08-22T15:00:00"/>
    <d v="2020-07-30T17:00:00"/>
    <n v="6.9999999999417923"/>
    <n v="543"/>
    <s v="NÃO"/>
    <x v="0"/>
    <s v="NÃO"/>
    <s v="3-Falha na Instrumentação"/>
    <s v="3.3- Sinal/Indicação/Alarme falso"/>
    <s v="2-Fabricação/Instalação"/>
    <s v="2.1-Erro de Fabricação"/>
    <x v="12"/>
    <s v="3-Modificação"/>
    <n v="549.99999999994179"/>
  </r>
  <r>
    <x v="0"/>
    <x v="5"/>
    <s v="OE 2023281390 - GE-513201D Verificar Dreno Manifold Central (PRD MI) – PF: Lucas_x000a_Hoje conforme combinado tivemos atividade extraprogramada para equipe de mecânica para verificação adicional a atividade de pré partida solicitada pela engenharia. Em campo foi verificado a conexão do dreno do manifold central, foi constatado que existe o adaptador e o pescador, a orientação de montagem está conforme desenho apontando para baixo, também não foi encontrada presença de água no interior da linha. Foram realizadas mais algumas verificações adicionais na linha de dreno dos combustores os dados adicionais (fotos) serão enviados pelo TMs por e-mail especifico sobre essa demanda. Ao final da atividade foi removido o libra da máquina restabelecendo sua disponibilidade. _x000a_"/>
    <s v="NÃO"/>
    <s v="Preventiva"/>
    <s v="Não se aplica"/>
    <s v="Não se aplica"/>
    <x v="4"/>
    <x v="15"/>
    <s v="Sistema de combustão"/>
    <s v="Conforme Observações"/>
    <d v="2020-08-23T14:00:00"/>
    <d v="2020-08-23T18:45:00"/>
    <d v="2020-08-14T19:00:00"/>
    <n v="4.7499999999417923"/>
    <n v="211.00000000011642"/>
    <s v="NÃO"/>
    <x v="0"/>
    <s v="NÃO"/>
    <s v="1-Falha Mecânica"/>
    <s v="1.0-Geral"/>
    <s v="3-Operação/Manutenção"/>
    <s v="3.4-Desgaste e deterioção esperados."/>
    <x v="12"/>
    <s v="6-Verificação"/>
    <n v="215.75000000005821"/>
  </r>
  <r>
    <x v="0"/>
    <x v="5"/>
    <s v="OI 2023301108 GE-513201A – Verificar falha bombas de óleo Sintético – PF: Lucas_x000a_Queda por SD 26/08 - Ontem por volta das 22h30 devido a falha nas gavetas das bombas de óleo sintético. Esse evento desencadeou queda de todos dos compressores de venda devido atuação do ESD no PIT-215-2 acarretado parada geral na unidade, ficamos somente com o TGB operando em central. Por conta deste evento foram mobilizados apoio da MI, TM Damasco, Eng. Lucas, Eng. Gustavo, Coord. Ferrarezzi, Líder Nilson e gerentes da MI e OP. _x000a_Hoje foi iniciada a verificação da falha das bombas de óleo sintético do TG-513201A que originou a queda do TG durante a noite causando a parada da unidade. Foi verificado que a MB-513201A-01ª estava energizada pronta para partir e a MB-513201A-01B desenergizada. Em verificação da falha foi identificado que a botoeira de emergência do campo (Hood) esta acionada manualmente em trip, a bomba estava nesta condição desde a partida que ocorreu em 09/07. Fatos anteriores - Durante o período da noite o Supervisor com o P-7 foram atuar no cubículo da bomba “B” na tentativa de sanar a falha, removeram a gaveta para inspeção e ao inserir novamente ocorreu o desligamento da bomba “A” por falha de comunicação que ocorreu no momento da inserção, gerando a queda do TG-A. Após a normalização das gavetas e reestabelecidas a comunicação, as bombas foram testadas e operaram normalmente disponibilizando a máquina. Está sendo avaliando pelo Eng. Fernando a remoção imediata dos trips por comunicação das gavetas do CCMs, de forma a mitigar a ocorrência de novas falhas, assim como já realizado nas demais máquinas, deste modo temos:_x000a_• Em análise a remoção do trip por falha de comunicação junto com a Siemens_x000a_• Em análise o motivo da falha na rede durante a inserção da gaveta_x000a_• Em análise a falha na ronda e check-list que permitiu a partida da máquina com a bomba desligada, a ser avaliado em RTA. _x000a_Normalizado o sistema de óleo testado com sucesso e disponibilizada a máquina._x000a_"/>
    <s v="sim"/>
    <s v="Corretiva"/>
    <s v="CCM"/>
    <s v="Gaveta Bomba 2 de óleo sintético"/>
    <x v="4"/>
    <x v="17"/>
    <s v="Acionamento de acessórios"/>
    <s v="Conforme Observações"/>
    <d v="2020-08-25T22:30:00"/>
    <d v="2020-08-26T13:00:00"/>
    <d v="2020-07-06T18:35:00"/>
    <n v="14.499999999941792"/>
    <n v="1203.9166666666861"/>
    <s v="SIM"/>
    <x v="1"/>
    <s v="SIM"/>
    <s v="4-Falha Elétrica"/>
    <s v="4.3-Sem energia/tensão"/>
    <s v="4-Gestão"/>
    <s v="3.2-Erro de operação"/>
    <x v="2"/>
    <s v="6-Verificação"/>
    <n v="1218.4166666666279"/>
  </r>
  <r>
    <x v="0"/>
    <x v="5"/>
    <s v="OI 2023301260 TG-C: Norm. Funcion. WHRU/Sensor Guilhotina – PF: Lucas_x000a_Hoje em avaliação da falha na partida do TG-C foi identificado que o sensor indutivo “I33HRGC” de fechamento da Guilhotina estava em falha. Analisando a lógica com apoio do Eng Lucas Lara, foi identificado que a falha deste sensor aborta a partida atuando o “ISS86HR3”, indicando falha no sistema do WHRU, pois a é entendido que a guilhotina em falha, fechada ou em curso, não permitindo a sequência de partida. Após a substituição do sensor foi realizado testes de abertura e fechamento, operando sem anormalidades. Obs.: Foi comparado o tempo de abertura durante a partida real e durante os testes e são iguais. Verificado vazamento no pistão e todo painel pneumático e não identificado nenhum sinal de vazamento. Verificado a pressão de ar no momento da falha e estava normal."/>
    <s v="sim"/>
    <s v="Corretiva"/>
    <s v="I33HRGC"/>
    <s v="Sensor de posição"/>
    <x v="4"/>
    <x v="12"/>
    <s v="Controle e monitoramento"/>
    <s v="Conforme Observações"/>
    <d v="2020-08-25T23:30:00"/>
    <d v="2020-08-26T16:00:00"/>
    <d v="2020-08-22T15:00:00"/>
    <n v="16.5"/>
    <n v="80.499999999941792"/>
    <s v="SIM"/>
    <x v="1"/>
    <s v="NÃO"/>
    <s v="3-Falha na Instrumentação"/>
    <s v="3.2 - Sem sinal/indicação/alarme"/>
    <s v="3-Operação/Manutenção"/>
    <s v="3.3-Erro de manutenção"/>
    <x v="3"/>
    <s v="1-Substituição"/>
    <n v="96.999999999941792"/>
  </r>
  <r>
    <x v="0"/>
    <x v="5"/>
    <s v="OM 2023104242 GE-513201C SUBSTITUIR FILTROS GÁS COMBUTIVEL (PRD MI) – PF: Lucas_x000a_Realizada a substituição dos filtros conforme programado e disponibilizado o equipamento para a operação. _x000a_"/>
    <s v="NÃO"/>
    <s v="Preventiva"/>
    <s v="FT-UC-TS-GE-513201C-01A/B"/>
    <s v="Elemento filtrante"/>
    <x v="4"/>
    <x v="12"/>
    <s v="Sistema de combustível"/>
    <s v="Realizado a troca do elemento filtrante"/>
    <d v="2020-08-27T08:00:00"/>
    <d v="2020-08-27T15:00:00"/>
    <d v="2020-08-26T16:00:00"/>
    <n v="6.9999999999417923"/>
    <n v="16.000000000116415"/>
    <s v="NÃO"/>
    <x v="0"/>
    <s v="NÃO"/>
    <s v="5-Falha Externa"/>
    <s v="5.1-Obstrução/Bloqueio/Entupimento"/>
    <s v="3-Operação/Manutenção"/>
    <s v="3.4-Desgaste e deterioção esperados."/>
    <x v="12"/>
    <s v="1-Substituição"/>
    <n v="23.000000000058208"/>
  </r>
  <r>
    <x v="0"/>
    <x v="5"/>
    <s v="OE 2023303129  GE-513201A - Atividades de Pré Partida – Substituição válvulas de dreno, teste RIC e Whru e Montagem de pau de carga – PF: Lucas_x000a_Conforme acordado com a Gerência MI e OP, foi iniciada as atividades de pré partida do TG-A com a substituição das válvulas de dreno da tocha, central e primária. Realizado os testes de movimentação das meterings e coleta de logs sendo enviados para avaliação do Eng Lucas da central, primária e secundária sem anormalidades. Realizado testes acionamento do Whru onde foi encontrada a reguladora de ar danificada, sendo substituída por sobressalente e testado com sucesso. Realizado testes de ignição e não apresentou nenhuma falha durante os testes. Na execução destas atividades foi identificado que a chave fusível da  20FGTORI (Isolation) estava aberta. Foi consultado o Eng. Lucas para maiores informações, onde definiu em fechar a chave fusível, realizados testes com sucesso. Também foi realizada a instalação do pau de carga para a substituição das câmaras. Atividades de pré partida será dado continuidade amanhã com a troca das câmaras 1, 2 e 9. "/>
    <s v="NÃO"/>
    <s v="Preventiva"/>
    <s v="Não se aplica"/>
    <s v="Não se aplica"/>
    <x v="4"/>
    <x v="17"/>
    <s v="Sistema de combustão"/>
    <s v="Conforme Observações"/>
    <d v="2020-08-28T07:00:00"/>
    <d v="2020-08-28T19:00:00"/>
    <d v="2020-08-26T13:00:00"/>
    <n v="12"/>
    <n v="42"/>
    <s v="NÃO"/>
    <x v="0"/>
    <s v="NÃO"/>
    <s v="Manutenção preventiva"/>
    <s v="Manutenção preventiva"/>
    <s v="Manutenção preventiva"/>
    <s v="Manutenção preventiva"/>
    <x v="5"/>
    <s v="7-Serviço"/>
    <n v="54"/>
  </r>
  <r>
    <x v="0"/>
    <x v="5"/>
    <s v="OE 2023303129  GE-513201A - Atividades de Pré Partida – Substituição válvulas de dreno, teste RIC e Whru e Montagem de pau de carga – PF: Lucas_x000a_Conforme programado foi dado continuidade nas atividades de pré partida do TG-A sendo realizada a substituição das câmaras 1, 2 e 9 e removido o pau de carga. Pendente a limpeza das tochas 3 a 8."/>
    <s v="NÃO"/>
    <s v="Preventiva"/>
    <s v="Não se aplica"/>
    <s v="Não se aplica"/>
    <x v="4"/>
    <x v="17"/>
    <s v="Sistema de combustão"/>
    <s v="Conforme Observações"/>
    <d v="2020-08-29T08:00:00"/>
    <d v="2020-08-29T19:00:00"/>
    <d v="2020-08-28T19:00:00"/>
    <n v="10.999999999883585"/>
    <n v="13.000000000116415"/>
    <s v="NÃO"/>
    <x v="0"/>
    <s v="NÃO"/>
    <s v="Manutenção preventiva"/>
    <s v="Manutenção preventiva"/>
    <s v="Manutenção preventiva"/>
    <s v="Manutenção preventiva"/>
    <x v="5"/>
    <s v="7-Serviço"/>
    <n v="24"/>
  </r>
  <r>
    <x v="0"/>
    <x v="5"/>
    <s v="OE 2023303129  GE-513201A - Atividades de Pré Partida – Substituição válvulas de dreno, teste RIC e Whru e Montagem de pau de carga – PF: Lucas_x000a_Conforme programado foi dado continuidade nas atividades de pré partida sendo realizada a limpeza das tochas 3 a 8."/>
    <s v="NÃO"/>
    <s v="Preventiva"/>
    <s v="Não se aplica"/>
    <s v="Não se aplica"/>
    <x v="4"/>
    <x v="17"/>
    <s v="Sistema de combustão"/>
    <s v="Conforme Observações"/>
    <d v="2020-08-30T08:00:00"/>
    <d v="2020-08-30T15:00:00"/>
    <d v="2020-08-29T19:00:00"/>
    <n v="6.9999999999417923"/>
    <n v="13.000000000116415"/>
    <s v="NÃO"/>
    <x v="0"/>
    <s v="NÃO"/>
    <s v="Manutenção preventiva"/>
    <s v="Manutenção preventiva"/>
    <s v="Manutenção preventiva"/>
    <s v="Manutenção preventiva"/>
    <x v="5"/>
    <s v="7-Serviço"/>
    <n v="20.000000000058208"/>
  </r>
  <r>
    <x v="0"/>
    <x v="5"/>
    <s v="Por volta da 17h41 ocorreu o SD do TG-D causando a parada parcial da unidade ocasionando a parada dos C-123102A e C, C-123101B e E e C-3123701C. Com a queda do TG-D, o TG-B passou para o PREMIX mantendo as demais cargas. Assim que consultada a lista de primeiro do TG-D, havia o alarme ativo de SD LDS65UC006 – SEE BRUCE FOR A DESCRITION. Até que houvesse uma melhor avaliação da falha do TG-D a operação priorizou a partida dos TG’s C e A. Após análise da falha do TG-D onde atuou a proteção LDS65UC006 – SEE BRUCE FOR A DISDRITION, foi identificado que a unidade estava assumindo mais carga de desde as 14h e por volta das 17h41 atingiu o limite do BUDGET do TG-D chagando a 20MW, ocasionando o descarte das cargas de acordo com a matriz de descarte e mais o C-313701C que não era previsto na matriz. Diante da análise foi realizada a partida do TG-D de primeira logo que colocado na barra e iniciada a colocação de carga elétrica, acabou assumindo toda a carga do TG-A devido ao SD do TG-A"/>
    <s v="sim"/>
    <s v="Corretiva"/>
    <s v="Não se aplica"/>
    <s v="Não se aplica"/>
    <x v="4"/>
    <x v="15"/>
    <s v="Controle e monitoramento"/>
    <s v="Não foi realizado nenhuma atuação. Foi entendido o motivo da redução de carga devido atuação do descarte, porém a queda em sí não foi bem avaliada."/>
    <d v="2020-08-30T17:35:00"/>
    <d v="2020-08-30T20:35:00"/>
    <d v="2020-08-23T18:45:00"/>
    <n v="3"/>
    <n v="166.83333333337214"/>
    <s v="SIM"/>
    <x v="1"/>
    <s v="NÃO"/>
    <s v="Em análise"/>
    <s v="5.3-Influências Externas diversas"/>
    <s v="3-Operação/Manutenção"/>
    <s v="3.2-Erro de operação"/>
    <x v="2"/>
    <s v="12-Outra"/>
    <n v="169.83333333337214"/>
  </r>
  <r>
    <x v="0"/>
    <x v="5"/>
    <s v="OI 2023318215 – GE-513201C – Falha de ignição (PST COTUR) – PF: Lucas_x000a_Realizada 3 tentativas de partida sem sucesso por atuação da falha LHH99PT3 – PT3 OVERSPEED SDL. Equipe avaliou o trend, identificando que a velocidade da GG e do motor de partida estavam coerentes. Com isso a equipe foi o sensor em campo identificando a presença de óleo na régua de bornes. Foi realizada a limpeza e reaperto dos bornes dos sensores de velocidade onde permitiram o aperto em torno de ¼ de volta. Durante a avaliação e da equipe no painel na casota, foi identificado um fusível queimado da válvula de dreno da tocha 20FGTORD, o qual foi substituído e normalizado. Superado estas duas etapas tentamos uma nova partida do TG-C (4) também sem sucesso por falha de ignição (RIC). Realizada a ciclagem da velas onde indicou falha nas velas 1A, 7B,8B e 9B e com essas falhas era para a partida do TG-C sem anormalidades. Com estas falhas da velas tentamos mais um partida (5) do TG-C, também sem sucesso por falha na ignição (RIC), vindo a apresentar falha nas velas 1A, 2A, 3A, 1B, 7B, 8B e 9B assim mantendo o TG-C indisponível._x000a_[31/08] Tivémos atraso no início da atividade devido a aplicação do LIBRA e alta demanda para a equipe de utilidades, sendo liberada a PT logo após o almoço. Removidas a velas sendo identificada 1 vela com o isolamento tirncado e 3 desgastadas, as quais foram substituídas e as demais foram passaram por limpeza em bancada. Foi realizado reaperto dos bornes na JB do sistema de ignição dentro do Hood e no painel da casota não sendo identificado nenhum borne folgado. Foram realizados varias ciclagens das velas onde cada teste apresentou falhas diferentes sem manter repetidibilidade de falha em velas específicas ao menos na 1A e 1B."/>
    <s v="sim"/>
    <s v="Corretiva"/>
    <s v="RIC"/>
    <s v="Módulos de excitação"/>
    <x v="4"/>
    <x v="12"/>
    <s v="Sistema de partida"/>
    <s v="Conforme Observações"/>
    <d v="2020-08-30T18:00:00"/>
    <d v="2020-08-31T23:59:00"/>
    <d v="2020-08-27T15:00:00"/>
    <n v="29.983333333279006"/>
    <n v="75"/>
    <s v="NÃO"/>
    <x v="0"/>
    <s v="NÃO"/>
    <s v="Em análise"/>
    <s v="6.4-Desconhecidos"/>
    <s v="Em análise"/>
    <s v="5.5 Desconhecida"/>
    <x v="3"/>
    <s v="11-Combinação"/>
    <n v="104.98333333327901"/>
  </r>
  <r>
    <x v="0"/>
    <x v="5"/>
    <s v="OI 2023318320 – GE-513201A – Falha de posição da VIGV e reaperto geral de bornes PN e JB’s (PST COTUR) – PF: Lucas_x000a_[30/08] Realizadas 3 tentativas de partida sem sucesso por falha de ignição (RIC) conforme indicação na IHM, porém no RIC não indicava falha. Realizamos a ciclagem da velas vindo a apresentar falha somente na vela 1A. Também adentramos ao hood para identificar se as velas estavam centelhando, o que se confirmou com sucesso. Então foi decido realizar uma nova partida dessa vez com sucesso, porém quando TG-A já estava com carga ocorreu o SD do TG-A por falha de posição da VIGV. Desta vez não houve um novo SD devido ao avanço na análise de falha do TG-D e havia realizada a partida do TG-D onde assumiu toda a carga do TG-A_x000a_[31/08] Realizado reaperto Painel de rearranjo XGV: 1/2/3; CJE-VI-GV A (MOOG Controller; LVDT/RVDT Servo módulo A/B e MTL Barrers); GED 00013878 (CJE-5132015A) na régua GI-1/ROW-1 75GGIGVF1 (41/42/43); 75GGIGVF2 (47/48/49); 75GGIGV C1 (192/194/196); 75GGIGV C2 (193/195/197) e Realizado o reaperto na CJE-VI-GV A e GED00013878 (CJE-5132015A). Não foi encontrado anormalidade de reaperto na malha VIGVs). Foi identificado que um cabo do RDTV já sofreu reparo no isolamento, com isso amanhã prosseguiremos na identificação da falha com a remoção do cabo para verificação da continuidade do cabo e verificação do sensor em bancada. _x000a_Foi realizado 75% do reaperto dos bornes com apoio de dois instrumentistas mais o Rodney da elétrica. Foi encontrado mais ou menos uns 15 bornes que deram reaperto de uma volta, mas isso não significa que estava solto. E um disjuntor que teve o reaperto de um dos bornes de 3 voltas. Faltam ainda os seguintes itens: Painel porta de trás TGA 4 Painel porta de trás TGA 3: régua x1020, x1024, x1025, x1026, x1051. x1052, x1053, x2090, x2091, xfg, xfgcc e K1 até K40 e Painel porta da frente TGA 4: Fontes de alimentação, disjuntores, xd1r, xd3p, xd3r e xd2ap._x000a_"/>
    <s v="sim"/>
    <s v="Corretiva"/>
    <s v="VIGV"/>
    <s v="RVDT"/>
    <x v="4"/>
    <x v="17"/>
    <s v="Compressor"/>
    <s v="Conforme Observações"/>
    <d v="2020-08-30T18:00:00"/>
    <d v="2020-08-31T19:00:00"/>
    <d v="2020-08-30T15:00:00"/>
    <n v="24.999999999941792"/>
    <n v="3"/>
    <s v="NÃO"/>
    <x v="0"/>
    <s v="NÃO"/>
    <s v="Em análise"/>
    <s v="6.4-Desconhecidos"/>
    <s v="Em análise"/>
    <s v="5.5 Desconhecida"/>
    <x v="3"/>
    <s v="7-Serviço"/>
    <n v="27.999999999941792"/>
  </r>
  <r>
    <x v="0"/>
    <x v="5"/>
    <s v="OI- 2023151707 - C-123101E: Falha no Controle anti-surge_x000a_Hoje prosseguimos com analise da falha em investigação de campo e teste de modulação da FV, não concluímos devido outros atendimentos, porem foi identificado várias barreiras com as  terminações desconectadas, aparentemente já estavam, mas iremos investigar amanhã. Segue sem alarmes e com comunicação normal._x000a_Thomaz, com isso a programação da Instrumentação do final de semana ficou prejudicada, conforme conversamos amanhã passarei para você o que não foi realizado para reprogramação e/ou mobilização da G&amp;E. _x000a_02/08 - Hoje foi realizada atividade na malha da FV. TMs enviaram sinal do CCC à válvula testando tanto a malha de 4 a 20mA, quanto a malha da solenoide que atua diretamente na válvula. Testes foram feitos com sucesso. Porém ainda não foi possível fazer a verificação física das malhas, que iremos fazer amanhã. Retirado controlador completo NM 10.985.296 do estoque para o K-10. Foram tiradas algumas fotografias do part number, número de série, etc e enviado para equipe de Suporte Técnico para avaliar a compatibilidade deste modelo. _x000a_OBS: Material foi retirado do K-08 sem reserva pois iremos aguardar definição gerencial de aplicar ou não o material após confirmada a compatibilidade._x000a_03/08 - Hoje foi esclarecido pelo time de Suporte Técnico que a solução para este problema será realmente a troca do controlador do CCC. Assim, hoje foram baixadas as configurações dos controladores D e E para comparação com o controlador que saiu de estoque e enviado para Eng. Takahashi para análise. Havia também uma dúvida sobre a versão do SW do controlador, se era a mesma do que substituiu o antigo no venda D. Feita a verificação e as versões são as mesmas. Isso deixa o trabalho um pouco mais fácil. Amanhã Eng. Pedro e TM Caleiras seguem dando andamento na elaboração da IT para troca do controlador._x000a_Status: Em andamento - Disponível_x000a_GPI Automação, favor realizar reserva de 1 UND do NM 10.985.296 referente ao controlador que iremos substituir nesta OM. O material já foi retirado do almoxarifado no final de semana, porém sem reserva, pois iríamos testar a compatibilidade. Hoje tivemos autorização do Ger. Flaviano para fazer a reserva. Sendo assim, peço que faça a reserva e me retorne com o número. Obrigado._x000a_Caleiras, foi indicado pelo Ger. Flaviano que o controlador antigo do CCC seja devolvido A RECUPER para o estoque, para que não seja gerada uma nova compra após a reserva do novo que iremos trocar. Sendo assim, peço que acerte com o GPI esta reserva A RECUPER e faça a entrega do equipamento ao almoxarifado assim que possível. Obrigado._x000a_04/08 - Sem retorno do TM Caleiras e Eng. Takahashi sobre a atividade de hoje no controlador._x000a_GPI AUTOMAÇÃO, ainda estou aguardando a reserva de 1 UND do NM 10.985.296 referente ao controlador nesta OM que havia solicitado ontem. Favor dar atenção._x000a_05/08 - Hoje, com a ajuda do TM Thiago, foi possível fazer a imagem da máquina e instalá-la no laboratório. No período da tarde, equipe tentou fazer a comunicação com o controlador mas sem sucesso. Feito contato com GE no final da tarde para solicitar apoio remoto da CCC amanhã._x000a_06/08 - Seguiu hoje atividade no controlador. Equipe conseguiu contato com a CCC e ao longo do dia todo tentaram comunicar com o controlador mas ainda segue sem sucesso. Ora o problema era na máquina virtual, oera no conversor. Precisaremos definir com Coord. Grandes Máquinas e Gerência se não é o caso de convocar a CCC para configurar o controlador, com o notebook deles, que costuma funcionar._x000a_07/08 - Realizada conexão física ao módulo CCC de acordo com manual do adaptador, mas conexão não foi estabelecida. Houve suporte do fabricante por videoconferência, e tentado conexão com outros adaptadores USB-serial, mas sem sucesso. Em reunião realizada ao final dia junto a equipe de engenharia estamos avaliando a possibilidade compra de dois conversores óticos novos junto ao Antonino e também a planejamento da próxima etapa de troca do módulo, ainda estamos com dificuldade de estabelecer comunicação física com módulo mesmo com suporte técnico da CCC por telefone. Na segunda-feira, devemos definir sobre e estratégia de mobilização da CCC._x000a_12/08 - A equipe de execução estava usando um notebook até a sexta onde apresentou uma falha não aparecendo a máquina virtual para atuar no controlador. Como estava já instalando a máquina virtual equipe aguardou a TIC concluir. Mas o programa não funcionou após intervenção da TIC. Foi pego um outro notebook e reinstalada a máquina virtual vindo a funcionar. O Eng. Takahashi e TM Caleiras estão com uma dúvida sobre os loops testes que tem que ser feito. Em avanço conseguimos os drives para XP, o que não tínhamos até a semana passada e também temos um programa para loop test, o que também não tínhamos. Previsão para amanhã é os testes com o conversor e depois fazer a comunicação com o controlador._x000a_13/08 - Não houve o feedback quanto o avanço do trabalho._x000a_Foi preparada uma placa do controlador para envio a amanhã no primeiro horário para reparo externo na empresa UNIS Group em Americana/SP. Porém não temos ainda a informação de data de retorno do material. Pick-up já saiu hoje com o material, para sair amanhã no primeiro horário._x000a_"/>
    <s v="NÃO"/>
    <s v="Corretiva planejada"/>
    <s v="Controlador Antisurge"/>
    <s v="Placa fonte"/>
    <x v="3"/>
    <x v="14"/>
    <s v="Controle e monitoração"/>
    <s v="Em acompanhamento. Elaborada ARO para operação do controlador com o defeito. Removida a placa fonte para reparo externo, que deve ser concluída em Setembro"/>
    <d v="2020-08-01T08:00:00"/>
    <d v="2020-08-01T08:00:00"/>
    <d v="2020-07-31T19:00:00"/>
    <n v="0"/>
    <n v="13.000000000116415"/>
    <s v="NÃO"/>
    <x v="0"/>
    <s v="NÃO"/>
    <s v="3-Falha na Instrumentação"/>
    <s v="3.1-Falha de Controle"/>
    <s v="Em análise"/>
    <s v="5.4-Outras"/>
    <x v="3"/>
    <s v="2-Reparo"/>
    <n v="13.000000000116415"/>
  </r>
  <r>
    <x v="0"/>
    <x v="5"/>
    <s v="OM 2023165097  -  C-123101E  – Corrigir falha no Booster _x000a_Hoje a instrumentação atuou na verificação da falha do Booster e identificada passagem na válvula solenoide que mantinha o Booster operando (lento) com o compressor operando. Esta falha também acabou gerando um alarme falso de falha no selo pelo PDIT-403. Realizada manutenção na Válvula solenoide conseguindo reparo com limpeza interna, reinstalada e normalizada atuação._x000a_Status: Concluído – disponível_x000a_"/>
    <s v="NÃO"/>
    <s v="Corretiva planejada"/>
    <s v="Compressor Booster"/>
    <s v="SV-01"/>
    <x v="3"/>
    <x v="14"/>
    <s v="Sistema de selagem do eixo"/>
    <s v="Reparo da vávula solenóide do sistema de acionamento pnemático do booster"/>
    <d v="2020-08-01T13:00:00"/>
    <d v="2020-08-01T15:00:00"/>
    <d v="2020-08-01T08:00:00"/>
    <n v="2.0000000000582077"/>
    <n v="4.9999999998835847"/>
    <s v="SIM"/>
    <x v="0"/>
    <s v="NÃO"/>
    <s v="3-Falha na Instrumentação"/>
    <s v="3.3- Sinal/Indicação/Alarme falso"/>
    <s v="3-Operação/Manutenção"/>
    <s v="3.4-Desgaste e deterioção esperados."/>
    <x v="0"/>
    <s v="10-Revisão geral"/>
    <n v="6.9999999999417923"/>
  </r>
  <r>
    <x v="0"/>
    <x v="5"/>
    <s v="OE 2023130753 - PN-C-123101E Alterar SetAlarme PIT + Supressão dos trips por falha XV´s _x000a_Após a decisão de partir o venda C ontem, hoje foi autorizado pelos gerentes realizamos a alteração da lógica de pressurização do venda E (estava programado venda C para esta semana). Atividade realizada com sucesso. Ficou pendente apenas uma nova calibração do PIT para garantir que ele esteja confiável. Será realizada amanhã._x000a_Status: Concluído – Disponível "/>
    <s v="NÃO"/>
    <s v="Preventiva"/>
    <s v="XVs sucção e Descarga"/>
    <s v="PN-C-123101E"/>
    <x v="3"/>
    <x v="14"/>
    <s v="Controle e monitoramento"/>
    <s v="Melhoria: Implementação de trip por pressão para mitigação de falhas por posição das XVs"/>
    <d v="2020-08-04T08:00:00"/>
    <d v="2020-08-04T18:30:00"/>
    <d v="2020-08-01T15:00:00"/>
    <n v="10.5"/>
    <n v="65.000000000058208"/>
    <s v="NÃO"/>
    <x v="0"/>
    <s v="NÃO"/>
    <s v="Manutenção preventiva"/>
    <s v="Manutenção preventiva"/>
    <s v="Manutenção preventiva"/>
    <m/>
    <x v="7"/>
    <s v="4-Ajuste"/>
    <n v="75.500000000058208"/>
  </r>
  <r>
    <x v="0"/>
    <x v="5"/>
    <s v="OM 2023220137 - C-123101B – Falha TE-1231115 – PF: Fernando _x000a_Hoje, fomos informados pelo COTUR da falha do sensor de temperatura TE-115(mancal-B3, axial Vorecon). Foi mobilizado apoio de automação para realizar análise de falha preliminar. Verificamos que este sensor por volta das 05h00 da manhã passou do valor de 67°C para 0°C bruscamente, em seguida permaneceu neste patamar, no entanto, devido a lógica votação deste sensor junto com o TE-116 não houve maiores transtornos para máquina. Pelo histórico que temos essa falha é característica de queima de barreira, foi emitido então OM 2023220137 deixada pronta para caso de intervenção imediata. Este sensor é impeditivo de partida da máquina, com isso, já verificamos com a instrumentação a disponibilidade barreiras intrínsecas reparadas, temos 17 unidades disponíveis no laboratório.  _x000a_"/>
    <s v="NÃO"/>
    <s v="Corretiva planejada"/>
    <s v="TE-115"/>
    <s v="Barreira Intrínseca"/>
    <x v="3"/>
    <x v="26"/>
    <s v="Controle e monitoramento"/>
    <s v="Em acompanhamento. Será realizada manutenção corretiva por oportunidade"/>
    <d v="2020-08-08T05:00:00"/>
    <d v="2020-08-08T05:00:00"/>
    <d v="2020-07-22T16:55:00"/>
    <n v="0"/>
    <n v="396.08333333343035"/>
    <s v="NÃO"/>
    <x v="0"/>
    <s v="NÃO"/>
    <s v="3-Falha na Instrumentação"/>
    <s v="3.2 - Sem sinal/indicação/alarme"/>
    <s v="2-Fabricação/Instalação"/>
    <s v="2.0-Geral"/>
    <x v="1"/>
    <s v="1-Substituição"/>
    <n v="396.08333333343035"/>
  </r>
  <r>
    <x v="0"/>
    <x v="5"/>
    <s v="OM 2022711697 VE-C-123101D-C Revisão geral (PRD COTUR) – PF: Fernando_x000a_Dado prosseguimento na intervenção corretiva no cooler de óleo do venda D pela equipe de mecânica. Foi removido o conjunto completo da área para oficina; retirados os dampers; desmontado mancal e pás do involucro do ventilador. Iniciada a desmontagem dos rolamentos do mancal. Houve apoio da preditiva para avaliação dos rolamentos do mancal, constatado que estavam com os rolamentos danificados, então já aproveitado para substituir os rolamentos do mancal.  Amanhã, será pesado às pás e iniciado o processo de montagem das polias, mancal e das pás do ventilador. Previsão de recomposição em campo estimada para quarta-feira, dia 12/08. _x000a_11/08 - Dado andamento na corretiva do cooler de óleo do venda E. Verificado ângulo das pás e todas estão com o mesmo grau 18.2, marcado pré angulação com punção de bico, cubo e pás com punção numérico para referência na montagem. Remoção da chaveta da polia do torpedo e todas as pás do cubo, tampas dos rolamentos para desmontagem. Empeno do eixo lado polia do torpedo = 0.04mm e lado cubo das pás = 0.02mm. As portinholas do dampers foram guardadas no container da mecânica. Para disponibilizar a partida do ventilador somente com dois coolers foi elaborado junto com COTUR a ARO 2020/237 e feito force pela automação. Caso a máquina tenha de entrar em operação ela já está pronta para partir. Este force será removido ao final da recomposição do ventilador em campo previsto para dia 13/08.  _x000a_12/08 - Realizada a substituição dos rolamentos em bancada, montagem do cubo de fixação das pás, realizada a lavagem das pás e feita nova pesagem das pás._x000a_13/08 - Montado as pás no cubo, instalado o mancal, correia e polias. Instalado em campo, conectado os cabos elétricos. Amanhã será realizado o checklist e testar o equipamento. _x000a_14/08 - Finalizada a montagem do ventilador, realizados testes com sucesso, coletada a vibração e o ventilador ficou OK. Com isso removido o force pela equipe de automação._x000a_"/>
    <s v="NÃO"/>
    <s v="Corretiva planejada"/>
    <s v="VE-C-123101D-C"/>
    <s v="Air Cooler"/>
    <x v="3"/>
    <x v="5"/>
    <s v="Sistema de lubrificação"/>
    <s v="Revisão geral"/>
    <d v="2020-08-05T13:00:00"/>
    <d v="2020-08-14T15:00:00"/>
    <d v="2020-07-14T11:00:00"/>
    <n v="218.00000000005821"/>
    <n v="529.99999999988358"/>
    <s v="NÃO"/>
    <x v="0"/>
    <s v="NÃO"/>
    <s v="1-Falha Mecânica"/>
    <s v="Manutenção preventiva"/>
    <s v="Manutenção preventiva"/>
    <s v="Manutenção preventiva"/>
    <x v="7"/>
    <s v="10-Revisão geral"/>
    <n v="747.99999999994179"/>
  </r>
  <r>
    <x v="0"/>
    <x v="5"/>
    <s v="OI 2023235764 C-123101C – SD do compressor em 13/08 – PF: Fernando_x000a_Logo pela manhã, fomos informados pelo Cotur da queda do compressor de Venda C sem um motivo aparente. Foi feito um diagnóstico na causa da queda do compressor C-123101C e foi encontrado que os XS-16 e XS-17 (PARADA PRESSURIZADA E PARADA DESPRESSURIZADA) entraram ao mesmo tempo. Evidenciando que houve falha no cartão de saída digital do CLP do Controle. TM Danilo foi verificou em campo a  situação do cartão do barramento serial que indicava falha intermitente. Foi encontrado muito óleo no cartão que apresentava falha.  Ao apertar os bornes a falha se tornou permanente. Foi feita a tentativa de inversão dos cartões de barramento serial com o cartão do CLP de Intertravamento que fica na parte traseira do painel. O que retirou a falha dos cartões, mas não comunicou. Foi voltada a configuração inicial dos cartões. O cartão não apresentou estado de falha, porém XS-17 (parada despressurizada) ativado. Não houve tempo hábil até as 19h para verificar se o sinal XS-17 que impedia a partida era válido ou não. Acordado para retornarmos amanhã e atuarmos na correção da falha._x000a_13/08 - Equipe de automação identificou a falha do sinal de parada despressurizada gerado devido ao reset do PLC nas memória flash, subiu com uma versão desatualizada. Foi realizado o download da memória flash eliminando o impeditivo de partida do compressor e iniciada uma sequência de partida do compressor com sucesso. Em avanço a equipe verificou a fixação de todos os cartões, realizou reaperto de bornes, limpeza geral no interior do PN e a substituição da bateria do PLC._x000a_15/08 - Durante o turno da noite fomos informados que o C-123101C havia voltado a ficar indisponível por indicação negativa da variáveis de controle. Foi Verificado pelo TM Danilo e Sugahara e identificada uma chave fusível mal encaixada, sendo refixada e normalizada a indicação assim ficando permissível para partir. Diante das falhas apresentadas, foi realizado reaperto geral do Painel nos Rack’s Bently, CCC, CPL, barreiras intrínsecas, racks 1 e 3. Quando fomos realizar o reaperto do rack 2 do PLC de controle, o módulos de barramento serial assim que iniciado o reaperto apresentou novamente a falha. Com isso foi sacado o cartão de barramento serial identificando novamente a presença de óleo, sendo limpo, reconectado nos slots e reapertado os slots do I/O. Ambas as falhas do dia 13 e 14/08 ocorreram no módulo de barramento serial sendo encontrado óleo nos dois dias. Após a limpeza e reaperto do painel foi realizada a sequência de partida do compressor até o passo 1 com sucesso ficando o compressor disponível._x000a_Supervisor Edinilson: Favor avaliar a possibilidade de instalação de um filtro coalescente na entrada de ar dos painéis para reter o óleo do ar comprimido._x000a_"/>
    <s v="sim"/>
    <s v="Corretiva"/>
    <s v="Cartão de PLC"/>
    <s v="PN-C-123101C"/>
    <x v="3"/>
    <x v="23"/>
    <s v="Controle e monitoramento"/>
    <s v="Limpeza e Reaperto do painel de automação. Em avaliação a implementação de filtros nos painéis de controle"/>
    <d v="2020-08-13T04:30:00"/>
    <d v="2020-08-15T17:30:00"/>
    <d v="2020-07-14T16:55:00"/>
    <n v="60.999999999941792"/>
    <n v="707.58333333337214"/>
    <s v="SIM"/>
    <x v="1"/>
    <s v="NÃO"/>
    <s v="3-Falha na Instrumentação"/>
    <s v="3.3- Sinal/Indicação/Alarme falso"/>
    <s v="3-Operação/Manutenção"/>
    <s v="3.3-Erro de manutenção"/>
    <x v="2"/>
    <s v="10-Revisão geral"/>
    <n v="768.58333333331393"/>
  </r>
  <r>
    <x v="0"/>
    <x v="5"/>
    <s v="OM 2023105785 PN-C-123101C: PIT-1231212: Alterar Set Alarme/testar (PRD MI) – PF: Fernando_x000a_Ontem aproveitamos a presença do TM Sugahara após atividade no TGC para junto com TM Damasco revisitar a Instrução técnica para implementação da melhoria na lógica do PLC da GE. A I.T elaborada tinha algumas inconsistências no passo a passo das etapas de geração de variáveis novas junto com rearranjo das tabelas de memória/comunicação Modbus. Hoje foi realizada pelo TM Damasco a implementação da lógica nova Off-line para deixar tudo pronto para realização do download amanhã em campo. A ideia é primeiro validar a revisão da Instrução Técnica com elaborado original TM Caleiras e em seguida realizar revisão da proposta da lógica elaborada off-line para validação por outro TM de automação conforme procedimento interno da automação. Feito isso, será realizada download da lógica no PLC conforme programado._x000a_24/08 - Hoje conforme combinado, foi realizado a validação tanto da instrução técnica quanto da proposta de lógica off-line revisada pela nossa equipe de suporte técnico. Em seguida, foi realizada download da lógica no PLC da GE com sucesso, em seguida feito teste funcional do instrumento PIT-212 com apoio da instrumentação simulando em campo os valores de pressão para testes funcionais. Atividade demandou um pouco de tempo devido as etapas implementação dos novos registros para o intertravamento e alarme deste instrumento na base de dados, na IHM de campo e na tela da ECOS no K-21. Atividade finalizada com sucesso por volta das 15h00. _x000a_"/>
    <s v="NÃO"/>
    <s v="Preventiva"/>
    <s v="XVs sucção e Descarga"/>
    <s v="PN-C-123101C"/>
    <x v="3"/>
    <x v="23"/>
    <s v="Controle e monitoramento"/>
    <s v="Melhoria: Implementação de trip por pressão para mitigação de falhas por posição das XVs"/>
    <d v="2020-08-24T08:00:00"/>
    <d v="2020-08-24T15:00:00"/>
    <d v="2020-08-15T17:30:00"/>
    <n v="6.9999999999417923"/>
    <n v="206.50000000011642"/>
    <s v="NÃO"/>
    <x v="0"/>
    <s v="NÃO"/>
    <s v="Manutenção preventiva"/>
    <s v="Manutenção preventiva"/>
    <s v="Manutenção preventiva"/>
    <m/>
    <x v="7"/>
    <s v="4-Ajuste"/>
    <n v="213.50000000005821"/>
  </r>
  <r>
    <x v="0"/>
    <x v="5"/>
    <s v="04/08/2020_x000a_PT sem OM (ZF 12491993) – XV-1231503C Falha em válvula (C-123102C) – PF: Boito_x000a_Após a parada do C-123102C para atender ao rodízio de Agosto, OP relatou status de falha na XV-503C (sistema de óleo), que permaneceu fechada quando deveria abrir com o compressor parado. Realizada então atividade imediata através de PT sem OM para corrigir a falha que estava deixando o compressor indisponível. TM Ivan G&amp;E foi destinado a atividade e identificou bloco pneumático com defeito. Foi substituído por um bloco que estava reparado em bancada. Também aproveitado e trocado microswitch preventivamente por orientação do Sup. Thomaz. Válvula testada – OK._x000a_Status: Concluído - Disponível_x000a_GPI Instrumentação, favor criar OM para apontamento da atividade e retornar este email, também encaminhando ao Thomaz e Ignácio. Obrigado."/>
    <s v="sim"/>
    <s v="Corretiva"/>
    <s v="XV-1231503C"/>
    <s v="Bloco pneumático"/>
    <x v="1"/>
    <x v="9"/>
    <s v="Sistema de lubrificação"/>
    <s v="Substituição do bloco pneumático"/>
    <d v="2020-08-04T11:15:00"/>
    <d v="2020-08-04T14:15:00"/>
    <d v="2020-07-16T15:00:00"/>
    <n v="3"/>
    <n v="452.25"/>
    <s v="SIM"/>
    <x v="0"/>
    <s v="NÃO"/>
    <s v="1-Falha Mecânica"/>
    <s v="1.6-Emperramento"/>
    <s v="3-Operação/Manutenção"/>
    <s v="3.1-Serviço fora das condições de projeto"/>
    <x v="3"/>
    <s v="1-Substituição"/>
    <n v="455.25"/>
  </r>
  <r>
    <x v="0"/>
    <x v="5"/>
    <s v="05/08/2020_x000a_OM 2023106276 - TIT-1231505C: Norm. Indicação (C-123102C) – PF: Boito_x000a_Hoje foi realizada atividade no propano C. Foram verificadas as CJs, borneiras e cabeamento do TIT-505C, sem encontrar anormalidades. Foi então decidido substituir o transmissor, que ainda era antigo da Smar. Acreditamos que o problema intermitente estava no instrumento. Está disponível e a OP optou por manter o ARO ativo mais alguns dias._x000a_Status: Concluído – Disponível"/>
    <s v="NÃO"/>
    <s v="Corretiva planejada"/>
    <s v="TIT-1231505C"/>
    <s v="Instrumento"/>
    <x v="1"/>
    <x v="9"/>
    <s v="Controle e monitoramento"/>
    <s v="Substituição do instrumento"/>
    <d v="2020-08-05T08:00:00"/>
    <d v="2020-08-05T18:05:00"/>
    <d v="2020-08-04T14:15:00"/>
    <n v="10.083333333197515"/>
    <n v="17.750000000058208"/>
    <s v="SIM"/>
    <x v="0"/>
    <s v="NÃO"/>
    <s v="3-Falha na Instrumentação"/>
    <s v="3.3- Sinal/Indicação/Alarme falso"/>
    <s v="2-Fabricação/Instalação"/>
    <s v="2.1-Erro de Fabricação"/>
    <x v="1"/>
    <s v="1-Substituição"/>
    <n v="27.833333333255723"/>
  </r>
  <r>
    <x v="0"/>
    <x v="5"/>
    <s v="22/08/2020_x000a_OM 2022945626 B-C-123102B-05A SUBSTIRUIR BOMBA – PF: Boito_x000a_Conforme programado, foi realizada a substituição da bomba danificada por outro sobressalente. No entanto, a bomba nova foi montada, fixada, e feito sua tentativa de alinhamento sem sucesso devido a falha construção física da base ser diferente da original apesar de mesmo mesmo fabricante. Superada essa etapa da fixação e pré-alinhamento foi realizado teste de funcional, a bomba nova apresentou alguns problemas: - Vazamento elevado pela tampa lateral; dificuldade no ajuste a pressão da bomba; e dificuldades no alinhamento. Com isso, optamos por retirar outra bomba disponível no estoque, para isso foi emitida a reserva Nº 95034749-3 uma UNID do NM 10.385.315 Bomba rotat.ind. d/engrenagem p/hidrocar. Foi a troca novamente em campo e desta vez, com a base de fixação corretiva foi realizada o pré alinhamento sem maiores dificuldades. Devido a tardar do horário a finalização da atividade ficou para amanhã logo no primeiro horário. Alinhado com OP caso tenha necessidade de operar com a bomba em emergência ela está em condições._x000a_23/08 - Dado continuidade na corretiva em campo. Realizada a finalização do alinhamento e feito o teste funcional, porém essa outra bomba também nova apresentou vazamento pelo selo. Os mecânicos tentaram sanar o merejamento reapertando os parafusos de fixação do eixo da bomba, mas não houve sucesso. A bomba ficou disponível para operação como reserva crítica, caso tenham de operação deve ser realizado acompanhamento do nível do óleo até o tratamento em definitivo do problema dessas bombas. Verificamos que na oficina temos 4 bombas dessas danificadas para reparo e mais 2 agora, que saíram de campo com o mesmo defeito de vazamento pelo corpo, selo e falha no ajuste de pressão em campo.  Além também de dificuldades de fixação dos parafusos da bomba na base, deve ser feito uma retifica na furação para deixar mais adequada e segura a fixação do equipamento em campo._x000a_GPI-Mecânica: Luís H, favor entrar em contato com a Sra. Isabel do compartilhado para tratar essa questão das duas bombas novas NM 10.385.315 retiradas recentes do almoxarifado apresentaram vazamento em campo, maiores detalhes podem ser coletados com TMs de mecânica. O fornecedor deve trocar/reparar/substituir as bombas em garantia. Temos mais uma unidade em estoque que pode ter o mesmo problema. O almoxarifado deve instruir como devemos proceder com a devolução do material danificado para tratativas internas do almoxarifado junto ao fornecedor. Obrigado. _x000a_Supervisão Mecânica: Aoki, conforme conversamos por gentileza viabilizar junto a equipe de engenharia/fiscalização consulta técnica junto a MYCOM sobre os problemas recorrentes dessa bomba, não temos nada melhor no mercado, e ou algum outro modelo de bomba compatível com confiabilidade que possamos utilizar nesse projeto. Obrigado."/>
    <s v="NÃO"/>
    <s v="Corretiva planejada"/>
    <s v="B-C-123102B-05A"/>
    <s v="Selo mecânico"/>
    <x v="1"/>
    <x v="30"/>
    <s v="Sistema de lubrificação"/>
    <s v="Substituição da bomba"/>
    <d v="2020-08-21T07:40:00"/>
    <d v="2020-08-25T13:53:00"/>
    <d v="2020-07-22T16:00:00"/>
    <n v="102.21666666667443"/>
    <n v="711.66666666674428"/>
    <s v="NÃO"/>
    <x v="0"/>
    <s v="NÃO"/>
    <s v="1-Falha Mecânica"/>
    <s v="1.1-Vazamento"/>
    <s v="2-Fabricação/Instalação"/>
    <s v="2.1-Erro de Fabricação"/>
    <x v="9"/>
    <s v="1-Substituição"/>
    <n v="813.8833333334187"/>
  </r>
  <r>
    <x v="0"/>
    <x v="5"/>
    <s v="24/08/2020_x000a_OM 2022459695 PN-C-123102C: Reaperto de bornes RTA (PRD MI) – PF: Boito_x000a_Após a implementação da melhoria descrita acima no compressor de venda C, iniciamos a atividade de reaperto geral no painel do compressor de propano C conforme ação 2019-010956-A-RTA-007. Foi concluído reaperto geral no painel remota de campo PN-C-123102C-1. Devido ao tardar do horário atividade prossegue amanhã com reaperto do painel principal do PLC._x000a_25/08 - Equipe de automação concluído o reaperto geral no painel principal do compressor de propano C da fase I, a única ressalva informada pelos TMs foi que alguns pontos localizados na região dos bornes fusíveis estavam com torque fora do adequado, item já corrigido. Também foi identificado a presença de um pouco de óleo no interior do painel, foi realizada limpeza e drenagem do copo coletor. Atividade finalizada com sucesso."/>
    <s v="NÃO"/>
    <s v="Preventiva"/>
    <m/>
    <m/>
    <x v="1"/>
    <x v="9"/>
    <s v="Controle e monitoração"/>
    <s v="Reaperto de bornes"/>
    <d v="2020-08-23T08:50:00"/>
    <d v="2020-08-23T19:00:00"/>
    <d v="2020-08-05T18:05:00"/>
    <n v="10.166666666627862"/>
    <n v="422.75000000005821"/>
    <s v="SIM"/>
    <x v="0"/>
    <s v="NÃO"/>
    <m/>
    <m/>
    <m/>
    <m/>
    <x v="7"/>
    <s v="4-Ajuste"/>
    <n v="432.91666666668607"/>
  </r>
  <r>
    <x v="0"/>
    <x v="5"/>
    <s v="26/08/2020_x000a_OI 2023301334 SDV-1231502B: Norm. Atuação (C-123102B) – PF: Boito_x000a_Hoje também tivemos atuação na SDV-502B do compressor de propano B da fase I. Foi montado patamar de acesso a válvula que apresentou falha durante a madrugada indisponibilizando o compressor. Foi verificado que válvula já está com reguladora de ar nova, metálica com filtro, não foi identificado resquício de óleo no filtro. Foram realizados cinco acionamentos de abertura e fechamento com sucesso, porem na sexta tentativa a válvula não modulo. Foi realizado então, troca do conjunto de acionamento pneumático por outro revisado (solenoide+bloco); feito reaperto geral nas conexões/bornes; feito medição de integridade do cabeamento; medido isolação, tensão de acionamento e reaperto todo o trecho do cabeamento desde campo até a entrada do cartão do PLC, nada de anormalidade foi encontrada. Após intervenção foi realizado vários acionamentos, todos com sucesso. Equipamento liberado por volta das 18h00."/>
    <s v="sim"/>
    <s v="Corretiva"/>
    <s v="SDV-1231502B"/>
    <s v="Bloco pneumático"/>
    <x v="1"/>
    <x v="30"/>
    <s v="Sistema de lubrificação"/>
    <s v="Substituído bloco pneumático"/>
    <d v="2020-08-26T07:00:00"/>
    <d v="2020-08-26T19:00:00"/>
    <d v="2020-08-25T13:53:00"/>
    <n v="12"/>
    <n v="17.116666666581295"/>
    <s v="SIM"/>
    <x v="0"/>
    <s v="NÃO"/>
    <s v="1-Falha Mecânica"/>
    <s v="1.6-Emperramento"/>
    <s v="3-Operação/Manutenção"/>
    <s v="3.1-Serviço fora das condições de projeto"/>
    <x v="3"/>
    <s v="1-Substituição"/>
    <n v="29.116666666581295"/>
  </r>
  <r>
    <x v="0"/>
    <x v="5"/>
    <s v="27/08/2020_x000a_OM 2022807524 B-C-3123102B-01A Sanar vazamento do tubing Selagem (PST COTUR) – PF: Boito_x000a_Com a  parada do compressor tivemos a oportunidade de eliminar o vazamento. Com isso foi realizada a substituição da conexão e tubing sendo eliminado vazamento. Não realizado testes devido estar com o libra aplicado."/>
    <s v="NÃO"/>
    <s v="Corretiva planejada"/>
    <s v="B-C-3123102B-01A"/>
    <s v="Tubing da selagem"/>
    <x v="1"/>
    <x v="2"/>
    <s v="Sistema de lubrificação"/>
    <s v="Substituído o tubing da selagem"/>
    <d v="2020-08-27T08:00:00"/>
    <d v="2020-08-27T12:00:00"/>
    <d v="2020-06-10T09:00:00"/>
    <n v="3.9999999999417923"/>
    <n v="1871.0000000000582"/>
    <s v="SIM"/>
    <x v="0"/>
    <s v="NÃO"/>
    <s v="1-Falha Mecânica"/>
    <s v="1.1-Vazamento"/>
    <s v="3-Operação/Manutenção"/>
    <s v="3.3-Erro de manutenção"/>
    <x v="9"/>
    <s v="1-Substituição"/>
    <n v="1875"/>
  </r>
  <r>
    <x v="0"/>
    <x v="5"/>
    <s v="01/08/2020_x000a_OM 2023113449 - M-B-123701A Substituir rolamento – PF: Boito_x000a_Concluído o alinhamento  e realizado teste operacional, OK_x000a_Status: Concluído, operando"/>
    <s v="NÃO"/>
    <s v="Intervenção por condição"/>
    <s v="M-B-123701A"/>
    <s v="Rolamento"/>
    <x v="2"/>
    <x v="50"/>
    <s v="Bombas"/>
    <s v="Substituição do rolamento"/>
    <d v="2020-08-01T00:00:00"/>
    <d v="2020-08-01T15:20:00"/>
    <d v="2020-07-31T18:00:00"/>
    <n v="15.333333333372138"/>
    <n v="6"/>
    <s v="SIM"/>
    <x v="0"/>
    <s v="NÃO"/>
    <s v="1-Falha Mecânica"/>
    <s v="1.2-Vibração"/>
    <s v="3-Operação/Manutenção"/>
    <s v="3.4-Desgaste e deterioção esperados."/>
    <x v="0"/>
    <s v="1-Substituição"/>
    <n v="21.333333333372138"/>
  </r>
  <r>
    <x v="0"/>
    <x v="5"/>
    <s v="04/08/2020_x000a_INFORMATIVO - B-123703A – Temp. Alta na Sobreposta do Selo – PF: Boito_x000a_Após identificação através de ronda ontem de alta temperatura na sobreposta do selo, foram tiradas algumas fotos com câmera termográfica confirmando temperatura em torno de 136°C. Foi então indicado por TM Góbis a parada da bomba. Está sendo discutido entre Góbis, Boito e Aoki a estratégia para intervenção. Nos próximos dias teremos novidades. Por ora, a bomba segue disponível como segunda opção._x000a_10/08/2020_x000a_OM 2023076008 B-123703A Análise temperatura alta sobreposta (PFCEO+PST COTUR) – PF: Boito_x000a_Hoje conforme combinado tivemos a vinda do TM Góbis para avaliação em campo na bomba B-123701A. Logo primeiro horário foi realizado avaliação na B-123701B para coleta de dados de referência de termografia para avaliação da bomba B. Foi realizada a troca da bomba antes do horário do almoço com a bomba operando com mais de uma hora de operação. Na avaliação realizada foi constatada temperatura realmente elevada na sobreposta, a causa desta temperatura alta tem como principal fator o sistema de refrigeração, que está aparentemente sem circulação, essa constatação foi verificada através de termográfica linhas de entrada e saída do permutador, o valor da temperatura no selo está em torno de 150ºC, de fato não está havendo troca térmica. A sobreposta do selo está sem nenhuma refrigeração equalizando com a temperatura do fluido bombeado. Na B-123703B esse delta é em torno de 20°C. Em alinhamento com OP foi acordado por deixarmos essa bomba como “disponível- reserva crítica”, considerando que a bomba está atendendo a vazão da unidade e também o selo pode atingir até o limite de 180ºC em operação. Obs.: Caso a operação tenha que entrar com essa bomba deverá ser feito ronda de acompanhamento diário pela preditiva com limites pré-definidos máximo de temperatura n selo de forma a garantir as condições adequadas de segurança de processo. Solicitado ao GPI para priorizar a delineamento das recomendações para corretiva em campo na programação da semana S#34 sem falta. _x000a_GPI-Mecânica: Luis H, prioridade máxima nessa tarefa, o Góbis ficou de passar amanhã parecer mais detalhado contendo todas as recomendações para planejamento da intervenção corretiva. Obrigado  _x000a_20/08 - Realizado hoje flushing do sistema de selagem da bomba, com a orientação do TM Góbis. Não foi percebida nenhuma obstrução no sistema. Sendo assim, agora iremos testar novamente a bomba na próxima segunda-feira, com acompanhamento da Preditiva. Caso o sintoma de alta temperatura no selo se mantenha, tudo indica que o selo deverá ser mesmo trocado._x000a_24/08 - Hoje, conforme previsto, foi colocado a bomba B-123703A em operação por volta das 08h50 para realização de coleta de temperatura no selo pelo preditiva. Por volta das 10h30 foi realizada nova coleta e constatado uma redução significativa na temperatura da sobreposta, essa temperatura estava em torno de 155ºC antes da intervenção e agora a temperatura ficou em torno de 90ºC. A equipe de caldeiraria informou que na intervenção da semana passada, dia 21/08 foi retirada bastante sujeira do interior das linhas do plano de selagem (Flushing). Essa coleta já foi avaliada pelo TM Góbis que recomendou que mantivéssemos a bomba em operação para nova coleta amanhã, e se ela se manter nesse patamar de temperatura, poderemos realizar a entrega em definitivo do equipamento. Foi acordado COTUR para realização de ronda durante a noite para acompanhar essa temperatura, colocamos um limite de 150ºC para ser bem conservador, acima deste valor a bomba deve ser parada e feito sua troca pela B-123703B. Se tudo correr bem, e a temperatura se manter estável, após a nova coleta amanhã o mesmo deve se mantido em operando em atendimento do rodízio do mês._x000a_25/08 -  Hoje tivemos da informação da operação que durante o acompanhamento da temperatura pela ronda do turno da noite, os valores da sobreposta ficaram variando entre 91ºC a 95ºC. Conforme combinado, logo no primeiro horário tivemos uma coleta da preditiva nessa bomba, os valores da sobreposta do selo ficaram estáveis em média de 92ºC, com isso, a bomba foi liberada em definitivo para operação. Equipamento foi mantido operando em atendimento ao rodízio do mês. Dado baixa no item na PST do COTUR e no PFCEO."/>
    <s v="NÃO"/>
    <s v="Corretiva planejada"/>
    <s v="B-123703A"/>
    <s v="Sistema de selagem"/>
    <x v="2"/>
    <x v="94"/>
    <s v="Bombas"/>
    <s v="Flushing do sistema de selagem"/>
    <d v="2020-08-20T08:20:00"/>
    <d v="2020-08-21T15:00:00"/>
    <m/>
    <n v="30.666666666744277"/>
    <n v="1057520.3333333333"/>
    <s v="SIM"/>
    <x v="0"/>
    <s v="NÃO"/>
    <s v="5-Falha Externa"/>
    <s v="5.1-Obstrução/Bloqueio/Entupimento"/>
    <s v="3-Operação/Manutenção"/>
    <s v="3.1-Serviço fora das condições de projeto"/>
    <x v="0"/>
    <s v="7-Serviço"/>
    <n v="1057551"/>
  </r>
  <r>
    <x v="0"/>
    <x v="5"/>
    <s v="06/08/2020_x000a_OM 2023098910 - B-2123101B Corrigir vazamento no Cabeçote 1º e 2º (PST COTUR – Prazo 16/08) – PF: Boito_x000a_Realizada montagem de pau de carga para atuação da mecânica nesta bomba na próxima semana._x000a_11/08 - Hoje conforme programado foi realizada o raqueteamento da bomba de MEG B da UAPO II. Foram removidos os spools de sucção e descarga. Previsto para amanhã o início da atividade principal de mecânica._x000a_12/08 - Iniciada a intervenção para sanarmos o vazamento pela junta da tampa do cabeçote 1 e 2, chegando ao local foi realizada a conferencia do torque dos estojos de fixação da tampa antes da abertura da bomba. Foi identificado que os torques dos estojos estavam abaixo do torque informado no manual, com isso a equipe aplicou o torque recomendado, completou o nível de óleo dos cabeçotes liberando a reinstalação dos spolls._x000a_13/08 - Finalizada a instalação dos spools de sucção e descarga da bomba e devido à alta demanda da operação não foi possível realizar a remoção do libra a tempo para a realização de testes. Acordado com a operação que a bomba está disponível, porém os testes serão realizados amanhã pela manhã com a partida acompanhada da bomba._x000a_OBS: Durante a manutenção foi percebido que possui um outro vazamento pelo stroke, onde estamos ainda identificando os materiais que provavelmente serão substituídos, e como no stroke não precisa da bomba raqueteada, foi decidido liberar a bomba até conseguirmos planejar a atividade com mais calma_x000a_14/08 - Realizada a partida bomba com sucesso não apresentando vazamento pelos cabeçotes. Existe pequeno vazamento pelo retentor do eixo do stroke 1 e 2 e pelo eixo de saída da redutora, está sendo delineado desta OM para programação futura. Bomba parada para atendimento ao rodízio."/>
    <s v="NÃO"/>
    <s v="Corretiva planejada"/>
    <s v="B-2123101B"/>
    <s v="Junta da tampa do cabeçote do 1º e 2º stroke."/>
    <x v="2"/>
    <x v="22"/>
    <s v="bombas"/>
    <s v="Reaperto dos parafusos de fixação da tampa dos cabeçotes"/>
    <d v="2020-08-11T00:00:00"/>
    <d v="2020-08-14T10:00:00"/>
    <d v="2020-06-16T15:00:00"/>
    <n v="81.999999999941792"/>
    <n v="1329"/>
    <s v="SIM"/>
    <x v="0"/>
    <s v="NÃO"/>
    <s v="1-Falha Mecânica"/>
    <s v="1.5-Afrouxamento"/>
    <s v="3-Operação/Manutenção"/>
    <s v="3.3-Erro de manutenção"/>
    <x v="9"/>
    <s v="4-Ajuste"/>
    <n v="1410.9999999999418"/>
  </r>
  <r>
    <x v="0"/>
    <x v="5"/>
    <s v="13/08/2020_x000a_OM 2023213898 B-2621301A – PDIT-2621303A1/A2 Verificar e corrigir falha (PST COTUR) – PF: Boito_x000a_Foram efetuados os testes da parte elétrica com geração de sinal analógico, tempo de respostas, ranges dos instrumentos, damping, etc... Foi realizado a sangria do instrumento restando para amanhã partida de teste da bomba. Será alinhado amanhã no redia das 08h a partida de teste da bomba ainda pela manhã._x000a_14/08 - Acordado no redia das 8h e foi autorizada a parada do bombeio com a bomba principal B e realizar a partida da OCVAP II com a bomba principal A. Partida com a bomba principal A realizado com sucesso de primeira. Foi avaliado pelo Boito e esta bomba já partiu com uma pressão mais alta, porém a bomba estava despressurizada para a intervenção. Essa partida ocorreu com o tanque 2 em 20%. Acordado com o Cotur de realizar nova partida com a bomba principal A, no próximo bombeio previsto para a madrugada de sábado para domingo._x000a_16/08 - Foram realizadas 3 tentativas de partida sem sucesso da bomba B-2621301A indicando falha no PIT-303-01 (LOA). Com isso o bombeio foi iniciado com a bomba principal B._x000a_17/08 - Realizada a troca de posição dos PDITs dos planos de selagem LA e LOA, conforme combinado, em atividade de Instrumentação e Mecânica. Por volta de 17h30, foi autorizado pelo CNCL a partida da bomba para teste. TMs de Instrumentação acompanharam em campo e Eng. Boito de casa pelo PI. Só de pressurizar a bomba, antes da partida, observou-se que o comportamento de atraso na indicação de pressão que estávamos verificando no PDIT trocou de lado, LOA pelo LA, indicando que realmente o problema deve estar no transmissor. Foi realizada a partida com sucesso e acertado com COTUR Medeiros que permaneçamos operando com esta bomba até esgotar o tanque, o que deve ocorrer já nesta noite. Amanhã Thomaz e Boito irão definir os próximos passos para fechar a análise e partirmos para a troca do instrumento, se for mesmo o caso._x000a_18/08 - Após a conclusão de ontem de que o problema realmente é no transmissor, hoje foi identificado pela equipe a compatibilidade do NM 11.462.505, disponível na UTGC (0234) para troca. De imediato, aberta SST para extensão do NM e priorizado atendimento com a Sabrina. Envolvido também já o SBS (Mauro) na priorização do tratamento desta transferência, fazendo contato com o pessoal de Linhares para adiantar o que for possível_x000a_19/08 - Hoje já tivemos a conclusão da SST para extensão do NM para a UTGCA. Confirmada a compatibilidade do material com Sup. Thomaz e a equipe de Linhares prontamente cedeu o mesmo. Realizada então a reserva 96498850 -2 nesta OM, gerando o PTM 4510360808, já aprovado pelo Ger. Flaviano o transporte emergencial. Amanhã cedo teremos uma previsão do SBS de quando receberemos o transmissor._x000a_20/08 - Mauro informou prazo máximo chegada do material na UTGCA até 28/08, no entanto, já sinalizado que o equipamento está sendo coletado hoje e será enviado por aéreo amanhã, podendo chegar amanhã mesmo. Sendo assim, já acordada a programação para a Semana 35, para o dia 28/08. _x000a_21/08 – OM 2023280078: Hoje foi realizada atividade imediata de Automação no PDIT-303A2 da B-2621301A, alterando o timer do PDSLL-2621303A2 durante a partida de 3 segundos para 5 minutos, conforme GM G&amp;E/UN-AGN/APSP/OP-UTGCA 2020/0020. Ficará assim temporariamente até a troca do PDIT, que deve ocorrer na semana que vem, e poderemos voltar com os valores originais. Acompanhando o andamento do PTM, o material chegou na transportadora apenas no fim da tarde, após aéreo do ES para SP. Sendo assim, foi autorizado que seja entregue apenas amanhã cedo._x000a_22/08 - Recebido hoje na parte da tarde o PTM 4510360808 emergencial oriundo da UTGC de linhares uma unidade do NM 11.462.505 Transm.pressão dif. 1,4a140kgf/cm2. O material foi conferido e encaminhado para oficina de instrumentação. Será programado para semana S#35 a substituição deste instrumento após a parada, dia 28/08 para saneamento da falha do PDIT-301-A1. _x000a_27/08 – OM 2023281272: Realizada a substituição do transmissor 302A (LA), calibrado, feito sangria do fluído de selagem e realizado testes de sinal com a ECOS. Próximo passo agora é resolvermos a XV-302 para realizarmos a partida da bomba._x000a_29/08 - Hoje por volta das 18h10, foi realizada a partida do OCVAP II com a B-6313101A e B-2621301A com sucesso na primeira tentativa."/>
    <s v="NÃO"/>
    <s v="Corretiva planejada"/>
    <s v="PDIT-26213303-A1"/>
    <s v="Instrumento"/>
    <x v="2"/>
    <x v="45"/>
    <s v="Bombas"/>
    <s v="Substituição do instrumento."/>
    <d v="2020-08-13T08:00:00"/>
    <d v="2020-08-13T17:00:00"/>
    <d v="2020-07-17T17:00:00"/>
    <n v="9"/>
    <n v="639"/>
    <s v="SIM"/>
    <x v="0"/>
    <s v="NÃO"/>
    <s v="3-Falha na Instrumentação"/>
    <s v="3.3- Sinal/Indicação/Alarme falso"/>
    <s v="3-Operação/Manutenção"/>
    <s v="3.1-Serviço fora das condições de projeto"/>
    <x v="3"/>
    <s v="1-Substituição"/>
    <n v="648"/>
  </r>
  <r>
    <x v="0"/>
    <x v="5"/>
    <s v="13/08/2020_x000a_OM 2023213898 B-2621301A – PDIT-2621303A1/A2 Verificar e corrigir falha (PST COTUR) – PF: Boito_x000a_Foram efetuados os testes da parte elétrica com geração de sinal analógico, tempo de respostas, ranges dos instrumentos, damping, etc... Foi realizado a sangria do instrumento restando para amanhã partida de teste da bomba. Será alinhado amanhã no redia das 08h a partida de teste da bomba ainda pela manhã._x000a_14/08 - Acordado no redia das 8h e foi autorizada a parada do bombeio com a bomba principal B e realizar a partida da OCVAP II com a bomba principal A. Partida com a bomba principal A realizado com sucesso de primeira. Foi avaliado pelo Boito e esta bomba já partiu com uma pressão mais alta, porém a bomba estava despressurizada para a intervenção. Essa partida ocorreu com o tanque 2 em 20%. Acordado com o Cotur de realizar nova partida com a bomba principal A, no próximo bombeio previsto para a madrugada de sábado para domingo._x000a_16/08 - Foram realizadas 3 tentativas de partida sem sucesso da bomba B-2621301A indicando falha no PIT-303-01 (LOA). Com isso o bombeio foi iniciado com a bomba principal B._x000a_17/08 - Realizada a troca de posição dos PDITs dos planos de selagem LA e LOA, conforme combinado, em atividade de Instrumentação e Mecânica. Por volta de 17h30, foi autorizado pelo CNCL a partida da bomba para teste. TMs de Instrumentação acompanharam em campo e Eng. Boito de casa pelo PI. Só de pressurizar a bomba, antes da partida, observou-se que o comportamento de atraso na indicação de pressão que estávamos verificando no PDIT trocou de lado, LOA pelo LA, indicando que realmente o problema deve estar no transmissor. Foi realizada a partida com sucesso e acertado com COTUR Medeiros que permaneçamos operando com esta bomba até esgotar o tanque, o que deve ocorrer já nesta noite. Amanhã Thomaz e Boito irão definir os próximos passos para fechar a análise e partirmos para a troca do instrumento, se for mesmo o caso._x000a_18/08 - Após a conclusão de ontem de que o problema realmente é no transmissor, hoje foi identificado pela equipe a compatibilidade do NM 11.462.505, disponível na UTGC (0234) para troca. De imediato, aberta SST para extensão do NM e priorizado atendimento com a Sabrina. Envolvido também já o SBS (Mauro) na priorização do tratamento desta transferência, fazendo contato com o pessoal de Linhares para adiantar o que for possível_x000a_19/08 - Hoje já tivemos a conclusão da SST para extensão do NM para a UTGCA. Confirmada a compatibilidade do material com Sup. Thomaz e a equipe de Linhares prontamente cedeu o mesmo. Realizada então a reserva 96498850 -2 nesta OM, gerando o PTM 4510360808, já aprovado pelo Ger. Flaviano o transporte emergencial. Amanhã cedo teremos uma previsão do SBS de quando receberemos o transmissor._x000a_20/08 - Mauro informou prazo máximo chegada do material na UTGCA até 28/08, no entanto, já sinalizado que o equipamento está sendo coletado hoje e será enviado por aéreo amanhã, podendo chegar amanhã mesmo. Sendo assim, já acordada a programação para a Semana 35, para o dia 28/08. _x000a_21/08 – OM 2023280078: Hoje foi realizada atividade imediata de Automação no PDIT-303A2 da B-2621301A, alterando o timer do PDSLL-2621303A2 durante a partida de 3 segundos para 5 minutos, conforme GM G&amp;E/UN-AGN/APSP/OP-UTGCA 2020/0020. Ficará assim temporariamente até a troca do PDIT, que deve ocorrer na semana que vem, e poderemos voltar com os valores originais. Acompanhando o andamento do PTM, o material chegou na transportadora apenas no fim da tarde, após aéreo do ES para SP. Sendo assim, foi autorizado que seja entregue apenas amanhã cedo._x000a_22/08 - Recebido hoje na parte da tarde o PTM 4510360808 emergencial oriundo da UTGC de linhares uma unidade do NM 11.462.505 Transm.pressão dif. 1,4a140kgf/cm2. O material foi conferido e encaminhado para oficina de instrumentação. Será programado para semana S#35 a substituição deste instrumento após a parada, dia 28/08 para saneamento da falha do PDIT-301-A1. _x000a_27/08 – OM 2023281272: Realizada a substituição do transmissor 302A (LA), calibrado, feito sangria do fluído de selagem e realizado testes de sinal com a ECOS. Próximo passo agora é resolvermos a XV-302 para realizarmos a partida da bomba._x000a_29/08 - Hoje por volta das 18h10, foi realizada a partida do OCVAP II com a B-6313101A e B-2621301A com sucesso na primeira tentativa."/>
    <s v="NÃO"/>
    <s v="Corretiva planejada"/>
    <s v="PDIT-26213303-A1"/>
    <s v="Instrumento"/>
    <x v="2"/>
    <x v="45"/>
    <s v="Bombas"/>
    <s v="Substituição do instrumento."/>
    <d v="2020-08-17T14:20:00"/>
    <d v="2020-08-17T18:00:00"/>
    <d v="2020-08-13T17:00:00"/>
    <n v="3.6666666667442769"/>
    <n v="93.333333333197515"/>
    <s v="SIM"/>
    <x v="0"/>
    <s v="NÃO"/>
    <s v="3-Falha na Instrumentação"/>
    <s v="3.3- Sinal/Indicação/Alarme falso"/>
    <s v="3-Operação/Manutenção"/>
    <s v="3.1-Serviço fora das condições de projeto"/>
    <x v="3"/>
    <s v="1-Substituição"/>
    <n v="96.999999999941792"/>
  </r>
  <r>
    <x v="0"/>
    <x v="5"/>
    <s v="25/08/2020_x000a_OI 2023293830 XV-2621302A - Falha de abertura/fechamento (PST COTUR) – PF: Boito_x000a_Hoje tivemos atuação extro-pragramada para corretiva na XV-302A descarga da bomba principal A. Logo no primeiro horário foi montado patamar de acesso pela equipe de andaime, tivemos bastante atraso na liberação da etapa da elétrica devido a necessidade de revisão do libra aplicado. Superado essa etapa, na parte da tarde foi realizado a substituição da barreira danificada por sobressalente, porém após a energização da válvula ela apresentou uma nova falha, indicativo de falha de posição, provavelmente com a queima da barreira ela perdeu a configuração dos limites de posição. Devido ao tardar do horário foi acordado com a operação a continuidade da atividade amanhã.    _x000a_26/08 - Dado continuidade na corretiva na XV-302A. Tivemos bastante atraso na liberação dessa OM devido a outras priorizações de atividades com maior criticidade para restabelecer parque de grandes máquinas. Atividade só foi liberada em campo após o horário do almoço. TM Rodney tentou realizar o ajuste de posição da válvula, mas não houve sucesso. Realizamos a substituição do potenciômetro interno de posição por outro remanescente de válvula ARECUPER, mas também não houve sucesso. Devido ao tardar do horário atividade continua amanhã, vamos avaliar se temos sobressalente em estoque ou alguma outra alternativa para restabelecer essa válvula. Por ora, a bomba principal A segue indisponível devido a essa falha na válvula de descarga._x000a_27/08 - Dado prosseguimento na verificação da falha de acionamento indicando uma possível falha no sensor de posição. Em contato com um fornecedor onde o trocamos informações sobre a falha e o mesmo sinalizou que é pouco provável que seja uma falha do sensor de posição, indicando que seja avaliada as placas da válvula onde é causada as maiores falhas. Retiramos a válvula nova do estoque para utilizarmos a placa em campo. Porém ao abrir o atuador em bancada foi observado que as placas da válvula nova possui conectores diferentes da placas instaladas em campo impossibilitando a utilização somente da placa. Verificado no estoque a existência de duas válvulas A RECUPER, foi aberto o aos atuadores e as placas são compatíveis sendo removidas para instalação e teste amanhã pela manhã._x000a_28/08 - Realizada a substituição do limite de posição da XV eliminando a falha e realizado os testes em local com sucesso. Com a parada do bombeio as 16h foi possível realizar os testes em remoto que correspondeu com sucesso. Acordado com o Cotur para tentarmos a nova partida do sistema com esta bomba afim de testes quanto ao reparo da XV-302A quanto a substituição do PDIT-303-2A."/>
    <s v="sim"/>
    <s v="Corretiva"/>
    <s v="XV-2621302A"/>
    <s v="Barreira e limite de posição"/>
    <x v="2"/>
    <x v="45"/>
    <s v="Bombas"/>
    <s v="Substituição da barreira e limite de posição"/>
    <d v="2020-08-25T08:00:00"/>
    <d v="2020-08-28T17:00:00"/>
    <d v="2020-08-17T18:00:00"/>
    <n v="81"/>
    <n v="182.00000000005821"/>
    <s v="SIM"/>
    <x v="0"/>
    <s v="NÃO"/>
    <s v="2-Falha de Material"/>
    <s v="2.7-Sobreaquecimento"/>
    <s v="3-Operação/Manutenção"/>
    <s v="3.4-Desgaste e deterioção esperados."/>
    <x v="3"/>
    <s v="1-Substituição"/>
    <n v="263.00000000005821"/>
  </r>
  <r>
    <x v="0"/>
    <x v="5"/>
    <s v="29/08/2020_x000a_OM 2023279688 XV-6313103 Verificar falha/não abre – PF: Boito_x000a_Conforme  programado foi realizada a verificação da falha da válvula sendo identificada a falha no sensor de posição o qual foi substituído por sobressalente e realizado testes em local e remoto com sucesso, disponibilizando a bomba para operação._x000a_GPI e Sup. Daniel, favor verificar a existência de NM no SAP para esta chave de posição para parametrização em estoque. Para restabelecer o funcionamento destas XV’s, estamos retirando componentes das válvulas A RECUPER por não termos sobressalente."/>
    <s v="NÃO"/>
    <s v="Corretiva planejada"/>
    <s v="XV-6313103"/>
    <s v="Sensor de posição"/>
    <x v="2"/>
    <x v="90"/>
    <s v="Bombas"/>
    <s v="Substituição do instrumento."/>
    <d v="2020-08-29T08:00:00"/>
    <d v="2020-08-29T18:00:00"/>
    <d v="2019-08-23T17:00:00"/>
    <n v="9.9999999999417923"/>
    <n v="8919"/>
    <s v="SIM"/>
    <x v="0"/>
    <s v="NÃO"/>
    <s v="3-Falha na Instrumentação"/>
    <s v="3.3- Sinal/Indicação/Alarme falso"/>
    <s v="3-Operação/Manutenção"/>
    <s v="3.4-Desgaste e deterioção esperados."/>
    <x v="3"/>
    <s v="1-Substituição"/>
    <n v="8928.9999999999418"/>
  </r>
  <r>
    <x v="0"/>
    <x v="5"/>
    <s v="OM 2023150696 B-2123701B Substituir Rolamento e Ajusta (PFCEO) – PF: Suzuki_x000a_Hoje foi removido a bomba e levado para o k-10 para a substituição de rolamentos. Segue amanhã._x000a_Status: Em andamento – indisponível_x000a_"/>
    <s v="sim"/>
    <s v="Corretiva"/>
    <s v="eixo"/>
    <s v="rolamento"/>
    <x v="2"/>
    <x v="96"/>
    <s v="Bombas"/>
    <s v="Troca das peças defeituosas."/>
    <d v="2020-08-01T00:00:00"/>
    <d v="2020-08-07T19:00:00"/>
    <d v="2020-07-31T23:59:00"/>
    <n v="162.99999999994179"/>
    <n v="1.6666666720993817E-2"/>
    <s v="NÃO"/>
    <x v="0"/>
    <s v="NÃO"/>
    <s v="1-Falha Mecânica"/>
    <s v="1.6-Emperramento"/>
    <s v="Em análise"/>
    <s v="Em análise"/>
    <x v="1"/>
    <s v="2-Reparo"/>
    <n v="163.01666666666279"/>
  </r>
  <r>
    <x v="0"/>
    <x v="0"/>
    <s v="OI 2023318320 – GE-513201A – Falha de posição da VIGV e reaperto geral de bornes PN e JB’s (PST COTUR) – PF: Lucas_x000a_[01/09] Hoje foi dado continuidade na atividade no TG-A. Foi concluído todo o reaperto geral de bornes que havia sido iniciado ontem. Segundo relato do TM Danilo Sugahara, não foi encontrado nenhum ponto muito folgado. TMs de Automação acompanharam os alarmes na IHM do TG-A enquanto o reaperto era realizado e nenhum sumiu após os reapertos. Assim, tudo indica que os alarmes estavam mesmo associados à questão do RVTD. Foi identificado pela equipe um pequeno ponto de calor no multicabo do RVDT. Foi realizada inspeção dos cabos internos, sem anormalidades. Foi então realizada uma nova isolação dos cabos. Então a falha sumiu. Também sumiu a falha da outra VIGV que já vinha forçada. TG novamente disponível."/>
    <s v="sim"/>
    <s v="Corretiva"/>
    <s v="VIGV"/>
    <s v="RVDT"/>
    <x v="4"/>
    <x v="17"/>
    <s v="Compressor"/>
    <s v="Conforme Observações"/>
    <d v="2020-09-01T07:00:00"/>
    <d v="2020-09-01T19:00:00"/>
    <d v="2020-08-31T23:59:00"/>
    <n v="12"/>
    <n v="7.0166666666627862"/>
    <s v="NÃO"/>
    <x v="0"/>
    <s v="NÃO"/>
    <s v="Em análise"/>
    <s v="6.4-Desconhecidos"/>
    <s v="Em análise"/>
    <s v="5.5 Desconhecida"/>
    <x v="3"/>
    <s v="7-Serviço"/>
    <n v="19.016666666662786"/>
  </r>
  <r>
    <x v="0"/>
    <x v="0"/>
    <s v="OI 2023318320 – GE-513201A – Falha de posição da VIGV e reaperto geral de bornes PN e JB’s (PST COTUR) – PF: Lucas_x000a_06/09 - Hoje foi definido pela remoção do sensor do TG-B para normalização do TG-A, sendo esta máquina que ficara em operação para liberação do TG-B para a realização de diversas atividades. Após a substituição do sensor no TG-A, foi realizada a calibração com acompanhamento da Siemens foi colocado o TG em operação as 18hs . "/>
    <s v="NÃO"/>
    <s v="Corretiva"/>
    <s v="VIGV"/>
    <s v="RVDT"/>
    <x v="4"/>
    <x v="17"/>
    <s v="Compressor"/>
    <s v="Conforme Observações"/>
    <d v="2020-09-06T07:00:00"/>
    <d v="2020-09-06T18:00:00"/>
    <d v="2020-09-02T11:00:00"/>
    <n v="11.000000000058208"/>
    <n v="91.999999999883585"/>
    <s v="NÃO"/>
    <x v="0"/>
    <s v="NÃO"/>
    <s v="Em análise"/>
    <s v="6.4-Desconhecidos"/>
    <s v="Em análise"/>
    <s v="5.5 Desconhecida"/>
    <x v="3"/>
    <s v="7-Serviço"/>
    <n v="102.99999999994179"/>
  </r>
  <r>
    <x v="0"/>
    <x v="0"/>
    <s v="OI 2023318215 – GE-513201C – Falha de ignição (PST COTUR) – PF: Lucas_x000a_[01/09] Dando prosseguimento na intervenção, foi identificado um LED aceso correspondente a problema de comunicação. Realizada reserva manual 97230367 de 1 UND do módulo completo de ignição dos TGs, NM 11.197.038 e removido apenas o cabo de comunicação para troca. Foi realizada a troca do cabo, mas sem sucesso para sumir a falha. Equipe então partiu para inverter cabos da vela (1A por 7A), mas também sem sucesso. Atividade continua amanhã._x000a_02/09 - Hoje equipe seguiu dando prioridade na atividade no RIC do TG-C. Eng. Fernando manteve contato o dia todo com o Suporte da Siemens, enquanto TM Martins e Fazzini atuavam nas recomendações em campo. Foi realizada uma árvore de falhas para auxiliar na análise do problema e próximos passos. Descartamos as hipóteses de falha na comunicação entre os módulos de excitação após a intervenção de ontem. Seguimos então hoje com a troca dos módulos de excitação, para certificarmo-nos de que não havia falha nos próprios módulos. Esta etapa que foi concluída ao final do dia, mas a falha permaneceu. Já na hipótese de falha de comunicação entre o RIC e o Campo, foi medido isolamento do cabo de comunicação, estando OK. Ao verificar o aterramento do shield, que deveria estar aterrado em campo somente, encontramos as duas pontas sem aterramento. Assim, proseguiremos amanhã direcionados nesta hipótese._x000a_03/09 - Atividade seguiu hoje mas ainda sem sucesso e sem estar exatamente claro onde o problema pode estar. Prossegue amanhã._x000a_04/09 - Realizada substituição do módulo 1 que apresentava falha constante, enquanto os outros 2 davam condição OK. Foi alterada a configuração de centelhamento de 0,9 centelhas/segundo para 0,5s para tentar uma nova partida, também sem sucesso. Realizadas duas tentativas de partidas, sem sucesso. Atividade segue amanhã com o apoio da Siemens. _x000a_05/09 - Hoje recebemos apoio do Eng. Élver da Siemens para continuidade da atividade. Após a conclusão da atividade no PES e preventivas, envolvemos também TM Squinca para participar da atividade com TM Bretas. Realizada reunião de alinhamento com Eng. Fernando e Coord. Ferrarrezzi e definidas a verificações a serem executadas: datalogs de partida, log de falhas do RIC, teste de ciclagem para verificar falhas de isolação de campo em automático e manual. Foram executadas e identificado pelo datalog um possível problema de alimentação de gás para tocha durante as últimas partidas. Foi verificado que a pressão a montante da válvula 20FGTORI subia muito mas não havia ignição em nenhuma câmara. Caso o problema fosse só no RIC, provavelmente ao menos em uma câmara teria fogo. Partimos então para verificar esta válvula que foi constatada travada. Feita a substituição por válvula reparada que tínhamos pronta em oficina. Realizados novos testes no RIC, com o comportamento de centelhar normalmente pelos 3 módulos por cerca de 25 segundos e, após este tempo, o terceiro módulo entrar em falha. Este tempo é suficiente para haver a ignição do gás durante a partida da máquina, portanto, foi autorizado pelos gerentes uma nova tentativa de partida, que ocorreu com sucesso. No entanto, após cerca de 1h de operação, equipe notou que uma nova falha apareceu no RIC e, ao tentar rearmar, o módulo apagou. Há uma suspeita inicial de cabo de comunicação entre um dos módulos e o RIC dando fuga para massa. "/>
    <s v="sim"/>
    <s v="Corretiva"/>
    <s v="RIC"/>
    <s v="Módulos de excitação"/>
    <x v="4"/>
    <x v="12"/>
    <s v="Sistema de partida"/>
    <s v="Conforme Observações"/>
    <d v="2020-09-01T00:00:00"/>
    <d v="2020-09-05T18:00:00"/>
    <d v="2020-08-31T23:59:00"/>
    <n v="114"/>
    <n v="1.6666666720993817E-2"/>
    <s v="NÃO"/>
    <x v="0"/>
    <s v="NÃO"/>
    <s v="Em análise"/>
    <s v="6.4-Desconhecidos"/>
    <s v="Em análise"/>
    <s v="5.5 Desconhecida"/>
    <x v="3"/>
    <s v="11-Combinação"/>
    <n v="114.01666666672099"/>
  </r>
  <r>
    <x v="0"/>
    <x v="0"/>
    <s v="OI 2023318215 – GE-513201C – Falha de ignição (PST COTUR) – PF: Lucas_x000a_07/09 - Hoje pela manhã colocamos o TG-A em prémix e realizamos a parada do TG-C para continuidade na análise da falha do RIC. No início dos trabalhos foi sanada a falha do modulo da casota que se encontrava apagado em operação. Definido pela Siemens que a causa desse desligamento era um cabo de alimentação solto no campo (desligando um equipamento no painel, averiguar) , e dando continuidade em testes foram invertidos cabos de ignição em campo, ponto em falha X ponto ok, aparentemente a falha inverteu podendo significar uma falha nos cabos em campo, mas ainda em análise. Não evoluímos muito da situação de Sexta para cá, estamos com o modulo ciclando o centelhamento por 24seg entrando em falha em seguida. Esta condição permite a ignição da máquina, porem não temos a confiabilidade necessária, devemos investir mais com na análise junto a Siemens."/>
    <s v="NÃO"/>
    <s v="Corretiva"/>
    <s v="RIC"/>
    <s v="Módulos de excitação"/>
    <x v="4"/>
    <x v="12"/>
    <s v="Sistema de partida"/>
    <s v="Conforme Observações"/>
    <d v="2020-09-07T14:00:00"/>
    <d v="2020-09-07T19:00:00"/>
    <d v="2020-09-05T18:00:00"/>
    <n v="4.9999999998835847"/>
    <n v="44.000000000058208"/>
    <s v="NÃO"/>
    <x v="0"/>
    <s v="NÃO"/>
    <s v="Em análise"/>
    <s v="6.4-Desconhecidos"/>
    <s v="Em análise"/>
    <s v="5.5 Desconhecida"/>
    <x v="3"/>
    <s v="11-Combinação"/>
    <n v="48.999999999941792"/>
  </r>
  <r>
    <x v="0"/>
    <x v="0"/>
    <s v="OI 2023318215 – GE-513201C – Falha de ignição (PST COTUR) – PF: Lucas_x000a_Hoje a instrumentação atuou na análise da falha do sistema de ignição do TG-C com suporte do Eng Lucas . _x000a_Realizados novos testes com shield do cabo de comunicação RS232 conectado e desconectado. Realizada substituição da vela 7B que não estava centelhando, normalizando este canal. Realizada limpeza de todos os conectores e velas. Realizados novos testes de inversão dos cabos de comunicação entre o módulo de comunicação e as placas de excitação, sem efeito. Feita substituição do módulo de comunicação também a falha ainda permanece. O sistema se encontra disponível para ignição da máquina, a falha ocorre após 24seg suficiente para ignição._x000a_"/>
    <s v="NÃO"/>
    <s v="Corretiva"/>
    <s v="RIC"/>
    <s v="Módulos de excitação"/>
    <x v="4"/>
    <x v="12"/>
    <s v="Sistema de partida"/>
    <s v="Conforme Observações"/>
    <d v="2020-09-08T07:00:00"/>
    <d v="2020-09-08T19:00:00"/>
    <d v="2020-09-07T19:00:00"/>
    <n v="12"/>
    <n v="12"/>
    <s v="NÃO"/>
    <x v="0"/>
    <s v="NÃO"/>
    <s v="Em análise"/>
    <s v="6.4-Desconhecidos"/>
    <s v="Em análise"/>
    <s v="5.5 Desconhecida"/>
    <x v="3"/>
    <s v="11-Combinação"/>
    <n v="24"/>
  </r>
  <r>
    <x v="0"/>
    <x v="0"/>
    <s v="OE 2023303129  GE-513201A - Atividades de Pré Partida – Substituição válvulas de dreno, teste RIC e Whru e Montagem de pau de carga – PF: Lucas_x000a_Finalizadas atividades de pré-partida do TG-A, com a limpeza do hood."/>
    <s v="NÃO"/>
    <s v="Preventiva"/>
    <s v="Não se aplica"/>
    <s v="Não se aplica"/>
    <x v="4"/>
    <x v="17"/>
    <s v="Sistema de combustão"/>
    <s v="Conforme Observações"/>
    <d v="2020-09-02T08:00:00"/>
    <d v="2020-09-02T11:00:00"/>
    <d v="2020-09-01T19:00:00"/>
    <n v="3"/>
    <n v="13.000000000116415"/>
    <s v="NÃO"/>
    <x v="0"/>
    <s v="NÃO"/>
    <s v="Manutenção preventiva"/>
    <s v="Manutenção preventiva"/>
    <s v="Manutenção preventiva"/>
    <s v="Manutenção preventiva"/>
    <x v="5"/>
    <s v="7-Serviço"/>
    <n v="16.000000000116415"/>
  </r>
  <r>
    <x v="0"/>
    <x v="0"/>
    <s v="OI 2023347617 - Calibração do sensor da VIGV do TG-B – PF: Lucas _x000a_Devido a falha do sensor de posição da VIGV do TG-A foi definido pela gerencia pela remoção do sensor do TG-B para recompor o TG-A (em 06/09), que ficará operando em setembro sendo que o TG-B ficará em manutenção. 07/09 - Definido pela gerencia pela instalação do sensor que saiu do TG-A no TG-B, recompondo a indicação e para melhor analise da falha do sensor aproveitando a presença do técnico da Siemens. Concluída a instalação , calibrado o curso e colocado a VIGV para ficar ciclando em todo seu curso para que possa ser avaliada a indicação dos dois sinais para análise. Ao final do dia não foi identificada nenhuma anormalidade nos dois canais, porem por recomendação do Gerente Flaviano foi desligado o canal  “A” que apresentava falha no TG-A ficando em operação apenas o canal “B” "/>
    <s v="NÃO"/>
    <s v="Corretiva"/>
    <s v="Não se aplica"/>
    <s v="Não se aplica"/>
    <x v="4"/>
    <x v="13"/>
    <s v="Compressor"/>
    <s v="Retirada do RVDT do TG-B para disponibilizar para o TG-A e instalaçao do A (com defeito) novamente no B."/>
    <d v="2020-09-07T07:00:00"/>
    <d v="2020-09-07T14:00:00"/>
    <d v="2020-08-31T23:59:00"/>
    <n v="7.0000000001164153"/>
    <n v="151.01666666666279"/>
    <s v="NÃO"/>
    <x v="0"/>
    <s v="NÃO"/>
    <s v="Manutenção preventiva"/>
    <s v="Manutenção preventiva"/>
    <s v="Manutenção preventiva"/>
    <s v="Manutenção preventiva"/>
    <x v="12"/>
    <s v="1-Substituição"/>
    <n v="158.0166666667792"/>
  </r>
  <r>
    <x v="0"/>
    <x v="0"/>
    <s v="OI 2023347631 - GE-513201C -  Travamento do WHRU  – PF: Lucas_x000a_05/09 - durante testes operacionais do gerador foi observado travamento do WHRU em 14%. definido por manter em operação assim até a partida do TG-A e parada do TG-C,  pois devido a vazão baixa da planta o TG-D estava sendo suficiente para manter o óleo térmico._x000a_07/09 -  Realizada a parada do TG-C para verificação do RIC e emitida Ordem imediata para verificação da falha do WHRU em paralelo. Em analise em campo pela mecânica e Instrumentação foi identificado falha em uma das válvulas pilotadas de segurança. Removida as duas válvula para bancada, realizada manutenção e reinstalada. Após a montagem em campo realizado teste com sucesso e concluída a manutenção._x000a_"/>
    <s v="NÃO"/>
    <s v="Corretiva"/>
    <s v="WHRU"/>
    <s v="Válvula direcional de pressurização do pistão"/>
    <x v="4"/>
    <x v="12"/>
    <s v="Exaustão"/>
    <s v="Realzado limpeza em bancada das válvulas que estavam travadas"/>
    <d v="2020-09-07T08:00:00"/>
    <d v="2020-09-07T19:00:00"/>
    <d v="2020-09-07T08:00:00"/>
    <n v="10.999999999883585"/>
    <n v="0"/>
    <s v="SIM"/>
    <x v="0"/>
    <s v="NÃO"/>
    <s v="1-Falha Mecânica"/>
    <s v="1.6-Emperramento"/>
    <s v="3-Operação/Manutenção"/>
    <s v="3.4-Desgaste e deterioção esperados."/>
    <x v="1"/>
    <s v="5-Conservação"/>
    <n v="10.999999999883585"/>
  </r>
  <r>
    <x v="0"/>
    <x v="0"/>
    <s v="OM 2023228844  - Realizar manutenção preventiva do AIQ-5132600B / 601B – TG-B – PF: Lucas_x000a_08/09 - Hoje foi identificado pelo portal um alarme de falha no AIQ-5132600B, deste modo foi solicitada a antecipação da Preventiva programada para 09/09 para o dia de hoje. Iniciado os trabalhos as 16hs não sendo possível concluir devido a presença de óleo (oriundo do Demister). Amanhã será solicitada a limpeza do óleo externo e dado continuidade a manutenção preventiva._x000a_09/09 - Hoje conforme programado foi dado continuidade a manutenção preventiva do detector de gas, sendo necessaria a substituição do sensor por um novo completo pelo fato do instalado não ter aceitado  calibração. Realizada calibração com gás padrão , realizado reset no Eagle e normalizado o sistema._x000a_"/>
    <s v="NÃO"/>
    <s v="Corretiva"/>
    <s v="AIQ-5132600"/>
    <s v="Sensor de gás"/>
    <x v="4"/>
    <x v="13"/>
    <s v="Proteção contra incêndio e gás"/>
    <s v="Realizado a subtituição do sensor"/>
    <d v="2020-09-09T08:00:00"/>
    <d v="2020-09-09T19:00:00"/>
    <d v="2020-09-07T14:00:00"/>
    <n v="10.999999999883585"/>
    <n v="42"/>
    <s v="NÃO"/>
    <x v="0"/>
    <s v="NÃO"/>
    <s v="3-Falha na Instrumentação"/>
    <s v="3.2 - Sem sinal/indicação/alarme"/>
    <s v="5-Miscelâneas"/>
    <s v="5.5 Desconhecida"/>
    <x v="0"/>
    <s v="1-Substituição"/>
    <n v="52.999999999883585"/>
  </r>
  <r>
    <x v="0"/>
    <x v="0"/>
    <s v="OM 2023228844 GE-513201B - Atividades de Pré Partida – PF: Lucas_x000a_09/09 - Conforme programado, hoje foram substituídas todas válvulas de dreno,  realizada teste de ciclagem da Metering , teste de ignção do RIC, inspeção e teste de acionamento do whru , sem anormalidades_x000a_"/>
    <s v="NÃO"/>
    <s v="Preventiva"/>
    <s v="Não se aplica"/>
    <s v="Não se aplica"/>
    <x v="4"/>
    <x v="13"/>
    <s v="Sistema de combustão"/>
    <s v="Conforme Observações"/>
    <d v="2020-09-09T19:00:00"/>
    <d v="2020-09-09T19:00:00"/>
    <d v="2020-09-09T19:00:00"/>
    <n v="0"/>
    <n v="0"/>
    <s v="NÃO"/>
    <x v="0"/>
    <s v="NÃO"/>
    <s v="Manutenção preventiva"/>
    <s v="Manutenção preventiva"/>
    <s v="Manutenção preventiva"/>
    <s v="Manutenção preventiva"/>
    <x v="5"/>
    <s v="7-Serviço"/>
    <n v="0"/>
  </r>
  <r>
    <x v="0"/>
    <x v="0"/>
    <s v="OM 2023228844 GE-513201B - Atividades de Pré Partida – PF: Lucas_x000a_Dando continuidade nas atividades de pré partida, foi realizada a substituição das câmaras 1, 2 e 9 e limpeza das tochas 1 a 9_x000a_"/>
    <s v="NÃO"/>
    <s v="Preventiva"/>
    <s v="Não se aplica"/>
    <s v="Não se aplica"/>
    <x v="4"/>
    <x v="13"/>
    <s v="Sistema de combustão"/>
    <s v="Conforme Observações"/>
    <d v="2020-09-11T07:00:00"/>
    <d v="2020-09-11T19:00:00"/>
    <d v="2020-09-09T19:00:00"/>
    <n v="12"/>
    <n v="36"/>
    <s v="NÃO"/>
    <x v="0"/>
    <s v="NÃO"/>
    <s v="Manutenção preventiva"/>
    <s v="Manutenção preventiva"/>
    <s v="Manutenção preventiva"/>
    <s v="Manutenção preventiva"/>
    <x v="5"/>
    <s v="7-Serviço"/>
    <n v="48"/>
  </r>
  <r>
    <x v="0"/>
    <x v="0"/>
    <s v="OM 2023228844 GE-513201B - Atividades de Pré Partida – PF: Lucas_x000a_Dado continuidade nas atividades de pré partida do TG-B, sendo finalizada a limpeza interna do hood._x000a_"/>
    <s v="NÃO"/>
    <s v="Preventiva"/>
    <s v="Não se aplica"/>
    <s v="Não se aplica"/>
    <x v="4"/>
    <x v="13"/>
    <s v="Sistema de combustão"/>
    <s v="Conforme Observações"/>
    <d v="2020-09-14T08:00:00"/>
    <d v="2020-09-14T17:00:00"/>
    <d v="2020-09-11T19:00:00"/>
    <n v="9"/>
    <n v="61.000000000116415"/>
    <s v="NÃO"/>
    <x v="0"/>
    <s v="NÃO"/>
    <s v="Manutenção preventiva"/>
    <s v="Manutenção preventiva"/>
    <s v="Manutenção preventiva"/>
    <s v="Manutenção preventiva"/>
    <x v="5"/>
    <s v="7-Serviço"/>
    <n v="70.000000000116415"/>
  </r>
  <r>
    <x v="0"/>
    <x v="0"/>
    <s v="OM 2022819670 - Z-GE-513201B-01 Ajustes de pressurização – PF: Lucas_x000a_Hoje a instrumentação realizou as alterações do painel de purga reduzindo a pressurização para 5mbar, conforme GM. Realizada preventiva no painel e concluído, necessário avaliar depois a vazão de ar_x000a_"/>
    <s v="NÃO"/>
    <s v="Corretiva planejada"/>
    <s v="Pressurização do gerador"/>
    <s v="Não se aplica"/>
    <x v="4"/>
    <x v="13"/>
    <s v="Acionamento de acessórios"/>
    <s v="Regulado pressão de pressurização do gerador"/>
    <d v="2020-09-10T11:30:00"/>
    <d v="2020-09-10T18:30:00"/>
    <d v="2020-09-10T11:30:00"/>
    <n v="7.0000000001164153"/>
    <n v="0"/>
    <s v="NÃO"/>
    <x v="0"/>
    <s v="NÃO"/>
    <s v="6-Miscelâneas"/>
    <s v="6.3-Outros"/>
    <s v="1-Projeto"/>
    <s v="1.0-Geral"/>
    <x v="12"/>
    <s v="4-Ajuste"/>
    <n v="7.0000000001164153"/>
  </r>
  <r>
    <x v="0"/>
    <x v="0"/>
    <s v="OM 2023277885 - LIT-5132603B: Norm. Indicação (TG-B) - PF: Lucas  "/>
    <s v="NÃO"/>
    <s v="Corretiva planejada"/>
    <s v="LIT-5132603"/>
    <s v="Medidor de nível do óleo sintético"/>
    <x v="4"/>
    <x v="13"/>
    <s v="Controle e monitoramento"/>
    <s v="Realizado manutenção no instrumento. Identificado a porca de fixação do sensor ao transmissor um pouco solta e zinabre nos conector entre sensor e transmissor. Realizado a limpeza e reaperto da conexão."/>
    <d v="2020-09-10T08:00:00"/>
    <d v="2020-09-10T11:30:00"/>
    <d v="2020-09-10T08:00:00"/>
    <n v="3.4999999998835847"/>
    <n v="0"/>
    <s v="NÃO"/>
    <x v="0"/>
    <s v="NÃO"/>
    <s v="3-Falha na Instrumentação"/>
    <s v="3.3- Sinal/Indicação/Alarme falso"/>
    <s v="3-Operação/Manutenção"/>
    <s v="3.3-Erro de manutenção"/>
    <x v="1"/>
    <s v="5-Conservação"/>
    <n v="3.4999999998835847"/>
  </r>
  <r>
    <x v="0"/>
    <x v="0"/>
    <s v="OM 2022345318 - M-VT-P-TS-GE-513201B-01A Substituir mancal torpedo. (TG-B) - PF: Lucas Retirado a correia e motor, amanhã será removido o mancal para reparo em oficina."/>
    <s v="NÃO"/>
    <s v="Corretiva planejada"/>
    <s v="VT-P-TS-GE-513201B-01A"/>
    <s v="Mancal torpedo"/>
    <x v="4"/>
    <x v="13"/>
    <s v="Sistema de lubrificação"/>
    <s v="Realizado remoção do motor para reparo em bancada"/>
    <d v="2020-09-10T16:00:00"/>
    <d v="2020-09-10T16:00:00"/>
    <d v="2020-09-10T11:30:00"/>
    <n v="0"/>
    <n v="4.5"/>
    <s v="NÃO"/>
    <x v="0"/>
    <s v="NÃO"/>
    <s v="1-Falha Mecânica"/>
    <s v="1.2-Vibração"/>
    <s v="3-Operação/Manutenção"/>
    <s v="3.4-Desgaste e deterioção esperados."/>
    <x v="0"/>
    <s v="1-Substituição"/>
    <n v="4.5"/>
  </r>
  <r>
    <x v="0"/>
    <x v="0"/>
    <s v="OM 2022345318 - M-VT-P-TS-GE-513201B-01A Substituir mancal torpedo. (TG-B) - PF: Lucas _x000a_14/09 - Realizada a montagem do mancal em campos, instalado cubo e hélices. Previsto para _x000a_17/09 a chegada da arruela de encosto do rolamento do motor para a conclusão da montagem do motor em bancada e finalização da montagem do conjunto em campo._x000a_"/>
    <s v="NÃO"/>
    <s v="Corretiva planejada"/>
    <s v="VT-P-TS-GE-513201B-01A"/>
    <s v="Mancal torpedo"/>
    <x v="4"/>
    <x v="13"/>
    <s v="Sistema de lubrificação"/>
    <s v="Realizado a montagem do ventilador e cubo em campo. Pendente o motor devido a problema na arruela de encosto."/>
    <d v="2020-09-14T08:00:00"/>
    <d v="2020-09-14T17:00:00"/>
    <d v="2020-09-10T16:00:00"/>
    <n v="9"/>
    <n v="88.000000000116415"/>
    <s v="NÃO"/>
    <x v="0"/>
    <s v="NÃO"/>
    <s v="1-Falha Mecânica"/>
    <s v="1.2-Vibração"/>
    <s v="3-Operação/Manutenção"/>
    <s v="3.4-Desgaste e deterioção esperados."/>
    <x v="0"/>
    <s v="1-Substituição"/>
    <n v="97.000000000116415"/>
  </r>
  <r>
    <x v="0"/>
    <x v="0"/>
    <s v="OM 2022345318 - M-VT-P-TS-GE-513201B-01A Substituir mancal torpedo. (TG-B) - PF: Lucas _x000a_Realizada a instalação do motor em campo, conectados os cabos elétricos, realizado testes de sentido de giro e concluída a montagem e liberado para operação._x000a_"/>
    <s v="NÃO"/>
    <s v="Corretiva planejada"/>
    <s v="VT-P-TS-GE-513201B-01A"/>
    <s v="Mancal torpedo"/>
    <x v="4"/>
    <x v="13"/>
    <s v="Sistema de lubrificação"/>
    <s v="Renistalado motor em campo e testado equipamento"/>
    <d v="2020-09-30T08:00:00"/>
    <d v="2020-09-30T16:00:00"/>
    <d v="2020-09-14T17:00:00"/>
    <n v="7.9999999998835847"/>
    <n v="375"/>
    <s v="NÃO"/>
    <x v="0"/>
    <s v="NÃO"/>
    <s v="1-Falha Mecânica"/>
    <s v="1.2-Vibração"/>
    <s v="3-Operação/Manutenção"/>
    <s v="3.4-Desgaste e deterioção esperados."/>
    <x v="0"/>
    <s v="1-Substituição"/>
    <n v="382.99999999988358"/>
  </r>
  <r>
    <x v="0"/>
    <x v="0"/>
    <s v="OM 2023042903 - ZSL-5132602B:Norm. Sensor da Porta(TG-B) - PF: Lucas_x000a_Realizada a substituição do sensor que estava com agua, normalizado a indicação, removido o force e dado baixa na ARO e PST. "/>
    <s v="NÃO"/>
    <s v="Corretiva planejada"/>
    <s v="ZSL-5132602"/>
    <s v="Sensor de proximidade"/>
    <x v="4"/>
    <x v="13"/>
    <s v="Controle e monitoramento"/>
    <s v="Substituido o sensor"/>
    <d v="2020-09-10T17:00:00"/>
    <d v="2020-09-10T17:00:00"/>
    <d v="2020-09-10T17:00:00"/>
    <n v="0"/>
    <n v="0"/>
    <s v="NÃO"/>
    <x v="0"/>
    <s v="NÃO"/>
    <s v="3-Falha na Instrumentação"/>
    <s v="3.2 - Sem sinal/indicação/alarme"/>
    <s v="2-Fabricação/Instalação"/>
    <s v="2.2-Erro na Instalação"/>
    <x v="4"/>
    <s v="1-Substituição"/>
    <n v="0"/>
  </r>
  <r>
    <x v="0"/>
    <x v="0"/>
    <s v="OM 2022076374  - GE-513201B SUBSTITUIR BORRACHA DA PORTA_x000a_11/09 - Conforme programado foi iniciada a substituição das borrachas da porta do hood, sendo concluída a porta lado CO2 e pendente a porta lado Whru. "/>
    <s v="NÃO"/>
    <s v="Corretiva planejada"/>
    <s v="Porta do Hood"/>
    <s v="Vedação"/>
    <x v="4"/>
    <x v="13"/>
    <s v="Tomada de ar"/>
    <s v="Trocada a borracha de vedação."/>
    <d v="2020-09-11T08:00:00"/>
    <d v="2020-09-11T17:00:00"/>
    <d v="2020-09-10T17:00:00"/>
    <n v="9"/>
    <n v="15"/>
    <s v="NÃO"/>
    <x v="0"/>
    <s v="NÃO"/>
    <s v="1-Falha Mecânica"/>
    <s v="1.4-Deformação"/>
    <s v="3-Operação/Manutenção"/>
    <s v="3.4-Desgaste e deterioção esperados."/>
    <x v="5"/>
    <s v="1-Substituição"/>
    <n v="24"/>
  </r>
  <r>
    <x v="0"/>
    <x v="0"/>
    <s v="OM 2022076374  - GE-513201B SUBSTITUIR BORRACHA DA PORTA_x000a_12/09 - Conforme programado foi realizada a substituição da borracha da porta lado WHRU. "/>
    <s v="NÃO"/>
    <s v="Corretiva planejada"/>
    <s v="Porta do Hood"/>
    <s v="Vedação"/>
    <x v="4"/>
    <x v="13"/>
    <s v="Tomada de ar"/>
    <s v="Trocada a borracha de vedação."/>
    <d v="2020-09-12T11:00:00"/>
    <d v="2020-09-12T17:00:00"/>
    <d v="2020-09-11T17:00:00"/>
    <n v="6"/>
    <n v="18"/>
    <s v="NÃO"/>
    <x v="0"/>
    <s v="NÃO"/>
    <s v="1-Falha Mecânica"/>
    <s v="1.4-Deformação"/>
    <s v="3-Operação/Manutenção"/>
    <s v="3.4-Desgaste e deterioção esperados."/>
    <x v="5"/>
    <s v="1-Substituição"/>
    <n v="24"/>
  </r>
  <r>
    <x v="0"/>
    <x v="0"/>
    <s v="OM 2023068453 GE-513201B - Substituir câmara 6 – PF: Lucas_x000a_Conforme recomendado pela equipe de preditiva/Engenharia por conta de indicação de spread elevado na câmara 6 e programação semanal, foi realizada a substituição da câmara 6._x000a_"/>
    <s v="NÃO"/>
    <s v="Corretiva planejada"/>
    <s v="Injetor câmara 6"/>
    <s v="Injetor"/>
    <x v="4"/>
    <x v="13"/>
    <s v="Sistema de combustível"/>
    <s v="Realizado subtituição e limpeza do injetor"/>
    <d v="2020-09-13T07:00:00"/>
    <d v="2020-09-13T16:00:00"/>
    <d v="2020-09-12T17:00:00"/>
    <n v="9"/>
    <n v="13.999999999883585"/>
    <s v="NÃO"/>
    <x v="0"/>
    <s v="NÃO"/>
    <s v="5-Falha Externa"/>
    <s v="5.1-Obstrução/Bloqueio/Entupimento"/>
    <s v="1-Projeto"/>
    <s v="1.2-Materiais Inadequado"/>
    <x v="1"/>
    <s v="1-Substituição"/>
    <n v="22.999999999883585"/>
  </r>
  <r>
    <x v="0"/>
    <x v="0"/>
    <s v="OM 2022824550 GE-513201B – Analisar e corrigir vazamento de óleo PF: Lucas_x000a_Realizada a inspeção no interior do hood e a única anormalidade identificada foi a base das duas bombas de óleo sintético estavam folgadas, local onde apresentava pequeno acumulo de óleo. Realizado o reaperto e normalizada a fixação das bombas. Durante os testes das VIG’s não foi identificado nenhum vazamento de óleo pelos drenos. Instalada manta na região do motor de partida para tentar verificar a existência de algum vazamento na próxima partida do TG-B._x000a_"/>
    <s v="NÃO"/>
    <s v="Corretiva planejada"/>
    <s v="Não se aplica"/>
    <s v="Não se aplica"/>
    <x v="4"/>
    <x v="13"/>
    <s v="Sistema de lubrificação"/>
    <s v="Realizado reparto dos flanges das bombas e instalçao de manta para identificar vazamento."/>
    <d v="2020-09-15T08:00:00"/>
    <d v="2020-09-15T18:00:00"/>
    <d v="2020-09-13T16:00:00"/>
    <n v="9.9999999999417923"/>
    <n v="40.000000000116415"/>
    <s v="NÃO"/>
    <x v="0"/>
    <s v="NÃO"/>
    <s v="1-Falha Mecânica"/>
    <s v="1.0-Geral"/>
    <s v="5-Miscelâneas"/>
    <s v="5.1-Nenhuma causa encontrada"/>
    <x v="1"/>
    <s v="7-Serviço"/>
    <n v="50.000000000058208"/>
  </r>
  <r>
    <x v="0"/>
    <x v="0"/>
    <s v="OE 2023467646 - M-B-UT-TS-GE-513201B Realizar teste resistência e isolamento (PST COTUR) PF: Lucas_x000a_Realizada abertura do motor com inspeção visual onde foi verificado boas condições internas, limpo e seco. O motor apresentou valores bem altos de resistência de isolação e bons valores de resistência interna das bobinas. Motor está ok sem anormalidades. Amanhã análise continua._x000a_"/>
    <s v="NÃO"/>
    <s v="Corretiva planejada"/>
    <s v="M-B-UT-TS-GE513201B"/>
    <s v="Motor do ventilador do demister"/>
    <x v="4"/>
    <x v="13"/>
    <s v="Sistema de lubrificação"/>
    <s v="Conforme Observações"/>
    <d v="2020-09-17T13:00:00"/>
    <d v="2020-09-17T19:00:00"/>
    <d v="2020-09-15T18:00:00"/>
    <n v="6"/>
    <n v="42.999999999941792"/>
    <s v="NÃO"/>
    <x v="0"/>
    <s v="NÃO"/>
    <s v="Em análise"/>
    <s v="6.4-Desconhecidos"/>
    <s v="Em análise"/>
    <s v="5.5 Desconhecida"/>
    <x v="3"/>
    <s v="7-Serviço"/>
    <n v="48.999999999941792"/>
  </r>
  <r>
    <x v="0"/>
    <x v="0"/>
    <s v="OM 2023159496 - GE-513201C: Verif. Elementos de Temperatura – PF: Lucas_x000a_Hoje conforme programado foi verificado pela Instrumentação e Automação que está máquina não contem alguns pontos de temperatura conforme as demais, sendo quem esta GG erá originalmente da máquina “D” (detalhes na OM) . Estes pontos deverão ser retirados do portal.  Necessário verificar a necessidade de demais ações, documentação, diagrama de malhas , etc._x000a_"/>
    <s v="NÃO"/>
    <s v="Intervenção por condição"/>
    <s v="26GG25 e 26GG31"/>
    <s v="Sensores de temperatura"/>
    <x v="4"/>
    <x v="12"/>
    <s v="Controle e monitoramento"/>
    <s v="Verificação em campo dos sensores."/>
    <d v="2020-09-21T17:00:00"/>
    <d v="2020-09-21T17:00:00"/>
    <d v="2020-09-07T19:00:00"/>
    <n v="0"/>
    <n v="334.00000000011642"/>
    <s v="NÃO"/>
    <x v="0"/>
    <s v="NÃO"/>
    <s v="3-Falha na Instrumentação"/>
    <s v="3.2 - Sem sinal/indicação/alarme"/>
    <s v="1-Projeto"/>
    <s v="1.0-Geral"/>
    <x v="1"/>
    <s v="6-Verificação"/>
    <n v="334.00000000011642"/>
  </r>
  <r>
    <x v="0"/>
    <x v="0"/>
    <s v="OM 2023218623 - UT-TS-GE-513201C-02 SUBSTITUIÇÃO DOS ELEMENTOS FILTRANTES – PF: Lucas_x000a_Apesar da atividade ter sido prejudicada pela chuva, hoje foi concluída a remoção de todos elementos filtrantes, segue amanhã com  a limpeza interna das caixas._x000a_22/09 - Hoje foi concluída a limpeza das caixas  e encaixes para receber os novos elementos filtrantes, devendo iniciar a instalação amanhã, a depender a chuva que poderá impactar nesta atividade._x000a_23/09 - Hoje foi iniciada a instalação dos filtros de ar de combustão sendo concluída a montagem o primeiro estágio, seguem os trabalhos amanhã. Esta atividade está sendo realizada somente com a equipe diurna. Todos os filtros foram transportados para a &quot;casa de filtros&quot; para proteger da chuva, amanhã segue montagem final._x000a_24/09 - Hoje foi concluída a substituição dos elementos filtrantes do sistema de ar de combustão, fechada a caixa, realizada inspeção final e entregue._x000a_OM 2023219112 - GE-513201C INSPEÇÃO NAS DISCHARG NOZZLE – PF: Lucas_x000a_Hoje no turno do dia foram removidas as câmaras e injetores. Iniciado o turno da noite deverá dar andamento na desmontagem. _x000a_Aoki, bom dia, favor nos atualizar do andamento na parte da manhã para o REDIA, grato._x000a_22/09 - Hoje pela manhã, devido a dificuldade de remover 03 suportes pelo travamento dos parafusos, foi definido junto ao Eng Lucas e Sup Aoki pela inspeção em campo das demais câmaras. Concluída a inspeção e aguardando analise pela manhã do Eng Lucas pela montagem em campo._x000a_23/09 - Finalizada a montagem do suporte frames e Discharg Nozzle. Na análise da inspeção realizada pela mecânica não foi detectada nenhuma fissura anormal. A noite será dado continuidade na  Montagem do combustor e injetor._x000a_24/09 - Hoje foi concluída a montagem, Suporte frame, Discharge Nozzle e combustor, realizado check list final de intervenção e disponibilizado o Gerador"/>
    <s v="NÃO"/>
    <s v="Corretiva planejada"/>
    <s v="Não se aplica"/>
    <s v="Elementos filtrantes de ar"/>
    <x v="4"/>
    <x v="12"/>
    <s v="Tomada de ar"/>
    <s v="Substituição dos elementos filtrantes e inspeção das peças da seção quente"/>
    <d v="2020-09-21T07:00:00"/>
    <d v="2020-09-24T19:00:00"/>
    <d v="2020-09-21T07:00:00"/>
    <n v="84"/>
    <n v="0"/>
    <s v="NÃO"/>
    <x v="0"/>
    <s v="NÃO"/>
    <s v="5-Falha Externa"/>
    <s v="5.1-Obstrução/Bloqueio/Entupimento"/>
    <s v="3-Operação/Manutenção"/>
    <s v="3.4-Desgaste e deterioção esperados."/>
    <x v="5"/>
    <s v="1-Substituição"/>
    <n v="84"/>
  </r>
  <r>
    <x v="0"/>
    <x v="0"/>
    <s v="OM 2023483608 - GE-513201C: Realizar Reaperto CJ's – PF: Lucas_x000a_Iniciada a atividade de verificação da integridade e reaperto de JBs e conexões do TG. A atividade foi um pouco prejudicada devido a simultaneidade,  necessidade de alguns redelineamentos, acessos e remoção de pisos gradeado. _x000a_24/09 - Hoje a instrumentação conseguiu um bom avanço nesta atividade não sendo encontrada nenhuma anormalidade de destaque, mas alguns bornes ainda necessitaram aperto. Segue em 25/09 com previsão de conclusão._x000a_25/09 - Hoje a instrumentação concluiu a revisão e das CJs e não identificada nenhuma anormalidade._x000a_"/>
    <s v="NÃO"/>
    <s v="Preventiva"/>
    <s v="Não se aplica"/>
    <s v="Não se aplica"/>
    <x v="4"/>
    <x v="12"/>
    <s v="Controle e monitoramento"/>
    <s v="Reaperto das CJs de campo"/>
    <d v="2020-09-25T08:00:00"/>
    <d v="2020-09-25T16:00:00"/>
    <d v="2020-09-24T19:00:00"/>
    <n v="7.9999999998835847"/>
    <n v="13.000000000116415"/>
    <s v="NÃO"/>
    <x v="0"/>
    <s v="NÃO"/>
    <s v="Manutenção preventiva"/>
    <s v="Manutenção preventiva"/>
    <s v="Manutenção preventiva"/>
    <s v="Manutenção preventiva"/>
    <x v="5"/>
    <s v="7-Serviço"/>
    <n v="21"/>
  </r>
  <r>
    <x v="0"/>
    <x v="0"/>
    <s v="OM 2022949219 TG-C Verificação / Boroscopia/ Ensaios elétricos - PF: Lucas_x000a_Hoje em continuidade a inspeção Elétrica, foi identificado pelo TME Flaviano cabos com a capa externa ressecada no interior do Gerador que poderiam a gerar falhas futuras. Foi recomposto parcialmente a isolação, realizado ensaio com megger e disponibilizado o equipamento. Necessário abrir OM especifica para a substituição destes cabos, apesar de operacionais. Definido pelo Eng Lucas que podemos programar normalmente pois esta máquina temo previsão de ficar no mês de outubro ainda reserva. Seguem os trabalhos amanha 25/09._x000a_25/09 - Hoje em continuidade a inspeção Elétrica, foi concluída inspeção elétrica não sendo encontrada nenhuma anormalidade, pendente para amanha a Boroscopia com apoio da mecânica prevista para amanha, 26/09._x000a_26/09 - Realizados os ensaios elétricos do gerador não sendo identificada anormalidades. Realizada a boroscopia do estator não sendo encontrado acumulo de água na parte inferior do gerador como também não foi encontrado indícios de umidade nos componentes do rotor/estator. A corrosão encontrada oriunda da infiltração apresentada no passado se manteve estável._x000a_"/>
    <s v="NÃO"/>
    <s v="Preventiva"/>
    <s v="Não se aplica"/>
    <s v="Não se aplica"/>
    <x v="4"/>
    <x v="12"/>
    <s v="Miscelânea"/>
    <s v="Conforme Observações"/>
    <d v="2020-09-26T09:00:00"/>
    <d v="2020-09-26T12:00:00"/>
    <d v="2020-09-25T16:00:00"/>
    <n v="3"/>
    <n v="17.000000000058208"/>
    <s v="NÃO"/>
    <x v="0"/>
    <s v="NÃO"/>
    <s v="Manutenção preventiva"/>
    <s v="Manutenção preventiva"/>
    <s v="Manutenção preventiva"/>
    <s v="Manutenção preventiva"/>
    <x v="6"/>
    <s v="6-Verificação"/>
    <n v="20.000000000058208"/>
  </r>
  <r>
    <x v="0"/>
    <x v="0"/>
    <s v="OI 2023603367 GE-513201A – Perda de comunicação do termopares 9A ao 16A (PST COTUR) - PF: Lucas_x000a_Acionada a manutenção por volta das 15h00 com a informação de que os termopares 9A ou 16A das câmaras de combustão do TG-A havia entrado em falha, havendo o risco de queda do TG-A caso algum termopar redundante 9B ao 16B entrasse em falha. Foi realizada a avaliação pela equipe de automação, sendo identificado que o cartão I/O específico destes termopares entrou em falha. Avaliado os demais termopares e os mesmos seguem com suas indicações estáveis. Conforme conversa realizada junto a gerência, decidimos em manter o TG-A operando e orientada a operação estar monitorando os termopares redundantes e caso apresente alguma oscilação nos mesmos que realize a parada do TG-A. Em avanço já foi realizada a emissão da ordem e PT imediata, retirado o sobressalente do estoque estando tudo pronto para uma atuação em caso de emergência. Após uns 30 minutos da avaliação, sumiu a falha do cartão onde a operação resetou e voltou a indicar a temperatura das câmaras._x000a_28/09 - Como o cartão voltou a comunicar sem estar apresentando falha neste momento. Foi realizada uma consulta técnica à Siemens sobre a possível troca a quente deste cartão, com isso manteremos ao TG-A operando até finalizarmos a consulta junto Siemens. Caso mude o cenário será reavaliado._x000a_30/09 - Com a oportunidade de parada do TG-A devido à baixa vazão da unidade e disponibilidade do TM Squinca no turno da noite. Foi negociado com o Sup. Edinilson e Cotur Carlos a substituição do cartão I/0 que apresentava falha intermitente ocasionando o congelamento da indicação de temperatura dos termopares 9A e 16A, havendo a substituição com sucesso e normalizada a indicação dos termopares._x000a_"/>
    <s v="sim"/>
    <s v="Corretiva"/>
    <s v="Cartão de temperatura 1N031"/>
    <s v="Cartão de temperatura"/>
    <x v="4"/>
    <x v="17"/>
    <s v="Controle e monitoramento"/>
    <s v="Substituido o cartão em falha"/>
    <d v="2020-09-29T21:00:00"/>
    <d v="2020-09-29T23:00:00"/>
    <d v="2020-09-06T18:00:00"/>
    <n v="2.0000000000582077"/>
    <n v="555"/>
    <s v="SIM"/>
    <x v="1"/>
    <s v="NÃO"/>
    <s v="3-Falha na Instrumentação"/>
    <s v="3.3- Sinal/Indicação/Alarme falso"/>
    <s v="5-Miscelâneas"/>
    <s v="5.1-Nenhuma causa encontrada"/>
    <x v="2"/>
    <s v="1-Substituição"/>
    <n v="557.00000000005821"/>
  </r>
  <r>
    <x v="0"/>
    <x v="0"/>
    <s v="OI 2023603358 GE-513201B – Sistema de fogo e gás em falha - PF: Lucas_x000a_Fomos acionados pela operação, devido o TG-B não estar permissível para partida devido falha no sistema de fogo &amp; gás não aceitando o reconhecimento da falha. Foi avaliado pelo TM Adilson que falha era oriunda do detector AIQ-5132600 (71GPEV01), realizado um novo reconhecimento e “reset” no Eagle Quantum sem sucesso. Então foi realizada a abertura do invólucro da eletrônica do Detector para realizar a medição da corrente e verificação da tabela de falhas, porém, logo a retirar a tampa a falha foi normalizada não sendo possível verificar a corrente em falha. Foram verificados os cabos e apertos dos bornes não sendo encontrada nenhuma anormalidade aparente. Segundo o TM a provável da falha foi aquecimento da eletrônica. Alinhado instrumento para uma posição de modo que o sol não incida na parte de vidro da tampa do instrumento. Realizado teste de acionamento com gás padrão com acompanhamento da operação onde o instrumento correspondeu perfeitamente. Acompanha a da indicação do instrumento via PI e segue sem anormalidades._x000a_"/>
    <s v="NÃO"/>
    <s v="Corretiva"/>
    <s v="AIQ-5132600"/>
    <s v="Sensor de gás"/>
    <x v="4"/>
    <x v="13"/>
    <s v="Proteção contra incêndio e gás"/>
    <s v="Reaperto de conexões e realocação do transmissor"/>
    <d v="2020-09-28T08:00:00"/>
    <d v="2020-09-28T17:00:00"/>
    <d v="2020-09-17T19:00:00"/>
    <n v="9"/>
    <n v="253.00000000011642"/>
    <s v="NÃO"/>
    <x v="0"/>
    <s v="NÃO"/>
    <s v="3-Falha na Instrumentação"/>
    <s v="3.2 - Sem sinal/indicação/alarme"/>
    <s v="2-Fabricação/Instalação"/>
    <s v="2.2-Erro na Instalação"/>
    <x v="1"/>
    <s v="7-Serviço"/>
    <n v="262.00000000011642"/>
  </r>
  <r>
    <x v="0"/>
    <x v="0"/>
    <s v="_x000a_OM 2023219167 GE-513201C Realizar Bucket teste – PF: Lucas_x000a_Conforme programado e procedimento elaborado pela Engenharia, foi realizado o bucket testes no sistema de GG lube oil somente as etapas que demandavam o TG-C parado. A segunda etapa para instalação de mangueira, manômetro, partida do TG-C e colocar em carga, temos que avaliar melhor o momento mais oportuno para a realização do teste._x000a_"/>
    <s v="NÃO"/>
    <s v="Preventiva"/>
    <s v="Não se aplica"/>
    <s v="Não se aplica"/>
    <x v="4"/>
    <x v="12"/>
    <s v="Sistema de lubrificação"/>
    <s v="Conforme Observações"/>
    <d v="2020-09-27T07:30:00"/>
    <d v="2020-09-27T16:00:00"/>
    <d v="2020-09-26T12:00:00"/>
    <n v="8.4999999999417923"/>
    <n v="19.5"/>
    <s v="NÃO"/>
    <x v="0"/>
    <s v="NÃO"/>
    <s v="Manutenção preventiva"/>
    <s v="Manutenção preventiva"/>
    <s v="Manutenção preventiva"/>
    <s v="Manutenção preventiva"/>
    <x v="12"/>
    <s v="7-Serviço"/>
    <n v="27.999999999941792"/>
  </r>
  <r>
    <x v="0"/>
    <x v="0"/>
    <s v="OE 2023610368 GE-513201A – Atividade de pré partida – PF: Lucas_x000a_Com a baixa vazão da unidade e parada do TG-A em 29/09, foi definido que seria realizado de forma extra programada as atividade de pré partida do TG-A. Com isso hoje foi realizada a substituição das válvulas de dreno central, primária e tocha, realizado movimentação das meterings com sucesso, teste do WHRU e RIC também realizados com sucesso._x000a_"/>
    <s v="NÃO"/>
    <s v="Preventiva"/>
    <s v="Não se aplica"/>
    <s v="Não se aplica"/>
    <x v="4"/>
    <x v="17"/>
    <s v="Sistema de combustão"/>
    <s v="Conforme Observações"/>
    <d v="2020-09-30T07:00:00"/>
    <d v="2020-09-30T19:00:00"/>
    <d v="2020-09-29T23:00:00"/>
    <n v="12"/>
    <n v="7.9999999998835847"/>
    <s v="NÃO"/>
    <x v="0"/>
    <s v="NÃO"/>
    <s v="Manutenção preventiva"/>
    <s v="Manutenção preventiva"/>
    <s v="Manutenção preventiva"/>
    <s v="Manutenção preventiva"/>
    <x v="12"/>
    <s v="7-Serviço"/>
    <n v="19.999999999883585"/>
  </r>
  <r>
    <x v="0"/>
    <x v="0"/>
    <s v="OM 2023104246 - PIT-1231204: Alterar SetAlarme/testar (Venda A) – PF: Fernando_x000a_Implementada alteração na lógica que agora causará trip/impedimento de partida do venda A por baixa pressão no PIT-204 Durante a parada será realizada a etapa no PES (remoção do trip por falha de posição das XVs de sucção e descarga) através de outra OM para conclusão da melhoria._x000a_"/>
    <s v="NÃO"/>
    <s v="Preventiva"/>
    <s v="PIT-1231204"/>
    <s v="CLP"/>
    <x v="3"/>
    <x v="10"/>
    <s v="Controle e monitoramento"/>
    <s v="Melhoria de alteração de Set"/>
    <d v="2020-09-03T08:00:00"/>
    <d v="2020-09-03T08:00:00"/>
    <d v="2020-06-30T23:59:59"/>
    <n v="0"/>
    <n v="1544.0002777779009"/>
    <s v="NÃO"/>
    <x v="0"/>
    <s v="NÃO"/>
    <s v="Manutenção preventiva"/>
    <s v="Manutenção preventiva"/>
    <m/>
    <s v="Manutenção preventiva"/>
    <x v="12"/>
    <s v="3-Modificação"/>
    <n v="1544.0002777779009"/>
  </r>
  <r>
    <x v="0"/>
    <x v="0"/>
    <s v="OM 2022918381 - PN-C-123101-A: Atualizar Firmware – PF: Fernando_x000a_Realizada atualização do firmware do Bently do venda A para minimizar as falhas recorrentes de perda de comunicação. _x000a_16/09 - Realizada atualização do firmware do Bently do venda B para minimizar as falhas de comunicação recorrentes. Pendente executar atividade somente nos compressores C e E._x000a_"/>
    <s v="NÃO"/>
    <s v="Preventiva"/>
    <s v="PN-C-123101A"/>
    <s v="CLP"/>
    <x v="3"/>
    <x v="10"/>
    <s v="Controle e monitoramento"/>
    <s v="Upgrade de Firmware"/>
    <d v="2020-09-03T08:00:00"/>
    <d v="2020-09-03T08:00:00"/>
    <d v="2020-06-30T23:59:59"/>
    <n v="0"/>
    <n v="1544.0002777779009"/>
    <s v="NÃO"/>
    <x v="0"/>
    <s v="NÃO"/>
    <s v="Manutenção preventiva"/>
    <s v="Manutenção preventiva"/>
    <m/>
    <s v="Manutenção preventiva"/>
    <x v="12"/>
    <s v="3-Modificação"/>
    <n v="1544.0002777779009"/>
  </r>
  <r>
    <x v="0"/>
    <x v="0"/>
    <s v="OM 2023051776 - XV-1231201: Norm. Atuação (C-123101A) (PST COTUR - CONCLUÍDO) – PF: Fernando_x000a_Hoje, conforme planejado, foi realizada a intervenção na XV-201 e substituídos os imãs de fim de curso, que se encontravam danificados. Válvula foi testada e não apresentou mais falhas de posição. ARO desativada e item da PST Concluído. _x000a_"/>
    <s v="NÃO"/>
    <s v="Corretiva planejada"/>
    <s v="XV-1231201"/>
    <s v="Válvula XV"/>
    <x v="3"/>
    <x v="10"/>
    <s v="Controle e monitoramento"/>
    <s v="Substituição de ímas da XV"/>
    <d v="2020-09-03T08:00:00"/>
    <d v="2020-09-03T17:00:00"/>
    <d v="2020-06-30T23:59:59"/>
    <n v="9"/>
    <n v="1544.0002777779009"/>
    <s v="NÃO"/>
    <x v="0"/>
    <s v="NÃO"/>
    <s v="3-Falha na Instrumentação"/>
    <s v="3.3- Sinal/Indicação/Alarme falso"/>
    <s v="3-Operação/Manutenção"/>
    <s v="3.3-Erro de manutenção"/>
    <x v="2"/>
    <s v="1-Substituição"/>
    <n v="1553.0002777779009"/>
  </r>
  <r>
    <x v="0"/>
    <x v="0"/>
    <s v="OI 2023301323 - OI - PN-M-C-C-123101 Verificar Falha Switch Gear Pony (Venda D) – PF: Fernando_x000a_Recebida bobina. Será instalada no disjuntor pela CCT esta noite._x000a_05/09 - Realizada com sucesso a troca da bobina de acionamento do disjuntor do pony do venda D. Gaveta foi testada, sem anormalidades. _x000a_"/>
    <s v="NÃO"/>
    <s v="Corretiva planejada"/>
    <s v="PN-M-C-C-123101"/>
    <s v="Disjuntor"/>
    <x v="3"/>
    <x v="5"/>
    <s v="Painel elétrico"/>
    <s v="Troca de Microswitch do DJ do Pony"/>
    <d v="2020-09-04T23:17:00"/>
    <d v="2020-09-05T02:00:00"/>
    <d v="2020-08-14T15:00:00"/>
    <n v="2.716666666790843"/>
    <n v="512.28333333326736"/>
    <s v="NÃO"/>
    <x v="0"/>
    <s v="NÃO"/>
    <s v="4-Falha Elétrica"/>
    <s v="4.0-Geral"/>
    <s v="Em análise"/>
    <s v="5.5 Desconhecida"/>
    <x v="4"/>
    <s v="1-Substituição"/>
    <n v="515.00000000005821"/>
  </r>
  <r>
    <x v="0"/>
    <x v="0"/>
    <s v="OE 2023099122 - XV-1231205: Norm. Atuação/Comunicação (PST COTUR – CONCLUÍDO) – PF: Fernando_x000a_Realizada intervenção na XV. Substituída haste, que já se encontrava bastante degradada. Trocado também o bloco pneumático por um reparado disponível em oficina. Trocada bobina de acionamento e switches, não por novos, mas por outros que possuíamos em oficina com valores mais aceitáveis de impedância. Realizadas 3 movimentações da válvula sem falhas de posição. Com isso, foi removido o force e dado baixa na ARO 2020-252._x000a_"/>
    <s v="NÃO"/>
    <s v="Corretiva planejada"/>
    <s v="XV-1231205"/>
    <s v="Atuador"/>
    <x v="3"/>
    <x v="23"/>
    <s v="Controle e monitoramento"/>
    <s v="Substituída haste, que já se encontrava bastante degradada. Trocado também o bloco pneumático por um reparado disponível em oficina. Trocada bobina de acionamento e switches"/>
    <d v="2020-09-05T13:00:00"/>
    <d v="2020-09-05T17:00:00"/>
    <d v="2020-08-24T15:00:00"/>
    <n v="4.0000000001164153"/>
    <n v="285.99999999994179"/>
    <s v="NÃO"/>
    <x v="0"/>
    <s v="NÃO"/>
    <s v="1-Falha Mecânica"/>
    <s v="1.6-Emperramento"/>
    <s v="Em análise"/>
    <s v="5.5 Desconhecida"/>
    <x v="1"/>
    <s v="10-Revisão geral"/>
    <n v="290.00000000005821"/>
  </r>
  <r>
    <x v="0"/>
    <x v="0"/>
    <s v="OI 2022522036 VE-123101A-C – Realizar force – PF: Fernando_x000a_Hoje no redia das 8h, fomos informados pelo Cotur que este ventilador se encontrava indisponível desde 03/09, quando foi realizada a tentativa de partida sem sucesso para a coleta de vibração do conjunto. Como as informações referente a falha não estavam claras, foi solicitado que a preditiva e instrumentação realizasse a partida assistida deste ventilador e chegarmos a um diagnóstico. Então foi realizada a primeira partida sem sucesso atuando o sensor de vibração logo na partida. Realizamos a segunda partida com o coletor de vibração conectado ao ventilador e o reset manual atuado pela instrumentação que foi realizada a partida com sucesso. Durante a coleta de vibração foi identificado que está havendo um pico de vibração atingindo 13mm/s e após estabilizada a operação se manteve nos parâmetros de vibração dentro dos limites operacionais. Durante a partida foi identificada que as correias apresentam folga e desgaste que podem estar gerando a vibração excessiva na partida. Com isso foi definido no redia e realizar o force no ventilador VE-123101A-C ARO 2020-261, para que o compressor opere com dois ventiladores em caso de necessidade em colocar o compressor em operação._x000a_Supervisores Aoki, Thomaz e GPI: foi definido junto a gerência que executaremos de forma extra programada a revisão geral do ventilador e deve ser programado para a semana 38 a continuidade deste serviço que será iniciado de forma extra programado na semana 37._x000a_Status: Concluído - Disponível_x000a_15/09 - Removido conjunto do campo, transportado para oficina e iniciada a desmontagem em oficina._x000a_16/09 - Realizada manutenção no ventilador do cooler de óleo do venda A. Foram substituídas as polias e correia, além de ser feito o alinhamento das pás. No final da montagem em oficina, durante o alinhamento das polias, equipe percebeu que a polia movida do ventilador (nova) trincou, durante o alinhamento. Provavelmente temos problema de qualidade do material, como já aconteceu no passado, com estas mesmas polias movidas destes ventiladores. Sup. Aoki irá avaliar e definiremos os próximos passos para dar prosseguimento na atividade amanhã._x000a_17/09 - Realizada troca da polia trincada por uma polia nova em bom estado que tínhamos em estoque. Sup. Aoki irá tratar com o fornecedor sobre esses defeitos de fabricação. Após a troca, correia foi montada e o conjunto alinhado. Transportado ao campo, reinstalado e testado, sem anormalidades. Amanhã será feita etapa de Instrumentação/Automação no ajuste da chave de vibração para liberação do ventilador e um último teste com coleta de vibração pela Preditiva._x000a_18/09 - Realizado com sucesso a calibração e teste da chave de vibração e do ventilador. Item da PST concluído._x000a_"/>
    <s v="NÃO"/>
    <s v="Intervenção por condição"/>
    <s v="VE-123101A-C"/>
    <s v="Ventilador"/>
    <x v="3"/>
    <x v="10"/>
    <s v="Ventilador"/>
    <s v="Revisão geral do ventilador e calibração da chave de vibração"/>
    <d v="2020-09-15T14:00:00"/>
    <d v="2020-09-18T15:00:00"/>
    <d v="2020-09-12T19:00:00"/>
    <n v="72.999999999941792"/>
    <n v="67.000000000116415"/>
    <s v="NÃO"/>
    <x v="0"/>
    <s v="NÃO"/>
    <s v="1-Falha Mecânica"/>
    <s v="1.0-Geral"/>
    <s v="3-Operação/Manutenção"/>
    <s v="3.4-Desgaste e deterioção esperados."/>
    <x v="0"/>
    <s v="10-Revisão geral"/>
    <n v="140.00000000005821"/>
  </r>
  <r>
    <x v="0"/>
    <x v="0"/>
    <s v="OM 2020633034 C-123101A Verificar implementação Check Sum – PF: Fernando _x000a_De acordo com a programação foi realizada a implementação Check Sum de memória para alteração de Lógica Ladder conforme instrução técnica da GE. Status: Concluído - Disponível_x000a_"/>
    <s v="NÃO"/>
    <s v="Preventiva"/>
    <s v="PN-C-123101A"/>
    <s v="CLP"/>
    <x v="3"/>
    <x v="10"/>
    <s v="Controle e monitoramento"/>
    <s v="Upgrade de Firmware"/>
    <d v="2020-09-12T08:00:00"/>
    <d v="2020-09-12T19:00:00"/>
    <d v="2020-09-03T17:00:00"/>
    <n v="10.999999999883585"/>
    <n v="207"/>
    <s v="NÃO"/>
    <x v="0"/>
    <s v="NÃO"/>
    <s v="Manutenção preventiva"/>
    <s v="Manutenção preventiva"/>
    <m/>
    <s v="Manutenção preventiva"/>
    <x v="12"/>
    <s v="3-Modificação"/>
    <n v="217.99999999988358"/>
  </r>
  <r>
    <x v="0"/>
    <x v="0"/>
    <s v="OE 2023176762 - C-123101B Falha TE-1231119 Mancal Vorecon (PST COTUR – CONCLUÍDO) PF: Fernando_x000a_Realizada intervenção por oportunidade de parada do Venda B no TE-19 e encontrada barreira queimada. Foi substituída e o instrumento passou a indicar normalmente. _x000a_"/>
    <s v="NÃO"/>
    <s v="Intervenção por condição"/>
    <s v="TE-1231119"/>
    <s v="Sensor de temperatura"/>
    <x v="3"/>
    <x v="26"/>
    <s v="Controle e monitoramento"/>
    <s v="Subsituição de Barreira Instrínseca"/>
    <d v="2020-09-16T08:00:00"/>
    <d v="2020-09-16T16:00:00"/>
    <d v="2020-08-08T05:00:00"/>
    <n v="7.9999999998835847"/>
    <n v="939"/>
    <s v="NÃO"/>
    <x v="0"/>
    <s v="NÃO"/>
    <s v="3-Falha na Instrumentação"/>
    <s v="3.2 - Sem sinal/indicação/alarme"/>
    <s v="2-Fabricação/Instalação"/>
    <s v="2.1-Erro de Fabricação"/>
    <x v="0"/>
    <s v="1-Substituição"/>
    <n v="946.99999999988358"/>
  </r>
  <r>
    <x v="0"/>
    <x v="0"/>
    <s v="OE 2023220137 - C-123101B Falha TE-1231115 Mancal Axial B3 Vorecon (PST COTUR - CONCLUÍDO) PF: Fernando_x000a_Realizada intervenção por oportunidade de parada do Venda B no TE-15 e encontrada barreira queimada. Foi substituída e o instrumento passou a indicar normalmente._x000a_"/>
    <s v="NÃO"/>
    <s v="Intervenção por condição"/>
    <s v=" TE-1231115"/>
    <s v="Sensor de temperatura"/>
    <x v="3"/>
    <x v="26"/>
    <s v="Controle e monitoramento"/>
    <s v="Subsituição de Barreira Instrínseca"/>
    <d v="2020-09-16T08:00:00"/>
    <d v="2020-09-16T16:00:00"/>
    <d v="2020-08-08T05:00:00"/>
    <n v="7.9999999998835847"/>
    <n v="939"/>
    <s v="NÃO"/>
    <x v="0"/>
    <s v="NÃO"/>
    <s v="3-Falha na Instrumentação"/>
    <s v="3.2 - Sem sinal/indicação/alarme"/>
    <s v="2-Fabricação/Instalação"/>
    <s v="2.1-Erro de Fabricação"/>
    <x v="0"/>
    <s v="1-Substituição"/>
    <n v="946.99999999988358"/>
  </r>
  <r>
    <x v="0"/>
    <x v="0"/>
    <s v="OE 2023003218 - C-123101B - Falha no limite de posição XV-1231203 (PST COTUR – ARO 2020-256 - CONCLUÍDO) PF: Fernando_x000a_Realizado com sucesso pelo TM Martins a troca da haste e microswitches da XV-203. Testada, sem anormalidades. Com isto, as XVs de todos os Compressores de Venda estão com estes componentes novos. Dado baixa na ARO 2020-256._x000a_"/>
    <s v="NÃO"/>
    <s v="Preventiva"/>
    <s v="XV-1231203"/>
    <s v="Válvula XV"/>
    <x v="3"/>
    <x v="14"/>
    <s v="Controle e monitoramento"/>
    <s v="Troca de hastes e microswitches"/>
    <d v="2020-09-16T08:00:00"/>
    <d v="2020-09-16T16:00:00"/>
    <d v="2020-08-04T18:30:00"/>
    <n v="7.9999999998835847"/>
    <n v="1021.5"/>
    <s v="SIM"/>
    <x v="0"/>
    <s v="NÃO"/>
    <m/>
    <m/>
    <m/>
    <m/>
    <x v="7"/>
    <m/>
    <n v="1029.4999999998836"/>
  </r>
  <r>
    <x v="0"/>
    <x v="0"/>
    <s v="OE 2023281460 - C-123101B - FIT-101: Norm. Indicação PF: Fernando_x000a_Realizada intervenção no rotâmetro da selagem do C-123101B que estava com comportamento anormal, dando picos de indicação. TM Sílvio verificou que o mesmo estava muito sujo. Foi feita a limpeza e testado, com sucesso. Agora acompanharemos seu desempenho._x000a_"/>
    <s v="NÃO"/>
    <s v="Intervenção por condição"/>
    <s v="FIT-101"/>
    <s v="Sensor de vazão"/>
    <x v="3"/>
    <x v="26"/>
    <s v="Controle e monitoramento"/>
    <s v="Limpeza do rotâmetro do sensor de vazão"/>
    <d v="2020-09-16T07:00:00"/>
    <d v="2020-09-16T18:00:00"/>
    <d v="2020-08-08T05:00:00"/>
    <n v="11.000000000058208"/>
    <n v="937.99999999988358"/>
    <s v="NÃO"/>
    <x v="0"/>
    <s v="NÃO"/>
    <s v="3-Falha na Instrumentação"/>
    <s v="3.2 - Sem sinal/indicação/alarme"/>
    <s v="3-Operação/Manutenção"/>
    <s v="3.3-Erro de manutenção"/>
    <x v="0"/>
    <s v="7-Serviço"/>
    <n v="948.99999999994179"/>
  </r>
  <r>
    <x v="0"/>
    <x v="0"/>
    <s v="OE 2023130931 - PN-C-123101B:  Alterar Set Alarme PIT-208+ Supressão dos trips por falha XV´s PF: Fernando_x000a_Realizada com sucesso a implementação da nova lógica de trip e impedimento de partida do compressor de venda B. Foi criado o trip no PLC da máquina e removido o trip por falha de posição das XVs do PES. Checada pela instrumentação a curva de calibração do PIT-208, sem anormalidades. Com a conclusão desta atividade de hoje, todos os vendas já estão com a nova lógica ativa._x000a_"/>
    <s v="NÃO"/>
    <s v="Preventiva"/>
    <s v="PN-C-123101B"/>
    <s v="CLP"/>
    <x v="3"/>
    <x v="26"/>
    <s v="Controle e monitoramento"/>
    <s v="Modificação de lógica - melhoria de confiabilidade"/>
    <d v="2020-09-16T12:30:00"/>
    <d v="2020-09-16T16:30:00"/>
    <d v="2020-08-08T05:00:00"/>
    <n v="3.9999999999417923"/>
    <n v="943.5"/>
    <s v="NÃO"/>
    <x v="0"/>
    <s v="NÃO"/>
    <s v="Manutenção preventiva"/>
    <s v="Manutenção preventiva"/>
    <m/>
    <s v="Manutenção preventiva"/>
    <x v="12"/>
    <s v="3-Modificação"/>
    <n v="947.49999999994179"/>
  </r>
  <r>
    <x v="0"/>
    <x v="0"/>
    <s v="OE 2022875717 – Venda B - Compressores de VENDA Update de Firmware (PRD MI - CONCLUÍDO) PF: Fernando_x000a_Realizado com sucesso o update do firmware dos PLCs de intertravamento e controle do venda B para atualização dos blocos de temporização interna que causavam travamento durante a partida das máquinas. Com a conclusão da atividade de hoje, todos os vendas já estão com os PLCs atualizados._x000a_"/>
    <s v="NÃO"/>
    <s v="Preventiva"/>
    <s v="PN-C-123101B"/>
    <s v="CLP"/>
    <x v="3"/>
    <x v="26"/>
    <s v="Controle e monitoramento"/>
    <s v="Upgrade de Firmware"/>
    <d v="2020-09-16T13:00:00"/>
    <d v="2020-09-16T17:00:00"/>
    <d v="2020-08-08T05:00:00"/>
    <n v="4.0000000001164153"/>
    <n v="943.99999999988358"/>
    <s v="NÃO"/>
    <x v="0"/>
    <s v="NÃO"/>
    <s v="Manutenção preventiva"/>
    <s v="Manutenção preventiva"/>
    <m/>
    <s v="Manutenção preventiva"/>
    <x v="12"/>
    <s v="3-Modificação"/>
    <n v="948"/>
  </r>
  <r>
    <x v="0"/>
    <x v="0"/>
    <s v="OE 2023151707 - C-123101E: Alarme Fallback na IHM (PST COTUR – ARO 2020-239) PF: Fernando_x000a_Devido a riscos de queda do Venda E identificados hoje pela equipe, foi decido por realizar esta atividade amanhã, após o retorno da planta da parada parcial._x000a_17/09 - Após a partida do venda B, foi autorizada hoje atividade no controlador da anti-surge. Realizada a troca da fonte, conforme previsto, porém a máquina caiu. Ao tentar retornar, não tivemos sucesso. A XV-213 (descarga) não abriu e o compressor caiu por pressão alta na descarga, logo após a sequência de partida. Iniciada análise em conjunto com TM Danilo e TM Caleiras, mas ainda não foi conclusiva. Observado que o comando de abertura da válvula não foi enviado. Porém, foi feito teste junto com a OP já no início do turno da noite onde a máquina foi despressurizada, bloqueada a válvula manual de bloqueio da descarga e comandada a XV para abrir e fechar, com sucesso, em todas as tentativas. Decidido pela Gerência que continuemos nesta frente amanhã. _x000a_18/09 - Prosseguindo na análise, equipe levantou os pontos condicionantes para envio do sinal para abertura da XV-213, sendo um deles, o comando de fechado vindo do DJ do motor principal do compressor. Verificado que a comunicação Modbus está ocorrendo corretamente. Em seguida, foi checado fusível, sem anormalidades. Partimos então para tentar simular fisicamente o envio deste sinal pela régua no DJ, com o apoio da CCT, porém foi identificado um risco pelo TM Danilo de queda dos outros compressores ao extrair o disjuntor. Assim, decidimos por apenas realizar o reaperto geral no cubículo do disjuntor. Para esta atividade foi emitida OI 2023486527 específica. Foram encontrados vários pontos frouxos, conforme relato do TM Caleiras. Atividade foi concluída pela CCT por volta de 17h00 e foi autorizada uma nova tentativa de partida com o acompanhamento da equipe. Desta vez, o compressor partir sem anormalidades. TMs relataram que o sinal que eles esperavam ser o que comanda a XV-213 (vindo do “fechado” do DJ do motor principal), não se confirmou, indicando um problema na documentação técnica. Este sinal vem de algum outro lugar, talvez da K-23 e não da K-13 e deverá ser melhor avaliado pela equipe de Suporte para podermos atualizar nossa documentação e melhorar nossas possibilidades de análise. Agora voltamos as atenções para monitorar se o comportamento da anti-surge estabiliza após a troca da placa da fonte ocorrida ontem._x000a_"/>
    <s v="NÃO"/>
    <s v="Corretiva"/>
    <s v="Controlador Antisurge"/>
    <s v="Fonte do Controlador"/>
    <x v="3"/>
    <x v="14"/>
    <s v="Controle e monitoramento"/>
    <s v="Subsituição da Fonte"/>
    <d v="2020-09-17T16:50:00"/>
    <d v="2020-09-17T19:00:00"/>
    <d v="2020-09-16T16:00:00"/>
    <n v="2.1666666665696539"/>
    <n v="24.833333333430346"/>
    <s v="SIM"/>
    <x v="1"/>
    <s v="NÃO"/>
    <s v="6-Miscelâneas"/>
    <s v="6.2-Causas Combinadas"/>
    <s v="3-Operação/Manutenção"/>
    <s v="3.3-Erro de manutenção"/>
    <x v="2"/>
    <s v="1-Substituição"/>
    <n v="27"/>
  </r>
  <r>
    <x v="0"/>
    <x v="0"/>
    <s v="OM 2022711672 VE-C-123101D-B Revisão geral - PF: Fernando_x000a_Com apoio da equipe de elétrica foi desconectado os cabos e retirado o conjunto do seu local de funcionamento e colocado sobre a base para seu transporte para oficina do k-10 em 25/09._x000a_25/09 - Transportado conjunto para a oficina e iniciada a manutenção em bancada, previsão de retorno segunda._x000a_Solicitado pelo COTUR o force da falha deste ventilador permitindo a partida do compressor se necessário, apesar de possibilidade remota. Atividade realizada pela automação._x000a_28/09 - Realizada a substituição dos rolamentos do mancal, montado mancal, cubo, hélices, polias e correia no conjunto em oficina. Prevista a instalação em campo amanhã._x000a_29/09 - Realizado o transporte do conjunto, instalado o conjunto no campo, conectado os cabos elétricos motor, testado e liberado._x000a_"/>
    <s v="NÃO"/>
    <s v="Corretiva planejada"/>
    <s v=" VE-C-123101D-B"/>
    <s v="Ventilador"/>
    <x v="3"/>
    <x v="5"/>
    <s v="Ventilador"/>
    <s v="Revisão geral do ventilador"/>
    <d v="2020-09-25T08:00:00"/>
    <d v="2020-09-30T17:00:00"/>
    <d v="2020-09-05T02:00:00"/>
    <n v="129"/>
    <n v="486"/>
    <s v="NÃO"/>
    <x v="0"/>
    <s v="NÃO"/>
    <s v="1-Falha Mecânica"/>
    <s v="1.0-Geral"/>
    <s v="3-Operação/Manutenção"/>
    <s v="3.4-Desgaste e deterioção esperados."/>
    <x v="0"/>
    <s v="10-Revisão geral"/>
    <n v="615"/>
  </r>
  <r>
    <x v="0"/>
    <x v="0"/>
    <s v="OI 2023610173 - C-123101C – Variáveis congeladas na IHM – PF: Fernando_x000a_Fomos acionados pelo Cotur com a informação de que o compressor estava operando com as variáveis de temperatura e vibração congeladas. Foi avaliado pelo TM Thiago que o ocorreu o travamento na comunicação do cartão MODBUS do Bently ocorrendo o congelamento destas variáveis, porém não oferece riscos à operação do compressor devido aos intertravamentos estarem ativos e estes valores congelados serem somente indicação. Caso venha ocorrer a parada do compressor de venda C, será necessária a realização do reset neste cartão de comunicação para assim disponibilizar o compressor novamente._x000a_30/09 - Com a oportunidade de parada do TG-A devido à baixa vazão da unidade e disponibilidade do TM Squinca no turno da noite. Foi negociado com o Sup. Edinilson e Cotur Carlos foi realizado o reset do cartão de comunicação do Bently e normalizada as indicações dos sensores de vibração e temperatura._x000a_"/>
    <s v="NÃO"/>
    <s v="Corretiva"/>
    <s v="PN-C-123101C"/>
    <s v="Bently Nevada - Comunicação"/>
    <x v="3"/>
    <x v="23"/>
    <s v="Controle e monitoramento"/>
    <s v="Reset em cartão"/>
    <d v="2020-09-29T23:00:00"/>
    <d v="2020-09-30T00:00:00"/>
    <d v="2020-09-05T17:00:00"/>
    <n v="0.99999999994179234"/>
    <n v="582"/>
    <s v="NÃO"/>
    <x v="0"/>
    <s v="NÃO"/>
    <s v="3-Falha na Instrumentação"/>
    <s v="3.3- Sinal/Indicação/Alarme falso"/>
    <s v="5-Miscelâneas"/>
    <s v="5.5 Desconhecida"/>
    <x v="0"/>
    <s v="4-Ajuste"/>
    <n v="582.99999999994179"/>
  </r>
  <r>
    <x v="0"/>
    <x v="0"/>
    <s v="OM 2022737201 - C-123101D CORRIGIR DESBALANCEAMENTO EIXO (PST COTUR) – PF: Fernando_x000a_Conforme programado hoje foram iniciados os trabalhos para a substituição do mancal do Vorecon, sendo realizada a remoção dos instrumentos, remoção das tubulações de óleo, removida a proteção do acoplamento, removida a tampa do mancal e realizada a  remoção dos parafusos de fixação do eixo de saída com os acoplamentos interno e externo._x000a_29/09 - Realizada a verificação da folga do eixo X mancal em bancada, montado mancal no eixo e instalados em campo. Iniciada a verificação de folga mancal e tampa do Vorecon._x000a_30/09 - Realizada a medição da folga do mancal com a tampa e está dentro das tolerâncias, realizada a montagem da tampa superior do mancal, instalado carretel do acoplamento realizada a instalação/ajustes dos sensores no mancal. Ficando para amanhã a montagem da proteção do acoplamento, Kfasor e tubulações._x000a_"/>
    <s v="sim"/>
    <s v="Corretiva planejada"/>
    <s v="Vorecon Venda D"/>
    <s v="Mancal"/>
    <x v="3"/>
    <x v="5"/>
    <s v="Transmissão de força"/>
    <s v="Substituição de Mancal"/>
    <d v="2020-09-28T08:00:00"/>
    <d v="2020-09-30T23:59:59"/>
    <d v="2020-09-05T02:00:00"/>
    <n v="63.999722222099081"/>
    <n v="558"/>
    <s v="SIM"/>
    <x v="0"/>
    <s v="NÃO"/>
    <s v="1-Falha Mecânica"/>
    <s v="1.3-Folga/Alinhamento"/>
    <s v="5-Miscelâneas"/>
    <s v="5.5 Desconhecida"/>
    <x v="0"/>
    <s v="1-Substituição"/>
    <n v="621.99972222209908"/>
  </r>
  <r>
    <x v="0"/>
    <x v="0"/>
    <s v="05/09/2020_x000a_OE 2023209818 - C-3123701C - XZV-31237907: Norm. Atuação (V-3123706) – PF: Suzuki_x000a_Realizada intervenção nesta válvula que ficava entrando em falha, prejudicando a operação do V-06 e reciclo C. A válvula reguladora estava visivelmente com vazamento e foi substituída. Também foi trocado a haste e bloco pneumático. Verificando o conjunto de acionamento, TMs Sílvio e Ivan identificaram que um dos switches também estava com defeito. Verificado em estoque e o NM 10.304.913 - Sensor prox. magnético dist.:2,5mm estava zerado. Após uma busca mais aprofundada no SAP, identificamos o conjunto completo de acionamento NM 11.398.439 - Conj. monit. pos. 1/4&quot;NPT 24Vcc com 3 UND disponíveis. Foi então realizar a reserva 96469912/3 de 1 UND e retirado apenas o switch para instalação. O restante do conjunto ficará na oficina de Instrumentação. Também foi identificado um fusível aberto, que foi substituído. Verificadas CJs, sem problemas. Feito isto, a válvula foi comandada em teste 5 vezes, sem anormalidades. Equipamento entregue._x000a_Status: Concluído – Disponível _x000a_Leandro e Thomaz, favor acompanhar o processo de compra do NM 10.304.913 - Sensor prox. magnético dist.:2,5mm estava zerado que está zerado para não corrermos mais este risco. Também é importante revisar a Lista Técnica da XZV-31237907 incluindo o NM 11.398.439 - Conj. monit. pos. 1/4&quot;NPT 24Vcc referente ao conjunto completo de acionamento. Conseguimos encontrar este NM apenas na Lista Técnica da XZV-21237907. Obrigado."/>
    <s v="NÃO"/>
    <s v="Corretiva planejada"/>
    <s v="XZV-31237907"/>
    <s v="Switch"/>
    <x v="0"/>
    <x v="11"/>
    <s v="Compressor"/>
    <s v="Substituição da switch"/>
    <d v="2020-09-05T07:00:00"/>
    <d v="2020-09-05T19:00:00"/>
    <d v="2020-05-25T12:00:00"/>
    <n v="12"/>
    <n v="2466.9999999999418"/>
    <s v="SIM"/>
    <x v="0"/>
    <s v="NÃO"/>
    <s v="3-Falha na Instrumentação"/>
    <s v="3.2 - Sem sinal/indicação/alarme"/>
    <s v="3-Operação/Manutenção"/>
    <s v="3.4-Desgaste e deterioção esperados."/>
    <x v="1"/>
    <s v="1-Substituição"/>
    <n v="2478.9999999999418"/>
  </r>
  <r>
    <x v="0"/>
    <x v="0"/>
    <s v="29/09/2020_x000a_OI OM 2023613068 - C-123701B – Realizar force PAL-1237429B (PST COTUR) – PF: Suzuki_x000a_Na partida da UPCGN I durante a noite de 28 para 29/09, a equipe de operação entrou com o compressor C-123701B onde ocorreu atuação do alarme no PAH1237403B 29/9/2020  às 00:06:38.3 do Inter estágio, ocasionando o alarme do compressor (Trip do PES vindo da máquina 29/9/2020 às 00:09:49.0) e atuação do alarme de TRIP do PAHH1237403B 29/9/2020 às 00:09:57.0. Com a queda do compressor, a operação não conseguia silenciar a sirene do PN de campo assim realizando 2 desligamentos elétricos do painel, para tentar normalizar a sirene do PN pela operação (29/9/2020 às 00:16:34.3) e (29/9/2020 às 00:32:01.4). Foi solicitado pelo Cotur que fosse realizado force no sinal do PAL-1237429B na atuação da buzina para que fosse realizada a partida compressor sem a sirene do PN de campo devido o alarme de pressurização não ter normalizado."/>
    <s v="NÃO"/>
    <s v="Corretiva"/>
    <s v="PAL-1237429B"/>
    <s v="PAL-1237429B"/>
    <x v="0"/>
    <x v="7"/>
    <s v="Controle e monitoramento"/>
    <s v="Force do sinal"/>
    <d v="2020-09-29T00:30:00"/>
    <d v="2020-09-29T02:00:00"/>
    <d v="2020-07-02T00:00:00"/>
    <n v="1.5"/>
    <n v="2136.5000000000582"/>
    <s v="SIM"/>
    <x v="0"/>
    <s v="NÃO"/>
    <s v="Em análise"/>
    <s v="Em análise"/>
    <s v="Em análise"/>
    <s v="Em análise"/>
    <x v="3"/>
    <s v="4-Ajuste"/>
    <n v="2138.0000000000582"/>
  </r>
  <r>
    <x v="0"/>
    <x v="0"/>
    <s v="08/09/2020_x000a_OM 2022896373 - B-530003B - Substituir retentores – PF: Suzuki_x000a_08/09 - Realizada a manutenção em bancada, substituído os retentores e montada. Transportada para o campo e colocada na base. Previsto para amanhã alinhamento e teste operacional, finalizando os trabalhos. Status:  Em andamento, indisponível._x000a_09/09 - Realizado alinhamento entre o conjunto motor-bomba, conexão elétrica e liberada para desraqueteamento, aguardando teste operacional. Status:  Em andamento, indisponível."/>
    <s v="NÃO"/>
    <s v="Corretiva planejada"/>
    <s v="M-B-530003B_x000a_Equipamento: B-530003B não está na lista de equipamentos monitorados"/>
    <s v="Retentores"/>
    <x v="2"/>
    <x v="101"/>
    <s v="Bombas"/>
    <s v="Substituição dos retentores"/>
    <d v="2020-09-08T08:00:00"/>
    <d v="2020-09-09T16:00:00"/>
    <d v="2018-01-01T00:00:00"/>
    <n v="31.999999999883585"/>
    <n v="23552.000000000058"/>
    <s v="SIM"/>
    <x v="0"/>
    <s v="NÃO"/>
    <s v="1-Falha Mecânica"/>
    <s v="1.1-Vazamento"/>
    <s v="3-Operação/Manutenção"/>
    <s v="3.4-Desgaste e deterioção esperados."/>
    <x v="5"/>
    <s v="1-Substituição"/>
    <n v="23583.999999999942"/>
  </r>
  <r>
    <x v="0"/>
    <x v="0"/>
    <s v="OI 2023374411 GE-513202 – Falha no carregador de bateira CB1 – PF: Fernando_x000a_Hoje durante a ronda da equipe da CCT, foi identificada uma falha no carregador de baterias CB1 do gerador de emergência. Com a possível falha na partida por conta das baterias não estarem carregando. Foi emitida PT imediata, identificada a falha, realizada a substituição do carregador de bateria assim normalizando o carregamento das baterias do banco 1._x000a_Status: Concluído - Disponível_x000a_"/>
    <s v="sim"/>
    <s v="Corretiva"/>
    <s v="MC-GE-513202"/>
    <s v="MC-GE-513202"/>
    <x v="6"/>
    <x v="29"/>
    <m/>
    <s v="Substituição de carregador de bateria"/>
    <d v="2020-09-11T13:00:00"/>
    <d v="2020-09-11T16:00:00"/>
    <d v="2018-12-24T01:00:00"/>
    <n v="3"/>
    <n v="15060"/>
    <s v="NÃO"/>
    <x v="0"/>
    <s v="NÃO"/>
    <s v="4-Falha Elétrica"/>
    <s v="4.3-Sem energia/tensão"/>
    <s v="3-Operação/Manutenção"/>
    <s v="3.0-Geral"/>
    <x v="0"/>
    <s v="1-Substituição"/>
    <n v="15063"/>
  </r>
  <r>
    <x v="0"/>
    <x v="0"/>
    <s v="OM 2023481465 - OI-CF-M-M-C-123101B - Verificar e corrigir alarme undervoltage - PF: Fernando_x000a_Hoje durante o retorno operacional após a parada de PMXL-1, OP tentou por duas vezes partir o compressor de venda B através do inversor B (novo), sem sucesso. Alarme de undervoltage no painel. Equipe acredita que há algum defeito na parte do comando do painel (que não foi substituída na troca do inversor). Na primeira tentativa através do inversor B (antigo), a máquina entrou em operação com sucesso. Assim, foi preparada esta OM para equipe da noite da CCT realizar uma verificação geral no comando, em específico no circuito de supervisão de tensão e seus componentes de comando._x000a_18/09 - Hoje equipe da CCT identificou a possiblidade do relé de subtensão que fica no circuito de comando do inversor estar com defeito, pois se a subtensão fosse real, outros equipamentos a teriam sentido. Foi então realizada a troca do relé e no antigo serão feitos testes em bancada nos próximos dias. Instalado o analisador de tensão e realizada partida do venda E com acompanhamento da equipe através deste inversor, que partiu com sucesso, deixando mais clara a hipótese de falha do relé. Nos próximos dias, equipe da CCT irá avaliar os resultados coletados pelo analisador. _x000a_"/>
    <s v="NÃO"/>
    <s v="Corretiva"/>
    <s v="CF-M-M-C-123101B"/>
    <s v="Monitor de subtensão"/>
    <x v="10"/>
    <x v="100"/>
    <s v="Painel elétrico"/>
    <s v="Substituição de relé de subtensão"/>
    <d v="2020-09-18T10:00:00"/>
    <d v="2020-09-18T16:00:00"/>
    <d v="2020-06-30T23:59:59"/>
    <n v="6"/>
    <n v="1906.0002777777845"/>
    <s v="NÃO"/>
    <x v="0"/>
    <s v="NÃO"/>
    <s v="4-Falha Elétrica"/>
    <s v="4.0-Geral"/>
    <s v="5-Miscelâneas"/>
    <m/>
    <x v="0"/>
    <s v="1-Substituição"/>
    <n v="1912.0002777777845"/>
  </r>
  <r>
    <x v="0"/>
    <x v="0"/>
    <s v="28/09/2020_x000a_OM 2023319962 B-123101A – Troca do diafragma – PF: Boito_x000a_Conforme programado foi realizada a remoção dos spools de sucção e descarga e realizada a substituição do diafragma do cabeçote 2._x000a_29/09 - Realizada a análise do diafragma e não foi identificado nenhum rompimento do diafragma, nessa análise da falha foi identificado desgastes nas vedações e no diafragma que poderiam estar causando a passagem de glicol entre os diafragmas gerando a pressurização e atuação do PIT-1231302A. Foi concluída a montagem do cabeçote, realizada a revisão do PIT-1231302A, instalados os spools de sucção e descarga e colocada a bomba em operação com sucesso atendendo a vazão necessária para a unidade. Alinhado com Sup. Edinilson para o TM Squinca durante o turno da noite reativar o alarme do PIT-1231302A._x000a_30/09 - Após a substituição do diafragma e teste realizado com sucesso, durante o turno da noite foi reativado o alarme do PIT-1231302A que havia sido inibido devido a geração de grande número de alarmes no BR Alarmes indicados no BAD Actors."/>
    <s v="NÃO"/>
    <s v="Intervenção por condição"/>
    <s v="Diafragma"/>
    <s v="Vedação do diafragma"/>
    <x v="2"/>
    <x v="42"/>
    <s v="Bombas"/>
    <s v="Substituição do diafragma"/>
    <d v="2020-09-28T08:30:00"/>
    <d v="2020-09-29T21:00:00"/>
    <d v="2020-05-13T19:00:00"/>
    <n v="36.500000000058208"/>
    <n v="3301.5"/>
    <s v="SIM"/>
    <x v="0"/>
    <s v="NÃO"/>
    <s v="1-Falha Mecânica"/>
    <s v="1.1-Vazamento"/>
    <s v="Em análise"/>
    <s v="5.5 Desconhecida"/>
    <x v="1"/>
    <s v="1-Substituição"/>
    <n v="3338.0000000000582"/>
  </r>
  <r>
    <x v="0"/>
    <x v="0"/>
    <s v="01/09/2020_x000a_OI 2023315968 - B-2621301B Não aceitou o comando de parada (PST COTUR – CONCLUÍDO) – PF: Boito_x000a_Verificado pela equipe de Elétrica da CCT e Automação que havia uma falha proveniente do relé C3. O mesmo se encontrava mal encaixado. Foi inserido corretamente e a falha sumiu. Realizado teste na bomba, colocando o OCVAP II para operar através dela, sem anormalidades. Agora vamos aguardar a parada da bomba para verificar se o problema foi mesmo resolvido._x000a_04/09 - Realizada parada do OCVAP II que operava com a B-2621301B e não ocorreu mais a falha da bomba continuar operando. Atividade concluída."/>
    <s v="sim"/>
    <s v="Corretiva"/>
    <s v="Relé C3"/>
    <s v="Relé C3"/>
    <x v="2"/>
    <x v="16"/>
    <s v="Bombas"/>
    <s v="Ajuste no encaixe do relé"/>
    <d v="2020-09-01T08:00:00"/>
    <d v="2020-09-01T15:00:00"/>
    <d v="2020-06-24T18:14:00"/>
    <n v="6.9999999999417923"/>
    <n v="1645.7666666666628"/>
    <s v="SIM"/>
    <x v="0"/>
    <s v="NÃO"/>
    <s v="1-Falha Mecânica"/>
    <s v="1.5-Afrouxamento"/>
    <s v="3-Operação/Manutenção"/>
    <s v="3.3-Erro de manutenção"/>
    <x v="3"/>
    <s v="4-Ajuste"/>
    <n v="1652.7666666666046"/>
  </r>
  <r>
    <x v="0"/>
    <x v="0"/>
    <s v="04/09/2020_x000a_OM 2023281272 - PDIT-26213303A2: Subst. Transm.(B-301A) – PF: Boito_x000a_Realizada nova partida do OCVAP II com a B-2621301A, com sucesso. Instrumento se comportou normalmente, sem atrasos. O transmissor danificado já foi aberto em bancada e testado, identificando um problema de delay na resposta mesmo quando simuladas as condições de processo, o que condiz com a hipótese levantada pela equipe. Assim, atividade está encerrada. Sup. Thomaz e Eng. Boito está definindo agora qual será no delay a ser implementado no transmissor de campo, que ainda está com um filtro de 5 minutos que havia sido colocado para teste. Assim que tiver a definição (provavelmente algo em torno de alguns segundos) será programada a alteração seguindo fluxo normal do GPI."/>
    <s v="NÃO"/>
    <s v="Corretiva planejada"/>
    <s v="PDIT-26213303A2"/>
    <s v="Elemento sensor"/>
    <x v="2"/>
    <x v="45"/>
    <s v="Bombas"/>
    <s v="Substituição do sensor"/>
    <d v="2020-09-04T08:00:00"/>
    <d v="2020-09-04T17:00:00"/>
    <d v="2020-08-28T17:00:00"/>
    <n v="9"/>
    <n v="159"/>
    <s v="SIM"/>
    <x v="0"/>
    <s v="NÃO"/>
    <s v="3-Falha na Instrumentação"/>
    <s v="3.3- Sinal/Indicação/Alarme falso"/>
    <s v="3-Operação/Manutenção"/>
    <s v="3.1-Serviço fora das condições de projeto"/>
    <x v="3"/>
    <s v="1-Substituição"/>
    <n v="168"/>
  </r>
  <r>
    <x v="0"/>
    <x v="0"/>
    <s v="23/09/2020_x000a_OI 2023504917 - B-6313101A falha de comunicação – PF: Boito_x000a_Hoje fomos acionados para verificar queda da B-6313101A, ocasionando a parada do bombeio do OCVAP II. Acionada a Automação para verificação e constatado falha dois cartões na remota do campo, sendo um cartão de comunicação Pepperl+Fuchs FB8206 (24 canais) este localizado na unidade de São Caetano o NM 10.491.993 com 32 unidades, e um segundo cartão/ módulo isolador FB3201B2, não localizado no sistema Petrobras._x000a_Edinilson, bom dia, conforme conversado, favor avaliar a compatibilidade na primeira hora deste módulo localizado, caso seja compatível vamos providenciar o PTM/transferência com urgência. Referente ao segundo módulo precisamos também providenciar, é possível que encontremos fornecedores com estoque, talvez seja mais viável, ou com a Transpetro, vamos alinhar logo cedo. Conversei agora a noite com meu colega na REVAP ele ficou de avaliar o que eles tem em estoque (a descrição difere um pouco). _x000a_Alinhado com o Cotur para reiniciar o bombeio com  trem “B” , realizado com sucesso, segue em operação._x000a_Status: Em andamento – Indisponível trem “A”._x000a_28/09 – Conforme acordado foi retirado o cartão de comunicação na REVAP, levado para o TEBAR onde foi realizada a configuração e entregue para o Supervisor de Automação. Previsão de substituir este cartão amanhã 29/09._x000a_29/09 - Devido ao risco de queda do bombeio no momento da substituição do cartão, foi acordado com o Cotur em realizarmos a substituição amanhã na oportunidade de parada do bombeio para a troca dos tanques._x000a_30/09 - Com a parada do bombeio para a substituição do tanque, por oportunidade realizamos a substituição do cartão de comunicação remota, realizados testes de preparação de partida com o TREM A com sucesso. Alinhado com o Cotur para iniciar o próximo bombeio com o TREM A."/>
    <s v="sim"/>
    <s v="Corretiva"/>
    <s v="Cartões de comunicação"/>
    <s v="Cartões de comunicação"/>
    <x v="2"/>
    <x v="90"/>
    <s v="Bombas"/>
    <s v="Substituição dos cartões"/>
    <d v="2020-09-23T13:00:00"/>
    <d v="2020-09-30T17:00:00"/>
    <d v="2020-08-29T18:00:00"/>
    <n v="172.00000000011642"/>
    <n v="594.99999999994179"/>
    <s v="SIM"/>
    <x v="1"/>
    <s v="NÃO"/>
    <s v="3-Falha na Instrumentação"/>
    <s v="3.2 - Sem sinal/indicação/alarme"/>
    <s v="Em análise"/>
    <s v="5.5 Desconhecida"/>
    <x v="2"/>
    <s v="1-Substituição"/>
    <n v="767.00000000005821"/>
  </r>
  <r>
    <x v="0"/>
    <x v="0"/>
    <s v="01/09/2020_x000a_OI 2023304504  – C-123102A Slide Valve 1ºstg travada – PF: Boito_x000a_Hoje foi informado pela OP de manhã que a slide do 1º estágio do C-123102A estava travada, indisponibilizando o compressor. Realizada intervenção imediata pela G&amp;E com apoio da Automação. Foram identificados os blocos pneumáticos da válvula danificados. Ambos foram trocados por blocos reparados que já estavam prontos em bancada. No entanto, após a intervenção e antes de conseguir testar a válvula, equipe identificou diversas SDVs em falha. Envolvido então o apoio do TM Danilo e Sugahara. Foi identificado um fusível queimado. Foi substituído e as SDVs passaram a indicar normalmente. Equipe então testou a válvula, mas sem sucesso. As tentativas de movimentação não funcionaram a contento. Ora funcionava, ora não, sem terminar o curso completo da válvula. Conversado então com Sup. Thomaz e Fazzini, acreditamos que o problema pode ser na engrenagem de fim de curso da slide ou no próprio bloco de comando da válvula._x000a_02/09 - Hoje retornamos à atividade no C-123102A. Foram realizados novos testes na slide e esclarecido o ocorrido ontem. O TO que realizou a movimentação da slide hoje a fez continuamente e o TO que realizou ontem, dando pulsos no botão de acionamento manual da válvula. Assim, ontem a mesma não conseguiu movimentar e hoje movimentou normalmente. Foram realizadas pelo menos 5 movimentações completas de abrir e fechar a válvula hoje, acompanhando o barulho do acionamento das solenoides, verificando possíveis vazamentos, etc. Nenhuma anormalidade foi observada. Serviço concluido."/>
    <s v="NÃO"/>
    <s v="Corretiva"/>
    <s v="XYL/XYH-1231502A"/>
    <s v="Bloco pneumático"/>
    <x v="1"/>
    <x v="6"/>
    <s v="Controle e monitoração"/>
    <s v="Substituição do bloco pneumático"/>
    <d v="2020-09-01T08:00:00"/>
    <d v="2020-09-02T18:36:00"/>
    <d v="2020-07-17T15:30:00"/>
    <n v="34.599999999976717"/>
    <n v="1096.5"/>
    <s v="SIM"/>
    <x v="0"/>
    <s v="NÃO"/>
    <s v="1-Falha Mecânica"/>
    <s v="1.6-Emperramento"/>
    <s v="3-Operação/Manutenção"/>
    <s v="3.1-Serviço fora das condições de projeto"/>
    <x v="3"/>
    <s v="1-Substituição"/>
    <n v="1131.0999999999767"/>
  </r>
  <r>
    <x v="0"/>
    <x v="0"/>
    <s v="03/09/2020_x000a_OM 2023298112 - M-VE-P-123114A-B Corrigir Sobre carga no motor – PF: Boito_x000a_Retirada a correia e verificado se tinha alguma interferência mecânica que justificasse o desarme do motor e não foi encontrado nenhuma anormalidade. Amanhã será avaliado em conjunto com a elétrica. Obs: foi percebido oxidações nos conduites, que pode ser um problema de acumulo de agua.  _x000a_04/09 - Realizado teste em vazio no motor e foi observado novamente desarme por sobrecarga. Decidido então pela remoção do motor. Foi aberto em bancada e megado, sem encontrar anormalidades. Motor visualmente está em excelentes condições, aparentando ser novo. Os rolamentos estão totalmente livres e também aparentam ser novos. Mesmo assim, foram substituídos por orientação do Sup. Aoki. Amanhã motor será instalado em campo e testado novamente."/>
    <s v="NÃO"/>
    <s v="Corretiva"/>
    <s v="Pás dos ventiladores"/>
    <s v="Pás dos ventiladores"/>
    <x v="1"/>
    <x v="6"/>
    <s v="Ventilador"/>
    <s v="Correção do ângulo das pás do ventilador"/>
    <d v="2020-09-06T16:00:00"/>
    <d v="2020-09-07T15:00:00"/>
    <d v="2020-09-02T18:36:00"/>
    <n v="23.000000000058208"/>
    <n v="93.399999999906868"/>
    <s v="NÃO"/>
    <x v="0"/>
    <s v="NÃO"/>
    <s v="1-Falha Mecânica"/>
    <s v="1.5-Afrouxamento"/>
    <s v="3-Operação/Manutenção"/>
    <s v="3.3-Erro de manutenção"/>
    <x v="3"/>
    <s v="4-Ajuste"/>
    <n v="116.39999999996508"/>
  </r>
  <r>
    <x v="0"/>
    <x v="0"/>
    <s v="14/09/2020_x000a_OM 2022083393 C-123102A - LSL-1231502A: Norm. Atuação PF: Boito_x000a_Realizada a drenagem o óleo, removido instrumento, realizada medições e testes no instrumento e não apresentou anormalidades. Reposicionado o instrumento no tanque do sistema de lubrificação do motor e amanhã será realizado novos testes com a aplicação de óleo no tanque._x000a_15/09 - Realizado reaperto do instrumento, JB e painel não sendo encontrada nenhuma anormalidade. Realizado testes de indicação de nível na real com apoio da equipe de lubrificação e os testes corresponderam com sucesso."/>
    <s v="NÃO"/>
    <s v="Corretiva planejada"/>
    <s v="LSL-1231502A"/>
    <s v="Chave de nível"/>
    <x v="1"/>
    <x v="6"/>
    <s v="Controle e monitoração"/>
    <s v="Testes e reaperto"/>
    <d v="2020-09-09T08:00:00"/>
    <d v="2020-09-10T16:03:00"/>
    <d v="2020-09-07T15:00:00"/>
    <n v="32.049999999871943"/>
    <n v="41.000000000058208"/>
    <s v="SIM"/>
    <x v="0"/>
    <s v="NÃO"/>
    <s v="3-Falha na Instrumentação"/>
    <s v="3.3- Sinal/Indicação/Alarme falso"/>
    <s v="Em análise"/>
    <s v="5.5 Desconhecida"/>
    <x v="0"/>
    <s v="6-Verificação"/>
    <n v="73.049999999930151"/>
  </r>
  <r>
    <x v="0"/>
    <x v="0"/>
    <s v="14/09/2020_x000a_OM 2023307397 C-123102A Adequação spool de descarga PF: Boito_x000a_Conforme programado, foi realizada a remoção do spool de descarga do 2ºstg do compressor e enviado para a Mayekawa para reparo/adequação de projeto. Previsão de coleta do spool na Mayekawa em 19/09._x000a_18/09 - Spool de descarga do propano A saiu da MAYEKAWA por volta de 16h e nos foi passada a previsão de chegada na UTGCA às 20h30. Coord. Eder irá acompanhar os serviços de NR-13 no turno da noite e receberá o spool. ETM irá instalar durante noite. O TE na nova posição que foi confeccionada no spool não será instalado, por orientação gerencial, já que o mesmo veio como termorresistência e queremos termopar. _x000a_19/09 - Realizada instalação do flange do TE pela ETM durante a noite, após a chegada do spool, e a reposição do óleo pela G&amp;E durante o dia (finalizada por volta de 15h30). Compressor entrega para a OP, disponível e NR-13 encerrada."/>
    <s v="NÃO"/>
    <s v="Preventiva"/>
    <m/>
    <m/>
    <x v="1"/>
    <x v="6"/>
    <s v="Miscelânea"/>
    <s v="Adequação do spool da descarga com inclusão de junta de expansão."/>
    <d v="2020-09-14T08:00:00"/>
    <d v="2020-09-21T15:08:00"/>
    <d v="2020-09-10T16:03:00"/>
    <n v="175.1333333333605"/>
    <n v="87.950000000128057"/>
    <s v="SIM"/>
    <x v="0"/>
    <s v="NÃO"/>
    <s v="Manutenção preventiva"/>
    <s v="Manutenção preventiva"/>
    <s v="Manutenção preventiva"/>
    <s v="Manutenção preventiva"/>
    <x v="7"/>
    <s v="3-Modificação"/>
    <n v="263.08333333348855"/>
  </r>
  <r>
    <x v="0"/>
    <x v="0"/>
    <s v="16/09/20_x000a_OM 2022672372  C-123102A: Revisar Válvulas SDV's (PARADA COMPRESSOR NR-13) (PST COTUR – Prazo 20/09) PF: Boito_x000a_Realizado com sucesso pela Instrumentação a revisão de 4 das 5 válvulas SDVs do propano A. Fica para amanhã apenas a revisãod a SDV-502A, que teve patamar de acesso montado hoje no período da tarde._x000a_17/09 - Concluída revisão da última SDV que estava pendente."/>
    <s v="NÃO"/>
    <s v="Preventiva"/>
    <m/>
    <m/>
    <x v="1"/>
    <x v="6"/>
    <s v="Sistema de lubrificação"/>
    <s v="Substituição das reguladoras de ar e solenoides das SDVs"/>
    <d v="2020-09-16T08:30:00"/>
    <d v="2020-09-16T16:30:00"/>
    <d v="2020-09-10T16:03:00"/>
    <n v="8.0000000000582077"/>
    <n v="136.45000000001164"/>
    <s v="SIM"/>
    <x v="0"/>
    <s v="NÃO"/>
    <s v="Manutenção preventiva"/>
    <s v="Manutenção preventiva"/>
    <s v="Manutenção preventiva"/>
    <s v="Manutenção preventiva"/>
    <x v="7"/>
    <s v="1-Substituição"/>
    <n v="144.45000000006985"/>
  </r>
  <r>
    <x v="0"/>
    <x v="0"/>
    <s v="16/09/2020_x000a_OM 202346651 – C-123102A - Reaperto geral do painel, JB’s, instrumentos e CCM (PARADA COMPRESSOR NR-13) (PST COTUR – Prazo 20/09) PF: Boito_x000a_Realizado reaperto das borneiras dos instrumentos do painel da IHM do Propano A. Realizado também conferência de todas as CJs, sem anormalidades. Atividade concluída"/>
    <s v="NÃO"/>
    <s v="Preventiva"/>
    <m/>
    <m/>
    <x v="1"/>
    <x v="6"/>
    <s v="Painel elétrico"/>
    <s v="Reaperto geral de bornes"/>
    <d v="2020-09-16T08:30:00"/>
    <d v="2020-09-17T17:00:00"/>
    <d v="2020-09-10T16:03:00"/>
    <n v="32.500000000116415"/>
    <n v="136.45000000001164"/>
    <s v="SIM"/>
    <x v="0"/>
    <s v="NÃO"/>
    <s v="Manutenção preventiva"/>
    <s v="Manutenção preventiva"/>
    <s v="Manutenção preventiva"/>
    <s v="Manutenção preventiva"/>
    <x v="7"/>
    <s v="4-Ajuste"/>
    <n v="168.95000000012806"/>
  </r>
  <r>
    <x v="0"/>
    <x v="0"/>
    <s v="16/09/2020_x000a_OM 2019019975 - C-123102A Verificar/Corrigir falha purga - PF: Boito_x000a_Montado patamar de acesso ao sistema de purga do motor do propano A._x000a_18/09 - Realizada a substituição da válvula de purga do motor do compressor conforme programado. No entanto, não foi possível testar pois depende da remoção do Libra do compressor._x000a_19/09 - Com a remoção do Libra do compressor realizada hoje, o mesmo apresentou impeditivo de partida por pressão baixa de purga do motor. Foi então mobilizado TM Sílvio para fazer o ajuste, que é de fato necessário após o alinhamento do ar para o motor. Feito isto, foi confirmado início da purga e o permissivo da máquina."/>
    <s v="NÃO"/>
    <s v="Corretiva planejada"/>
    <s v="Reguladora de ar do painel de minipurga"/>
    <s v="Dreno"/>
    <x v="1"/>
    <x v="6"/>
    <s v="Tomada de ar"/>
    <s v="Verificação do sistema"/>
    <d v="2020-09-16T08:00:00"/>
    <d v="2020-09-22T16:00:00"/>
    <d v="2020-09-10T16:03:00"/>
    <n v="151.99999999988358"/>
    <n v="135.95000000012806"/>
    <s v="SIM"/>
    <x v="0"/>
    <s v="NÃO"/>
    <s v="1-Falha Mecânica"/>
    <s v="1.1-Vazamento"/>
    <s v="3-Operação/Manutenção"/>
    <s v="3.4-Desgaste e deterioção esperados."/>
    <x v="6"/>
    <s v="6-Verificação"/>
    <n v="287.95000000001164"/>
  </r>
  <r>
    <x v="0"/>
    <x v="0"/>
    <s v="17/09/2020_x000a_OM 2018740292 - AQ-C-123102A-03 Abrir e medir resistência (PARADA COMPRESSOR NR-13) (PST COTUR – Prazo 20/09) PF: Boito_x000a_Refeita a suportação e prensa-cabo do traço elétrico que estava danificada após uma intervenção no isolamento térmico. Equipamento foi deixado na condição original. Até sexta-feira a equipe de isolamento térmico irá concluir o isolamento térmico que falta para completar o isolamento desta linha."/>
    <s v="NÃO"/>
    <s v="Corretiva planejada"/>
    <s v="AQ-C-123102A-03"/>
    <s v="Suporte"/>
    <x v="1"/>
    <x v="6"/>
    <s v="Sistema de lubrificação"/>
    <s v="Realizado ajuste no suporte e preso com abraçadeira"/>
    <d v="2020-09-16T10:00:00"/>
    <d v="2020-09-17T15:27:00"/>
    <d v="2020-09-10T16:03:00"/>
    <n v="29.450000000128057"/>
    <n v="137.95000000001164"/>
    <s v="SIM"/>
    <x v="0"/>
    <s v="NÃO"/>
    <s v="1-Falha Mecânica"/>
    <s v="1.3-Folga/Alinhamento"/>
    <s v="Em análise"/>
    <s v="5.5 Desconhecida"/>
    <x v="4"/>
    <s v="2-Reparo"/>
    <n v="167.4000000001397"/>
  </r>
  <r>
    <x v="0"/>
    <x v="0"/>
    <s v="17/09/2020_x000a_OM 2023049786 - AQ-C-123102A-01 Medir e inspecionar (PARADA COMPRESSOR NR-13) (PST COTUR – Prazo 20/09) - PF: Boito"/>
    <s v="NÃO"/>
    <s v="Intervenção por condição"/>
    <s v="AQ-C-123102A-01"/>
    <s v="Resistências"/>
    <x v="1"/>
    <x v="6"/>
    <s v="Sistema de lubrificação"/>
    <s v="Substituição das resistências"/>
    <d v="2020-09-17T08:18:00"/>
    <d v="2020-09-18T17:22:00"/>
    <d v="2020-09-10T16:03:00"/>
    <n v="33.066666666709352"/>
    <n v="160.25000000005821"/>
    <s v="SIM"/>
    <x v="0"/>
    <s v="NÃO"/>
    <s v="4-Falha Elétrica"/>
    <s v="4.0-Geral"/>
    <s v="3-Operação/Manutenção"/>
    <s v="3.4-Desgaste e deterioção esperados."/>
    <x v="1"/>
    <s v="1-Substituição"/>
    <n v="193.31666666676756"/>
  </r>
  <r>
    <x v="0"/>
    <x v="0"/>
    <s v="17/09/2020_x000a_OM 2023026107 - AQ-C-123102A-02 Abrir e medir resistência (PARADA COMPRESSOR NR-13) (PST COTUR – Prazo 20/09) - PF: Boito_x000a_Iniciada intervenção nas resistências e, após medições, constatada a necessidade da troca dos dois conjuntos. Devido a uma interferência com andaime que estava montado para NR-13, não foi possível adiantar muito do serviço hoje, mas o andaime já foi adequado para iniciarmos a intervenção amanhã no primeiro horário. Material foi separado e amanhã está prevista a troca dos dois conjuntos._x000a_18/09 - Realizada com sucesso a troca dos dois conjuntos de resistências de aquecimento do óleo do compressor. No entanto, ainda não foi possível testá-las devido ao Libra da máquina._x000a_19/09 - Após a remoção do Libra do compressor realizada hoje pela OP, as resistências foram ligadas para aquecer o óleo e funcionaram perfeitamente."/>
    <s v="NÃO"/>
    <s v="Intervenção por condição"/>
    <s v="AQ-C-123102A-02"/>
    <s v="Resistências"/>
    <x v="1"/>
    <x v="6"/>
    <s v="Sistema de lubrificação"/>
    <s v="Substituição das resistências"/>
    <d v="2020-09-17T08:38:00"/>
    <d v="2020-09-18T16:38:00"/>
    <d v="2020-09-10T16:03:00"/>
    <n v="32.000000000058208"/>
    <n v="160.58333333343035"/>
    <s v="SIM"/>
    <x v="0"/>
    <s v="NÃO"/>
    <s v="4-Falha Elétrica"/>
    <s v="4.0-Geral"/>
    <s v="3-Operação/Manutenção"/>
    <s v="3.4-Desgaste e deterioção esperados."/>
    <x v="1"/>
    <s v="1-Substituição"/>
    <n v="192.58333333348855"/>
  </r>
  <r>
    <x v="0"/>
    <x v="0"/>
    <s v="17/09/2020_x000a_OM 2023336100 - PIT-1231512A: Norm. Indicação (C-123102A) (PARADA COMPRESSOR NR-13) (PST COTUR – Prazo 20/09) PF: Boito_x000a_Realizada intervenção no PIT-512A e constatado que o mesmo estava com problema na parte eletrônica. Sendo assim, foi substituído por um novo transmissor. Calibrado, testado e funcionando sem anormalidades."/>
    <s v="NÃO"/>
    <s v="Corretiva planejada"/>
    <s v="PIT-1231512A"/>
    <s v="Parte eletrônica"/>
    <x v="1"/>
    <x v="6"/>
    <s v="Controle e monitoração"/>
    <s v="Substituição do instrumento"/>
    <d v="2020-09-17T07:00:00"/>
    <d v="2020-09-17T18:30:00"/>
    <d v="2020-09-10T16:03:00"/>
    <n v="11.500000000116415"/>
    <n v="158.95000000001164"/>
    <s v="SIM"/>
    <x v="0"/>
    <s v="NÃO"/>
    <s v="3-Falha na Instrumentação"/>
    <s v="3.3- Sinal/Indicação/Alarme falso"/>
    <s v="Em análise"/>
    <s v="5.5 Desconhecida"/>
    <x v="1"/>
    <s v="1-Substituição"/>
    <n v="170.45000000012806"/>
  </r>
  <r>
    <x v="0"/>
    <x v="0"/>
    <s v="17/09/2020_x000a_OM 2022031092 - C-123102A - LV-1231505A FALHA DE COMUNICAÇÃO COM ECOS (PARADA COMPRESSOR NR-13) (PST COTUR – Prazo 20/09) PF: Boito_x000a_Hoje equipe interviu também na LV-505A que estava apresentando problema intermitente de comunicação com as ECOS. Foi identificada falha no switches. Foram substituídos e a válvula passou a comunicar normalmente."/>
    <s v="NÃO"/>
    <s v="Corretiva planejada"/>
    <s v="LV-1231505A"/>
    <s v="Microchave"/>
    <x v="1"/>
    <x v="6"/>
    <s v="Sistema de lubrificação"/>
    <s v="Substituição da microchave"/>
    <d v="2020-09-17T08:00:00"/>
    <d v="2020-09-17T17:00:00"/>
    <d v="2020-09-10T16:03:00"/>
    <n v="9"/>
    <n v="159.95000000012806"/>
    <s v="SIM"/>
    <x v="0"/>
    <s v="NÃO"/>
    <s v="4-Falha Elétrica"/>
    <s v="4.5-Falha de aterramento/falha de isolação"/>
    <s v="1-Projeto"/>
    <s v="1.2-Materiais Inadequado"/>
    <x v="4"/>
    <s v="1-Substituição"/>
    <n v="168.95000000012806"/>
  </r>
  <r>
    <x v="0"/>
    <x v="0"/>
    <s v="20/09/2020_x000a_OM 2023493363 - PDIT-1231504A Falseando Indicação (C-123102A) – PF: Boito_x000a_Hoje fomos alertados pela OP por volta de 16h de que este PDIT estava com comportamento estranho, variando sua indicação para baixo, atingindo valores que ocasionavam “burnout” e indisponibilizando o permissivo do compressor quando estes valores eram atingidos. O comportamento era estranho pois o instrumento variava indicação conforme a bomba de óleo do primeiro estágio do compressor operava e isto era anormal para este instrumento. Emitida PT sem OM para verificação da Instrumentação. Foi verificado que o zero do transmissor estava em 3,96 mA, um pouco abaixo dos 4mA. Realizado então o trim de zero do instrumento, que passou a indicar normalmente, em torno de -0,8kPag e mantendo, mesmo com a bomba em operação. Resetado todos os alarmes na IHM e confirmada a disponibilidade de partida do compressor."/>
    <s v="NÃO"/>
    <s v="Corretiva"/>
    <s v="PDIT-1231504A"/>
    <s v="Range"/>
    <x v="1"/>
    <x v="6"/>
    <s v="Controle e monitoração"/>
    <s v="Realizado ajuste da configuração do instrumento"/>
    <d v="2020-09-20T16:00:00"/>
    <d v="2020-09-20T19:00:00"/>
    <d v="2020-09-10T16:03:00"/>
    <n v="3"/>
    <n v="239.95000000001164"/>
    <s v="SIM"/>
    <x v="0"/>
    <s v="NÃO"/>
    <s v="3-Falha na Instrumentação"/>
    <s v="3.2 - Sem sinal/indicação/alarme"/>
    <s v="3-Operação/Manutenção"/>
    <s v="3.3-Erro de manutenção"/>
    <x v="1"/>
    <s v="4-Ajuste"/>
    <n v="242.95000000001164"/>
  </r>
  <r>
    <x v="0"/>
    <x v="4"/>
    <s v="OI 2023623756 - OI TG-B: Falha na válvula 75SRPC – PF: Lucas_x000a_Ao tentar partir o TG-B para viabilizar o teste do Venda D, por duas tentativas, a máquina tripou no passo 8, impedindo o teste do compressor. Envolvido Eng. Lucas na avaliação do motivo e foi notado que a FCV de controle do fluxo de óleo durante a partida do motor não abriu. Criada então esta OM Imediata para verificação das hipóteses levantadas pelo Lucas: Sinal não está chegando do cartão do controlador à válvula, travamento da válvula ou vazamento de óleo dentro do hood. TMs Hélvio, Martins e Danilo Sugahara participaram da atividade. Verificado inicialmente que o sinal do cartão estava chegando corretamente à válvula. Em seguida, foram feitas tentativas de cranck, sem sucesso. Checado interior do hood e não encontrado indícios de vazamento. Também verificado isolamento e parâmetros da bobina – OK. Definido então por continuarmos as verificações amanhã. _x000a_02/10 - Dando continuidade na avaliação, hoje com apoio do Eng. Lucas, equipe verificou que em cima da bobina de acionamento da válvula existe um pino para movimentá-la manualmente. Foi desmontado este pino para acessar o mecanismo e identificada muita sujeira. Realizada a limpeza e lubrificação e tentado novo cranck que, desta vez, ocorreu com sucesso. Em seguida, TG-B partiu sem anormalidades para permitir o teste do Venda D._x000a_"/>
    <s v="sim"/>
    <s v="Corretiva"/>
    <s v="75SRP"/>
    <s v="Válvula hidráulica"/>
    <x v="4"/>
    <x v="13"/>
    <s v="Sistema de lubrificação"/>
    <s v="Conforme observações"/>
    <d v="2020-10-01T10:50:00"/>
    <d v="2020-10-02T10:50:00"/>
    <d v="2020-09-28T17:00:00"/>
    <n v="24"/>
    <n v="65.833333333313931"/>
    <s v="SIM"/>
    <x v="1"/>
    <s v="NÃO"/>
    <s v="1-Falha Mecânica"/>
    <s v="1.6-Emperramento"/>
    <s v="3-Operação/Manutenção"/>
    <s v="3.3-Erro de manutenção"/>
    <x v="3"/>
    <s v="7-Serviço"/>
    <n v="89.833333333313931"/>
  </r>
  <r>
    <x v="0"/>
    <x v="4"/>
    <s v="OM 2023016693 - TG-B – Inspeção seção quente _x000a_Realizada montagem das bancadas laterais para atividade de inspeção da seção quente do TG-B que será realizada a partir de segunda._x000a_Status: Concluído Andaime – Disponível_x000a_05/10 - Realizada montagem de pau de carga para remoção das peças da seção do TG-B no primeiro horário e, em seguida, iniciada a desmontagem das peças da seção quente. Já foram removidas todas as mangueiras e todos os injetores. Para o turno da noite está prevista a remoção de todos os support frames e bocais de descarga, em linha com o planejado._x000a_06/10 - Iniciado a preparação das peças em oficina, feito a identificação de número de série, lubrificação dos parafusos, inspeção visual das falhas e limpeza das câmaras. Foram identificados os bocais de descargas 6, 7, 9 e os Suport Frames das câmaras 7 e 8 com desgaste acentuado. Esses componentes serão substituídos por sobressalentes disponíveis. Esses materiais já separados em bancada para continuidade das atividades pelo próximo turno. Previsto para equipe da noite finalizar a preparação das câmaras e iniciar a atividade de montagem dos suports frames em campo.  _x000a_07/10 - Durante o período da manhã foram finalizados a montagem de todos os suports frames e dos bocais das posições 2, 3, 5, 6, 8 e 9. Durante o período da tarde após reunião realizada Coord. Grandes Máquinas, Líder, Sup. Aoki e Eng. Gustavo foi decidido por removermos três suportes frames e bocais das câmaras 1 , 4 e 7 para avaliação mais detalhada pela equipe da sede devido ao fragmento que foi identificado no interior da máquina. Por volta das 18h30 foi finalizada a remoção suportes frames e bocais das câmaras 1 , 4 e 7. Em paralelo segue avaliação em conjunto com a sede e ITB. _x000a_Previsto para equipe da noite realizar a recomposição dos injetores das posições 2, 3, 5, 6, 8 e 9. Com esse detalhamento na avaliação previsão de entrega da máquina para sexta-feira, dia 09/10._x000a_08/10 - Turno da noite 07/10: Conforme programado foi finalizado a montagem das injetores e mangueiras das posições 2, 3, 5, 6, 8 e 9. Foi mantido abertas as posições 1, 4 e 7 para inspeção mais detalhada para equipe do dia para buscar identificar a origem do fragmento._x000a_Turno do dia 08/10: Realizado ao longo do dia inspeção mais detalhada nas posições 1, 4 e 7 juntamente com a finalização da boroscopia na PT pela equipe técnica externa. Realizada a movimentação da NGV dessas câmaras, mas não foi encontrado nenhum cisalhamento, porém foi constada que folga está acima da tolerância, segue os valores: (1=0,50); (4=0,60); (7=1,20). A equipe finalizou atividades por volta das 19h00. A equipe da noite vai recomposição dos componentes das câmaras 1, 4 e 7(Suporte Frame, bocais, injetores, combustores e mangueiras), feito isso será realizado check dessa atividade. Estamos prevendo para amanhã uma inspeção no filtro do demister juntamente com a troca do elemento filtrantes da coping guard. Assim que finalizamos essa etapa no período da manhã será realizado check list de partida OP e MI e em seguida a partida assistida para entrega em definitivo como disponível.     _x000a_09/10 - Turno da noite: Realizado conforme programado a recomposição dos suportes frames, injetores, combustores e mangueiras das câmaras 1, 4 e 7. Em seguida, foi realizado check list geral do fechamento de todas as câmaras, nenhuma anormalidade foi constatada. Turno do dia: Hoje devido fortes chuvas e incidência de raios durante praticamente todo do dia, não conseguimos realizar conforme planejado a inspeção no demister no período da manhã. Após o almoço foi realizado a desmontagem do pau de carga do interior do hood e feito check list geral junto a operação para liberar a máquina. Por volta das 15h00, foram realizadas duas tentativas de partida assistida pela MI sem sucesso, sendo uma às 15h30 e outra às 16h00 em ambas houve a indicação do alarme denominado “NH Failsafe coolstop”. Devido a essa falha foram levantados todos logs da máquina encaminhado ao Eng. Lucas para análise de falha. Foi montado grupo de TEAMS com equipe de engenharia para avaliar esse evento, participaram: Eng. Lucas, Ranaudo, Boito, Nilson e Ferrarezzi. Na avaliação da foram levantadas e recomendações. A primeira foi verificação no sistema de gás combustível, foi realizado verificação do alinhamento das válvulas, drenos, feito também verificação no interior do hood e na casa de filtros, nada foi contratada. Realizado também a atualização da composição de gás. A outra suspeita era da necessidade ajuste de parâmetro interno do ECS de correção da taxa de gás. Esse parâmetro denominado na lógica do ECS como Tuning.qcst_int foi alterado de 140 para 150, pois havia histórico de ajuste dele em outras oportunidades de troca de filtro com apoio da equipe da RR. Após essas avaliações realizamos uma nova partida por volta das 18h00, mas também sem sucesso, houve mesmo indicativo de falha. Foi acordado com OP para darmos continuidade na atividade amanhã. Por ora, a máquina segue indisponível._x000a__x000a_OM 2023500231 - UT-TS-GE-513201B-02 - SUBSTITUIÇÃO DOS ELEMENTOS FILTRANTES – PF: Lucas_x000a_Iniciada a retirada dos filtros e adiantado o início da limpeza da casa de filtros com apoio da plataforma elevatória._x000a_06/10 - Dado continuidade, hoje foram removidos os restantes dos filtros sujos de campo e finalizado a limpeza da casa dos filtros. Realizada também a movimentação dos filtros novos para campo._x000a_07/10 - Dando continuidade, hoje a equipe mecânica finalizou a instalação dos 124 elementos filtrantes novos na casa de filtros de entrada do TG-B. Atividade concluída sem maiores delongas._x000a__x000a_OM 2023500347 - GE-513201B ANÁLISE BOROSCÓPICA – PF: Lucas_x000a_Realizada montagem de andaimes para acesso ao inlet pleno para boroscopia._x000a_06/10 - Com apoio de equipe externa foi iniciado a boroscopia da seção fria (compressor IP e turbina IP). Atividade prossegue amanhã com a etapa de espaço confinado (compressor e turbina HP)._x000a_"/>
    <s v="NÃO"/>
    <s v="Preventiva"/>
    <s v="Não se aplica"/>
    <s v="Não se aplica"/>
    <x v="4"/>
    <x v="13"/>
    <s v="Sistema de combustão"/>
    <s v="Conforme Observações"/>
    <d v="2020-10-05T07:00:00"/>
    <d v="2020-10-09T18:00:00"/>
    <d v="2020-10-02T10:50:00"/>
    <n v="107.00000000005821"/>
    <n v="68.166666666569654"/>
    <s v="NÃO"/>
    <x v="0"/>
    <s v="NÃO"/>
    <s v="Manutenção preventiva"/>
    <s v="Manutenção preventiva"/>
    <s v="Manutenção preventiva"/>
    <s v="Manutenção preventiva"/>
    <x v="12"/>
    <s v="7-Serviço"/>
    <n v="175.16666666662786"/>
  </r>
  <r>
    <x v="0"/>
    <x v="4"/>
    <s v="OI 2023653474 GE-513201B- Análise de Falha Sequência de Partida_x000a_Hoje conforme combinado tivemos apoio extraprogramado do Eng. Lucas e Boito para continuidade da análise de falha na sequência de partida do TGB. Foi elaborada arvores de falha com algumas hipóteses para verificações em campo. Foi autorizado pelo GAT PT imediata para realização destes testes em campo. Foram verificadas/testadas as válvulas bleed HP3; IP7; instrumentos de pressão diferencial da casa de filtros 63IFJ1/63IFJ2; válvulas de dreno 20FGV e 20FGCD; VIGV(RVDT) e mais os alinhamentos de sistema de gás combustível, mas nada de anormal foi encontrado. A suspeita retornou novamente para o valor da taxa de injeção de gás. Ontem havíamos dado um degrau passando esse valor set de 140 para 150, mas não houve sucesso na partida. Hoje após alinhamento com equipe suporte realizamos uma nova partida na máquina, desta vez, com a taxa de injeção com no valor de 160, a máquina de primeira. Após a partida, levamos a mesma até a velocidade de sincronismo com sucesso parando logo em seguida. Equipamento testado e liberado para operação sem restrições. A amanhã retornamos com as atividades de backlog dessa máquina, será trocada o sensor de posição da VIGV(RVDT) conforme programado._x000a_"/>
    <s v="sim"/>
    <s v="Corretiva"/>
    <s v="Não se aplica"/>
    <s v="Parametrização do controle de combustível"/>
    <x v="4"/>
    <x v="13"/>
    <s v="Sistema de combustão"/>
    <s v="Conforme Observações"/>
    <d v="2020-10-09T18:00:00"/>
    <d v="2020-10-10T17:00:00"/>
    <d v="2020-10-09T18:00:00"/>
    <n v="23.000000000058208"/>
    <n v="0"/>
    <s v="SIM"/>
    <x v="0"/>
    <s v="NÃO"/>
    <s v="3-Falha na Instrumentação"/>
    <s v="3.1-Falha de Controle"/>
    <s v="5-Miscelâneas"/>
    <s v="5.0-Miscelâneas - geral"/>
    <x v="3"/>
    <s v="4-Ajuste"/>
    <n v="23.000000000058208"/>
  </r>
  <r>
    <x v="0"/>
    <x v="4"/>
    <s v="OE 2023610368 GE-513201A – Atividade de pré partida – PF: Lucas_x000a_Realizada com sucesso a substituição das câmaras 1, 2 e 9 e limpeza em campo das tochas. Realizada drenagem do manifold da tocha. Atividades de pré-partida do TG-A foram concluídas e amanhã será testado o TG para confirmar sua disponibilidade._x000a_"/>
    <s v="NÃO"/>
    <s v="Preventiva"/>
    <s v="Não se aplica"/>
    <s v="Não se aplica"/>
    <x v="4"/>
    <x v="17"/>
    <s v="Sistema de combustão"/>
    <s v="Conforme Observações"/>
    <d v="2020-10-03T07:00:00"/>
    <d v="2020-10-03T19:00:00"/>
    <d v="2020-09-30T19:00:00"/>
    <n v="12"/>
    <n v="60"/>
    <s v="NÃO"/>
    <x v="0"/>
    <s v="NÃO"/>
    <s v="Manutenção preventiva"/>
    <s v="Manutenção preventiva"/>
    <s v="Manutenção preventiva"/>
    <s v="Manutenção preventiva"/>
    <x v="12"/>
    <s v="7-Serviço"/>
    <n v="72"/>
  </r>
  <r>
    <x v="0"/>
    <x v="4"/>
    <s v="OM 2023482573 TG-C Reaperto de bornes Painel de controle – PF: Lucas_x000a_Conforme programado foi realizado o reaperto geral de bornes nos painéis do TG-C, não foi encontrada nenhuma régua de borne ou pontos com folga, a maioria estava em boas condições. Atividade finalizada com sucesso. TG-C está liberado para operação sem impeditivo._x000a_"/>
    <s v="NÃO"/>
    <s v="Preventiva"/>
    <s v="Não se aplica"/>
    <s v="Não se aplica"/>
    <x v="4"/>
    <x v="12"/>
    <s v="Controle e monitoramento"/>
    <s v="Reaperto de bornes do painel"/>
    <d v="2020-10-08T08:00:00"/>
    <d v="2020-10-08T17:00:00"/>
    <d v="2020-09-27T16:00:00"/>
    <n v="9"/>
    <n v="256.00000000011642"/>
    <s v="NÃO"/>
    <x v="0"/>
    <s v="NÃO"/>
    <s v="Manutenção preventiva"/>
    <s v="Manutenção preventiva"/>
    <s v="Manutenção preventiva"/>
    <s v="Manutenção preventiva"/>
    <x v="5"/>
    <s v="5-Conservação"/>
    <n v="265.00000000011642"/>
  </r>
  <r>
    <x v="0"/>
    <x v="4"/>
    <s v="OM 2023647217 TG-C: Norm. Sistema de Ignição RIC – PF: Lucas_x000a_Realizada a substituição da vela 7B que estava em falha, realizada a megagem dos cabos conectados as velas e neste primeiro momento foram identificados 11 cabos com baixa isolação. Para uma análise mais aprofundada amanhã será desconectado os cabos das velas para novas medições. Foi realizado também testes nos cabos de comunicação em bancada com multímetro não apresentando anormalidade, para eliminar a possibilidade de falha nos cabos de comunicação foi realizado mais um teste com um outro equipamento de para teste de cabo assim confirmando a integridade do cabo de comunicação._x000a_"/>
    <s v="NÃO"/>
    <s v="Corretiva planejada"/>
    <s v="RIC"/>
    <s v="Módulos de excitação"/>
    <x v="4"/>
    <x v="12"/>
    <s v="Sistema de combustão"/>
    <s v="Conforme Observações"/>
    <d v="2020-10-15T08:00:00"/>
    <d v="2020-10-15T17:00:00"/>
    <d v="2020-10-08T17:00:00"/>
    <n v="9"/>
    <n v="159"/>
    <s v="NÃO"/>
    <x v="0"/>
    <s v="NÃO"/>
    <s v="4-Falha Elétrica"/>
    <s v="4.5-Falha de aterramento/falha de isolação"/>
    <s v="3-Operação/Manutenção"/>
    <s v="3.4-Desgaste e deterioção esperados."/>
    <x v="8"/>
    <s v="6-Verificação"/>
    <n v="168"/>
  </r>
  <r>
    <x v="0"/>
    <x v="4"/>
    <s v="OM 2023647217 TG-C: Norm. Sistema de Ignição RIC – PF: Lucas_x000a_Dando continuidade na avaliação, hoje equipe soltou vela por vela dos circuitos que apresentaram baixa isolação para verificar se o problema está nos cabos ou nas velas. Dentre os 11 circuitos com baixa isolação, tivemos o seguinte resultado: apenas 1B, 2B e 5B apresentaram baixa isolação no cabo. Todos os demais circuitos apresentaram isolação normal nos cabos e devemos verificar a condição das velas: 2A (visualmente há dano na vela), 3A, 3B, 6A, 6B, 7A, 7B e 9B. Finalizada as medições, os circuitos foram reconectados e realizado um novo teste de centelhamento com acompanhamento da Instrumentação. Foram feitos testes com centelhamento em 0,5s, 0,7s e 0,9s. Nos testes com menor taxa, apenas uma vela falhou. Nos testes com 0,9s, seis velas falharam. Equipe então deixou na condição usual de 0,5s. Informações foram passadas ao Eng. Lucas para avaliação e definição dos próximos passos. TG segue disponível. "/>
    <s v="NÃO"/>
    <s v="Corretiva planejada"/>
    <s v="RIC"/>
    <s v="Módulos de excitação"/>
    <x v="4"/>
    <x v="12"/>
    <s v="Sistema de combustão"/>
    <s v="Conforme Observações"/>
    <d v="2020-10-16T08:00:00"/>
    <d v="2020-10-16T17:00:00"/>
    <d v="2020-10-15T17:00:00"/>
    <n v="9"/>
    <n v="15"/>
    <s v="NÃO"/>
    <x v="0"/>
    <s v="NÃO"/>
    <s v="4-Falha Elétrica"/>
    <s v="4.5-Falha de aterramento/falha de isolação"/>
    <s v="3-Operação/Manutenção"/>
    <s v="3.4-Desgaste e deterioção esperados."/>
    <x v="8"/>
    <s v="6-Verificação"/>
    <n v="24"/>
  </r>
  <r>
    <x v="0"/>
    <x v="4"/>
    <s v="OM 2023647217 TG-C: Norm. Sistema de Ignição RIC – PF: Lucas_x000a_Ontem durante os testes de partida do TGA o Eng. Lucas verificou a existência de falha no RIC do TGC, com isso aproveitamos hoje a liberação para intervenção imediata no WHRU para realizarmos em paralelo uma nova avaliação do RIC em campo junto as equipes de elétrica e instrumentação. Em campo Eng. Lucas junto com os TMs Silvio e Carneiro realizaram verificação geral no conjunto de ignição, pois havia código de falha no RIC indicando queda de tensão, foram reapertadas todos as conexões, mas não foi encontrada nada solto ou algum dano aparente. Feito isso, foi ajuste nos tempos de ciclagem 0,5s; 0,7s e 0,9s; em todos eles após o reset só apareceu a falha na vela 8B que já conhecida, a única diferença na alteração do tempo de ciclagem foi alteração no GAP da apresentação da falha na vela 8B. Ao final do teste retornamos para a condição de tempo de 0,5s. Acompanhado ao longo de todo o dia não houve mais indicio de falha no módulo. Já foi delineado pelo GPI a ordem específica para compra de 13 velas novas juntamente com os três cabos mapeados que apresentaram baixa isolação. Vamos acompanhar a compra desse material junto ao SBS. "/>
    <s v="NÃO"/>
    <s v="Corretiva planejada"/>
    <s v="RIC"/>
    <s v="Módulos de excitação"/>
    <x v="4"/>
    <x v="12"/>
    <s v="Sistema de combustão"/>
    <s v="Conforme Observações"/>
    <d v="2020-10-22T08:00:00"/>
    <d v="2020-10-22T15:00:00"/>
    <d v="2020-10-16T17:00:00"/>
    <n v="6.9999999999417923"/>
    <n v="135"/>
    <s v="NÃO"/>
    <x v="0"/>
    <s v="NÃO"/>
    <s v="4-Falha Elétrica"/>
    <s v="4.5-Falha de aterramento/falha de isolação"/>
    <s v="3-Operação/Manutenção"/>
    <s v="3.4-Desgaste e deterioção esperados."/>
    <x v="8"/>
    <s v="6-Verificação"/>
    <n v="141.99999999994179"/>
  </r>
  <r>
    <x v="0"/>
    <x v="4"/>
    <s v="OM 2023482542 – TG-C – Reaperto geral do CCM (PRIORIDADE) – PF: Lucas_x000a_Realizado com sucesso o reaperto geral em todas as conexões de comando e potência das Gavetas do CCM, no compartimento de entrada, no softstarter do motor de partida, no compartimento dos DJs de comando e no compartimento da rede DeviceNet do CCM. Atividade concluída._x000a_"/>
    <s v="NÃO"/>
    <s v="Preventiva"/>
    <s v="Não se aplica"/>
    <s v="Não se aplica"/>
    <x v="4"/>
    <x v="12"/>
    <s v="Controle e monitoramento"/>
    <s v="Reaperto das gavetas"/>
    <d v="2020-10-17T14:00:00"/>
    <d v="2020-10-17T18:00:00"/>
    <d v="2020-10-17T14:00:00"/>
    <n v="3.9999999999417923"/>
    <n v="0"/>
    <s v="NÃO"/>
    <x v="0"/>
    <s v="NÃO"/>
    <s v="Manutenção preventiva"/>
    <s v="Manutenção preventiva"/>
    <s v="Manutenção preventiva"/>
    <s v="Manutenção preventiva"/>
    <x v="12"/>
    <s v="7-Serviço"/>
    <n v="3.9999999999417923"/>
  </r>
  <r>
    <x v="0"/>
    <x v="4"/>
    <s v="OI 2023720890 - GE-513201C – Travamento do WHRU – PF: Lucas_x000a_Após a partida da ampliação hoje à tarde, OP tentou modular o WHRU do TG-C para garantir sua funcionalidade no momento de aumentar a demanda por carga térmica após a entrada da UPCGN II e o mesmo não subiu acima de 13%. A movimentação para zero ocorria normalmente mas além de 13% não abria. Realizada avaliação em campo pelos TMs Brazil e João Vitor e verificado que não há vazamento de ar aparente. Também confirmado que as pressões nos manômetros não se equalizam então, a princípio, não há problema de passagem interna ao cilindro. Durante a movimentação, equipe observou muita dificuldade em movimentar além dos 13%, inclusive causando torção em toda a estrutura. Com isto, resolvemos parar os testes e a melhor hipótese é de travamento interno. Amanhã, caso o TG pare, seria interessante abrir a tampa de inspeção para verificação. Iremos discutir o assunto com a Gerência no primeiro horário._x000a_22/10 - Hoje após deliberação com corpo gerencia no REDIA das 08h00 foi autorizado emissão de PT imediata para avaliação/inspeção/testes no WHRU do TGC que apresentou travamento durante operação da máquina a alguns dias atrás. Inicialmente foi realizado novo teste funcional em campo com apoio do eng. Lucas. Foram feitos vários testes de abertura e fechamento do damper, verificado cilindro, posicionador, retorno de posição, alimentação de ar pela instrumentação. A equipe de mecânica acompanhou a movimentação do conjunto de acionamento link superior e inferior, mas não encontrou anormalidades. O tempo de movimentação também estava dentro da normalidade, em torno de 45s para abrir e 50s para fechamento. Feito essa externa partimos para segunda etapa de inspeção interna, essa etapa foi mais demorada devido a necessidade de troca da PT de espação confinado de vermelha para amarela após reavaliação do cenário junto ao GPI e SMS. Superada essa liberação, foi realizada inspeção interna nas aletas do damper, porém não foi encontrada nenhum ponto aparente de roçamento. Com isso, foi fechado ao final da inspeção a tampa de acesso ao interior damper e retornado essa atividade para replanejamento restabelecendo o WHRU novamente. Realizamos ao final da tarde reunião com equipe técnica aprofundar análise de falha, foram levantadas algumas hipóteses para emissão de arvore de falhas que serão melhor trabalhadas amanhã. Previsto para amanhã trabalhos junto ao GPI no delineamento da ordem prevendo algumas verificações a serem realizadas durante o final, sendo elas: Verificar folga mancal, realizar lubrificação, desmontar link superior e inferior para movimentação manual dos dampers juntamente com a passagem de azul da Prússia em alguns pontos para avaliação posterior. A ideia planejador tudo ao longo do dia de amanhã, validar com equipe de engenharia para atuarmos com equipe de sobreaviso durante o final de semana_x000a_"/>
    <s v="NÃO"/>
    <s v="Corretiva"/>
    <s v="Dampers do WHRU"/>
    <s v="Interferencia entre eixo e parede interna"/>
    <x v="4"/>
    <x v="12"/>
    <s v="Exaustão"/>
    <s v="Testes e inspeção interna"/>
    <d v="2020-10-22T07:00:00"/>
    <d v="2020-10-22T19:00:00"/>
    <d v="2020-10-16T17:00:00"/>
    <n v="12"/>
    <n v="133.99999999988358"/>
    <s v="SIM"/>
    <x v="0"/>
    <s v="NÃO"/>
    <s v="1-Falha Mecânica"/>
    <s v="1.6-Emperramento"/>
    <s v="3-Operação/Manutenção"/>
    <s v="3.3-Erro de manutenção"/>
    <x v="2"/>
    <s v="10-Revisão geral"/>
    <n v="145.99999999988358"/>
  </r>
  <r>
    <x v="0"/>
    <x v="4"/>
    <s v="OI 2023720890 - GE-513201C – Travamento do WHRU – PF: Lucas_x000a_ Realizado a desmontagem dos links superior e inferior para movimentação manual dos dampers individualmente. Nos testes manuais 5 dos 6 dampers foram movimentados sem tanto esforço, contudo o damper superior central foi constatado dificuldade de movimentação manual. Foram removidos os 3 mancais superiores lado LA para limpeza e lubrificação em oficina. Foi necessário reparo em um deles que havia soltado o pino de fixação, em outro foi trocado anel elástico, também foi verificado bastante sujeira e graxa deteriorada. Os mancais foram limpos, lubrificados e recompostos em campo. Tentamos remover os mancais do lado LOA sem sucesso, eles estão bem travados, amanhã será aplicado temperatura com maçarico para remoção. Ao final da tarde foi necessário fazer novo ajuste no WHRU devido a remoção do link com posicionador para testes manuais o mesmo saiu de posição. Foi calibração sem maiores delongas. Atividade prossegue amanhã. Obs.: Foram retiradas duas unidades do NM 10.496.529 Graxa lub. lt c/500g através da reserva-99020401-1 para uso na lubrificação dos mancais pela mecânica."/>
    <s v="NÃO"/>
    <s v="Corretiva"/>
    <s v="Dampers do WHRU"/>
    <s v="Interferencia entre eixo e parede interna"/>
    <x v="4"/>
    <x v="12"/>
    <s v="Exaustão"/>
    <s v="Conforme Observações"/>
    <d v="2020-10-24T07:30:00"/>
    <d v="2020-10-24T19:00:00"/>
    <d v="2020-10-22T19:00:00"/>
    <n v="11.499999999941792"/>
    <n v="36.500000000058208"/>
    <s v="SIM"/>
    <x v="0"/>
    <s v="NÃO"/>
    <s v="1-Falha Mecânica"/>
    <s v="1.6-Emperramento"/>
    <s v="3-Operação/Manutenção"/>
    <s v="3.3-Erro de manutenção"/>
    <x v="2"/>
    <s v="10-Revisão geral"/>
    <n v="48"/>
  </r>
  <r>
    <x v="0"/>
    <x v="4"/>
    <s v="OI 2023720890 - GE-513201C – Travamento do WHRU – PF: Lucas_x000a_ Dado prosseguimento na atividade do WHRU, foi realizada a desmontagem e remoção dos três mancais superiores lado LOA para manutenção em oficina. Houve bastante dificuldade na remoção em campo, foi necessário o uso de maçarico, desengripante além de várias movimentações do WHRU para descolar o eixo do mancal, principalmente o mancal central que é que está com maior travamento. Em oficina, foi realizada a limpeza geral dos mancais, lubrificação com graxa de alta temperatura juntamente com a confecção de juntas novas. Apesar de bastante chuva bem intensa na unidade ao longo de todo o dia conseguimos recompor os mancais em campo e restabelecer o TGC ao final da tarde. Atividade prossegue amanhã com limpeza e lubrificação dos mancais inferiores. "/>
    <s v="NÃO"/>
    <s v="Corretiva"/>
    <s v="Dampers do WHRU"/>
    <s v="Interferencia entre eixo e parede interna"/>
    <x v="4"/>
    <x v="12"/>
    <s v="Exaustão"/>
    <s v="Conforme Observações"/>
    <d v="2020-10-25T07:30:00"/>
    <d v="2020-10-25T19:00:00"/>
    <d v="2020-10-24T19:00:00"/>
    <n v="11.499999999941792"/>
    <n v="12.500000000058208"/>
    <s v="SIM"/>
    <x v="0"/>
    <s v="NÃO"/>
    <s v="1-Falha Mecânica"/>
    <s v="1.6-Emperramento"/>
    <s v="3-Operação/Manutenção"/>
    <s v="3.3-Erro de manutenção"/>
    <x v="2"/>
    <s v="10-Revisão geral"/>
    <n v="24"/>
  </r>
  <r>
    <x v="0"/>
    <x v="4"/>
    <s v="OI 2023720890 - GE-513201C – Travamento do WHRU – PF: Lucas_x000a_Realizada a lubrificação dos mancais verticais LA e LOA do whru e realizado testes funcionais à frio no Whru que operou com sucesso"/>
    <s v="NÃO"/>
    <s v="Corretiva"/>
    <s v="Dampers do WHRU"/>
    <s v="Interferencia entre eixo e parede interna"/>
    <x v="4"/>
    <x v="12"/>
    <s v="Exaustão"/>
    <s v="Conforme Observações"/>
    <d v="2020-10-26T07:30:00"/>
    <d v="2020-10-26T19:00:00"/>
    <d v="2020-10-25T19:00:00"/>
    <n v="11.499999999941792"/>
    <n v="12.500000000058208"/>
    <s v="SIM"/>
    <x v="0"/>
    <s v="NÃO"/>
    <s v="1-Falha Mecânica"/>
    <s v="1.6-Emperramento"/>
    <s v="3-Operação/Manutenção"/>
    <s v="3.3-Erro de manutenção"/>
    <x v="2"/>
    <s v="10-Revisão geral"/>
    <n v="24"/>
  </r>
  <r>
    <x v="0"/>
    <x v="4"/>
    <s v="OI 2023720890 - GE-513201C – Travamento do WHRU – PF: Lucas_x000a_Tivemos atraso no início da atividade devido a apresentação sobre o sistema ARO. Foi realizada a abertura da BV do Whru, realizada inspeção sendo identificado alguns pontos muito próximos do eixo e com indícios de amaçamento da chapa, foi iniciado o alargamento da furação da chapa envolta do eixo dos dampers que eram possível acessar sem andaime. Realizado nos testes do Whru que correspondeu com sucesso. Amanhã será dado continuidade na atividade."/>
    <s v="NÃO"/>
    <s v="Corretiva"/>
    <s v="Dampers do WHRU"/>
    <s v="Interferencia entre eixo e parede interna"/>
    <x v="4"/>
    <x v="12"/>
    <s v="Exaustão"/>
    <s v="Conforme Observações"/>
    <d v="2020-10-28T07:30:00"/>
    <d v="2020-10-28T19:00:00"/>
    <d v="2020-10-26T19:00:00"/>
    <n v="11.499999999941792"/>
    <n v="36.500000000058208"/>
    <s v="SIM"/>
    <x v="0"/>
    <s v="NÃO"/>
    <s v="1-Falha Mecânica"/>
    <s v="1.6-Emperramento"/>
    <s v="3-Operação/Manutenção"/>
    <s v="3.3-Erro de manutenção"/>
    <x v="2"/>
    <s v="10-Revisão geral"/>
    <n v="48"/>
  </r>
  <r>
    <x v="0"/>
    <x v="4"/>
    <s v="OI 2023720890 - GE-513201C – Travamento do WHRU – PF: Lucas_x000a_Hoje foi dado continuidade no trabalho com a montagem de andaime no interior do Whru, realizada a inspeção nas chapas identificando alguns pontos bem próximos a eixo dos dampers e sinais de amaçamento. Com isso foi realizado o alargamento dos furos nas chapas próximo aos eixos dos dampers, desmontado o andaime, fechada a janela de visita e realizado testes operacionais a frio com sucesso."/>
    <s v="NÃO"/>
    <s v="Corretiva"/>
    <s v="Dampers do WHRU"/>
    <s v="Interferencia entre eixo e parede interna"/>
    <x v="4"/>
    <x v="12"/>
    <s v="Exaustão"/>
    <s v="Conforme Observações"/>
    <d v="2020-10-29T07:30:00"/>
    <d v="2020-10-29T19:00:00"/>
    <d v="2020-10-28T19:00:00"/>
    <n v="11.499999999941792"/>
    <n v="12.500000000058208"/>
    <s v="SIM"/>
    <x v="0"/>
    <s v="NÃO"/>
    <s v="1-Falha Mecânica"/>
    <s v="1.6-Emperramento"/>
    <s v="3-Operação/Manutenção"/>
    <s v="3.3-Erro de manutenção"/>
    <x v="2"/>
    <s v="10-Revisão geral"/>
    <n v="24"/>
  </r>
  <r>
    <x v="0"/>
    <x v="4"/>
    <s v="OM 2023719360 - GE-513201A – Falhas na Partida – PF: Lucas_x000a_Após a situação no WHRU do TG-C, OP tentou partir o TG-A por duas vezes, sem sucesso. O relato foi de Falha na Ignição na primeira tentativa e Falha na Meetering Secundária na segunda. Após a estabilização das plantas da ampliação, foi observado que não havia necessidade de mais um WHRU para suprir a carga térmica. Com isto, será melhor avaliada a situação do TG-A amanhã cedo._x000a_21/10 - Hoje, conforme combinado, tivemos a mobilização do Eng. Lucas para apoio na análise de falha nas duas partidas do TGA de ontem sem sucesso. Foi verificado que log de eventos que na primeira partida foi devida não falha de ignição e a segunda falha na meetering secundária. Atuamos em duas frentes para agilizar o restabelecimento dessa máquina. Foi realizada pela instrumentação verificação na válvula de dreno tocha, estava OK, foi verificada da válvula de alimentação de gás (Isolation) e constatada que mesma estava travada em posição intermediaria, possivelmente ocasionando a falha de ignição. Essa válvula foi substituída por outra sobressalente disponível em oficina. Em paralelo tivemos a verificação no controlador da válvula secundária, em primeiro teste realizado (Parcial Stroke) foi dado o comando de 25%, mas a válvula não respondeu, o torque subiu e retornou para zero em seguida. Como a válvula não mudou em campo foi realizada a verificação no controlador, em avaliação inicial não foi encontrado falha no mesmo, porém assim que rodamos o diagnóstico de hardware ele não travou não completando o ciclo. Foi necessário um reset para normalizar, feito isso, tanto o módulo quanto a válvula retornaram a operar. Por desencargo, optamos por trocar o módulo da válvula HP6 que está em falha por este da válvula secundária. A troca foi feita com sucesso com apoio da automação, em seguida, foi tentando partida da máquina, sem sucesso devido a nova falha desta vez de sobrecarga no motor de partida. Com essa nova falha realizamos nova verificação no interior do hood, em busca de algum ponto de anormalidade, não foi encontrada nenhuma mangueira solta ou vazamento aparente, foi somente verificado a presença de óleo no piso. Foi realizado então, o pinçamento no pino de acionamento manual na FCV (75SRPC) do motor de partida e feito um Cranck com sucesso, antes de segunda tentativa, realizamos limpeza nesse pino de acionamento, pois havia histórico deste tipo de falha em outras máquinas. Após isso, tentamos novo crank sem sucesso. Foi feito mais um ajuste e dado nova partida na máquina desta vez com sucesso, mas percebemos que rotação do motor ficou oscilando entre 2930 a 3100rpm, gerando falha logo que motor saiu. Enfim, o TG entrou em operação, fez passos de warmup, sem maiores registros de anormalidade. Foi colocado na barra e em carga por volta das 19h00. Acordado com a operação assim que realizar a transferência de carga do TGC para TGA para a máquina e aplicar o libra para intervenção no WHRU na data de amanhã.   _x000a_"/>
    <s v="sim"/>
    <s v="Corretiva"/>
    <s v="20FGTORI_x000a_88FGS_x000a_75SRP"/>
    <s v="Válvula de dreno, controlador da metering e válvula stroker"/>
    <x v="4"/>
    <x v="17"/>
    <s v="Sistema de combustão"/>
    <s v="Conforme observações"/>
    <d v="2020-10-20T18:00:00"/>
    <d v="2020-10-21T17:00:00"/>
    <d v="2020-10-03T19:00:00"/>
    <n v="23.000000000058208"/>
    <n v="407.00000000005821"/>
    <s v="SIM"/>
    <x v="0"/>
    <s v="NÃO"/>
    <s v="1-Falha Mecânica"/>
    <s v="1.6-Emperramento"/>
    <s v="3-Operação/Manutenção"/>
    <s v="3.3-Erro de manutenção"/>
    <x v="3"/>
    <s v="11-Combinação"/>
    <n v="430.00000000011642"/>
  </r>
  <r>
    <x v="0"/>
    <x v="4"/>
    <s v="OM 2022972110 TG-B: Ajustar valores Sensores de vibração (Ação/Abrangência de RTA - CONCLUÍDO) – PF: Lucas_x000a_Realizada a alteração na lógica dos sensores de vibração de modo a atender a ação do RTA , na segregação dos sensores dos cartões Bently Nevada. _x000a_"/>
    <s v="NÃO"/>
    <s v="Preventiva"/>
    <s v="Não se aplica"/>
    <s v="Não se aplica"/>
    <x v="4"/>
    <x v="13"/>
    <s v="Controle e monitoramento"/>
    <s v="Conforme observações"/>
    <d v="2020-10-20T08:00:00"/>
    <d v="2020-10-20T17:00:00"/>
    <d v="2020-10-10T17:00:00"/>
    <n v="9"/>
    <n v="231"/>
    <s v="NÃO"/>
    <x v="0"/>
    <s v="NÃO"/>
    <s v="Manutenção preventiva"/>
    <s v="Manutenção preventiva"/>
    <s v="Manutenção preventiva"/>
    <s v="Manutenção preventiva"/>
    <x v="12"/>
    <s v="1-Substituição"/>
    <n v="240"/>
  </r>
  <r>
    <x v="0"/>
    <x v="4"/>
    <s v="OM 2023741356 - AIQ-5132601C: Corrigir falha no sensor – PF: Lucas_x000a_Realizada a limpeza da lente do instrumento, simulado testes de atuação com gás padrão que atuou no Det-Tronics normalmente, porém a equipe identificou que no momento dos testes não indicou atuação do sensor na IHM do TG. Amanhã será dado continuidade na atividade._x000a_"/>
    <s v="NÃO"/>
    <s v="Corretiva planejada"/>
    <s v="AIQ-5132601C"/>
    <s v="Sensor de gás"/>
    <x v="4"/>
    <x v="12"/>
    <s v="Proteção contra incêndio e gás"/>
    <s v="Conforme observações"/>
    <d v="2020-10-28T14:00:00"/>
    <d v="2020-10-28T16:00:00"/>
    <d v="2020-10-26T19:00:00"/>
    <n v="1.9999999998835847"/>
    <n v="43.000000000116415"/>
    <s v="NÃO"/>
    <x v="0"/>
    <s v="NÃO"/>
    <s v="3-Falha na Instrumentação"/>
    <s v="3.2 - Sem sinal/indicação/alarme"/>
    <s v="2-Fabricação/Instalação"/>
    <s v="2.0-Geral"/>
    <x v="0"/>
    <s v="5-Conservação"/>
    <n v="45"/>
  </r>
  <r>
    <x v="0"/>
    <x v="4"/>
    <s v="OM 2023741356 - AIQ-5132601C: Corrigir falha no sensor – PF: Lucas_x000a_Realizada a limpeza da lente do instrumento, simulado testes de atuação com gás padrão que atuou no Det-Tronics normalmente, porém a equipe identificou que no momento dos testes não indicou atuação do sensor na IHM do TG. Amanhã será dado continuidade na atividade._x000a_"/>
    <s v="NÃO"/>
    <s v="Corretiva planejada"/>
    <s v="AIQ-5132601C"/>
    <s v="Sensor de gás"/>
    <x v="4"/>
    <x v="12"/>
    <s v="Proteção contra incêndio e gás"/>
    <s v="Conforme observações"/>
    <d v="2020-10-29T08:00:00"/>
    <d v="2020-10-29T15:30:00"/>
    <d v="2020-10-28T19:00:00"/>
    <n v="7.5"/>
    <n v="13.000000000116415"/>
    <s v="NÃO"/>
    <x v="0"/>
    <s v="NÃO"/>
    <s v="3-Falha na Instrumentação"/>
    <s v="3.2 - Sem sinal/indicação/alarme"/>
    <s v="2-Fabricação/Instalação"/>
    <s v="2.0-Geral"/>
    <x v="0"/>
    <s v="5-Conservação"/>
    <n v="20.500000000116415"/>
  </r>
  <r>
    <x v="0"/>
    <x v="4"/>
    <s v="OM 2022737201 - C-123101D CORRIGIR DESBALANCEAMENTO EIXO_x000a_Finalizada montagem do acoplamento, Key Phasor e tubulações de gás. ADRE foi instalado. Porém não foi possível partir o Venda para teste devido às falhas na partida do TG-B. Tentaremos novamente amanhã._x000a_02/10 - Após a partida do TG-B e antes da queda do TG-D, foi possível realizar a partida do Venda D e o teste com coleta de vibração no ADRE e acompanhamento dos Engs. Boito e Ishimoto. O teste foi conclusivo, não precisaremos testar novamente a máquina e foi observada uma melhora nos níveis de vibração. A vibração ainda existe e acreditamos que será corrigida apenas com o overhaul do Vorecon, mas já é possível estender mais a faixa de operação do compressor (próximo de 10.600 RPM). Será emitido relatório sobre a atividade na próxima semana._x000a_"/>
    <s v="sim"/>
    <s v="Corretiva"/>
    <s v="VV-C-123101D"/>
    <s v="Mancal"/>
    <x v="3"/>
    <x v="5"/>
    <s v="Transmissão de força"/>
    <s v="Substituição do Mancal"/>
    <d v="2020-10-01T00:00:00"/>
    <d v="2020-10-01T14:00:00"/>
    <d v="2020-09-30T23:59:59"/>
    <n v="14.000000000058208"/>
    <n v="2.7777784271165729E-4"/>
    <s v="SIM"/>
    <x v="0"/>
    <s v="NÃO"/>
    <s v="1-Falha Mecânica"/>
    <s v="1.2-Vibração"/>
    <s v="Em análise"/>
    <s v="5.4-Outras"/>
    <x v="0"/>
    <s v="1-Substituição"/>
    <n v="14.000277777900919"/>
  </r>
  <r>
    <x v="0"/>
    <x v="4"/>
    <s v="OE 2022918381 - PN-C-123101- Venda A/B/C/D/E Atualizar Firmware Cartões Bently – PF: Fernando_x000a_Aproveitando oportunidade do Venda C estar parado hoje, foi realizada a atualização do firmware dos cartões do Bently. Este era o único compressor que ainda estava pendente. Assim, todos os 5 já estão agora com a versão mais atualizada._x000a_"/>
    <s v="NÃO"/>
    <s v="Preventiva"/>
    <s v=" PN-C-123101B"/>
    <s v="Bently Nevada"/>
    <x v="3"/>
    <x v="26"/>
    <s v="Controle e monitoração"/>
    <s v="Upgrade de Firmware"/>
    <d v="2020-10-05T08:00:00"/>
    <d v="2020-10-05T08:00:00"/>
    <d v="2020-09-16T17:00:00"/>
    <n v="0"/>
    <n v="447"/>
    <s v="NÃO"/>
    <x v="0"/>
    <s v="NÃO"/>
    <s v="Manutenção preventiva"/>
    <s v="Manutenção preventiva"/>
    <s v="Manutenção preventiva"/>
    <s v="Manutenção preventiva"/>
    <x v="12"/>
    <s v="3-Modificação"/>
    <n v="447"/>
  </r>
  <r>
    <x v="0"/>
    <x v="4"/>
    <s v="OM 2022712068 - VE-C-123101D-D Revisão geral (ARO 2020-314) – PF: Fernando_x000a_Conforme solicitado ao GPI, foram inseridas as operações de inserção e remoção do force para deixarmos o compressor permissível para operar. Com isso foi ativada  a ARO 2020-314 e inserido o force pela equipe de automação assim estando permissível para operar o compressor com 2 ventiladores. Foi dado continuidade na manutenção do conjunto sendo realizada, limpeza e pesagem da pés, realizada a verificação as folgas do mancal do ventilador e motor não havendo a necessidade de substituir os rolamentos._x000a_14/10 - Removido o conjunto do ventilador do campo e transportado para oficina, iniciada a medição das folgas do conjunto e em uma pré análise, será necessário substituir o polia movida e motora._x000a_15/10 - Finalizada a manutenção e montagem do conjunto em oficina e com previsão de instalação amanhã em campo._x000a_16/10 - Realizada instalação do conjunto em campo. O mesmo foi testado, coletada vibração, sem apresentar anormalidades. Foi removido o force pelo TM Thiago. Disponível._x000a_"/>
    <s v="NÃO"/>
    <s v="Corretiva planejada"/>
    <s v="VE-C-123101D-D"/>
    <s v="Ventilador"/>
    <x v="3"/>
    <x v="5"/>
    <s v="Sistema de lubrificação"/>
    <s v="Revisão Geral do Ventilador"/>
    <d v="2020-10-13T08:00:00"/>
    <d v="2020-10-16T18:00:00"/>
    <d v="2020-10-01T14:00:00"/>
    <n v="81.999999999941792"/>
    <n v="282"/>
    <s v="NÃO"/>
    <x v="0"/>
    <s v="NÃO"/>
    <s v="Manutenção preventiva"/>
    <s v="Manutenção preventiva"/>
    <s v="Manutenção preventiva"/>
    <s v="Manutenção preventiva"/>
    <x v="12"/>
    <s v="10-Revisão geral"/>
    <n v="363.99999999994179"/>
  </r>
  <r>
    <x v="0"/>
    <x v="4"/>
    <s v="OM 2023712458 - FT-C-123101D-A/B Substituir Elementos Filtrantes (Est.Incent.) – PF: Fernando_x000a_Substituídos também os filtros de óleo Venda D._x000a_"/>
    <s v="NÃO"/>
    <s v="Preventiva"/>
    <s v="FT-C-123101D-A/B"/>
    <s v="Filtro"/>
    <x v="3"/>
    <x v="5"/>
    <s v="Sistema de lubrificação"/>
    <s v="Substituição de elemento filtrante"/>
    <d v="2020-10-31T08:00:00"/>
    <d v="2020-10-31T12:00:00"/>
    <d v="2020-10-16T18:00:00"/>
    <n v="3.9999999999417923"/>
    <n v="350.00000000005821"/>
    <s v="NÃO"/>
    <x v="0"/>
    <s v="NÃO"/>
    <s v="Manutenção preventiva"/>
    <s v="Manutenção preventiva"/>
    <s v="Manutenção preventiva"/>
    <s v="Manutenção preventiva"/>
    <x v="12"/>
    <s v="1-Substituição"/>
    <n v="354"/>
  </r>
  <r>
    <x v="0"/>
    <x v="4"/>
    <s v="01/10/2020_x000a_OE 2023328189 - C-3123102A – Erro de indicação no TIT-31231903A – PF: Boito_x000a_Aproveitando oportunidade de parada da Ampliação, foi realizado hoje intervenção imediata para verificação do erro de medição do TIT-903A. Foi substituído o TE pelo TM Martins, mas a falha persistiu. Devido a outras prioridades, foi necessário interromper o serviço. Continua amanhã._x000a_03/10 - Informado pelo TM Martins hoje que foi possível concluir esta atividade ontem. Após a troca do TE na quinta-feira, foi iniciada a calibração do transmissor mas houve falha na geração do sinal por conta do padrão utilizado (PCT-38) e falha nos cabos de ligação do padrão. Mesmo utilizando outro padrão não foi possível simular sinal de temperatura, por falha dos cabos. O novo TE apresenta um valor de resistência alto entre os dois comuns, indicando uma degradação do sensor. Sendo assim, foi substituído também o cabo. Elétrica apoiou megando o cabo novo, apresentando resistência na casa de Giga ohm, ok. Realizada então a calibração do transmissor, com sucesso."/>
    <s v="NÃO"/>
    <s v="Corretiva planejada"/>
    <s v="TIT-31231903A"/>
    <s v="Sensor e cabo"/>
    <x v="1"/>
    <x v="8"/>
    <s v="Controle e monitoramento"/>
    <s v="Substituição do sensor e cabo"/>
    <d v="2020-10-01T07:00:00"/>
    <d v="2020-10-02T13:01:00"/>
    <d v="2020-04-10T19:00:00"/>
    <n v="30.016666666720994"/>
    <n v="4164"/>
    <s v="SIM"/>
    <x v="0"/>
    <s v="NÃO"/>
    <s v="3-Falha na Instrumentação"/>
    <s v="3.3- Sinal/Indicação/Alarme falso"/>
    <s v="3-Operação/Manutenção"/>
    <s v="3.4-Desgaste e deterioção esperados."/>
    <x v="1"/>
    <s v="1-Substituição"/>
    <n v="4194.016666666721"/>
  </r>
  <r>
    <x v="0"/>
    <x v="4"/>
    <s v="01/10/2020_x000a_OE 2023616801 - C-3123102A Slide 2º stg em falha e Slide 1º stg travando (PST COTUR) - PF: Boito_x000a_Realizada também intervenção de melhoria nas Slide Valves do compressor de propano A da fase 2. Hoje intervimos na slide do primeiro estágio do compressor. Foi realizada furação no eixo do sensor de posição para fixa-lo melhor, evitando que gire em falso como frequentemente acontece. Amanhã atividade continua no segundo estágio._x000a_03/10 - Realizada intervenção na slide do 2º estágio hoje. Encontramos muitos problemas para serem corrigidos neste estágio. A mosca instalada no eixo da slide estava travada, e foi necessário remover parte do conjunto para oficina para conseguir sacá-la e refazer a fixação. TMs também identificaram que a borneira dos terminais dos cabos estavam muito oxidados, em péssimo estado, inclusive quebrou um deles ao tentar desparafusar para remover os terminais. Observado que não havia junta na tampa o que ocasionou entrada de água. Certamente teríamos problemas muito em breve nesta slide. Foi realizada limpeza e reparo na borneira, substituídos terminais e confeccionada junta para fechar a tampa. Feito isto, equipe retornou ao campo para tentar a furação no eixo da válvula mas sem sucesso. Não há posição que permita furar, deverá ser removido o eixo completo para fazer este serviço. Outro complicador é o material de aço inox que não é tão simples de furar com furadeira convencional. Foi passado loctite fixado sem a nova furação, da mesma maneira que fazemos eventualmente. Atividade de fixação na slide do 2º estágio deverá ser redelineada e replanejada considerando esta dificuldade."/>
    <s v="NÃO"/>
    <s v="Preventiva"/>
    <s v="Slide"/>
    <m/>
    <x v="1"/>
    <x v="8"/>
    <s v="Controle e monitoramento"/>
    <m/>
    <d v="2020-10-01T07:00:00"/>
    <d v="2020-10-03T19:00:00"/>
    <d v="2020-04-10T19:00:00"/>
    <n v="60"/>
    <n v="4164"/>
    <s v="SIM"/>
    <x v="0"/>
    <s v="NÃO"/>
    <s v="Manutenção preventiva"/>
    <s v="Manutenção preventiva"/>
    <s v="Manutenção preventiva"/>
    <s v="Manutenção preventiva"/>
    <x v="7"/>
    <s v="3-Modificação"/>
    <n v="4224"/>
  </r>
  <r>
    <x v="0"/>
    <x v="4"/>
    <s v="20/10/2020_x000a_OI 2023719508 C-3123102A – Falha Slide Valve 1º Estágio Propano A adequação – PF: Boito_x000a_Fomos informados pelo COTUR no REDIA das 08h00 sobre a falha na partida do compressor de propano durante o turno da noite devido a travamento da slide valve do 1º estágio em 100%. Foi autorizado PT imediata pelo GAT para intervenção corretiva pela instrumentação. Em campo foi realizada verificação das solenoides pneumáticas de abertura e fechamento, ambas estavam OK. Mas o slide não modulava, foi feito então, modulação manual nas laterais do bloco hidráulico descolando a válvula. Feito isso, realizamos a abertura e fechamento com sucesso, no entanto, percebemos na modulação que ZIT-21231931 não passava de 93%, como este percentual não impactava na liberação da máquina acordamos com COTUR para programar calibração do ZIT junto com rodízio. A máquina foi liberada para OP por volta das 15h00 e entrou em operação as 15h30 sem anormalidades. Equipamento liberado. _x000a_GPI-Instrumentação: Leandro, por gentileza criar nota/OM especifica para manutenção/revisão do bloco hidráulico juntamente com calibração do ZIT-931, para essa tarefa vai será necessário a desmontagem da tampa do acoplamento. Atividade será realizada no backlog do rodízio. Favor retornar com OM para acompanhamento do líder. Obrigado."/>
    <s v="sim"/>
    <s v="Corretiva"/>
    <s v="Slide do 1º estágio"/>
    <s v="Solenoide"/>
    <x v="1"/>
    <x v="8"/>
    <s v="Controle e monitoramento"/>
    <s v="Exercitação mecânica da válvula de 4 vias"/>
    <d v="2020-10-21T00:00:00"/>
    <d v="2020-10-21T15:30:00"/>
    <d v="2020-10-03T19:00:00"/>
    <n v="15.500000000058208"/>
    <n v="413.00000000005821"/>
    <s v="SIM"/>
    <x v="1"/>
    <s v="NÃO"/>
    <s v="2-Falha de Material"/>
    <s v="2.8-Rompimento (burst)"/>
    <s v="1-Projeto"/>
    <s v="1.2-Materiais Inadequado"/>
    <x v="3"/>
    <s v="8-Teste"/>
    <n v="428.50000000011642"/>
  </r>
  <r>
    <x v="0"/>
    <x v="4"/>
    <s v="23/10/2020_x000a_OE 2023484090 C-2123102B - substituir elementos FT-C-3123102B-02A/B (PRD COTUR/MI) – PF: Boito_x000a_Hoje conforme combinado foi realizada atividade extraprogramada para troca dos filtros saturados do compressor B de propano da adequação. No período da manhã foi realizada partida da bomba para identificar o filtro com maior DP para troca, foi definido a troca do FT-02B que estava 210Kpa. Na parte da tarde foi recebido filtros novos (3 unds) por volta das 14h30. Em campo houve bastante atraso na liberação da PT devido dificuldade de aplicação do libra por conta de passagem de propano pelas válvulas de bloqueio. Superada essa etapa, foram substituídos elementos filtrantes do FIT-02B com sucesso. Atividade perdurou até por volta das 20h30 devido a aplicação de torque bastante elevado nas tampas do filtro. Obs.: Foi retirada juntas duas unidades do NM 10.515.237 Junt.circ.p/flang. FR esp. 12&quot; 300# do estoque através da reserva 98014272-5 após o horário. Os elementos filtrantes saturados foram trazidos para oficina para avaliação do corpo técnico na próxima para ver ser vale a pena realizar algum tipo de limpeza no FT-02A de forma programada."/>
    <s v="sim"/>
    <s v="Corretiva"/>
    <s v="FT-C-3123102B-02A/B"/>
    <s v="Não se aplica"/>
    <x v="1"/>
    <x v="2"/>
    <s v="Sistema de lubrificação"/>
    <s v="Substituição dos elementos filtrantes"/>
    <d v="2020-10-21T12:38:00"/>
    <d v="2020-10-21T15:00:00"/>
    <d v="2020-08-27T12:00:00"/>
    <n v="2.3666666666977108"/>
    <n v="1320.6333333333023"/>
    <s v="SIM"/>
    <x v="1"/>
    <s v="SIM"/>
    <s v="5-Falha Externa"/>
    <s v="5.1-Obstrução/Bloqueio/Entupimento"/>
    <s v="4-Gestão"/>
    <s v="5.0-Miscelâneas - geral"/>
    <x v="2"/>
    <s v="1-Substituição"/>
    <n v="1323"/>
  </r>
  <r>
    <x v="0"/>
    <x v="4"/>
    <s v="30/10/2020_x000a_OI 2023755765 – B-C-123102A-03B – Trinca no spool – PF: Boito_x000a_Foi identificado pela equipe de operação uma trinca na solda na tomada do PI na tubulação de descarga da bomba B-C-123102A-03. Autorizada  emissão da PT imediata, removido o spool, realizado LP e reparada a solda. Spool segue no pipe shop ficando pendente apenas a realização do TH para instalar o spoll no campo."/>
    <s v="NÃO"/>
    <s v="Corretiva"/>
    <s v="B-C-123102A-03B"/>
    <s v="Spool"/>
    <x v="1"/>
    <x v="6"/>
    <s v="Sistema de lubrificação"/>
    <s v="Reparo através de solda"/>
    <d v="2020-10-30T00:00:00"/>
    <d v="2020-10-31T23:59:00"/>
    <d v="2020-09-20T19:00:00"/>
    <n v="47.983333333279006"/>
    <n v="941.00000000005821"/>
    <s v="NÃO"/>
    <x v="0"/>
    <s v="NÃO"/>
    <s v="1-Falha Mecânica"/>
    <s v="1.2-Vibração"/>
    <s v="1-Projeto"/>
    <s v="1.1-Capacidade Inadequada"/>
    <x v="0"/>
    <s v="2-Reparo"/>
    <n v="988.98333333333721"/>
  </r>
  <r>
    <x v="0"/>
    <x v="4"/>
    <s v="OE 2023483972 – C-123701A Baixa Eficiência Resfriamento – PF: Suzuki_x000a_Hoje foi dado continuidade na análise pelo Eng. Suzuki e equipe de Mecânica. Foi realizada abertura e substituição dos filtros do engaxetamento, que estavam bastante sujos. Realizado também um pequeno teste de performance em uma das bombas, onde a mesma respondeu de acordo com a curva de performance no ponto de shutoff. Colocada então as resistências para aquecer e na parte da tarde, uma nova partida do sistema foi feita. Mais uma vez o sistema se mostrou muito ineficiente, com vazões e pressões muito baixas. Assim, estamos direcionando esforços agora para encontrar uma TCV para substituição. Conforme informação prévia do Eng. Suzuki, não foi identificada nenhuma válvula compatível no Sistema Petrobras, mas devemos ir mais a fundo nesta busca semana que vem. Em paralelo, Luis H. iniciou cotações com alguns fornecedores desta válvula. Teremos mais novidades na segunda-feira._x000a_"/>
    <s v="NÃO"/>
    <s v="Corretiva planejada"/>
    <s v="TCV-1237412A, filtros FY-1237700A e FY-127701A"/>
    <s v="Filtros e termoelemento da válvula termostática"/>
    <x v="0"/>
    <x v="1"/>
    <s v="Bombas"/>
    <s v="Limpeza de equipamentos do sistema de refrigeração, destravamento do termoelemento da válvula termostática, etc."/>
    <d v="2020-10-01T00:00:00"/>
    <d v="2020-10-20T00:00:00"/>
    <d v="2020-02-09T19:00:00"/>
    <n v="456"/>
    <n v="5621.0000000000582"/>
    <s v="NÃO"/>
    <x v="0"/>
    <s v="NÃO"/>
    <s v="1-Falha Mecânica"/>
    <s v="1.6-Emperramento"/>
    <s v="Em análise"/>
    <s v="3.4-Desgaste e deterioção esperados."/>
    <x v="3"/>
    <s v="1-Substituição"/>
    <n v="6077.0000000000582"/>
  </r>
  <r>
    <x v="0"/>
    <x v="4"/>
    <s v="OI 2023675339 C-123701B Falha em cartão do hydrocon – PF: Suzuki_x000a_Durante a preparação do compressor para operar, o operador não conseguia realizar o reconhecimento de um alarme do sistema de controle de carga do compressor. Foi avaliado pela equipe de automação a existência da falha código 226, referente a baixa tensão na válvula 2.2 do 2E1P indicando -25ºC na IHM. Emitida PT imediata, realizada a verificação do fusível e o mesmo se encontrava íntegro, realizada a substituição do porta fusível por sobressalente e normalizada a indicação da válvula. Em oportunidade a equipe realizou reaperto geral nesta régua de bornes e não foi identificado nada folgado, assim sendo entregue o compressor para a operação._x000a_"/>
    <s v="NÃO"/>
    <s v="Corretiva"/>
    <s v="Cartão do Hydrocom"/>
    <s v="Cartão"/>
    <x v="0"/>
    <x v="7"/>
    <s v="Controle e monitoramento"/>
    <s v="Realizada troca do cartão."/>
    <d v="2020-10-13T15:00:00"/>
    <d v="2020-10-13T19:00:00"/>
    <d v="2020-09-29T02:00:00"/>
    <n v="3.9999999999417923"/>
    <n v="348.99999999994179"/>
    <s v="SIM"/>
    <x v="0"/>
    <s v="NÃO"/>
    <s v="6-Miscelâneas"/>
    <s v="3.2 - Sem sinal/indicação/alarme"/>
    <s v="3-Operação/Manutenção"/>
    <s v="5.5 Desconhecida"/>
    <x v="3"/>
    <s v="1-Substituição"/>
    <n v="352.99999999988358"/>
  </r>
  <r>
    <x v="0"/>
    <x v="4"/>
    <s v="23/10/2020_x000a_OM 2023683327 C-UC-513401D Medir e testar a secadora ID – PF: Boito_x000a_Iniciada atividade corretiva para buscar o motivo da falha que está causado parada do compressor D. Em campo foram realizadas somente as medições de isolação motor, ventilador da secadora ID que está apresentando falha. Porém, não foi previsto etapas de medição com compressor operando, com isso, essa atividade deve ser reprogramada para próxima semana."/>
    <s v="NÃO"/>
    <s v="Corretiva planejada"/>
    <s v="Alarme de Proteção da Secadora"/>
    <s v="Não identificado"/>
    <x v="8"/>
    <x v="56"/>
    <s v="Ar comprimido"/>
    <s v="Ensaios elétricos"/>
    <d v="2020-10-23T05:47:00"/>
    <d v="2020-10-24T15:09:00"/>
    <d v="2018-10-02T15:00:00"/>
    <n v="33.366666666639503"/>
    <n v="18038.783333333326"/>
    <s v="NÃO"/>
    <x v="0"/>
    <s v="NÃO"/>
    <s v="Em análise"/>
    <s v="6.4-Desconhecidos"/>
    <s v="Em análise"/>
    <s v="5.5 Desconhecida"/>
    <x v="1"/>
    <s v="6-Verificação"/>
    <n v="18072.149999999965"/>
  </r>
  <r>
    <x v="0"/>
    <x v="4"/>
    <s v="OM 2023683327 C-UC-513401D Medir e testar a secadora ID (PRD COTUR) – PF: Boito_x000a_Foram realizados testes na secadora do compressor de ar e verificado que não existem anormalidades elétricas. Realizados simulações de trips elétricos na secadora que não influenciaram no funcionamento do compressor de ar. Verificado apenas que existe um alarme na IHM provindos de sensores de temperatura e pressão que deverá ser ainda verificado com auxílio da instrumentação. Compressor de ar está disponível e operando, porém, sem sua unidade de secadora ID."/>
    <s v="NÃO"/>
    <s v="Corretiva planejada"/>
    <s v="Alarme de Proteção da Secadora"/>
    <s v="Não identificado"/>
    <x v="8"/>
    <x v="56"/>
    <s v="Ar comprimido"/>
    <s v="Ensaios elétricos"/>
    <d v="2020-10-28T13:00:00"/>
    <d v="2020-10-28T16:00:00"/>
    <d v="2020-10-24T15:09:00"/>
    <n v="3"/>
    <n v="93.849999999976717"/>
    <s v="NÃO"/>
    <x v="0"/>
    <s v="NÃO"/>
    <s v="Em análise"/>
    <s v="6.4-Desconhecidos"/>
    <s v="Em análise"/>
    <s v="5.5 Desconhecida"/>
    <x v="1"/>
    <s v="6-Verificação"/>
    <n v="96.849999999976717"/>
  </r>
  <r>
    <x v="0"/>
    <x v="4"/>
    <s v="02/10/2020_x000a_OM 2023098910 - B-2123101B Corrigir vazamentos Cabeçote e Stroke 1 e 2 – PF: Boito_x000a_Realizada montagem de pau de carga e patamar para intervenção na bomba de MEG da Mecânica._x000a_13/10 - Realizado o ajuste dos retentores do eixo de acionamento das caixas mecânicas 1 e 2, substituído o retentor eixo de saída da redutora que apresentava vazamento, acoplado e iniciado o alinhamento do conjunto._x000a_14/10 - Conforme programado foi realizada a remoção dos spools de sucção e descarga, iniciada a desmontagem da bomba para verificação dos devidos vazamentos._x000a_15/10 - Finalizado o alinhamento do conjunto e instalada as tubulações de sucção de descarga, colocada a bomba em operação que operou sem anormalidades."/>
    <s v="NÃO"/>
    <s v="Corretiva planejada"/>
    <s v="B-2123101B"/>
    <s v="Cabeçote e stroke"/>
    <x v="2"/>
    <x v="22"/>
    <s v="Bombas"/>
    <s v="Substituição da junta do cabeçote e ajuste do retentor"/>
    <d v="2020-10-13T05:00:00"/>
    <d v="2020-10-15T18:12:00"/>
    <d v="2020-08-14T10:00:00"/>
    <n v="61.199999999895226"/>
    <n v="1435.0000000001164"/>
    <s v="SIM"/>
    <x v="0"/>
    <s v="NÃO"/>
    <s v="2-Falha de Material"/>
    <s v="2.4-Desgaste"/>
    <s v="3-Operação/Manutenção"/>
    <s v="5.5 Desconhecida"/>
    <x v="0"/>
    <s v="1-Substituição"/>
    <n v="1496.2000000000116"/>
  </r>
  <r>
    <x v="0"/>
    <x v="4"/>
    <s v="OM 2023642649 B-540001B -Desarme devido Aquecimento "/>
    <s v="NÃO"/>
    <s v="Corretiva"/>
    <s v="Fluido de arrefecimento"/>
    <s v="Fluido de arrefecimento"/>
    <x v="2"/>
    <x v="31"/>
    <s v="Sistema de combustão"/>
    <s v="Diminuição da concentração do fluido de arrefecimento"/>
    <d v="2020-10-06T00:00:00"/>
    <d v="2020-10-20T00:00:00"/>
    <d v="2019-01-09T17:00:00"/>
    <n v="336"/>
    <n v="15246.999999999942"/>
    <s v="NÃO"/>
    <x v="1"/>
    <s v="NÃO"/>
    <s v="6-Miscelâneas"/>
    <s v="6.2-Causas Combinadas"/>
    <s v="3-Operação/Manutenção"/>
    <s v="3.3-Erro de manutenção"/>
    <x v="8"/>
    <s v="3-Modificação"/>
    <n v="15582.999999999942"/>
  </r>
  <r>
    <x v="0"/>
    <x v="4"/>
    <s v="OM 2023156072 MC-B-540001C Substituir Junta do Cabeçote"/>
    <s v="NÃO"/>
    <s v="Corretiva planejada"/>
    <s v="Junta do cabeçote"/>
    <s v="Junta"/>
    <x v="2"/>
    <x v="39"/>
    <s v="Sistema de combustão"/>
    <s v="Realizada troca da junta do cabeçote"/>
    <d v="2020-10-08T00:00:00"/>
    <d v="2020-10-14T00:00:00"/>
    <d v="2019-09-27T15:00:00"/>
    <n v="144"/>
    <n v="9033"/>
    <s v="NÃO"/>
    <x v="0"/>
    <s v="NÃO"/>
    <s v="1-Falha Mecânica"/>
    <s v="1.1-Vazamento"/>
    <s v="3-Operação/Manutenção"/>
    <s v="5.5 Desconhecida"/>
    <x v="4"/>
    <s v="11-Combinação"/>
    <n v="9177"/>
  </r>
  <r>
    <x v="0"/>
    <x v="4"/>
    <s v="OM 2023511357 - B-3123101A INSPECIONAR E CORRIGIR VIBRAÇÃO EXCESSIVA_x000a_Realizada intervenção nos acumuladores hidráulicos da B-3123101A. Verificada que as duas bexigas, tanto da sucção quanto descarga, estavam descalibradas. O amortecedor da descarga estava com a válvula danificada, que foi substituída. Realizada calibração correta pela equipe de Mecânica e instaladas as bexigas pela Caldeiraria. Atividade concluída._x000a_"/>
    <s v="NÃO"/>
    <s v="Corretiva"/>
    <s v="Acumulador de pressão"/>
    <s v="Bexiga"/>
    <x v="2"/>
    <x v="85"/>
    <s v="Unidades de bomba"/>
    <s v="Realizada troca de válvula e calibração das bexigas."/>
    <d v="2020-10-16T09:00:00"/>
    <d v="2020-10-16T13:00:00"/>
    <d v="2020-07-07T00:00:00"/>
    <n v="3.9999999999417923"/>
    <n v="2433"/>
    <s v="NÃO"/>
    <x v="0"/>
    <s v="NÃO"/>
    <s v="6-Miscelâneas"/>
    <s v="1.1-Vazamento"/>
    <s v="3-Operação/Manutenção"/>
    <s v="5.3-Causas combinadas"/>
    <x v="4"/>
    <s v="2-Reparo"/>
    <n v="2436.9999999999418"/>
  </r>
  <r>
    <x v="0"/>
    <x v="4"/>
    <s v="OM 2022751778 - PN-123002-Revisar proteções Entradas 52-A/52-B e TIE – PF: Fernando_x000a_Realizada a atividade de parametrização dos Relés Entrada A, TIE e Entrada B do PN123002. Foram descarregados os arquivos de parametrização nova nos relés elaborada pelo TM Flaviano conforme planejado. Além dessa parametrização por oportunidade foi realizado também a configuração do IRGB (Responsável pelo Sincronismo) das entradas A e B que estavam pendentes. Com isso, também finalizamos a demanda de configuração do sincronismo dos relés do K-24. _x000a_"/>
    <s v="NÃO"/>
    <s v="Preventiva"/>
    <s v="Entradas A/E e TIE"/>
    <s v="Relés de Proteção"/>
    <x v="10"/>
    <x v="102"/>
    <s v="Painel elétrico"/>
    <s v="Revisão de Parâmetros de proteção"/>
    <d v="2020-10-07T09:50:00"/>
    <d v="2020-10-07T11:50:00"/>
    <d v="2018-01-01T00:00:00"/>
    <n v="2.0000000000582077"/>
    <n v="24249.833333333256"/>
    <s v="NÃO"/>
    <x v="0"/>
    <s v="NÃO"/>
    <s v="Manutenção preventiva"/>
    <s v="Manutenção preventiva"/>
    <s v="Manutenção preventiva"/>
    <m/>
    <x v="7"/>
    <s v="4-Ajuste"/>
    <n v="24251.833333333314"/>
  </r>
  <r>
    <x v="0"/>
    <x v="4"/>
    <s v="PT sem OM – ESD da Geração (Fechamento Espúrio da XV-5135001)_x000a_XV-5135001: Por volta de 14h, houve queda total da geração da UTGCA. Realizada análise pela equipe de Automação e Eng. Lucas que trabalhar nos TGs e identificada perda repentina de pressão de alimentação e gás combustível para os TGs. Verificando em campo que a válvula reguladora de ar da XV-5135001 havia falhado, causando o fechamento indevido da XV e a consequente interrupção no fornecimento de gás. Rapidamente foi realizada a troca da reguladora pelos TMs Hélvio e Martins. Foi instalada uma reguladora do modelo novo, de metal, substituindo a antiga de plástico. _x000a_TG-D: Verificado pelo Eng. Lucas que durante a queda dos TGs B e D que estavam operando no momento, os termopares 2 e 3 do TG-D apresentaram uma queda mais acentuada em comparação com os outros termopares, chegando inclusive a zerar antes da hora. Decidimos então por voltar primeiramente com o TG-B (partida com sucesso) e realizar um reaperto em toda a malha de todos os termopares do TG-D. Feito isto, a máquina foi colocada para operar, sem anormalidades._x000a_Analisador de Benzeno: Com a queda da Geração, foi identificado pela equipe de Analítica, que o analisador de benzeno estava inoperante. Realizada verificação pelo TM Márcio que conseguiu restabelecer o espectrômetro, porém não o ar condicionado. Foi relatado que problema similar já aconteceu no passado: com a temperatura muito alta, a lógica do ar condicionado protege o mesmo de entrar e funcionar. Decidimos então por orientar a OP a realizar um teste no período da noite, quando a temperatura ambiente estiver mais amena, ligando a energia do shelter e verificando se a bomba entra, os ventiladores entram e o ar condicionado entra. Caso negativo, já está acordada a vinda dos TMs da G&amp;E amanhã para atuar no CLP do ar condicionado, junto com TM Danilo, para verificar esta lógica. _x000a_TG-B: Após a partida do TG-D e B, foram colocados os compressores de venda e de propano para operar, a princípio, sem problemas. No entanto, por volta de 17h30, houve mais uma queda, desta vez do TG-B. Identificado pela equipe que houve queda por spread na tentativa de passar o TG-B para pré-mix, depois da partida do segundo compressor de propano. Esta manobra não estava prevista até então, pois seria o D a ser passado a pré-mix. _x000a_GSP: Outro comportamento anormal foi o descarte ter atuado nos dois compressores de venda, que não deveria acontecer. Verificado no GSP que o descarte ocorreu corretamente (1 venda e 1 propano) mas houve afundamento de tensão, que ocasionou a queda do segundo compressor de venda. Será aprofundada a análise Segunda-Feira pelo Eng. Fernando. Finalizadas estas avaliações, o TG-B foi colocado novamente para operar, sem anormalidades e as demais Grandes Máquinas também, sem maiores ocorrências._x000a_03/10 - Informado pela OP de manhã que não houve sucesso na tentativa de energizar o shelter e o ar condicionado no turno da noite. Sendo assim, foi mobilizado apoio do TM Jurandir G&amp;E, que trabalhou junto com TM Danilo. Ao chegar no campo, TM identificou que sim, estava funcional o ar condicionado. Foi verificando então o computador do SMS que estava com vários alarmes atuados. Reiniciada a máquina e voltou indicar normalmente. Verificando com equipe de TOs do Painel, que relataram que as indicações estavam normalizadas. No período da tarde, foi checada mais uma vez a calibração do equipamento com gás padrão e, com TM Danilo, foi confirmada a comunicação correta com a Sala de Controle. Operacional."/>
    <s v="sim"/>
    <s v="Corretiva"/>
    <s v="XV-5135001"/>
    <s v="Porta-filtro"/>
    <x v="9"/>
    <x v="103"/>
    <s v="Sistema de combustível"/>
    <s v="Substituição do componente defeituoso"/>
    <d v="2020-10-02T13:27:00"/>
    <d v="2020-10-02T14:19:00"/>
    <d v="2018-01-01T00:00:00"/>
    <n v="0.86666666669771075"/>
    <n v="24133.450000000012"/>
    <s v="SIM"/>
    <x v="1"/>
    <s v="SIM"/>
    <s v="2-Falha de Material"/>
    <s v="2.8-Rompimento (burst)"/>
    <s v="3-Operação/Manutenção"/>
    <s v="3.4-Desgaste e deterioção esperados."/>
    <x v="2"/>
    <s v="3-Modificação"/>
    <n v="24134.316666666709"/>
  </r>
  <r>
    <x v="0"/>
    <x v="10"/>
    <s v="11/11/2020_x000a_OM 2023800996 C-UC-513401D: Norm. Atuação do Compressor (PRD COTUR) – PF: Boito_x000a_De acordo com a prioridade solicitada pelo Cotur e atendendo a programação semanal, foi realizada a partida do compressor com acompanhamento de equipe multidisciplinar para realizar a avaliação da falha do compressor. Realizada a partida do compressor por volta as 15h15, onde ficou operando por volta de 1h hora e não apresentou falha. Alinhado com o executante para amanhã realizar a partida cedo do compressor e acompanhar por mais tempo o compressor em operação._x000a_12/11 - Realizada a partida do compressor logo pela manhã, sendo colocado como principal, assumiu carga e segue operando sem apresentar anormalidade. Em acompanhamento pela equipe."/>
    <s v="NÃO"/>
    <s v="Corretiva planejada"/>
    <s v="Sensor TT-90"/>
    <s v="Sensor TT-90"/>
    <x v="8"/>
    <x v="56"/>
    <s v="Controle e monitoramento"/>
    <s v="Teste"/>
    <d v="2020-11-11T10:37:00"/>
    <d v="2020-11-11T11:06:00"/>
    <d v="2020-10-28T16:00:00"/>
    <n v="0.48333333333721384"/>
    <n v="330.61666666675592"/>
    <s v="NÃO"/>
    <x v="0"/>
    <s v="NÃO"/>
    <s v="Em análise"/>
    <s v="6.4-Desconhecidos"/>
    <s v="Em análise"/>
    <s v="5.5 Desconhecida"/>
    <x v="2"/>
    <s v="8-Teste"/>
    <n v="331.10000000009313"/>
  </r>
  <r>
    <x v="0"/>
    <x v="10"/>
    <s v="18/11/2020_x000a_OM 2023791684 - C-513401F – Avaliar e Corrigir falha apresentada no  Soft-Starter – PF: Boito_x000a_Realizado teste de partida do compressor 03 vezes junto a operação, mecânica e elétrica não apresentando nenhuma falha._x000a_Após os testes o equipamento permaneceu em operação e segue monitoramento em operação pela preditiva."/>
    <s v="NÃO"/>
    <s v="Corretiva planejada"/>
    <s v="Soft-starter"/>
    <s v="Soft-starter"/>
    <x v="8"/>
    <x v="36"/>
    <s v="Painel elétrico"/>
    <s v="Teste"/>
    <d v="2020-11-18T08:47:00"/>
    <d v="2020-11-18T16:02:00"/>
    <d v="2020-07-14T18:00:00"/>
    <n v="7.2500000000582077"/>
    <n v="3038.7833333333256"/>
    <s v="NÃO"/>
    <x v="0"/>
    <s v="NÃO"/>
    <s v="Em análise"/>
    <s v="6.4-Desconhecidos"/>
    <s v="Em análise"/>
    <s v="5.5 Desconhecida"/>
    <x v="2"/>
    <s v="8-Teste"/>
    <n v="3046.0333333333838"/>
  </r>
  <r>
    <x v="0"/>
    <x v="10"/>
    <s v="OM 2023156072 B-540001C - Substituir Junta do Carter – PF: Suzuki_x000a_Decidido por realizar a troca da junta do cárter do motor da bomba C de combate a incêndio apenas na terça-feira, para aproveitar a disponibilidade do caminhão vácuo. Mas, antes da troca, iremos tentar um reaperto dos parafusos do cárter amanhã, seguido de teste operacional. Não há marcas de aperto nos parafusos, que indica que nenhum reaperto foi tentando antes de partir para a troca da junta._x000a_02/11 - Hoje foi realizada atividade no motor da bomba de combate a incêndio C. Inicialmente, realizada a limpeza externa do cárter do motor, seguida da aplicação correta do torque nos parafusos do cárter, conforme manual do fabricante. Foi observado pelos TMs que os parafusos da região onde estavam as manchas de vazamento de óleo (lado esquerdo e centro do motor) pegaram bastante torque comparado com os parafusos da parte traseira, dianteira e pontas do cárter. Como indicado nos Fatos Relevantes de ontem, estes parafusos nunca tinham sido reapertado anteriormente, já que ainda estavam com a tinta original da pintura do motor. Feito o reaperto, a bomba foi colocada para operar por uma hora, tempo bem acima dos testes normais que são realizados semanalmente pela OP. Finalizado o teste, foi feita inspeção. Observado ainda um merejamento mínimo de óleo pela lateral esquerda do motor mas, sem dúvidas, aceitável. Não há perda de nível de óleo e não houve nenhum desarme por alta temperatura ou outra ocorrência durante o teste. Sendo assim, decidido que não há necessidade de trocar esta junta. Observado durante a atividade que a bomba A também não tem indícios de ter sido feito algum reaperto dos parafusos do cárter do motor algum dia. Assim, será indicado ao GPI que abra uma OM para reapertar preventivamente. Também deve ser verificado o plano de manutenção para considerar esta atividade._x000a_"/>
    <s v="NÃO"/>
    <s v="Corretiva planejada"/>
    <s v="junta de vedação"/>
    <s v="junta de vedação"/>
    <x v="2"/>
    <x v="39"/>
    <s v="Bombas"/>
    <s v="Realizada troca da junta de vedação."/>
    <d v="2020-10-08T00:00:00"/>
    <d v="2020-10-13T00:00:00"/>
    <d v="2019-09-27T15:00:00"/>
    <n v="120"/>
    <n v="9033"/>
    <s v="NÃO"/>
    <x v="0"/>
    <s v="NÃO"/>
    <s v="6-Miscelâneas"/>
    <s v="1.1-Vazamento"/>
    <s v="5-Miscelâneas"/>
    <s v="3.4-Desgaste e deterioção esperados."/>
    <x v="4"/>
    <s v="1-Substituição"/>
    <n v="9153"/>
  </r>
  <r>
    <x v="0"/>
    <x v="10"/>
    <s v="OM 2021582714 - M-B-540001A Sanar Vazamento de óleo junta – PF: Suzuki_x000a_Hoje após alinhamento estratégico pela equipe técnica junto a supervisão considerando o histórico das intervenções realizadas nas demais bombas nas semanas anteriores optamos por realizar reaperto geral em seguida testar para sanava o vazamento. Realmente surtiu efeito, foi realizada o reaperto nos parafusos do cárter, em grande parte os parafusos realmente estavam com torque fora do adequado. Após a correção do torque foi feita limpeza geral junto com nova partida da bomba para testes, durante o período que ficou operando não foi mais observado pontos de vazamento. Foi acordado por realizar durante o final de semana um teste funcional mais longo do que o normal para observar se aparece algum merejamento, caso negativo ordem será encerrada. Equipamento liberado para OP._x000a_"/>
    <s v="NÃO"/>
    <s v="Corretiva planejada"/>
    <s v="junta de vedação"/>
    <s v="junta de vedação"/>
    <x v="2"/>
    <x v="47"/>
    <s v="Bombas"/>
    <s v="Realizado reaperto dos parafusos."/>
    <d v="2020-11-05T08:00:00"/>
    <d v="2020-11-05T14:00:00"/>
    <d v="2018-06-05T11:00:00"/>
    <n v="6"/>
    <n v="21213"/>
    <s v="NÃO"/>
    <x v="0"/>
    <s v="NÃO"/>
    <s v="6-Miscelâneas"/>
    <s v="1.5-Afrouxamento"/>
    <s v="5-Miscelâneas"/>
    <s v="3.4-Desgaste e deterioção esperados."/>
    <x v="4"/>
    <s v="1-Substituição"/>
    <n v="21219"/>
  </r>
  <r>
    <x v="0"/>
    <x v="10"/>
    <s v="OM 2022805460 B-232102B Corrigir Vazamento no Selo Mec – PF: Suzuki_x000a_Realizado o raqueteamento da bomba e realizada a remoção da bomba do campo para oficina, para assim, efetuar a substituição do selo mecânico._x000a_13/11 - Realizada a substituição do selo mecânico em bancada. Previsão de instalação da bomba em campo na segunda feira._x000a_16/11 - Concluída a montagem em campo pela mecânica, segue em alinhamento amanhã._x000a_17/11 - Concluída a montagem em campo, alinhada, desraqueteada e entregue a operação._x000a_"/>
    <s v="NÃO"/>
    <s v="Corretiva planejada"/>
    <s v="selo mecânico"/>
    <s v="selo mecânico"/>
    <x v="2"/>
    <x v="104"/>
    <s v="Bombas"/>
    <s v="Troca do selo mecânico."/>
    <d v="2020-11-12T00:00:00"/>
    <d v="2020-11-18T00:00:00"/>
    <d v="2018-01-01T00:00:00"/>
    <n v="144"/>
    <n v="25104"/>
    <s v="SIM"/>
    <x v="0"/>
    <s v="NÃO"/>
    <s v="6-Miscelâneas"/>
    <s v="1.1-Vazamento"/>
    <s v="5-Miscelâneas"/>
    <s v="3.4-Desgaste e deterioção esperados."/>
    <x v="4"/>
    <s v="1-Substituição"/>
    <n v="25248"/>
  </r>
  <r>
    <x v="0"/>
    <x v="10"/>
    <s v="05/11/2020_x000a_OE 2023791383 C-3123102A Substituir bloco hidráulico – PF: Boito_x000a_A liberação dessa atividade foi bastante impactada devido a necessidade elaboração e aplicação do libra nas bombas de óleo da máquina para troca do bloco hidráulico. Após a liberação por volta das 17h00 em campo constatamos a necessidade de troca também das solenoides pneumáticas. Uma delas estava com visor de acrílico danificado e a outra aparentava degradação. Por conta disso, ambas foram trocadas por válvulas revisadas disponíveis no laboratório. Foi feita a reserva de uma unidade do NM 10.194.311 Válvula hidráulica direcional para troca do bloco hidráulico novo em campo. Devido a tardar do horário acordamos com a OP de continuarmos os testes funcionais amanhã. Foi solicitado para OP removerem o libra durante a noite deixando a máquina pronta para os testes logo no primeiro horário. Equipamento foi liberado para operação caso de necessidade. Obs.: Equipe G&amp;E Cainã e Lucas atuaram até as 20h00._x000a_06/11 - Hoje tivemos bastante atraso na liberação dessa PT pela operação devido a demanda de PT elevada em campo, essa atividade só foi liberada por volta das 11h00 da manhã. Superada essa etapa, foi realizado teste funcional da slide em campo. Os TM´s informaram que a slide não modulou e também foi identificado vazamento na conexão do bloco hidráulico novo com válvula direcional, foi necessário a remoção do conjunto para troca das vedações internas por outras sobressalentes. Feito isso, foi realizado novo teste funcional, desta vez verificamos fluxo de óleo e gás na linha para abrir durante etapa de drenagem, mas a linha de fechar não foi observada nem fluxo de óleo tampouco ou gás. Fizemos esse mesmo teste com as duas bombas de óleo operando, mas o cenário se manteve a slide não fechava. Devido ao tardar do horário foram recompostas as conexões para continuidade da atividade amanhã. Logo cedo vamos estudar um pouco mais o que pode estar gerando essa falha, envolver nosso apoio de engenharia para traçar a melhor estratégia de manutenção em campo. _x000a_07/11 - Hoje foi dado prosseguimento na corretiva da slide valve do 1º com apoio do Eng. Boito. Realizamos atualização do formulário de diagnóstico mapeando mais hipóteses para verificações em campo que poderiam estar causando a falha. Em campo com apoio da OM realizamos nova verificação do alinhamento da válvula de alimentação de óleo e identificamos que a mesma estava bloqueada, assim que foi feito a abertura da válvula a slide começou a modular normalmente tanto para abrir quanto para fechar. Possivelmente essa válvula foi bloqueada ontem para sanar o vazamento do bloco hidráulico e foi esquecida fechada pela nossa equipe. Aproveitamos a intervenção para realizar os demais itens previstas análise de falha, foi feita a inspeção no filtro Y a jusante dessa válvula de bloqueio, o mesmo estava limpo e também ajustamos as válvulas de fluxo de óleo deixando a modulação da slide ficou bem mais rápida. Iriamos aproveitar também para calibrar o ZIT-931, mas identificamos um andaime montado na frente do painel de campo impedindo o acesso a unidade eletrônica para calibração. Verificamos na modulação que a slide está fora de zero, pois a indicação do batente de fechado a indicação chega a ficar acima de -5% Deverá ser reprogramado a calibração assim que desmontado andaime que está sendo usando para montagem de cobertura definitiva para o painel de campo pela equipe da PPME. Equipamento testado e liberado para operação sem restrições."/>
    <s v="sim"/>
    <s v="Corretiva"/>
    <s v="Slide valve"/>
    <s v="Solenoide pneumática"/>
    <x v="1"/>
    <x v="8"/>
    <s v="Acionamento de acessórios"/>
    <s v="Substituição da solenoide"/>
    <d v="2020-11-05T15:30:00"/>
    <d v="2020-11-07T14:00:00"/>
    <d v="2020-10-21T15:30:00"/>
    <n v="46.5"/>
    <n v="360"/>
    <s v="SIM"/>
    <x v="0"/>
    <s v="NÃO"/>
    <s v="2-Falha de Material"/>
    <s v="2.5-Fratura/Quebra"/>
    <s v="1-Projeto"/>
    <s v="1.2-Materiais Inadequado"/>
    <x v="2"/>
    <s v="1-Substituição"/>
    <n v="406.5"/>
  </r>
  <r>
    <x v="0"/>
    <x v="10"/>
    <s v="11/11/2020_x000a_OM 2023782389 C-123102B: Norm. Atuação LV-1231505B (PRD COTUR) – PF: Boito_x000a_De acordo com a prioridade solicitada pelo Cotur, foi programada para esta semana a avaliação e correção da falha a LV-1231505B. Ao chegar no local a equipe instrumentação com apoio de automação, realizaram testes funcionais da válvula que corresponderam com sucesso. Na oportunidade da manutenção, foi observado pela equipe um pequeno vazamento de óleo pela gaxeta da válvula. O qual foi ajustado sanando o vazamento e realizado novos testes com sucesso."/>
    <s v="NÃO"/>
    <s v="Corretiva"/>
    <s v="LV-1231505B"/>
    <s v="Não identificado"/>
    <x v="1"/>
    <x v="30"/>
    <s v="Sistema de lubrificação"/>
    <s v="Teste"/>
    <d v="2020-11-11T07:00:00"/>
    <d v="2020-11-11T17:00:00"/>
    <d v="2020-08-26T19:00:00"/>
    <n v="10.000000000116415"/>
    <n v="1836"/>
    <s v="NÃO"/>
    <x v="0"/>
    <s v="NÃO"/>
    <s v="Em análise"/>
    <s v="6.4-Desconhecidos"/>
    <s v="Em análise"/>
    <s v="5.5 Desconhecida"/>
    <x v="0"/>
    <s v="8-Teste"/>
    <n v="1846.0000000001164"/>
  </r>
  <r>
    <x v="0"/>
    <x v="10"/>
    <s v="OM 2022742170 C-123102C – Corrigir níveis de vibração – PF: Boito_x000a_Conforme programado foi realizada a verificação do alinhamento do compressor que se encontrava dentro dos parâmetros operacionais. Realizada a abertura do mancal LA para inspeção, sendo identificado arrastamento de material do mancal. Para a abertura do mancal para inspeção, foi necessário apoio de instrumentação para realizar esta atividade que não foi planejada. Em busca de realizar a atividade foi designado um instrumentista para remover o instrumento em apoio a mecânica, porém para a reinstalação foi necessária a emissão da PT sendo iniciada a reinstalação dos sensores as 17h. Devido algumas dificuldades apresentadas no ajuste do sensor não foi possível concluir a instalação e ajuste dos sensores de vibração, amanhã retomaremos com instalação dos sensores. Com a condição encontrada no mancal o Compressor segue operacional, mas será estudada a necessidade de ações futuras._x000a_13/11 - Hoje foi dado continuidade da atividade sendo realizada a instalação e ajuste dos sensores de vibração do mancal LA do motor do compressor."/>
    <s v="NÃO"/>
    <s v="Intervenção por condição"/>
    <s v="M-C-123102C"/>
    <s v="Mancal LA"/>
    <x v="1"/>
    <x v="9"/>
    <s v="Transmissão de força"/>
    <s v="Verificação do alinhamento e inspeção do mancal"/>
    <d v="2020-11-11T13:00:00"/>
    <d v="2020-11-13T12:00:00"/>
    <d v="2020-08-23T19:00:00"/>
    <n v="47.000000000058208"/>
    <n v="1914"/>
    <s v="SIM"/>
    <x v="0"/>
    <s v="NÃO"/>
    <s v="2-Falha de Material"/>
    <s v="2.4-Desgaste"/>
    <s v="3-Operação/Manutenção"/>
    <s v="3.4-Desgaste e deterioção esperados."/>
    <x v="0"/>
    <s v="9-Inspeção"/>
    <n v="1961.0000000000582"/>
  </r>
  <r>
    <x v="0"/>
    <x v="10"/>
    <s v="13/11/2020_x000a_OI 2023833694 – C-3123102A – ZT-31231938 Oscilação de indicação (PST COTUR – ARO 2020-370) – PF: Boito_x000a_No período da manhã, fomos informados pelo Eng. Boito que durante ao realizar a LV do compressor, identificou que o sensor de vibração do mancal do motor do compressor ZT-31231938A está apresentando picos na sua indicação de 147 microns e são picos rápidos. Pela documentação o set de trip é em 150, com delay de 60s. Com o risco de TRIP do compressor, foi autorizada a PT imediata para a realização do force do sensor e elaborada a ARO 2020-370. Durante a atividade, o Técnico realizou uma análise na lógica e identificou que existe votação nos sensores 938 e 939 e degradação, onde foi alinhado com o eng. Boito e ficou definido a não realização do force e com isso foi desativada a ARO 370. Conforme definido junto a gerência, será solicitado à operação um monitoramento mais de perto deste compressor pela operação conforme orientação que será passada pela equipe do suporte e durante os dias semana o ponto focal irá monitorar com maior frequência. A intervenção neste instrumento será realizada por oportunidade ou pelo rodízio."/>
    <s v="NÃO"/>
    <s v="Corretiva"/>
    <s v="ZT-31231938A"/>
    <s v="Sensor de vibração"/>
    <x v="1"/>
    <x v="8"/>
    <s v="Controle e monitoramento"/>
    <s v="Verificação da lógica"/>
    <d v="2020-11-13T15:00:00"/>
    <d v="2020-11-13T17:00:00"/>
    <d v="2020-11-07T14:00:00"/>
    <n v="2.0000000000582077"/>
    <n v="144.99999999994179"/>
    <s v="NÃO"/>
    <x v="0"/>
    <s v="NÃO"/>
    <s v="3-Falha na Instrumentação"/>
    <s v="3.3- Sinal/Indicação/Alarme falso"/>
    <s v="Em análise"/>
    <s v="5.5 Desconhecida"/>
    <x v="0"/>
    <s v="6-Verificação"/>
    <n v="147"/>
  </r>
  <r>
    <x v="0"/>
    <x v="10"/>
    <s v="14/11/2020_x000a_OM 2022430866 C-123102C Aplicar lógica/ Realizar testes da lógica SGM-2018-0026 – PF: Boito_x000a_Conforme programado, foi realizada a implementação do SGM-2018-0026, da etapa que incorpora a degradação da votação em caso de falha de instrumentos (PIT-1231521, PIT-1231507, PDIT-1231504, PIT-1231528, PIT-1231512 e PDIT-1231510."/>
    <s v="NÃO"/>
    <s v="Preventiva"/>
    <m/>
    <m/>
    <x v="1"/>
    <x v="9"/>
    <s v="Controle e monitoramento"/>
    <s v="Implementação de mudança que incorpora degradação da votação."/>
    <d v="2020-11-14T08:00:00"/>
    <d v="2020-11-14T19:00:00"/>
    <d v="2020-11-13T12:00:00"/>
    <n v="10.999999999883585"/>
    <n v="20.000000000058208"/>
    <s v="SIM"/>
    <x v="0"/>
    <s v="NÃO"/>
    <s v="Manutenção preventiva"/>
    <s v="Manutenção preventiva"/>
    <s v="Manutenção preventiva"/>
    <s v="Manutenção preventiva"/>
    <x v="7"/>
    <s v="3-Modificação"/>
    <n v="30.999999999941792"/>
  </r>
  <r>
    <x v="0"/>
    <x v="10"/>
    <s v="27/11/2020_x000a_OI 2023887583 C-123102A – Trinca na solda da tomada do PDIT-1231529A  - PF: Boito_x000a_Fomos informados pela operação da existência de um vazamento próximo a TV-1231503A, como a informação passada é seria um possível vazamento no flange da TV-503A. Solicitado apoio de caldeiraria para avaliar o vazamento, removendo o isolamento térmico e identificando a jusante da PV-1231503A  uma trinca na solda da tomada do PDIT-1231529A. Com isso o foi parado o compressor A e colocado o compressor C-123102B em operação. Foi aberta nota ZI 12764646 para a inspeção._x000a_28/11 - Com a trinca identificada do spoll, foi mobilizada a equipe de caldeiraria para a realização do reparo da trinca. Para a liberação da atividade foi necessária a aplicação do force físico na SDV-1231505A que foi realizada pela instrumentação, removido o spool, reparada a trinca e reinstalado o spool. Na sequência removido o force e liberado o compressor"/>
    <s v="sim"/>
    <s v="Corretiva"/>
    <s v="PDIT-1231529A"/>
    <s v="Tomada do instrumento"/>
    <x v="1"/>
    <x v="6"/>
    <s v="Sistema de lubrificação"/>
    <s v="Realizada ARO"/>
    <d v="2020-11-27T14:07:00"/>
    <d v="2020-11-28T17:00:00"/>
    <d v="2020-10-31T23:59:00"/>
    <n v="26.883333333476912"/>
    <n v="638.13333333330229"/>
    <s v="NÃO"/>
    <x v="0"/>
    <s v="NÃO"/>
    <s v="2-Falha de Material"/>
    <s v="2.5-Fratura/Quebra"/>
    <s v="1-Projeto"/>
    <s v="1.1-Capacidade Inadequada"/>
    <x v="0"/>
    <s v="2-Reparo"/>
    <n v="665.0166666667792"/>
  </r>
  <r>
    <x v="0"/>
    <x v="10"/>
    <s v="OM 2023625288 PN-C-123701B: Reaperto bornes/Limpeza (Abrangência de RTA) – PF: Suzuki_x000a_Hoje a automação deu continuidade a atividade concluindo a ação, não sendo relatado nenhuma anormalidade que mereça destaque, mas a grande maioria com pouco torque no aperto, corrigido._x000a_"/>
    <s v="NÃO"/>
    <s v="Corretiva planejada"/>
    <s v="Bornes"/>
    <s v="Parafusos"/>
    <x v="0"/>
    <x v="7"/>
    <s v="Compressor"/>
    <s v="Realizado reaperto geral dos parafusos dos bornes."/>
    <d v="2020-11-13T00:00:00"/>
    <d v="2020-11-16T00:00:00"/>
    <d v="2020-10-13T19:00:00"/>
    <n v="72"/>
    <n v="725.00000000005821"/>
    <s v="SIM"/>
    <x v="0"/>
    <s v="NÃO"/>
    <s v="Manutenção preventiva"/>
    <s v="1.5-Afrouxamento"/>
    <s v="5-Miscelâneas"/>
    <s v="3.4-Desgaste e deterioção esperados."/>
    <x v="3"/>
    <s v="10-Revisão geral"/>
    <n v="797.00000000005821"/>
  </r>
  <r>
    <x v="0"/>
    <x v="10"/>
    <s v="OI 2022031165 - UPS 514401-B Corrigir anomalia TRIP falha por falta de fase_x000a_Observado em ronda no K-23 falha no UPS-514401B. Ainda em avaliação e aguardando finalização de contrato global do G&amp;E de UPS-514401B. Em andamento ronda na UPS-A, que está em operação. (CONTINUA FALHA MÊS ANTERIOR)"/>
    <s v="NÃO"/>
    <s v="Corretiva"/>
    <s v="Inversor"/>
    <s v="Placa Eletrônica"/>
    <x v="10"/>
    <x v="105"/>
    <s v="Painel elétrico"/>
    <s v="Falha em avaliação - Foi definida sistemática de rondas para a UPS-514401A, que está mantendo a alimentação crítica para as cargas da SE-5144"/>
    <d v="2020-11-01T00:00:00"/>
    <d v="2020-11-30T23:59:00"/>
    <d v="2018-01-01T00:00:00"/>
    <n v="719.98333333327901"/>
    <n v="24840"/>
    <s v="SIM"/>
    <x v="0"/>
    <s v="NÃO"/>
    <s v="4-Falha Elétrica"/>
    <s v="Em análise"/>
    <s v="5-Miscelâneas"/>
    <s v="5.0-Miscelâneas - geral"/>
    <x v="0"/>
    <m/>
    <n v="25559.983333333279"/>
  </r>
  <r>
    <x v="0"/>
    <x v="10"/>
    <s v="OM 2023789778 - PN-513201B/COMP.6.3/DJ-52.8B – Corrigir Falha de Funcionamento TF-513202 – PF: Fernando_x000a_No dia de hoje demos continuidade com a verificação do Disjuntor do TF-513202B. O mesmo está apresentando falha no fechamento e a princípio estamos verificando o disjuntor em bancada e as tomadas de comando e dispositivos da Cela. Esses disjuntores tem histórico de falha no mecanismo após manobras de extração. Ontem encontramos uma fibra ótica de comunicação com o módulo de IO que estava muito danificada e se partiu na desmontagem acreditamos que possa estar relacionado ao desligamento espúrio que ocorreu, a qual foi substituída por sobressalente. Realizado testes no disjuntor em bancada de abertura e fechamento com o devido carregamento de mola, quando inserido o disjuntor no cubículo o mesmo faz o carregamento de mola porém não indica sinal de pronto. Quando realiza a tentativa de fechamento pela ECOS o mesmo entra em falha, não informando uma falha específica. Foi iniciada a verificação da parte de comando do disjuntor e nesse primeiro momento não encontrado anormalidade._x000a_13/11 - Realizado o reparo no cubículo do referido disjuntor sendo realizado ajuste do mecanismo de inserção e extração e troca da fibra óptica de comunicação com o IO._x000a_"/>
    <s v="NÃO"/>
    <s v="Corretiva"/>
    <s v="Relé de Proteção"/>
    <s v="Cabo Ótico"/>
    <x v="10"/>
    <x v="106"/>
    <s v="Painel elétrico"/>
    <s v="Substituição de Fibra ótica de comunicação entre relé e módulo de I/O"/>
    <d v="2020-11-04T11:20:00"/>
    <d v="2020-11-13T17:50:00"/>
    <d v="2018-01-01T00:00:00"/>
    <n v="222.50000000005821"/>
    <n v="24923.333333333256"/>
    <s v="NÃO"/>
    <x v="0"/>
    <s v="NÃO"/>
    <s v="3-Falha na Instrumentação"/>
    <s v="3.1-Falha de Controle"/>
    <s v="2-Fabricação/Instalação"/>
    <s v="2.2-Erro na Instalação"/>
    <x v="2"/>
    <s v="1-Substituição"/>
    <n v="25145.833333333314"/>
  </r>
  <r>
    <x v="0"/>
    <x v="10"/>
    <s v="OI 2023846733  -  Falha na UPS-123001A do k-24_x000a_Hoje fomos informados pela CCT que foi identificado na ronda que a UPS-123001A do K-24 estava em alarme de baixa tensão e comutada para o by-pass. _x000a_Em analise com o Eng Fernando, Sup Daniel e CCT, após consulta a WEG foi definido pela retirada de operação desta UPS colocando em by-pass no primeiro momento,  para somente após poder intervir com maior segurança. _x000a_Elaborada  ARO 2020-376 pelo Coordenador Caio para a execução desta atividade. _x000a_Eng Fernando enviou a Coordenação de Turno procedimento para colocar o painel em LB caso venha a ocorrer algum desligamento não esperado do painel._x000a_18/11 - Hoje foi realizada com sucesso a transferência da UPS-123001A para o by-pass, para mitigar o risco de desligamento devido ao chaveamento excessivo. Com a implementação da GM APSP/MI 2020/0025, o by-pass da UPS compartilha a entrada, proveniente da Gaveta 11L do PN-513209, desta forma não se deve realizar manobras nessa Gaveta com risco de parada da adequação. A UPS foi deixada com a entrada ligada e mantendo as baterias em flutuação. Prevista para amanhã visita da WEG para análise da substituição da UPS._x000a_19/11 - Hoje recebemos a Weg para análise da falha da UPS, realizadas medições de tensões (Entrada/Saída/Chave Estática) na UPS-123001A. Verificada conexões internas da UPS, onde foram localizados alguns conectores de flat cable sem trava, o que pode causar um mal encaixe dos conectores com as respectivas placas. Os conectores foram checados e encaixados com o devido travamento. Foi realizado uma checagem das tensões de saída e encontrada no conector &quot;V. out&quot; de uma das placas de controle que havia um mal contato, o que estaria causando uma baixa tensão vista na IHM. O técnico da Weg atuou para melhorar o contato, o que normalizou os valores das tensões de saída (aprox. 123 V). A UPS foi fechada novamente e mantida a condição de By-pass manual. Em reunião com a WEG foi definida pela troca com fornecimento da WEG, Eng Fernando acompanhando._x000a_"/>
    <s v="NÃO"/>
    <s v="Corretiva"/>
    <s v="Placa de medição de tensão de saída"/>
    <s v="Conector"/>
    <x v="10"/>
    <x v="107"/>
    <s v="Painel elétrico"/>
    <s v="Realizado reaperto em conector de sinal de tensão. Proposto pela WEG a troca por modelo novo, mais confiável."/>
    <d v="2020-11-17T21:40:00"/>
    <d v="2020-11-30T23:59:00"/>
    <d v="2018-01-01T00:00:00"/>
    <n v="314.31666666653473"/>
    <n v="25245.666666666744"/>
    <s v="SIM"/>
    <x v="0"/>
    <s v="NÃO"/>
    <s v="3-Falha na Instrumentação"/>
    <s v="3.3- Sinal/Indicação/Alarme falso"/>
    <s v="2-Fabricação/Instalação"/>
    <s v="2.1-Erro de Fabricação"/>
    <x v="2"/>
    <s v="4-Ajuste"/>
    <n v="25559.983333333279"/>
  </r>
  <r>
    <x v="0"/>
    <x v="10"/>
    <s v="OM 2023784881/ 2023784932 - MANUT PREV GE-513202 – PF: Fernando_x000a_Hoje a CCT deu andamento a preventiva do Gerador de Emergência  MTU conforme programado, relatado pela equipe que o  Banco de bateria do painel de controle foi encontrado com carga baixa, demais itens OK_x000a_"/>
    <s v="NÃO"/>
    <s v="Preventiva"/>
    <s v="Painel de Controle Gerador"/>
    <m/>
    <x v="10"/>
    <x v="29"/>
    <s v="Painel elétrico"/>
    <s v="Preventiva"/>
    <d v="2020-11-16T09:30:00"/>
    <d v="2020-11-16T18:30:00"/>
    <d v="2020-09-11T16:00:00"/>
    <n v="9"/>
    <n v="1577.5000000001164"/>
    <s v="NÃO"/>
    <x v="0"/>
    <s v="NÃO"/>
    <s v="Manutenção preventiva"/>
    <s v="Manutenção preventiva"/>
    <m/>
    <m/>
    <x v="7"/>
    <m/>
    <n v="1586.5000000001164"/>
  </r>
  <r>
    <x v="0"/>
    <x v="10"/>
    <s v="OM 2023834495  TF-110001A - REMOVER SINAL DE TRIP RTD  _x000a_OM 2023834551  TF-110001B - REMOVER SINAL DE TRIP RTD – PF: Fernando_x000a_Hoje durante a atividade extra programada na remoção do trip por temperatura alta dos transformadores , em atendimento a GM G&amp;E/UN-AGN/APSP/MI 2020/0045 _x000a_Ocorreu o desligamento da Entrada &quot;B&quot; decorrente de mal contato no TF-110001B segundo relato, levando ao desligamento do K-10. Após o fato a atividade nos demais Trafos foram abortadas pelo Eng Fernando para melhor avaliação da atividade._x000a_"/>
    <s v="NÃO"/>
    <s v="Preventiva"/>
    <s v="TF-110001A/B"/>
    <s v="Sensor de Temperatura"/>
    <x v="10"/>
    <x v="81"/>
    <s v="Painel elétrico"/>
    <s v="Remoção de Trip conforme GM"/>
    <d v="2020-11-19T10:00:00"/>
    <d v="2020-11-19T10:30:00"/>
    <m/>
    <n v="0.50000000005820766"/>
    <n v="1059706"/>
    <s v="NÃO"/>
    <x v="1"/>
    <s v="NÃO"/>
    <s v="Manutenção preventiva"/>
    <s v="Manutenção preventiva"/>
    <m/>
    <m/>
    <x v="2"/>
    <s v="3-Modificação"/>
    <n v="1059706.5"/>
  </r>
  <r>
    <x v="0"/>
    <x v="10"/>
    <s v="OE 2023741356 TGC – GE-513201C - Falha Central F&amp;G – PF: Lucas_x000a_Fomos informados logo pela manhã pelo COTUR que falha no sistema de fogo e gás do TGC retornou a aparecer durante a madrugada. Com isso, foi mobilizado apoio do eng. Lucas para junto a equipe de analítica aprofundar essa análise de falha. Em campo foram realizados diversos testes descartando a possibilidade de falha nos sensores de campo. Pelo log de eventos a falha estava concentrada em uma placa interna da central EAGLE denominada “falha de Option Board Fault no controlador EQP”. Foi realizado inicialmente backup da configuração, em seguida tentado reset juntamente com download da configuração tanto da atual quando do backup anterior, mas não houve sucesso. Verificamos então a disponibilidade de sobressalente (Central EAGLE nova) no estoque NM 11.209.787, foi feita a reserva e descarregado a backup no laboratório com sucesso. Feito isso, o equipamento foi montado campo, ajustado o horário, e feitos testes funcionais simulando falha em alguns sensores com sucesso. Após os testes foi verificado que não havia mais impeditivos de partida para o TGC. Equipamento testado e liberado para operação sem restrições._x000a_"/>
    <s v="NÃO"/>
    <s v="Corretiva"/>
    <s v="Controlador EQP"/>
    <s v="Controlador EQP"/>
    <x v="4"/>
    <x v="12"/>
    <s v="Proteção contra incêndio e gás"/>
    <s v="Conforme observações"/>
    <d v="2020-11-05T09:00:00"/>
    <d v="2020-11-05T18:30:00"/>
    <d v="2020-10-29T15:30:00"/>
    <n v="9.5000000000582077"/>
    <n v="161.49999999994179"/>
    <s v="NÃO"/>
    <x v="0"/>
    <s v="NÃO"/>
    <s v="3-Falha na Instrumentação"/>
    <s v="3.2 - Sem sinal/indicação/alarme"/>
    <s v="3-Operação/Manutenção"/>
    <s v="3.4-Desgaste e deterioção esperados."/>
    <x v="1"/>
    <s v="1-Substituição"/>
    <n v="171"/>
  </r>
  <r>
    <x v="0"/>
    <x v="10"/>
    <s v="OI 2023804771 GE-523201C - Falha na Partida – PF: Lucas_x000a_Hoje conforme combinado tivemos atuação imediata das equipes de manutenção no TG-C que apresentou falha na partida ao final da tarde de ontem. TM´s Brazil e João Vitor verificaram em campo a presença de líquido na linha de dreno das câmaras inferiores (4,5,6,7), foi realizada a drenagem; verificamos também que possivelmente havia líquido nas câmaras 5 e 6, pois tinha marca de água no interior das peças, até nível da vela. A vela da câmara 6 estava bastante úmida. Foi verificado a linha de dreno do bloco manifold, mas não encontrado nada, tudo bem seco. Por desencargo, realizamos também o teste funcional da válvula de dreno da tocha (20FGTORD), sem registro de anormalidades. Após limpeza geral, foi nova partida por volta das 14h00 com sucesso, a máquina entrou de primeira sem registro de falhas. Foi realizado todo o ciclo de partida, WarmUP até atingir velocidade de sincronismo. No entanto, por volta das 14h30, houve a queda do compressor de propano C-3123102B, com a necessidade de partida de outro compressor de propano C-3123102A foi colocado carga no TGC e mantido ele em operação permanente. Equipamento segue operando sem anormalidades._x000a_"/>
    <s v="sim"/>
    <s v="Corretiva"/>
    <s v="Câmaras 5 e 6"/>
    <s v="Drenagem"/>
    <x v="4"/>
    <x v="12"/>
    <s v="Sistema de combustão"/>
    <s v="Conforme observações"/>
    <d v="2020-11-09T16:55:00"/>
    <d v="2020-11-10T14:15:00"/>
    <d v="2020-11-05T18:30:00"/>
    <n v="21.333333333372138"/>
    <n v="94.416666666569654"/>
    <s v="NÃO"/>
    <x v="1"/>
    <s v="NÃO"/>
    <s v="5-Falha Externa"/>
    <s v="5.1-Obstrução/Bloqueio/Entupimento"/>
    <s v="2-Fabricação/Instalação"/>
    <s v="2.1-Erro de Fabricação"/>
    <x v="3"/>
    <s v="7-Serviço"/>
    <n v="115.74999999994179"/>
  </r>
  <r>
    <x v="0"/>
    <x v="10"/>
    <s v="OM 2023725340 PN-GE-513201A-03- Corrigir falha Oculta (Abrangência de RTA) – PF: Lucas_x000a_Conforme programado tivemos intervenção em todas as gavetas do CCM do TGA. Foram realizadas todas as etapas previstas de verificação/medição e testes na rede devicenet de comunicação para correção de falhas ocultas nas gavetas em atendimento a ação de abrangência RTA 2020-011680-A. Atividade "/>
    <s v="NÃO"/>
    <s v="Corretiva planejada"/>
    <s v="CCM"/>
    <s v="Rede DeviceNet"/>
    <x v="4"/>
    <x v="17"/>
    <s v="Controle e monitoramento"/>
    <s v="Conforme observações"/>
    <d v="2020-11-10T08:00:00"/>
    <d v="2020-11-10T18:00:00"/>
    <d v="2020-10-21T17:00:00"/>
    <n v="9.9999999999417923"/>
    <n v="471"/>
    <s v="NÃO"/>
    <x v="0"/>
    <s v="NÃO"/>
    <s v="4-Falha Elétrica"/>
    <s v="4.3-Sem energia/tensão"/>
    <s v="5-Miscelâneas"/>
    <s v="5.1-Nenhuma causa encontrada"/>
    <x v="6"/>
    <s v="6-Verificação"/>
    <n v="480.99999999994179"/>
  </r>
  <r>
    <x v="0"/>
    <x v="10"/>
    <s v="OM 2023748649 GE-513201B Reavaliar Lavagem 1000h – PF: Lucas_x000a_Realizada a lavagem da VIGV da etapa de espaço confinado ficando para amanhã as etapas de injeção e crank do TG-B._x000a_"/>
    <s v="NÃO"/>
    <s v="Preventiva"/>
    <s v="Não se aplica"/>
    <s v="Não se aplica"/>
    <x v="4"/>
    <x v="13"/>
    <s v="Tomada de ar"/>
    <s v="Conforme observações"/>
    <d v="2020-11-11T10:30:00"/>
    <d v="2020-11-11T19:00:00"/>
    <d v="2020-10-20T17:00:00"/>
    <n v="8.4999999999417923"/>
    <n v="521.49999999994179"/>
    <s v="NÃO"/>
    <x v="0"/>
    <s v="NÃO"/>
    <s v="Manutenção preventiva"/>
    <s v="Manutenção preventiva"/>
    <s v="Manutenção preventiva"/>
    <s v="Manutenção preventiva"/>
    <x v="5"/>
    <s v="5-Conservação"/>
    <n v="529.99999999988358"/>
  </r>
  <r>
    <x v="0"/>
    <x v="10"/>
    <s v="OM 2023748649 GE-513201B Reavaliar Lavagem 1000h – PF: Lucas_x000a_Finalizada a lavagem da GG conforme programado, a GG se encontrava bem suja. Realizado o Check list do TG-B e assim realizada primeira tentativa de partida do TG-B sem sucesso devido lentidão na abertura do Whru, com isso foi tenta uma segunda partida com sucesso e foi acompanhado pela mecânica em campo, onde quase ocorreu falha na partida por lentidão do Whru. Não foi identificado nenhum vazamento no pistão. Porém no PI instalado no pistão, foi observado que na câmara do cilindro (lado haste) no momento do acionamento ficou indicando uma pressão de aproximadamente 2kgf na câmara que deveria estar aliviando. Foi observado também pelos mecânicos durante a partida que o termopar 8, apresentou indicação de temperatura abaixo do termopar 7 e 9 chegando até a alarmar na HM. Esta diferença de temperatura ocorreu desde a partida do TG-B até quando se manteve em operação em IDLE. Foi observado pelo operador que quando o TG chegou próximo a velocidade de sincronismo, começou a alarmar a atuação do DEBRIS. Onde era resetado e  voltava a iniciar a contagem, foi repetido por 3 vezes o reset e voltava a realizar a contagem de partículas._x000a_"/>
    <s v="NÃO"/>
    <s v="Preventiva"/>
    <s v="Não se aplica"/>
    <s v="Não se aplica"/>
    <x v="4"/>
    <x v="13"/>
    <s v="Tomada de ar"/>
    <s v="Conforme observações"/>
    <d v="2020-11-12T07:30:00"/>
    <d v="2020-11-12T19:00:00"/>
    <d v="2020-11-11T19:00:00"/>
    <n v="11.499999999941792"/>
    <n v="12.500000000058208"/>
    <s v="NÃO"/>
    <x v="0"/>
    <s v="NÃO"/>
    <s v="Manutenção preventiva"/>
    <s v="Manutenção preventiva"/>
    <s v="Manutenção preventiva"/>
    <s v="Manutenção preventiva"/>
    <x v="5"/>
    <s v="5-Conservação"/>
    <n v="24"/>
  </r>
  <r>
    <x v="0"/>
    <x v="10"/>
    <s v="OM 2023753359 GE-513201A: Subst. Instrum. (Est.Incent.) – PF: Lucas_x000a_Conforme programado, foi realizada a montagem do andaime no interior do hood e realizada a substituição dos PT-5132646, PT-5132648 e PT-5132651 de acordo com planejamento de estoque incentivado. _x000a_"/>
    <s v="NÃO"/>
    <s v="Preventiva"/>
    <s v="Não se aplica"/>
    <s v="Não se aplica"/>
    <x v="4"/>
    <x v="17"/>
    <s v="Controle e monitoramento"/>
    <s v="Conforme observações"/>
    <d v="2020-11-13T08:00:00"/>
    <d v="2020-11-13T17:00:00"/>
    <d v="2020-11-10T18:00:00"/>
    <n v="9"/>
    <n v="62.000000000058208"/>
    <s v="NÃO"/>
    <x v="0"/>
    <s v="NÃO"/>
    <s v="Manutenção preventiva"/>
    <s v="Manutenção preventiva"/>
    <s v="Manutenção preventiva"/>
    <s v="Manutenção preventiva"/>
    <x v="5"/>
    <s v="1-Substituição"/>
    <n v="71.000000000058208"/>
  </r>
  <r>
    <x v="0"/>
    <x v="10"/>
    <s v="OE 2023832908 GE-513201B - Dificuldades enfrentadas na partida (PRD MI) – PF: Lucas_x000a_Durante a partida do TG-B após a lavagem em 12/11, foram observadas algumas anormalidades que impediu à 1º partida e mesmo após ter realizada a partida do TG. Com isso foi definido algumas ações de verificação do Whru, termopar e chip detector para maior confiabilidade na operação do TG-B:_x000a_Whru: Em campo foi feito acompanhamento de ciclagem do Whru sendo constatado que mesmo está apresentando um esforço na movimentação com alguns estalos. Foi feito auto setup no posicionador,  feito abertura e fechamento por diversas vezes e constatado que a saida de corrente acompanha diretamente a posição determinada pelo setpoint, porem para valores de abertura a partir de 65% percebe-se claramente que o pistão tem dificuldades em movimentar com todo o conjunto. Na etapa do auto setup, o controlador obteve um pouco de dificuldades para realizar a calibração devido a movimentação estar um pouco pesada. Já quando é dado o comando 0 a 50%, 75% ou 100% o Whru opera bem, porém é possível observar as hastes de acionamento vibrarem um pouco devido ao esforço. _x000a_Termopares 8 e 9: Durante a partida do TG-B no dia 12 após a lavagem, no momento em que o TG-B operava em Central. Foi observado os sensores temperatura T455 (TC's 08 e 09 da câmara 06) oscilaram em sentido oposto aos demais indicando um temperatura mais baixa que os demais. Com isso foi verificada a medição dos termopares no painel de rearranjo e constatado que ambos os sensores recebem valores praticamente idênticos aos demais termopares, não sendo identificada baixa isolação nos cabos e feito conferência no reaperto dos bornes. Em campo foi conferido o reaperto na CJE-5132015B e realizado reaperto na CJ de ligação dos termopares, foi conferido em campo a integridade dos sensores e não identificado anormalidade. Foi verificado que os termopares utilizam cartões de entrada distintos, o que nos leva a entender que não há problemas também nesses itens:9A-1N031- X 1031  1/2/3, 9B-1N035- X 1035  1/2/3, 8A-1N030- X 1030  22/23/24 e 8B-1N034- X 1034  22/23/24._x000a_Chip Detector: Conforme relato da operação que durante a partida do TG-B em 12/11, o chip detector alarmou e mesmo sendo resetado o mesmo voltava iniciar a contagem. Este reset segundo o operador ocorreu por 3 vezes e voltava contagem de partículas. Com isso hoje fomos verificar em sendo logo de início, foi reconhecido o alarme e permaneceu zerado. Realizada desmontagem dos 3 chip detector e não encontrado partículas.  Realizada também a limpeza dos filtros cestos e somente no filtro L4 pequena quantidade de resíduo não metálica, parecendo mais um verniz. _x000a_"/>
    <s v="NÃO"/>
    <s v="Corretiva"/>
    <s v="WHRU"/>
    <s v="Mancais dos dampers"/>
    <x v="4"/>
    <x v="13"/>
    <s v="Exaustão"/>
    <s v="Conforme observações"/>
    <d v="2020-11-14T08:00:00"/>
    <d v="2020-11-14T19:00:00"/>
    <d v="2020-11-12T19:00:00"/>
    <n v="10.999999999883585"/>
    <n v="37.000000000116415"/>
    <s v="NÃO"/>
    <x v="0"/>
    <s v="NÃO"/>
    <s v="1-Falha Mecânica"/>
    <s v="1.6-Emperramento"/>
    <s v="3-Operação/Manutenção"/>
    <s v="3.3-Erro de manutenção"/>
    <x v="3"/>
    <s v="8-Teste"/>
    <n v="48"/>
  </r>
  <r>
    <x v="0"/>
    <x v="10"/>
    <s v="OM 2023779475 GE-513201A – Lavagem de 1000h – PF: Lucas_x000a_Em avanço as atividades programadas para o TG-A, hoje foi realizada a lavagem das VIGV’s na parte de espaço confinado. Amanhã daremos prosseguimento na lavagem com as injeções de sabão e enxagues.  _x000a_"/>
    <s v="NÃO"/>
    <s v="Preventiva"/>
    <s v="Não se aplica"/>
    <s v="Não se aplica"/>
    <x v="4"/>
    <x v="17"/>
    <s v="Tomada de ar"/>
    <s v="Conforme observações"/>
    <d v="2020-11-14T07:30:00"/>
    <d v="2020-11-14T14:00:00"/>
    <d v="2020-11-13T17:00:00"/>
    <n v="6.5000000000582077"/>
    <n v="14.499999999941792"/>
    <s v="NÃO"/>
    <x v="0"/>
    <s v="NÃO"/>
    <s v="Manutenção preventiva"/>
    <s v="Manutenção preventiva"/>
    <s v="Manutenção preventiva"/>
    <s v="Manutenção preventiva"/>
    <x v="5"/>
    <s v="5-Conservação"/>
    <n v="21"/>
  </r>
  <r>
    <x v="0"/>
    <x v="10"/>
    <s v="OM 2023779475 GE-513201A – Lavagem de 1000h – PF: Lucas_x000a_Hoje a equipe da  mecânica concluiu a lavagem da máquina, retirado o LIBRA e em seguida colocada em operação por 20min para teste/secagem. Teste concluído com sucesso. Após o teste foi solicitado o desligamento e aplicação  do LIBRA novamente para continuidade nas manutenções programadas em 16/11._x000a_"/>
    <s v="NÃO"/>
    <s v="Preventiva"/>
    <s v="Não se aplica"/>
    <s v="Não se aplica"/>
    <x v="4"/>
    <x v="17"/>
    <s v="Tomada de ar"/>
    <s v="Conforme observações"/>
    <d v="2020-11-15T07:30:00"/>
    <d v="2020-11-15T19:00:00"/>
    <d v="2020-11-14T14:00:00"/>
    <n v="11.499999999941792"/>
    <n v="17.499999999941792"/>
    <s v="NÃO"/>
    <x v="0"/>
    <s v="NÃO"/>
    <s v="Manutenção preventiva"/>
    <s v="Manutenção preventiva"/>
    <s v="Manutenção preventiva"/>
    <s v="Manutenção preventiva"/>
    <x v="5"/>
    <s v="5-Conservação"/>
    <n v="28.999999999883585"/>
  </r>
  <r>
    <x v="0"/>
    <x v="10"/>
    <s v="OM 2022972136 TG-A: Ajustar lógica Sensores de vibração/ deslocamento (Ação/Abrangência de RTA) – PF: Lucas_x000a_Hoje a automação conclui a alteração da lógica do TG-A de acordo com o SGM G&amp;E/UN-AGN/APSP/MI 2020/0015. Esta era a última máquina que faltava alterar, concluída esta atividade"/>
    <s v="NÃO"/>
    <s v="Corretiva planejada"/>
    <s v="Não se aplica"/>
    <s v="Não se aplica"/>
    <x v="4"/>
    <x v="17"/>
    <s v="Controle e monitoramento"/>
    <s v="Conforme observações"/>
    <d v="2020-11-16T08:00:00"/>
    <d v="2020-11-16T19:00:00"/>
    <d v="2020-11-15T19:00:00"/>
    <n v="10.999999999883585"/>
    <n v="13.000000000116415"/>
    <s v="NÃO"/>
    <x v="0"/>
    <s v="NÃO"/>
    <s v="6-Miscelâneas"/>
    <s v="6.0-Geral"/>
    <s v="5-Miscelâneas"/>
    <s v="5.0-Miscelâneas - geral"/>
    <x v="6"/>
    <s v="3-Modificação"/>
    <n v="24"/>
  </r>
  <r>
    <x v="0"/>
    <x v="10"/>
    <s v="OM: 2023679260  TS-GE-513201A ISNPECIONAR SISTEMA DE SEL – PF: Lucas_x000a_Data: 16/11/2020; OM: 2023679260 ; PT-13975059_x000a_das 07:00h às 09:00h;_x000a_Ocorrência: PDIT-5132607A (63QMJBA)_x000a_Causa: Corretiva._x000a__x000a_Atuação: Efetuado calibração no PDIT-5132607A_x000a_Medição de isolação do instrumento:_x000a_- + inf / + sh inf/- sh inf/+/terra inf/ - terra inf_x000a_01) Prensa cabo: Reaperto, ok;_x000a_02) Conexões elétricas: Reaperto, ok;_x000a_03) Graxa siliconada: Aplicado na tampa da caixa de conexão;_x000a_04) Calibração: em bancada ;_x000a_05).Etiqueta: ok;_x000a_Fabr: Emerson_x000a_Protocolo:  Hart_x000a_Modelo: 3051_x000a_Serial: 18866292_x000a_Padrões utilizados: MUI-06/PCT-32_x000a_Tabela de calibração:_x000a_% VALOR DE REFERÊNCIA (kPA) VALOR ENCONTRADO (mA)_x000a_0     -6,2                           4,06_x000a_25     -3,2                          8,01_x000a_50      0                          12,01_x000a_75      3,2                          16,04_x000a_100      6,20                      20,06_x000a__x000a_Situação deixada: Operacional._x000a_Responsáveis: Silvio/Menezes._x000a__x000a_Data: 16/11/2020; OM: 2023679260; PT:13975059_x000a_das 09:00h às 18:00h;_x000a_Ocorrência: Tente de selagem da PT no TG-A._x000a__x000a_Atuação: Foi solicitado teste no sistema de selagem da PT, seguindo a orientação da GEM-0083 (V:\G&amp;E_UN-AGN_APSP_MI\NP-2\11 - Instrumentacao\8 - Grandes Maquinas\TGs\Documentação Técnica\Rolls-Royce Docs\Mexilhao Master CD\STANDARDS ) da Rolls Royce, nela é solicitado efetuar calibração do 63QMGBA antes de efetuar o teste para garantir a leitura correta do diferencial da selagem da PT, e em seguida substitui-se a entrada de ar de selagem por uma de uma mangueira (utlizada no carrinho de lavagem da mecanica) conectada a linha de ar de serviço com a finalidade de aumentar a vazão desse, este deve ser conectado a uma valvula para controle de vazão (utilizada no carrinho de lavagem da mecanica) e instalar um ponto de medição de pressão à jusante dessa valvula para confirmar o valor de pressão a ser inserido no selo da PT e a leitura de eficiencia do selo deve ser confrontada no 63QMGBA._x000a_De acordo com a GEM a ser seguida deve ser preenchido o formulario eletronico para validação do teste que deve ser feito em 2 pontos distintos, o primeiro ponto deve ser efetuado com pressão de entrada a 20 PSI e o segundo ponto com pressão de 50 PSI._x000a_Essa tarefa ja fora executada nas maquinas B e D com acompanhamento dos tecnicos da Siemens, e o metodo e materiais utilizados foram identicos ao aplicado na maquina A, porem foi observado que com vazão maxima na valvula de entrada conseguiu-se atingir o valor maximo de pressão aquem do solicitado na GEM 0083, conforme segue abaixo:_x000a__x000a__x000a_VALOR DE REFERÊNCIA (Psi) VALOR ENCONTRADO (In. WG)_x000a_        20                       9,39_x000a_        36.3                      16,090_x000a__x000a_OBS: Durante o teste, a exemplo dos testes ja efetuados nos TG's B e D, foi feito verificação da CV 0804 (check valve) e a mesma apresenta plena integridade operacional._x000a_"/>
    <s v="NÃO"/>
    <s v="Corretiva"/>
    <s v="63QMJBA"/>
    <s v="Não se aplica"/>
    <x v="4"/>
    <x v="17"/>
    <s v="Turbina de potência_x000a_Turbina de alta (HP)"/>
    <s v="Conforme observações"/>
    <d v="2020-11-16T07:00:00"/>
    <d v="2020-11-16T08:00:00"/>
    <d v="2020-11-15T19:00:00"/>
    <n v="1.0000000001164153"/>
    <n v="12"/>
    <s v="NÃO"/>
    <x v="0"/>
    <s v="NÃO"/>
    <s v="1-Falha Mecânica"/>
    <s v="1.1-Vazamento"/>
    <s v="3-Operação/Manutenção"/>
    <s v="3.0-Geral"/>
    <x v="0"/>
    <s v="7-Serviço"/>
    <n v="13.000000000116415"/>
  </r>
  <r>
    <x v="0"/>
    <x v="10"/>
    <s v="OM: 2023679260  TS-GE-513201A ISNPECIONAR SISTEMA DE SEL – PF: Lucas_x000a_Data: 16/11/2020; OM: 2023679260 ; PT-13975059_x000a_das 07:00h às 09:00h;_x000a_Ocorrência: PDIT-5132607A (63QMJBA)_x000a_Causa: Corretiva._x000a__x000a_Atuação: Efetuado calibração no PDIT-5132607A_x000a_Medição de isolação do instrumento:_x000a_- + inf / + sh inf/- sh inf/+/terra inf/ - terra inf_x000a_01) Prensa cabo: Reaperto, ok;_x000a_02) Conexões elétricas: Reaperto, ok;_x000a_03) Graxa siliconada: Aplicado na tampa da caixa de conexão;_x000a_04) Calibração: em bancada ;_x000a_05).Etiqueta: ok;_x000a_Fabr: Emerson_x000a_Protocolo:  Hart_x000a_Modelo: 3051_x000a_Serial: 18866292_x000a_Padrões utilizados: MUI-06/PCT-32_x000a_Tabela de calibração:_x000a_% VALOR DE REFERÊNCIA (kPA) VALOR ENCONTRADO (mA)_x000a_0     -6,2                           4,06_x000a_25     -3,2                          8,01_x000a_50      0                          12,01_x000a_75      3,2                          16,04_x000a_100      6,20                      20,06_x000a__x000a_Situação deixada: Operacional._x000a_Responsáveis: Silvio/Menezes._x000a__x000a_Data: 16/11/2020; OM: 2023679260; PT:13975059_x000a_das 09:00h às 18:00h;_x000a_Ocorrência: Tente de selagem da PT no TG-A._x000a__x000a_Atuação: Foi solicitado teste no sistema de selagem da PT, seguindo a orientação da GEM-0083 (V:\G&amp;E_UN-AGN_APSP_MI\NP-2\11 - Instrumentacao\8 - Grandes Maquinas\TGs\Documentação Técnica\Rolls-Royce Docs\Mexilhao Master CD\STANDARDS ) da Rolls Royce, nela é solicitado efetuar calibração do 63QMGBA antes de efetuar o teste para garantir a leitura correta do diferencial da selagem da PT, e em seguida substitui-se a entrada de ar de selagem por uma de uma mangueira (utlizada no carrinho de lavagem da mecanica) conectada a linha de ar de serviço com a finalidade de aumentar a vazão desse, este deve ser conectado a uma valvula para controle de vazão (utilizada no carrinho de lavagem da mecanica) e instalar um ponto de medição de pressão à jusante dessa valvula para confirmar o valor de pressão a ser inserido no selo da PT e a leitura de eficiencia do selo deve ser confrontada no 63QMGBA._x000a_De acordo com a GEM a ser seguida deve ser preenchido o formulario eletronico para validação do teste que deve ser feito em 2 pontos distintos, o primeiro ponto deve ser efetuado com pressão de entrada a 20 PSI e o segundo ponto com pressão de 50 PSI._x000a_Essa tarefa ja fora executada nas maquinas B e D com acompanhamento dos tecnicos da Siemens, e o metodo e materiais utilizados foram identicos ao aplicado na maquina A, porem foi observado que com vazão maxima na valvula de entrada conseguiu-se atingir o valor maximo de pressão aquem do solicitado na GEM 0083, conforme segue abaixo:_x000a__x000a__x000a_VALOR DE REFERÊNCIA (Psi) VALOR ENCONTRADO (In. WG)_x000a_        20                       9,39_x000a_        36.3                      16,090_x000a__x000a_OBS: Durante o teste, a exemplo dos testes ja efetuados nos TG's B e D, foi feito verificação da CV 0804 (check valve) e a mesma apresenta plena integridade operacional._x000a_"/>
    <s v="NÃO"/>
    <s v="Corretiva"/>
    <s v="63QMJBA"/>
    <s v="Não se aplica"/>
    <x v="4"/>
    <x v="17"/>
    <s v="Turbina de potência_x000a_Turbina de alta (HP)"/>
    <s v="Conforme observações"/>
    <d v="2020-11-17T07:30:00"/>
    <d v="2020-11-17T18:00:00"/>
    <d v="2020-11-16T08:00:00"/>
    <n v="10.5"/>
    <n v="23.499999999941792"/>
    <s v="NÃO"/>
    <x v="0"/>
    <s v="NÃO"/>
    <s v="1-Falha Mecânica"/>
    <s v="1.1-Vazamento"/>
    <s v="3-Operação/Manutenção"/>
    <s v="3.0-Geral"/>
    <x v="0"/>
    <s v="7-Serviço"/>
    <n v="33.999999999941792"/>
  </r>
  <r>
    <x v="0"/>
    <x v="10"/>
    <s v="OM 2023750137 - GE-513201A ANÁLISE BOROSCÓPICA – PF: Lucas_x000a_Hoje conforme programado foi iniciada as atividade de boroscopia do TG-A com apoio externo. Tivemos dificuldade no início pela aplicação do libra , liberando a atividade somente no período da tarde. Hoje foi realizado foi realizada inspeção no difusor de escape o e iniciado o compressor de alta, segue atividade amanhã._x000a_"/>
    <s v="NÃO"/>
    <s v="Preventiva"/>
    <s v="Não se aplica"/>
    <s v="Não se aplica"/>
    <x v="4"/>
    <x v="17"/>
    <s v="Compressor"/>
    <s v="Conforme observações"/>
    <d v="2020-11-17T18:00:00"/>
    <d v="2020-11-17T18:00:00"/>
    <d v="2020-11-16T08:00:00"/>
    <n v="0"/>
    <n v="33.999999999941792"/>
    <s v="NÃO"/>
    <x v="0"/>
    <s v="NÃO"/>
    <s v="Manutenção preventiva"/>
    <s v="Manutenção preventiva"/>
    <s v="Manutenção preventiva"/>
    <s v="Manutenção preventiva"/>
    <x v="5"/>
    <s v="6-Verificação"/>
    <n v="33.999999999941792"/>
  </r>
  <r>
    <x v="0"/>
    <x v="10"/>
    <s v="OM 2023750137 - GE-513201A ANÁLISE BOROSCÓPICA – PF: Lucas_x000a_Segue em andamento a boroscopia pela mecânica. "/>
    <s v="NÃO"/>
    <s v="Preventiva"/>
    <s v="Não se aplica"/>
    <s v="Não se aplica"/>
    <x v="4"/>
    <x v="17"/>
    <s v="Compressor"/>
    <s v="Conforme observações"/>
    <d v="2020-11-18T08:30:00"/>
    <d v="2020-11-18T16:50:00"/>
    <d v="2020-11-17T18:00:00"/>
    <n v="8.3333333334303461"/>
    <n v="14.499999999941792"/>
    <s v="NÃO"/>
    <x v="0"/>
    <s v="NÃO"/>
    <s v="Manutenção preventiva"/>
    <s v="Manutenção preventiva"/>
    <s v="Manutenção preventiva"/>
    <s v="Manutenção preventiva"/>
    <x v="5"/>
    <s v="6-Verificação"/>
    <n v="22.833333333372138"/>
  </r>
  <r>
    <x v="0"/>
    <x v="10"/>
    <s v="OM 2023750137 - GE-513201A ANÁLISE BOROSCÓPICA – PF: Lucas_x000a_Hoje foi  realizado a boroscopia nas câmaras e não foi encontrado nenhuma anormalidade, porém foi identificado uma falha nas palhetas da HP-3 que será analisado pela Engenharia."/>
    <s v="NÃO"/>
    <s v="Preventiva"/>
    <s v="Não se aplica"/>
    <s v="Não se aplica"/>
    <x v="4"/>
    <x v="17"/>
    <s v="Compressor"/>
    <s v="Conforme observações"/>
    <d v="2020-11-19T08:30:00"/>
    <d v="2020-11-19T16:30:00"/>
    <d v="2020-11-18T16:50:00"/>
    <n v="8.0000000000582077"/>
    <n v="15.666666666569654"/>
    <s v="NÃO"/>
    <x v="0"/>
    <s v="NÃO"/>
    <s v="Manutenção preventiva"/>
    <s v="Manutenção preventiva"/>
    <s v="Manutenção preventiva"/>
    <s v="Manutenção preventiva"/>
    <x v="5"/>
    <s v="6-Verificação"/>
    <n v="23.666666666627862"/>
  </r>
  <r>
    <x v="0"/>
    <x v="10"/>
    <s v="OE 2023842128 – TG-B  teste de acionamento do WHRU – PF: Lucas_x000a_Hoje conforme definido pelo GAT foi antecipado o teste do WHRU do que apresentou falha na última partida. Identificado anteriormente que havia agarramento nos mancais, hoje a mecânica atuou com lubrificar os mancais externos e movimentando por diversas vezes propiciando espalhar a graxa e amaciamento da atuação no curso. O resultado foi muito bom com melhora significativa no curso garantindo confiabilidade na necessidade de entrar em operação.  Alinhado para amanhã pela manhã realizar uma partida no TG-B para teste elevando até velocidade de sincronismo e desligar._x000a_19/11 - Hoje pela manhã realizamos a partida do TG-513201B para teste com sucesso. O WHRU teve comportamento normal dentro do tempo previsto e a máquina ignitou bem na primeira partida. Elevada até a velocidade de sincronismo e desligada. Não detectado nenhuma anormalidade, teste _x000a_"/>
    <s v="NÃO"/>
    <s v="Corretiva planejada"/>
    <s v="WHRU"/>
    <s v="Mancais dos dampers"/>
    <x v="4"/>
    <x v="13"/>
    <s v="Exaustão"/>
    <s v="Conforme observações"/>
    <d v="2020-11-18T08:00:00"/>
    <d v="2020-11-18T18:00:00"/>
    <d v="2020-11-14T19:00:00"/>
    <n v="9.9999999999417923"/>
    <n v="85.000000000116415"/>
    <s v="NÃO"/>
    <x v="0"/>
    <s v="NÃO"/>
    <s v="1-Falha Mecânica"/>
    <s v="1.6-Emperramento"/>
    <s v="3-Operação/Manutenção"/>
    <s v="3.3-Erro de manutenção"/>
    <x v="6"/>
    <s v="5-Conservação"/>
    <n v="95.000000000058208"/>
  </r>
  <r>
    <x v="0"/>
    <x v="10"/>
    <s v="OM 2023807692 - GE-513201A REALIZAR LUBRIFICAÇÃO E INSPEÇÃO NO WHRU – PF: Lucas_x000a_Hoje foi realizado a  inspeção interna (espaço confinado) do WHRU e não encontrado nenhuma interferência , realizado teste de acionamento , ok._x000a_"/>
    <s v="NÃO"/>
    <s v="Preventiva"/>
    <s v="Não se aplica"/>
    <s v="Não se aplica"/>
    <x v="4"/>
    <x v="17"/>
    <s v="Exaustão"/>
    <s v="Conforme observações"/>
    <d v="2020-11-19T08:00:00"/>
    <d v="2020-11-19T19:00:00"/>
    <d v="2020-11-18T16:50:00"/>
    <n v="10.999999999883585"/>
    <n v="15.166666666686069"/>
    <s v="NÃO"/>
    <x v="0"/>
    <s v="NÃO"/>
    <s v="1-Falha Mecânica"/>
    <s v="1.6-Emperramento"/>
    <s v="3-Operação/Manutenção"/>
    <s v="3.3-Erro de manutenção"/>
    <x v="8"/>
    <s v="6-Verificação"/>
    <n v="26.166666666569654"/>
  </r>
  <r>
    <x v="0"/>
    <x v="10"/>
    <s v="OM 2023807692 - GE-513201A REALIZAR LUBRIFICAÇÃO E INSPEÇÃO NO WHRU – PF: Lucas_x000a_Hoje foi realizado o desacoplamento do cilindro, tirante de acionamento, alavancas para o acesso das buchas para inspeção e lubrificação. Foram removidos os 05 mancais do lado do cilindro, desmontados, limpos e montados com graxa especial de alta temperatura. Remontado todo o conjunto e realizamos os testes com o auxílio do ar de serviço e mangueira. O Mancal principal que fica engatado a haste do cilindro foi apenas lubrificado com óleo, não foi realizada a sua desmontagem devido a necessidade de remoção dos conjuntos de controle do cilindro, avaliar a necessidade. _x000a_"/>
    <s v="NÃO"/>
    <s v="Preventiva"/>
    <s v="Não se aplica"/>
    <s v="Não se aplica"/>
    <x v="4"/>
    <x v="17"/>
    <s v="Exaustão"/>
    <s v="Conforme observações"/>
    <d v="2020-11-20T07:00:00"/>
    <d v="2020-11-20T19:00:00"/>
    <d v="2020-11-19T19:00:00"/>
    <n v="12"/>
    <n v="12"/>
    <s v="NÃO"/>
    <x v="0"/>
    <s v="NÃO"/>
    <s v="1-Falha Mecânica"/>
    <s v="1.6-Emperramento"/>
    <s v="3-Operação/Manutenção"/>
    <s v="3.3-Erro de manutenção"/>
    <x v="8"/>
    <s v="6-Verificação"/>
    <n v="24"/>
  </r>
  <r>
    <x v="0"/>
    <x v="10"/>
    <s v="OM 2023807692 - GE-513201A REALIZAR LUBRIFICAÇÃO E INSPEÇÃO NO WHRU – PF: Lucas_x000a_Hoje conforme programado, foi dado continuidade na corretiva no WHRU do TGA pela equipe de mecânica do sobreaviso com apoio da G&amp;E. Os TMs atuaram na remoção, limpeza e lubrificação e reinstalação dos mancais lado LOA, sendo 6 no total. Todos eles apresentam um pouco de degradação de modo geral, mas nada que afete a funcionalidade do WHRU. Após a intervenção foi aplicada a graxa especifica para alta temperatura e recomposto os mancais. Atividade finalizada sem registro de pendências. Equipamento liberado para operação.  _x000a_"/>
    <s v="NÃO"/>
    <s v="Preventiva"/>
    <s v="Não se aplica"/>
    <s v="Não se aplica"/>
    <x v="4"/>
    <x v="17"/>
    <s v="Exaustão"/>
    <s v="Conforme observações"/>
    <d v="2020-11-21T07:00:00"/>
    <d v="2020-11-21T19:00:00"/>
    <d v="2020-11-20T19:00:00"/>
    <n v="12"/>
    <n v="12"/>
    <s v="NÃO"/>
    <x v="0"/>
    <s v="NÃO"/>
    <s v="1-Falha Mecânica"/>
    <s v="1.6-Emperramento"/>
    <s v="3-Operação/Manutenção"/>
    <s v="3.3-Erro de manutenção"/>
    <x v="8"/>
    <s v="6-Verificação"/>
    <n v="24"/>
  </r>
  <r>
    <x v="0"/>
    <x v="10"/>
    <s v="OM 2023498048 GE-513201A: Revisar Sensores do TG-A (PRD MI) – PF: Lucas_x000a_Iniciada as atividades que indisponibilizam o TGA para realização do passeio axial juntamente com a revisão dos sensores axiais que apresentam comportamento anormal. Tivemos atraso na liberação da atividade no período da manhã devido aplicação do libra na máquina. Foram realizados a remoção de tubulações, da 1º tampa de proteção, remoção de três sensores vibração e dois de velocidade. Identificamos o cabo do sensor de velocidade 99PT2 queimado, já foi realizada a reserva Nº 98143493-17 juntamente com a retirada do sobressalente do estoque. Será emitida curva S diariamente para acompanhamento da evolução das etapas em alinhamento com cronograma emitido e validado junto ao GAT. Atividade prossegue com equipe da noite. Previsto a continuidade da remoção da 2º tampa mais retirada do carretel do acoplamento para início da etapa do passeio axial amanhã durante o dia. _x000a_24/11 - Dado prosseguimento na atividade no TGA: Equipe da noite: Realizado levantamento das curvas dos novos sensores a serem instalados (39PTA e 39PTB). Após desmontagem da tampa externa, foi solicitado à equipe mecânica a realização de passeio para conferência dos valores nos Proximitors dos sensores axiais. Foi realizado o passeio total de 0,38mm, sendo que não houve alteração dos valores de tensão durante o curso do passeio, ficando o valor praticamente fixo em 0,08 Vcc, tanto no 39PTA quanto no 39PTB. Em seguida, foi realizada a desmontagem da tampa intermediária e feita a desconexão dos cabos de extensão dos sensores 39PTA, 39PTB, 39PTNEX e 39PTNEY e foram removidos os sensores 99PT3 e 99PT4. Nas conexões entre os sensores e cabos de extensão 39PTB e 39PTNEY, foram verificados oxidação e ressecamento da isolação, devido a possível exposição a alta temperatura. Após remoção da tampa interna, os sensores de deslocamento axial 39PTA e 39PTB foram removidos e testados em bancada. Não foi possível realizar a curva de calibração, pois não houve variação de tensão na saída do Proximitor com nenhum dos dois sensores. Realizada medição de resistência e o sensor 39PTA apresentou valor maior que 34 M ohms e o 39PTB oscilou de 0,5 M ohms a 12 M ohms, sendo que o valor de referência de um sensor novo é de 8 Ohms. Durante a remoção dos sensores axiais não foi evidenciada nenhuma anormalidade que pudesse ter causado danos nos sensores. Suas fixações estavam perfeitas e visualmente os sensores estão íntegros, sem sinais de avaria. Equipe do dia: Prosseguimos com a realização da instalação dos Probes 39PTA e 39PTB. Realizamos os cálculos de deslocamento x volt para o gap de 0,38mm para o eixo da PT. O resultado foi 2,96 Volts para o deslocamento total do eixo, dando valores de -8,52 Volts para o eixo deslocado sentido hood e -11,48 Volts para o eixo deslocado sentido gear box. Mas, após os ajustes, ao realizar o teste de indicação dos sensores movimentando o eixo, o deslocamento total do eixo ficou em 0,34mm, valor este que foi confirmado em passeios subsequentes. Então recalculamos a relação deslocamento x tensão para o passeio de 0,34 mm, que nos deu valores de 8,67 Volts para o eixo deslocado sentido hood e 11,32 Volts para o eixo deslocado sentido gear box. Reajustamos os sensores e realizamos o passeio novamente, acompanhado também pela IHM. O resultado foi satisfatório, com a indicação de aprox. 0,17 mm para cada lado. O valor de alarme é 0,32 mm e o de trip é 0,39 mm. Foram reinstaladas as duas primeiras tampas a partir da PT, com o posicionamento de cabos dos sensores axiais e radiais do eixo da PT. Atividade prossegue no turno da noite._x000a_25/11 - Turno da noite: Foram substituídos os cabos de extensão dos sensores de deslocamento axial 39PTA e 39PTB. Realizadas as conexões entre os cabos e extensão e os sensores 39PTNEY, 39PTNEX, 39PTA e 39PTB. As conexões foram protegidas com fita teflon e auto fusão a fim de evitar impregnação de óleo e dar mais resistência mecânica. Reinstalados os sensores de velocidade 99PT3 e 99PT4 e os sensores de vibração 39PTDEY e 39PTDEX. Em seguida foi feito checklist de medição de tensão em todos Proximitors obtendo os seguintes valores: 39PTA: 11,59 Vcc, 39PTB: 11,51 Vcc, 39PTDEX: 9,86 Vcc, 39PTDEY: 9,71 Vcc, 39PTNEX: 9,72 Vcc e 39PTNEY: 0 Vcc. Devido à ausência de tensão no 39PTNEY,  o sensor foi novamente desconectado do cabo de extensão e foi realizada medição de resistência do sensor, que apresentou oscilação em torno de 200 ohms. Devido a isto foi necessário realizar a remoção de todos os sensores novamente para a retirada das tampas intermediária e interna para substituição do sensor avariado. Turno da manhã: Sendo finalizada a remoção pela tampa, identificado que o sensor e o sensor 39PTNEY está danificado e em avanço foi avaliado também o 39PTNEX e constatado que o cabo de extensão está com baixa isolação. Com isso foi verificado o estoque e temos 1 sensor disponível, porém não temos os cabos de extensão. Encontramos 3 cabos em estoque onde estamos negociando a liberação do material junto a Gerência UTGCA e REPLAN, ficando para o primeiro horário de amanhã a oficialização do PTM._x000a_26/11 - Turno da noite: Não houve atuação no turno a noite devido a necessidade de compra/PTM de dois cabos de extensão _x000a_Turno do dia: Realizada a verificação nos sensores de temperatura TE-5132639 (26PTNE1) e TE-5132640 (26PTNE2) e no final do dia recebemos os 2 cabos de extensão que conseguimos via PTM da REPLAN para continuação do trabalho durante o turno da noite._x000a_27/11 - Turno da noite: Sensores 39PTNEX e 39PTNEY – Realizado levantamento das curvas dos sensores com os novos cabos de extensão. As planilhas de levantamento estão anexadas à OM. _x000a_Instalados os sensores e realizados os ajustes, ficando com valores 39PTNEX: 9,91 Vcc e 39PTNEY: 10,06 Vcc, ficando pendente substituir os cabos de extensão. Foram conferidos também os valores dos sensores axiais 39PTA: 11,21 Vcc e 39PTB: 11,12 Vcc. Após instalação da tampa interna (Primeira tampa) pela mecânica, os sensores do lado acoplado foram instalados e foi realizada tentativa de ajuste, porém, os dois apresentaram oscilação do valor de tensão com uma pequena movimentação do cabo. Realizados testes e verificada a seguinte condição: 39PTDEX (sensor): OK, 39PTDEX (cabo de extensão): Apresentou mau contato no conector, 39PTNEY (sensor): apresentou mau contato no conector e 39PTNEY (cabo de extensão): OK. Encontrado sensor sobressalente no armário da instrumentação e realizada a substituição em campo e feito levantamento da curva, porém durante a verificação, o cabo de extensão também apresentou mau contato. Quando foi movimentado, oscilando o valor de tensão. Durante a desmontagem dos sensores foi visto que havia sinais de ressecamento por exposição a alta temperatura, que também pode ter contribuído para o mau contato nos conectores._x000a_Turno do dia: Realizado testes nos cabos dos sensores de velocidade não sendo encontrada anormalidade. As 17h30 recebemos os cabos de extensão que conseguimos via PTM da RECAP._x000a_28/11 - Turno da noite: Nos sensores 39PTDEX e 39PTDEY – Foi realizado levantamento das curvas com sensores e cabos de extensão novos. As planilhas de levantamento estão anexadas à OM. Instalados os sensores e realizados os ajustes, ficando com os seguintes valores: 39PTDEX: 9,98 Vcc e 39PTDEY: 10,01 Vcc. Os cabos de extensão foram substituídos no campo, mas falta reconectar. Os sensores 39PTNEX e 39PTNEY – Foram substituídos os cabos de extensão no campo, refeitas as conexões, instaladas as uniões, flexíveis etc. e conferidas as medições de tensão: 39PTNEX: 9,85 Vcc e 39PTNEY: 10,06 Vcc. O sensores 39PTA e 39PTB – Foram refeitas as conexões, instaladas as uniões, flexíveis etc. e conferidas as medições de tensão: 39PTA: 11,48 Vcc e 39PTB: 11,35 Vcc. Os sensores 99PT3 e 99PT4 – Reinstalados os sensores na tampa interna. Realizada a montagem da segunda e terceira tampa._x000a_Turno do dia: Realizada a ligação do 39PTDEX e 39PTDNEY, instalação e ajuste dos sensores de velocidade 99PT1 e 99PT2. Verificação geral de todos os sensores após a conclusão da instalação dos sensores._x000a_Realizada a montagem da tampa superior da proteção do acoplamento e o spool superior. Pendente apenas a montagem do spool inferior e torquear o spool superior_x000a_29/11 - Turno da noite: Finalizada a montagem dos spools, realizado um check geral após a intervenção e limpeza na região da gear box e PT._x000a__x000a_OM 2023748261 GE-513201A-01 Substituição Elementos Filtrantes (Est. Incent) – PF: Lucas_x000a_Hoje conforme programado foi iniciada atividade de troca dos elementos filtrantes do sistema de ar combustão. Foram removidos todos os 124 filtros da casa de filtros e embalados para descarte. Atividade prossegue amanhã com a etapa de limpeza industrial._x000a_24/11 - Dado continuidade na atividade de troca dos filtros de ar de combustão, tivemos impacto no período da manhã devido à problema na plataforma elevatória da limpeza industrial, foi negociada apoio da plataforma elevatória da Cunzollo que estava em outra frente para priorizar essa atividade no TGA. Superado esse percalço, foi realizado a tarde toda limpeza externa da casa de filtros juntamente com limpeza interna da parte superior. Atividade prossegue amanhã a continuação da limpeza interna do 1º e 2º estágios no período da manhã, e se correr bem na parte da tarde já iniciamos a montagem dos filtros novos._x000a_25/11 - Realizada a limpeza da casa de filtros e iniciada a instalação dos filtros novos na admissão da GG e ventilação do hood._x000a_26/11 - Finalizada a atividade de troca dos filtros de admissão da GG e de ventilação do hood._x000a__x000a__x000a_OM 2020825802 GE-513201A Reparar Vazamento Sistema de gás (PRD GER) – PF: Lucas_x000a_Durante a liberação da atividade, foi identificada a necessidade de realizar a emissão de PT desmembrada uma para o Sistema de gás de outra para o Sistema de Diesel. Com isso foi revisada a matriz de libra e acordado a liberação da realização da atividade para amanhã._x000a_26/11 - Realizada a remoção do castelo das válvulas do sistema de diesel, realizada da desmontagem das válvulas de dreno do filtro de gás, realizado o teste de estanqueidade nas válvulas no pipeshop onde foi identificada a válvula que estava com passagem. Aberta a válvula e substituído o castelo pelo castelo da válvula de diesel, realizado no teste hidrostático na válvula e com 60kgf/cm apresentou passagem. Aberta novamente a válvula em bancada e observado que na sede apresenta pequenas ranhuras que podem estar causando a passagem. A equipe tentará realizar uma lapidação em bancada e realizar novo teste de estanqueidade, caso não seja efetiva a atuação, irão verificar a possibilidade de enviar para usinagem e realizar um polimento na sede._x000a_27/11 - Finalizada a lapidação da válvula em bancada, realizado teste hidrostático com 60kgf por 30 minutos e não apresentou vazamento. Com isso foi transportado e instalado em campo sem raquete na linha de dreno. Dando tudo certo no teste com gás na partida do TG-A será encerrado o SGM provisório G&amp;E/UO-AGN/APSP/MI 2019/02019/0009._x000a_"/>
    <s v="NÃO"/>
    <s v="Corretiva planejada"/>
    <s v="39PTA e 39PTB"/>
    <s v="Sensor de deslocamento axial"/>
    <x v="4"/>
    <x v="17"/>
    <s v="Controle e monitoramento"/>
    <s v="Conforme observações"/>
    <d v="2020-11-23T07:00:00"/>
    <d v="2020-11-28T17:00:00"/>
    <d v="2020-11-21T19:00:00"/>
    <n v="130.00000000011642"/>
    <n v="36"/>
    <s v="NÃO"/>
    <x v="0"/>
    <s v="NÃO"/>
    <s v="3-Falha na Instrumentação"/>
    <s v="3.2 - Sem sinal/indicação/alarme"/>
    <s v="Em análise"/>
    <s v="5.5 Desconhecida"/>
    <x v="1"/>
    <s v="1-Substituição"/>
    <n v="166.00000000011642"/>
  </r>
  <r>
    <x v="0"/>
    <x v="10"/>
    <s v="OM 2022675508 - GE-513201A CORRIGIR VAZAMENTO AR EXAUSTÃ - PF: Lucas De 26/11 a 01/12_x000a_Realizado a subtituição da junta de expansão na saída da PT para o WHRU._x000a__x000a_OM 2023785938  GE-513201A - LIT-5132600A: Norm. Indicação  - PF: Lucas_x000a_Conforme programado foi realizada a manutenção, calibração porém sem sucesso permanecendo o erro de indicação. Com o tardar do horário, foi acordada a vinda da G&amp;E no sábado para continuidade do serviço e mantermos o TG-A disponível com o menor número de pendencia._x000a_28/11 - Dado continuidade no reparo do LIT, realizada a tentativa de substituição da eletrônica sem sucesso, retornado com a eletrônica e antiga e realizada a calibração. O instrumento segue operacional porém necessitará ser substituído._x000a__x000a_OM 2023725653 GE-513201A: FCV-5132604A (75RSPC) – PF: Lucas_x000a_Realizada a limpeza do solenoide e realizado testes de atuação local na solenoide com sucesso. Para atuação via CLP somente após a remoção do Libra do TG-A._x000a__x000a_OM 2023751264 SD-UH-TS-GE-513201A Substituir elemento – PF: Lucas_x000a_Conforme programado foi realizada a substituição do elemento filtrante do Demister do óleo sintético._x000a__x000a__x000a_"/>
    <s v="NÃO"/>
    <s v="Corretiva"/>
    <s v="Junta de expansão"/>
    <s v="Junta de expansão"/>
    <x v="4"/>
    <x v="17"/>
    <s v="Exaustão"/>
    <s v="Conforme observações"/>
    <d v="2020-11-28T17:00:00"/>
    <d v="2020-11-30T23:59:00"/>
    <d v="2020-11-21T19:00:00"/>
    <n v="54.983333333220799"/>
    <n v="166.00000000011642"/>
    <s v="NÃO"/>
    <x v="0"/>
    <s v="NÃO"/>
    <s v="1-Falha Mecânica"/>
    <s v="1.1-Vazamento"/>
    <s v="2-Fabricação/Instalação"/>
    <s v="2.2-Erro na Instalação"/>
    <x v="4"/>
    <s v="1-Substituição"/>
    <n v="220.98333333333721"/>
  </r>
  <r>
    <x v="0"/>
    <x v="10"/>
    <s v="PT sem OM: GE-513201D – Queda na partida – PF: Lucas_x000a_Durante o reestabelecimento da Unidade foram realizados 3 partidas no TG, porém sem sucesso devido à baixa pressão da GG LUBE OIL. Realizado testes com as bombas de óleo sintético e nada de anormal foi encontrado. Com o apoio da instrumentação foi encontrado o conector do retorno de posição (20QGSV2) danificado, onde foi substítuido e partiram a máquina sem nenhum problema._x000a_"/>
    <s v="sim"/>
    <s v="Corretiva"/>
    <s v="33QGSV2"/>
    <s v="Conector do instrumento"/>
    <x v="4"/>
    <x v="15"/>
    <s v="Sistema de lubrificação"/>
    <s v="Conforme observações"/>
    <d v="2020-11-30T10:00:00"/>
    <d v="2020-11-30T18:30:00"/>
    <d v="2020-08-30T20:35:00"/>
    <n v="8.5000000001164153"/>
    <n v="2197.4166666665697"/>
    <s v="NÃO"/>
    <x v="1"/>
    <s v="NÃO"/>
    <s v="3-Falha na Instrumentação"/>
    <s v="3.2 - Sem sinal/indicação/alarme"/>
    <s v="3-Operação/Manutenção"/>
    <s v="3.3-Erro de manutenção"/>
    <x v="3"/>
    <s v="1-Substituição"/>
    <n v="2205.9166666666861"/>
  </r>
  <r>
    <x v="0"/>
    <x v="10"/>
    <s v="OM 2023712456 - FT-C-123101C-A/B Substituir Elementos Filtrantes (Est.Incent.) – PF: Fernando_x000a_Realizada a troca dos 6 elementos filtrantes de óleo do compressor de venda C. Havia reserva na OM de apenas 2 UND dos filtros. Realizada então uma nova reserva 98999368 das 4 UND faltantes do NM 11.209.262 e retiradas as 6 UND do estoque para troca. Atividade concluída com sucesso._x000a_Status: Concluído - Disponível_x000a_"/>
    <s v="NÃO"/>
    <s v="Preventiva"/>
    <s v="FT-C-123101C-A/B"/>
    <s v="Filtro"/>
    <x v="3"/>
    <x v="23"/>
    <s v="Sistema de lubrificação"/>
    <s v="Substituição de elemento filtrante"/>
    <d v="2020-11-01T08:00:00"/>
    <d v="2020-11-01T12:00:00"/>
    <d v="2020-09-30T00:00:00"/>
    <n v="3.9999999999417923"/>
    <n v="776.00000000005821"/>
    <s v="NÃO"/>
    <x v="0"/>
    <s v="NÃO"/>
    <s v="Manutenção preventiva"/>
    <s v="Manutenção preventiva"/>
    <s v="Manutenção preventiva"/>
    <s v="Manutenção preventiva"/>
    <x v="12"/>
    <s v="1-Substituição"/>
    <n v="780"/>
  </r>
  <r>
    <x v="0"/>
    <x v="10"/>
    <s v="OM 2023712457 - FT-C-123101A-A/B Substituir Elementos Filtrantes (Est.Incent.) – PF: Fernando_x000a_Realizada a troca dos 6 elementos filtrantes de óleo do compressor de venda A._x000a_"/>
    <s v="NÃO"/>
    <s v="Preventiva"/>
    <s v="FT-C-123101A-A/B"/>
    <s v="Filtro"/>
    <x v="3"/>
    <x v="10"/>
    <s v="Sistema de lubrificação"/>
    <s v="Substituição de elemento filtrante"/>
    <d v="2020-11-03T08:00:00"/>
    <d v="2020-11-03T12:00:00"/>
    <d v="2020-09-12T19:00:00"/>
    <n v="3.9999999999417923"/>
    <n v="1237.0000000001164"/>
    <s v="NÃO"/>
    <x v="0"/>
    <s v="NÃO"/>
    <s v="Manutenção preventiva"/>
    <s v="Manutenção preventiva"/>
    <s v="Manutenção preventiva"/>
    <s v="Manutenção preventiva"/>
    <x v="12"/>
    <s v="1-Substituição"/>
    <n v="1241.0000000000582"/>
  </r>
  <r>
    <x v="0"/>
    <x v="10"/>
    <s v="OM 2023712455 C-123101B Substituir Elementos Filtrantes FT-C-123101B-A/B (Est. Incent.) – PF: Fernando_x000a_Dando continuidade nas atividades de redução de estoque, conforme programado foi realizada a substituição somente o filtro de óleo lubrificante A do venda B devido problema do LIBRA. Foi ajustado o LIBRA e será realizada a substituição do filtro B._x000a_27/11 - Realizada a substituição do filtro B assim finalizando esta demanda._x000a_"/>
    <s v="NÃO"/>
    <s v="Preventiva"/>
    <s v="FT-C-123101B-A/B "/>
    <s v="Filtro"/>
    <x v="3"/>
    <x v="26"/>
    <s v="Sistema de lubrificação"/>
    <s v="Substituição de elemento filtrante"/>
    <d v="2020-11-26T08:00:00"/>
    <d v="2020-11-26T12:00:00"/>
    <d v="2020-11-17T10:00:00"/>
    <n v="3.9999999999417923"/>
    <n v="214.00000000011642"/>
    <s v="NÃO"/>
    <x v="0"/>
    <s v="NÃO"/>
    <s v="Manutenção preventiva"/>
    <s v="Manutenção preventiva"/>
    <s v="Manutenção preventiva"/>
    <s v="Manutenção preventiva"/>
    <x v="12"/>
    <s v="1-Substituição"/>
    <n v="218.00000000005821"/>
  </r>
  <r>
    <x v="0"/>
    <x v="10"/>
    <s v="OM 2022900186 M-VE-P-123112D-D falha na partida – PF: Fernando_x000a_Identificado pela equipe de elétrica durante avaliação em oficina que motor original está com baixa isolação da fase S, não sendo mais possível sua reinstalação em campo. Foi verificado então a disponibilidade motor novo almoxarifado, foi realizada reserva de uma unidade do NM 12.153.900 Motor el. 3F 6p 30kW 440V Ex nA para recomposição em campo. Em verificação do motor novo realizado pelo TM Valdemar ele constatou que este motor é de 6 polos e não de 3 conforme original. Devido ao tardar do horário atividade prossegue amanhã, vamos avaliar se essa condição dos polos é impeditiva ou não para restabelecer o motor em campo. Obs.: Na análise de falha realizada da possível causa do dano no motor ter sido causada por infiltração de água, essa questão já havia sido verificada anteriormente e tratada substituindo a vedação dos motores de IP 54 para IP 66, esse novo já tem essa proteção para impedir essa degradação por infiltração de água de chuva. _x000a_06/11 - Dado prosseguimento na atividade, foi sanado a dúvida quanto a compatibilidade do motor junto a equipe de elétrica em seguida reinstalado etapas de movimentação e carga e reinstalação do motor em campo. Previsto para amanhã a recomposição dos cabos do motor, teste do sentido de rotação e recomposição geral dos demais componentes (Polia, correria, acoplamento) do ventilador pela equipe de mecânica. _x000a_07/11 - Dado prosseguimento na corretiva no ventilador, foi realizada a montagem dos cabos do motor e da resistência aquecimento. Essa atividade demandou um pouco mais de tempo porque esse motor novo tem características físicas um pouco diferente o original, foi necessário a troca do prensa cabo juntamente com rearranjo nos flexíveis do cabeamento. Superada essa etapa, foi feita o teste do sentido de giro com sucesso e liberado para montagem mecânica. A equipe de mecânica mediu folga do eixo do mancal, fez troca da correia que estava degradada junto com alinhamento e tensionamento. Em seguida removido o libra para teste funcional, no entanto, durante a partida houve desarme da gaveta. Foi acionado a equipe da CCT para avaliar. Em avaliação conjunta verificamos que este motor novo tem parâmetro de IP/IN (Corrente Pico x Corrente nominal) de 7,4 e motor original esse parâmetro é de 6, além mais alguns detalhes verificados um pouco diferentes. Em alinhamento junto Bruno e Sup. Daniel acordamos de realizar amanhã nova verificação nas ligações tanto da gaveta quanto no quanto com uso do miliohmímetro e também realizar partida do motor desacoplado para medir para ter certeza da corrente nominal. Caso tenha realmente de ajustar alguns parâmetros de proteção vamos fazer essa consulta/ajuste na segunda-feira com aval da equipe de engenharia. Ao final do dia foi solicitada a aplicação do libra para continuidade da atividade amanhã. Obs.: Foi necessário retirar do almoxarifado uma unidade do NM 11.209.470 Correia NEOPRENE passo 14M 55 x 43 para isso criado a reserva Nº 94823703-6. Este material não estava previsto na ordem._x000a_08/11 - Hoje com pouco mais de tempo e com ação conjunta com TM Valdemar junto com a equipe da CCT, foi verificado que falha que causando o desarme da gaveta do ventilador 12D-D era devida ao ajuste da curva do disjuntor. A curva deste disjuntor estava selecionada para posição B –Carga resistiva limite de 500A, foi feita reavaliação comparando os demais ventiladores que já tinham motores similar a este modelo novo, verificamos que essas gavetas em operação estavam com a seleção de carga para curva C – Carga capacitiva limite 700A. Sendo assim, foi realizada ajuste de seleção de carga de B para C nesta gaveta e feito nova partida assistida do ventilador com sucesso. O motor partiu de primeira, corrente de pico medida foi a 363A depois estabilizou na nominal, não foi necessário nenhum tipo de ajuste no rele E3. A equipe de mecânica acompanhou em campo o equipamento operando sem registro de anormalidades. Equipamento testado e liberado para operação sem restrições._x000a_"/>
    <s v="NÃO"/>
    <s v="Corretiva"/>
    <s v="M-VE-P-123112D-D"/>
    <s v="Motor"/>
    <x v="3"/>
    <x v="5"/>
    <s v="Ventilador"/>
    <s v="Substituição do Motor e ajustes de proteção_x000a_Obs.: considerado período de reparo zero, pois a ausência do um dos ventiladores do P-12 não afeta a disponibilidade do compressor. "/>
    <d v="2020-11-08T08:00:00"/>
    <d v="2020-11-08T08:00:00"/>
    <d v="2020-10-31T12:00:00"/>
    <n v="0"/>
    <n v="188.00000000005821"/>
    <s v="NÃO"/>
    <x v="0"/>
    <s v="NÃO"/>
    <s v="4-Falha Elétrica"/>
    <s v="4.1-Curto Circuito"/>
    <s v="2-Fabricação/Instalação"/>
    <s v="2.2-Erro na Instalação"/>
    <x v="0"/>
    <s v="1-Substituição"/>
    <n v="188.00000000005821"/>
  </r>
  <r>
    <x v="0"/>
    <x v="10"/>
    <s v="OM 2022880067 C-123101C: Verif./Subst. Barreiras Intrínsecas (Abrangência de RTA) – PF: Fernando_x000a_Hoje conforme combinado e programado foi realizado logo no primeiro horário a troca da barreira intrínseca do TE-1231221 que apresentou falha na data de ontem. Foi trocada somente essa barreira para restabelecer a disponibilidade da máquina, após a troca da barreira por sobressalente a indicação do instrumento normalizou, a temperatura estabilizou em torno de 22ºC. Previsto para amanhã a troca de todas as barreiras desta máquina como ação de abrangência de RTA._x000a_08/11 - Conforme programada foi realizada a troca de todas as barreiras intrínsecas do compressor de venda C em atendimento ao RTA 2020-001474-A. Foi informado pela equipe foram trocadas em torno de 14 barreiras das 27, pois outras 13 já eram barreiras com fusível revisado. Após a troca foi feito reaperto geral nas conexões e conferido as indicações na IHM; tudo OK. Com finalização dessa ordem concluímos já três compressores de venda (A, C e D). Ficaram pendentes somente a troca das barreiras nos compressores de venda B e E que seguem operando conforme rodízio._x000a_"/>
    <s v="NÃO"/>
    <s v="Corretiva"/>
    <s v="TE-1231221"/>
    <s v="Barreira Intrínseca"/>
    <x v="3"/>
    <x v="23"/>
    <s v="Controle e monitoramento"/>
    <s v="Substituição de Barreiras intrínsecas"/>
    <d v="2020-11-08T08:00:00"/>
    <d v="2020-11-08T18:00:00"/>
    <d v="2020-11-01T12:00:00"/>
    <n v="9.9999999999417923"/>
    <n v="164.00000000005821"/>
    <s v="NÃO"/>
    <x v="0"/>
    <s v="NÃO"/>
    <s v="3-Falha na Instrumentação"/>
    <s v="3.2 - Sem sinal/indicação/alarme"/>
    <s v="2-Fabricação/Instalação"/>
    <s v="2.1-Erro de Fabricação"/>
    <x v="0"/>
    <s v="1-Substituição"/>
    <n v="174"/>
  </r>
  <r>
    <x v="0"/>
    <x v="10"/>
    <s v="OE 2023610164 C-123101B - Reset de Comunicação Modbus Bently – PF: Fernando_x000a_Elaborada IT pelo apoio técnico e elabora a ARO 2020-369 para realizar o reset do cartão de comunicação a quente conforme aprovado pela Gerência. Com isso foi autorizada e emitida PT imediata, porém durante verificação da condição operacional da unidade a operação entendeu que hoje não seria o melhor momento de ser realizado. Como está prevista nova redução de vazão por conta das plataformas, foi acordado com a gerência de que na segunda será realizada nova avaliação operacional se irá fazer o venda B em carga ou se irá realizar a partida do terceiro venda e deixar o venda B com a anti surge 100% aberta._x000a_16/11 - Devido muitas demandas na planta no dia de hoje, em alinhamento com o Cotur definimos pela postergação da realização desta atividade para 17/11 logo pela manhã._x000a_17/11 - Hoje a automação realizou o reset pela manhã do cartão de comunicação com sucesso, normalizando toda a comunicação doe dados sem distúrbio operacional._x000a_"/>
    <s v="NÃO"/>
    <s v="Corretiva"/>
    <s v="Rack BN3500"/>
    <s v="Cartão de Comunicação"/>
    <x v="3"/>
    <x v="26"/>
    <s v="Controle e monitoramento"/>
    <s v="Reset no Cartão e coleta de dados para análise de falha pela Bently."/>
    <d v="2020-11-17T08:00:00"/>
    <d v="2020-11-17T10:00:00"/>
    <d v="2020-10-05T08:00:00"/>
    <n v="1.9999999998835847"/>
    <n v="1032"/>
    <s v="NÃO"/>
    <x v="0"/>
    <s v="NÃO"/>
    <s v="3-Falha na Instrumentação"/>
    <s v="3.2 - Sem sinal/indicação/alarme"/>
    <s v="Em análise"/>
    <s v="5.5 Desconhecida"/>
    <x v="0"/>
    <s v="4-Ajuste"/>
    <n v="1033.9999999998836"/>
  </r>
  <r>
    <x v="0"/>
    <x v="10"/>
    <s v="OM 2022880054 - C-123101B: Subst. Barreiras Intrínsecas (PRD MI): - PF: Fernando_x000a_Dando continuidade nas ações de abrangência de RTA, conforme programado foi realizada a substituídas as barreiras que estavam originais, total de 17 barreiras intrínsecas e colocada etiqueta no interior do painel informando que já foram substituídas._x000a_"/>
    <s v="NÃO"/>
    <s v="Preventiva"/>
    <s v="Barreira Intrínseca"/>
    <s v="Barreira Intrínseca"/>
    <x v="3"/>
    <x v="26"/>
    <s v="Controle e monitoramento"/>
    <s v="Substituição de Barreiras intrínsecas"/>
    <d v="2020-11-26T20:00:00"/>
    <d v="2020-11-27T05:00:00"/>
    <d v="2020-11-17T10:00:00"/>
    <n v="9"/>
    <n v="226.00000000011642"/>
    <s v="NÃO"/>
    <x v="0"/>
    <s v="NÃO"/>
    <s v="3-Falha na Instrumentação"/>
    <s v="3.2 - Sem sinal/indicação/alarme"/>
    <s v="2-Fabricação/Instalação"/>
    <s v="2.1-Erro de Fabricação"/>
    <x v="0"/>
    <s v="1-Substituição"/>
    <n v="235.00000000011642"/>
  </r>
  <r>
    <x v="0"/>
    <x v="10"/>
    <s v="PT sem OM: C-123101C – Falha na partida - PF: Fernando_x000a_Realizado a primeira partida, porém sem sucesso devido a falha na XV1231205. Com o apoio da automação , realizado o force para a  posição aberta da XV e assim habilitar a partidado compressor e sendo realizada a 2º tentativa na partida, e novamente sem sucesso. Então foi solicitado a extração e inserção do DJ do motor do motor principal e realizado a partida com sucesso._x000a_"/>
    <s v="sim"/>
    <s v="Corretiva"/>
    <s v="Disjuntor"/>
    <s v="Tomada de Comando"/>
    <x v="3"/>
    <x v="23"/>
    <s v="Painel elétrico"/>
    <s v="Extração do DJ para verificação de tomada de comando e posterior reinserção."/>
    <d v="2020-11-30T10:00:00"/>
    <d v="2020-11-30T12:00:00"/>
    <d v="2020-11-08T18:00:00"/>
    <n v="2.0000000000582077"/>
    <n v="519.99999999994179"/>
    <s v="SIM"/>
    <x v="1"/>
    <s v="NÃO"/>
    <s v="4-Falha Elétrica"/>
    <s v="4.2-Circuito aberto"/>
    <s v="Em análise"/>
    <s v="5.4-Outras"/>
    <x v="3"/>
    <s v="4-Ajuste"/>
    <n v="522"/>
  </r>
  <r>
    <x v="0"/>
    <x v="10"/>
    <s v="C-123101E  - Falha na partida_x000a_Falha sob demanda: Scoop tube ficou com valor acima de 3%, impedindo que a sequência de partida passasse do passo 3 para o passo 4"/>
    <s v="sim"/>
    <s v="Corretiva"/>
    <s v="Scoop Tube"/>
    <m/>
    <x v="3"/>
    <x v="14"/>
    <s v="Transmissão de força"/>
    <s v="Após análise da equipe de engenharia, foi alterado o limite de partida de 3 para 5% liberando o permissivo do compressor."/>
    <d v="2020-11-30T10:00:00"/>
    <d v="2020-11-30T12:00:00"/>
    <d v="2020-09-17T19:00:00"/>
    <n v="2.0000000000582077"/>
    <n v="1767"/>
    <s v="SIM"/>
    <x v="1"/>
    <s v="NÃO"/>
    <s v="3-Falha na Instrumentação"/>
    <m/>
    <s v="Em análise"/>
    <s v="5.4-Outras"/>
    <x v="3"/>
    <m/>
    <n v="1769.0000000000582"/>
  </r>
  <r>
    <x v="0"/>
    <x v="10"/>
    <s v="OM2023849013 - Implementar Delay sistema de intertravamento – PF: Takahashi_x000a_Hoje durante a atividade de alteração de lógica no PES em atendimento a  GM G&amp;E/UN-AGN/APSP/MI 2020/0046, que trata da inclusão de delays de alguns variáveis de trip, ao realizar o update da alteração da lógica no PES, ocorreu o desligamento dos compressores de venda sessando a exportação momentaneamente e queda do Propano B da fase 1.  Analisado que a equipe seguiu o procedimento  e a falha ainda está em análise, Eng Lucas Lara apoiando. A equipe da automação entrou em contato com a Rockwell para apoio e os mesmos informaram que esta falha pode acontecer em algumas circunstancias mas não foi efetiva a informação, ainda em análise. Logo em seguida foi reestabelecido o PES e liberado a partida da planta. Foi necessário alguns apoios da MI a operação em campo,  mas rápido reestabelecimento. Vamos acompanhar a análise da falha."/>
    <s v="NÃO"/>
    <s v="Corretiva planejada"/>
    <s v="PN-552002"/>
    <s v="Atualização de lógica"/>
    <x v="11"/>
    <x v="108"/>
    <s v="Controle e monitoramento"/>
    <s v="Partir compressores"/>
    <d v="2020-11-19T13:49:00"/>
    <d v="2020-11-19T14:44:00"/>
    <d v="2018-01-01T00:00:00"/>
    <n v="0.91666666668606922"/>
    <n v="25285.816666666651"/>
    <s v="SIM"/>
    <x v="1"/>
    <s v="NÃO"/>
    <s v="6-Miscelâneas"/>
    <s v="1.0-Geral"/>
    <s v="3-Operação/Manutenção"/>
    <s v="Em análise"/>
    <x v="2"/>
    <s v="7-Serviço"/>
    <n v="25286.733333333337"/>
  </r>
  <r>
    <x v="0"/>
    <x v="11"/>
    <s v="12/12/2020_x000a_OE 2023947713 - C-UC-513401F - Desarmando por temperatura alta. (PST COTUR) – PF: Boito_x000a_Conforme negociado no ReDia de ontem ,  a instrumentação atuou no C-513401F, que estava desarmando por temperatura elevada na descarga. Na intervenção a instrumentação localizou um cabo solto na IHM, reestabelecida a indicação e normalizando o compressor. Foi negociada toda malha do sensor a IHM, Colocado em operação as 14hs e segue em operação normal. Solicitado a equipe dar baixa como não concluída para acompanhamento até domingo 13/12. Segue operando normalmente até o momento."/>
    <s v="sim"/>
    <s v="Corretiva"/>
    <s v="TE-5134303F"/>
    <s v="Conector do TE"/>
    <x v="8"/>
    <x v="36"/>
    <s v="Controle e monitoramento"/>
    <s v="Reaperto da conexação do sensor"/>
    <d v="2020-12-11T06:04:21"/>
    <d v="2020-12-12T14:17:51"/>
    <d v="2020-11-18T16:02:00"/>
    <n v="32.224999999918509"/>
    <n v="542.03916666662553"/>
    <s v="SIM"/>
    <x v="1"/>
    <s v="NÃO"/>
    <s v="1-Falha Mecânica"/>
    <s v="1.5-Afrouxamento"/>
    <s v="3-Operação/Manutenção"/>
    <s v="3.3-Erro de manutenção"/>
    <x v="2"/>
    <s v="4-Ajuste"/>
    <n v="574.26416666654404"/>
  </r>
  <r>
    <x v="0"/>
    <x v="11"/>
    <s v="09/12/2020_x000a_OM 2023846878 B-123101B Substituir bomba completa (PFCEO+PST COTUR) – PF: Boito_x000a_Conforme programado foi realizada a montagem de pau de carga em campo. Equipe de mecânica realizou a retirada do estoque de materiais para preparação da bomba em oficina nos próximos dias. Previsão de raqueteamento e inicial da atividade principal na segunda-feira, dia 14/12._x000a_Vinicius, por gentileza enviar para chave do líder e coordenação um boletim extra para acompanhamento da meta de estoque com a saída destes materiais da bomba de MEG. O custo dessa ordem está acima de 0,5 Milhão. Não podemos perder esse indicador de vista neste momento. Status: Em andamento– disponível_x000a_14/12 - Hoje conforme programado foi removida a bomba completa do campo para a oficina, amanhã devemos iniciar a montagem em oficina para retorno em campo._x000a_Status: Em andamento– indisponível _x000a_15/12 - Realizada a substituição dos 3 cabeçotes antigos pelos novos. Todos já estão instalados em campo e foi iniciada hoje a etapa de alinhamento, partindo inicialmente do alinhamento motor x redutor. Atividade segue por mais alguns dias, em conjunto com o ajuste da defasagem dos pistões. Status: Em andamento – Indisponível_x000a_16/12 - Seguiu hoje atividade de alinhamento e ajuste da defasagem dos pistões da bomba. A previsão é de finalização amanhã, mas seguimos com o prazo combinado até sexta para eventualidades. Status: Em andamento – Indisponível_x000a_17/12 - Dando continuidade, hoje foi concluído o ajuste de defasagem dos pistões. Testado sentido de giro do motor – OK – e iniciado o alinhamento entre os cabeçotes da bomba. Previsão de conclusão amanhã no período da manhã, para desraqueteamento e teste a tarde. Status: Em andamento – Indisponível_x000a_18/12 - Finalizado o alinhamento entre os cabeçotes da bomba. Em seguida, Caldeiraria instalou o acumulador hidráulico, desraqueteou, instalou o spool e a bomba foi testada. Durante o teste, foi identificado pequeno vazamento de MEG pela válvula de fundo do acumulador hidráulico instalado que não foi possível sanar apenas no reaperto. O vazamento diminuiu bastante mas não estancou. Devido ao horário já avançado, definimos por retornar na segunda-feira, removendo novamente o acumulador para verificação da válvula, nova calibração da bexiga e reinstalação. A bomba está disponível para operar em caso de necessidade, mas deve ser deixada como segunda opção. _x000a_Status: Em andamento – Indisponível"/>
    <s v="NÃO"/>
    <s v="Corretiva planejada"/>
    <s v="B-123101B"/>
    <s v="2º cabeçote"/>
    <x v="2"/>
    <x v="21"/>
    <s v="Bombas"/>
    <s v="Substituição da bomba completa"/>
    <d v="2020-12-14T08:00:00"/>
    <d v="2020-12-18T12:15:21"/>
    <d v="2020-11-27T05:00:00"/>
    <n v="100.25583333335817"/>
    <n v="411"/>
    <s v="SIM"/>
    <x v="0"/>
    <s v="NÃO"/>
    <s v="2-Falha de Material"/>
    <s v="2.3-Erosão"/>
    <s v="3-Operação/Manutenção"/>
    <s v="3.1-Serviço fora das condições de projeto"/>
    <x v="2"/>
    <s v="1-Substituição"/>
    <m/>
  </r>
  <r>
    <x v="0"/>
    <x v="11"/>
    <s v="11/12/2020_x000a_OM 2023877645 VE-P-123113H Tencionar correia e ajustar – PF: Boito_x000a_Hoje conforme programado foi concluído a inspeção das correias, rolamentos e polias, ajustado o tensionamento das correias e concluído a manutenção. Entregue a operação._x000a_Status: Concluído – operando."/>
    <s v="NÃO"/>
    <s v="Intervenção por condição"/>
    <s v="VE-P-123113H"/>
    <s v="Correia"/>
    <x v="7"/>
    <x v="72"/>
    <s v="Ventilador"/>
    <s v="Realizado tensionamento das correias"/>
    <d v="2020-12-11T04:02:42"/>
    <d v="2020-12-11T14:42:12"/>
    <d v="2018-12-06T19:00:00"/>
    <n v="10.658333333325572"/>
    <n v="17649.045000000042"/>
    <s v="SIM"/>
    <x v="0"/>
    <s v="NÃO"/>
    <s v="1-Falha Mecânica"/>
    <s v="1.5-Afrouxamento"/>
    <s v="3-Operação/Manutenção"/>
    <s v="3.4-Desgaste e deterioção esperados."/>
    <x v="0"/>
    <s v="4-Ajuste"/>
    <m/>
  </r>
  <r>
    <x v="0"/>
    <x v="11"/>
    <s v="11/12/2020_x000a_OM 2023877610 VE-P-2123113F Substituir Correia danificada: PF: Boito_x000a_Hoje pela manhã foi concluída a montagem do andaime , atividade da mecânica programada para 14/12._x000a_Status: Em andamento"/>
    <s v="NÃO"/>
    <s v="Intervenção por condição"/>
    <s v="VE-P-2123113F"/>
    <s v="Correia"/>
    <x v="7"/>
    <x v="77"/>
    <s v="Ventilador"/>
    <s v="Realizada substituição da correia"/>
    <d v="2020-12-11T14:32:12"/>
    <d v="2020-12-11T16:27:42"/>
    <d v="2018-12-11T00:00:00"/>
    <n v="1.9249999999883585"/>
    <n v="17558.536666666623"/>
    <s v="SIM"/>
    <x v="0"/>
    <s v="NÃO"/>
    <s v="2-Falha de Material"/>
    <s v="2.4-Desgaste"/>
    <s v="3-Operação/Manutenção"/>
    <s v="3.4-Desgaste e deterioção esperados."/>
    <x v="0"/>
    <s v="1-Substituição"/>
    <m/>
  </r>
  <r>
    <x v="0"/>
    <x v="11"/>
    <s v="11/12/2020_x000a_OM 2023847998 – Manutenção preventiva instrumentação da B-123703B – PF: Boito_x000a_Hoje conforme programado a instrumentação atuou na preventiva dos PIT-1237323, PDIT-1237326, LIT-1237307. _x000a_O LIT estava com indicação falsa devido bloqueio da tomada de alta e liquido na tomada de baixa, normalizado. Esta falha foi identificada pela operação e reparado nesta OM._x000a_Gobis, grato pelo apoio. "/>
    <s v="NÃO"/>
    <s v="Preventiva"/>
    <m/>
    <m/>
    <x v="2"/>
    <x v="109"/>
    <s v="Bombas"/>
    <s v="Manutenção preventiva nos instrumentos"/>
    <d v="2020-12-11T08:00:00"/>
    <d v="2020-12-11T17:00:00"/>
    <d v="2018-01-01T00:00:00"/>
    <n v="9"/>
    <n v="25808.000000000058"/>
    <s v="SIM"/>
    <x v="0"/>
    <s v="NÃO"/>
    <m/>
    <m/>
    <m/>
    <m/>
    <x v="7"/>
    <s v="4-Ajuste"/>
    <m/>
  </r>
  <r>
    <x v="0"/>
    <x v="11"/>
    <s v="22/12/2020_x000a_OM 2023846878  B-123101B Substituir bomba completa (PFCEO+PST COTUR – PF: Boito_x000a_Hoje a mecânica removeu o acumulador de descarga para efetuar inspeção em suas vedações, foi constado que os oring's e também os anéis de nylon estavam bem danificados, foi efetuada a substituição de todas essas vedações. Depois efetuada a calibração do acumulador com 32,0 ar conforme FD.  Reinstalada novamente em campo,  removido libra e efetuado teste da bomba, a mesma apresentou vazão correspondente ao processo._x000a_Status – Concluído - operando."/>
    <s v="NÃO"/>
    <s v="Corretiva"/>
    <s v="Acumulador da descarga"/>
    <s v="Vedações do acumulador da descarga"/>
    <x v="2"/>
    <x v="21"/>
    <s v="Bombas"/>
    <s v="Substituição das vedações do acumulador"/>
    <d v="2020-12-22T12:20:00"/>
    <d v="2020-12-22T16:57:12"/>
    <d v="2020-12-18T12:15:21"/>
    <n v="4.6199999999371357"/>
    <n v="96.077499999955762"/>
    <s v="SIM"/>
    <x v="0"/>
    <s v="NÃO"/>
    <s v="2-Falha de Material"/>
    <s v="2.4-Desgaste"/>
    <s v="3-Operação/Manutenção"/>
    <s v="3.3-Erro de manutenção"/>
    <x v="4"/>
    <s v="1-Substituição"/>
    <m/>
  </r>
  <r>
    <x v="0"/>
    <x v="11"/>
    <s v="29/12/2020_x000a_OI 2024047368 – B-2123101B Verif. Acumulador Hidráulico - PF: Boito_x000a_Na última PST foi informado sobre a decisão de parar a B-2123101B devido à alta ocorrência de alarmes de pressão alta na descarga causando atuação de bad actors. Existe uma OM grande corretiva para atuar nesta bomba, que apresenta pequeno vazamento no primeiro cabeçote, danos nos acoplamentos elásticos e verificar a calibração dos acumuladores hidráulicos. Esta OM depende da aquisição de uma junta, que irá chegar na semana que vem. Assim, decidimos por hoje realizar esta imediata apenas no acumulador para avaliar se o comportamento melhora. Foi realizada a remoção dos dois acumuladores e ambos estavam com praticamente zero de pressão na bexiga. As mesmas estavam íntegras. Foram recalibrados com a pressão correta e reinstalados já no final do dia. Devido ao horário avançado, não foi possível testar, então combinado com o COTUR para que a bomba seja colocada para operar a noite para verificarmos se os alarmes deixam de aparecer. Ela ficará disponível mas ainda como segunda opção devido aos outros defeitos._x000a_[30/12] OP decidiu por não partir esta bomba no turno da noite e aguardar o dia para acompanharmos. Foi realizada a partida com o acompanhamento do Sobreaviso e o resultado foi o esperado: a bomba performou muito melhor, sem atingir valores de alarme de pressão alta na descarga. Indicado ao COTUR que mantivesse ela operando por esta noite para avaliarmos se volta o comportamento anormal ou não. Amanhã pretendemos parar e deixar como segunda opção._x000a_[31/12] Parada a bomba para preservá-la. Não houve mais ocorrência de alarmes de pressão alta. Segue disponível em caso de necessidade, sem restrições."/>
    <s v="NÃO"/>
    <s v="Corretiva"/>
    <s v="Acumuladores da sucção e descarga"/>
    <s v="Acumuladores da sucção e descarga"/>
    <x v="2"/>
    <x v="22"/>
    <s v="Bombas"/>
    <s v="Inspeção das bexigas e válvulas e calibração da bexiga."/>
    <d v="2020-12-29T08:15:00"/>
    <d v="2020-12-29T17:00:00"/>
    <d v="2020-10-15T18:12:00"/>
    <n v="8.7500000000582077"/>
    <n v="1790.0500000000466"/>
    <s v="SIM"/>
    <x v="0"/>
    <s v="NÃO"/>
    <s v="1-Falha Mecânica"/>
    <s v="1.1-Vazamento"/>
    <s v="3-Operação/Manutenção"/>
    <s v="3.3-Erro de manutenção"/>
    <x v="1"/>
    <s v="4-Ajuste"/>
    <m/>
  </r>
  <r>
    <x v="0"/>
    <x v="11"/>
    <s v="09/12/2020_x000a_OM 2023901491 MC-B-540001C Realizar reparo no motor (PFCEO+PST COTUR) – PF: Suzuki_x000a_09/12 - Conforme programado foi realizado a montagem dos patamares de acesso ao motor; feito raqueteamento; removida as tubulações da linha de admissão; desconectado as linhas do sistema de arrefecimento; removido a proteção do acoplamento. Após a finalização das etapas de caldeiraria e andaime, foram removidos os sensores de pressão de óleo; sensores de temperatura e pressão do ar admissão; sensor de temperatura do reservatório de água; sensores de rotação do motor e sensor de temperatura do líquido arrefecimento. A elétrica removeu os cabos do motor de arranque juntamente com cabos do banco de baterias. Atividade prossegue amanhã. _x000a_10/12 - Removido motor da base e colocado no berço ao lado do pátio de bombas, pronto para transporte externo, previsto para amanhã 11/12. Góbis, Suzuki, Bom dia, favor acompanhar o envio deste motor conforme está programado. Qualquer anormalidade favor comunicar de imediato, Favor atualizar a informação para o REDIA, grato. Status: Em andamento– indisponível _x000a_11/12 - Transportado  motor com berço para a oficina  , aguardando transporte para segunda feira_x000a_Góbis, Suzuki, Bom dia, favor acompanhar o envio deste motor conforme está programado. Qualquer anormalidade favor comunicar de imediato, Favor atualizar a informação para o REDIA de segunda feira, grato. Status: Em andamento– indisponível_x000a_14/12 - Hoje conforme programado o transporte retirou a o motor da MC-B-540001C para envio a Codema, segue em acompanhamento pelo Sup. Gobis. Status: Em andamento– indisponível _x000a_17/12 - Recebido retorno da Codema de que o motor já está desmontado em bancada e até o final do dia de hoje será enviado laudo com as peças necessárias e orçamento da mão de obra. Teremos mais novidades amanhã. Status: Em andamento – Indisponível_x000a_18/12 - Tivemos retorno em 17/12 apenas com uma estimativa e não o orçamento pois será necessário realizar retífica de várias peças que dependem de uma terceirizada. No entanto, foi adiantado que o motor está muito danificado. Além de retífica de pistões e bielas, será muito provavelmente necessário trocar o Bloco do motor. Codema informou que há bloco disponível no armazém central da Scania; entregam de 2 a 5 dias úteis na Codema para montagem. A estimativa de preços é a seguinte: de 110 a 120 mil se o bloco não der recuperação e de 80 a 100 mil se der. Ger. Flaviano já informou que só pode pagar até 50 mil. Codema informou que as empresas parceiras de retífica estão de férias e só voltam a trabalhar em 2021. Foi montado um grupo no Teams para discutir os próximos passos. A princípio, Luiz H. está verificando se há motor completo compatível na Petrobras e se temos peças internas pra fornecer para baratear o orçamento. Serão definidas algumas ações de monitoramento das outras bombas pela OP.  Status: Em andamento - Indisponível"/>
    <s v="sim"/>
    <s v="Corretiva"/>
    <s v="MC-B-540001C"/>
    <s v="MC-B-540001C"/>
    <x v="2"/>
    <x v="39"/>
    <s v="Bombas"/>
    <s v="Removido o motor e enviado para empresa externa para orçamento."/>
    <d v="2020-12-01T00:00:00"/>
    <d v="2021-01-31T23:59:00"/>
    <d v="2020-10-13T00:00:00"/>
    <n v="1487.983333333279"/>
    <n v="1176"/>
    <s v="SIM"/>
    <x v="1"/>
    <s v="NÃO"/>
    <s v="Em análise"/>
    <s v="6.4-Desconhecidos"/>
    <s v="Em análise"/>
    <s v="5.5 Desconhecida"/>
    <x v="2"/>
    <s v="2-Reparo"/>
    <m/>
  </r>
  <r>
    <x v="0"/>
    <x v="11"/>
    <s v="24/12/2020_x000a_OI 2024001021  PIT-6315101A: Norm. Funcionamento.  (B-6315101A) (PST COTUR) – PF: Suzuki_x000a_23/12 Hoje fomos acionados pela operação para verificação do PIT-6315101A que apresentou falha espúria (a princípio) vindo a derrubar o bombeio. Aberta a OI para tratamento  porem devido as atividades prioritárias do TG-C não foi possível tratar. 24/12 retirado o instrumento de campo para bancada e não identificado nenhuma anormalidade. Avaliando os dados pelo PI foi verificado que outras variáveis de processo se alteram. Instalado o transmissor em campo e segue analise da ocorrência. Não identificado nada que impeça a operação do equipamento, porem recomendado que fique como reserva.  Status: Disponível - em analise"/>
    <s v="NÃO"/>
    <s v="Corretiva"/>
    <s v="PIT-6315101A"/>
    <s v="Não identificado"/>
    <x v="2"/>
    <x v="64"/>
    <s v="Bombas"/>
    <s v="Verificação do instrumento em bancada e análise dos dados de processo"/>
    <d v="2020-12-24T07:24:00"/>
    <d v="2020-12-24T19:10:00"/>
    <d v="2018-11-07T18:00:00"/>
    <n v="11.766666666604578"/>
    <n v="18661.400000000023"/>
    <s v="SIM"/>
    <x v="0"/>
    <s v="NÃO"/>
    <s v="Em análise"/>
    <s v="6.4-Desconhecidos"/>
    <s v="Em análise"/>
    <s v="5.5 Desconhecida"/>
    <x v="2"/>
    <s v="6-Verificação"/>
    <m/>
  </r>
  <r>
    <x v="0"/>
    <x v="11"/>
    <s v="31/12/2020_x000a_OM 2024035594 - B-540001B: Norm. Sensor/Limpar Filtro Y     PF: Suzuki_x000a_Hoje foi realizada atividade programada de verificação da performance do sistema de arrefecimento do motor diesel da B-540001B. Seguindo as orientações da ARO 2020-460 que realizamos ontem, operamos a bomba A por cerca de 40 minutos para garantir sua total disponibilidade durante o trabalho na bomba B. Aproveitamos para medir a temperatura da bomba A, que operou em torno de 95°C, tanto no painel quanto medindo próximo ao sensor. Observamos novamente borbulhar a água/aditivo no reservatório do sistema de arrefecimento no momento da parada da bomba. Confirmada disponibilidade da A, foi realizada a abertura dos filtros Y do sistema de arrefecimento do MD da bomba B e encontrados limpos. Verificado então o sensor, onde também não observamos anormalidades. A bomba B operou em teste também por cerca de 40 minutos e a temperatura medida no sensor divergiu em apenas 2°C da temperatura informada no painel (95° x 97°C). Assim, concluímos que não existe problema nenhum nesta bomba. O que precisamos tratar com brevidade é somente a troca do reservatório da bomba A para avaliar se melhora a condição de ferver a água na parada. Tentaremos negociar com a Gerência a realização desta atividade assim que possível."/>
    <s v="NÃO"/>
    <s v="Corretiva planejada"/>
    <s v="B-540001B"/>
    <s v="B-540001B"/>
    <x v="2"/>
    <x v="31"/>
    <s v="Bombas"/>
    <s v="Verificação e limpeza dos filtros Y da água de resfriamento"/>
    <d v="2020-12-31T07:30:00"/>
    <d v="2020-12-31T16:00:00"/>
    <d v="2020-10-20T00:00:00"/>
    <n v="8.4999999999417923"/>
    <n v="1735.5"/>
    <s v="SIM"/>
    <x v="0"/>
    <s v="NÃO"/>
    <s v="Em análise"/>
    <s v="6.1- Nenhuma causa Encontrada"/>
    <s v="Em análise"/>
    <s v="5.1-Nenhuma causa encontrada"/>
    <x v="8"/>
    <s v="8-Teste"/>
    <m/>
  </r>
  <r>
    <x v="0"/>
    <x v="11"/>
    <s v="31/12/2020_x000a_OM 2023982617 - VE-P-3123113-4 Instalar correia e Ajustar PF: Suzuki_x000a_Realizada intervenção no P-13-4 da UAPO III que apresentava correia solta. Foi identificado que nenhuma das 5 correias estava em condição razoável, então resolvido já substituir as 5. Feita reserva 99991535/1 de 1 UND do NM 10.411.839, referente a uma correia quíntupla que está sendo utilizada para substituir estas 5 correias simples. Correia foi instalada, ajustada, ventilador testado e entregue para a OP."/>
    <s v="NÃO"/>
    <s v="Corretiva planejada"/>
    <s v="VE-P-3123113-4"/>
    <s v="Correia"/>
    <x v="7"/>
    <x v="110"/>
    <s v="Ventilador"/>
    <s v="Subsituição das correias"/>
    <d v="2020-12-31T16:02:12"/>
    <d v="2020-12-31T18:42:00"/>
    <d v="2018-11-19T15:30:00"/>
    <n v="2.6633333333884366"/>
    <n v="18552.536666666565"/>
    <s v="SIM"/>
    <x v="0"/>
    <s v="NÃO"/>
    <s v="1-Falha Mecânica"/>
    <s v="1.5-Afrouxamento"/>
    <s v="3-Operação/Manutenção"/>
    <s v="3.4-Desgaste e deterioção esperados."/>
    <x v="4"/>
    <s v="1-Substituição"/>
    <m/>
  </r>
  <r>
    <x v="0"/>
    <x v="11"/>
    <s v="05/12/2020_x000a_OI 2023916002 - C-3123102A – SD Atuação TALL-31231942A – PF: Boito_x000a_Fomos acionados pela COTUR por volta das 16h20 com a informação da SD do compressor de propano C-3123102A devido atuação do TALL-31231942A, foi colocado o compressor B em operação sem maiores problemas. Mobilizamos apoio de automação para realizar análise de falha deste evento. Após verificar lógica do CLP do compressor, foi verificado que os alarmes PAHH_31231912A e TALL_31231942A possuem timer de 60s para atuação. E não tiveram variação que justifique os alarmes. O TALL-31231942A é gerado pela lógica de SuperHeat utilizando o PIT_31231912A e TIT_31231902A. Após verificar, foi encontrado na lógica de primeiro evento trip nos 2 instrumentos TIT_942 e PIT_912. Verificando os blocos de tratamento de sinal, verificado que os 2 encontravam-se com “FLH” atuado, chegando a conclusão que, o instrumento PIT_31231912A gerou o problema. Verificado que o canal do PLC referente ao mesmo está com status de “BrokenWire”. Após verificação pela instrumentação no campo, constatamos que o PIT_912 estava apagado. Foi negociado a emissão de PT imediata para intervenção pela instrumentação amanhã no primeiro horário._x000a_06/12 - Hoje após a liberação de PT imediata pelo GAT tivemos intervenção corretiva no compressor de propano A da adequação para sanar a falha no PIT-912ª (Pressão da descarga do 1º estágio). Houve atraso na liberação desta PT devido à chuva intensa ao longo de todo o dia. Superada essa etapa, foi realizada verificação geral em toda a malha no instrumento, no campo que instrumento estava integro, conexões e vedações ok, constatado ausência de alimentação. Verificamos no painel de campo tanto a entrada analógica do PLC quanto o fusível do cabeamento, ambos estavam ok. Partimos então para abertura da caixa de junção (JBA-3113102A) para verificar o as conexões internas do cabo do instrumento. Foi constatado que os dois bornes de interligação deste instrumento estavam danificados, foi realizada a troca por sobressalentes, normalizando a indicação do mesmo. Aproveitamos para dar um pente fino em toda a JBA (TB1 e TB2), foram verificados mais quatro bornes estavam danificados, todos eles foram trocados também. Essa caixa de junção não tinha registro/identificação se tinha sido feito algum tipo de preventiva, por isso, será necessário realizar como abrangência de verificação em todas JB´s de campo, sejam analógicas ou digitais de forma a evitar este tipo de falha. Uma das possíveis hipóteses para ter causado este tipo de falha e a vibração característica deste tipo de compressor, essa caixa é localizada bem lateral no compressor. Obs.: Os bornes danificados foram encaminhados para o laboratório da instrumentação para aprofundarmos a análise de falha junto com o ponto focal da engenharia. Por volta das 14h30 o equipamento liberado para operação sem restrições._x000a_GPI-Instrumentação: Leandro, por gentileza abrir uma nota ZS/OM para reaperto geral nas caixas de junção de campo tanto as analógicas ou digitais (JBA-3123101A/B e JBD -3123101A/B), favor verificar também se o plano de preventiva contempla essas JB no campo, caso negativo favor viabilizar junto ao_x000a_TM Fazzini a revisão do mesmo. Como foi aberta um RTA pela operação para este evento, com essas ações deixando tudo bem amarrado para tratamento e as devidas ações de abrangência."/>
    <s v="sim"/>
    <s v="Corretiva"/>
    <s v="PIT-31231912A"/>
    <s v="Borne da caixa de passagem"/>
    <x v="1"/>
    <x v="8"/>
    <s v="Controle e monitoramento"/>
    <s v="Substituição do borne"/>
    <d v="2020-12-05T16:01:00"/>
    <d v="2020-12-06T16:57:58"/>
    <d v="2020-11-13T17:00:00"/>
    <n v="24.949444444442634"/>
    <n v="527.01666666660458"/>
    <s v="SIM"/>
    <x v="1"/>
    <s v="SIM"/>
    <s v="2-Falha de Material"/>
    <s v="2.5-Fratura/Quebra"/>
    <s v="3-Operação/Manutenção"/>
    <s v="3.3-Erro de manutenção"/>
    <x v="2"/>
    <s v="1-Substituição"/>
    <m/>
  </r>
  <r>
    <x v="0"/>
    <x v="11"/>
    <s v="09/12/2020_x000a_OM 2023869028 C-123102C Norm. Indicação TIT-1231505C (PST COTUR – ARO 2020-389) – PF: Boito_x000a_09/12 - Concluído a montagem do guarda corpo de proteção para atuação no TIT-505C pela instrumentação amanhã. Status: Em andamento– operando_x000a_10/12 - Hoje a Instrumentação atuou na verificação do TIT, não identificando nenhuma anormalidade. Foi checado todo circuito, removido o sensor para oficina, Realizado testes e montado em campo.  Realizado inspeção no instrumento, Loop Test e concluída a intervenção. Não foi identificado uma causa clara, e em análise pelo Caleiras e equipe de instrumentação definido por manter o force ainda por um período de acompanhamento e programar uma verificação completa da JB (flex IO) não recomendado em operação. Recomendado manter no portal._x000a_Status:  Em acompanhamento – Operando."/>
    <s v="NÃO"/>
    <s v="Corretiva planejada"/>
    <s v="TIT-1231505C"/>
    <s v="Não identificado"/>
    <x v="1"/>
    <x v="9"/>
    <s v="Controle e monitoramento"/>
    <s v="Verificação da malha"/>
    <d v="2020-12-10T07:00:00"/>
    <d v="2020-12-10T19:00:00"/>
    <d v="2020-11-14T19:00:00"/>
    <n v="12"/>
    <n v="612"/>
    <s v="NÃO"/>
    <x v="0"/>
    <s v="NÃO"/>
    <s v="Em análise"/>
    <s v="6.4-Desconhecidos"/>
    <s v="Em análise"/>
    <s v="5.5 Desconhecida"/>
    <x v="4"/>
    <s v="6-Verificação"/>
    <m/>
  </r>
  <r>
    <x v="0"/>
    <x v="11"/>
    <s v="21/12/2020_x000a_OM 2022777212 C-123102B: Revisar Válvulas SDV's (Ação de Abrangência de RTA – PF: Boito)_x000a_Conforme programado foi realizado intervenção nas SDV-1231503B/504B do propano B para a substituição das reguladora de ar, solenoide e bloco pneumático conforme recomendação técnica da equipe de engenharia em atendimento ação de abrangência do RTA 2020-001459-A-RTA-002. No entanto, foi necessária extensão de horário pela equipe da G&amp;E até as 19h15 devido dificuldades no ajuste dos limites de posição dessas duas SDV´s, a informação passada foi que houve dificuldade devido a necessidade de apoio de automação para limpar falha de posição nas SDV, só após isso foi possível fazer os ajustes em campo. Após intervenção, foi realizado teste funcional com sucesso em ambas as válvulas. Máquina segue disponível.  Status: Reprogramar – disponível "/>
    <s v="NÃO"/>
    <s v="Preventiva"/>
    <m/>
    <m/>
    <x v="1"/>
    <x v="30"/>
    <s v="Sistema de lubrificação"/>
    <s v="Revisão da SDV. Não concluída."/>
    <d v="2020-12-21T08:30:00"/>
    <d v="2020-12-21T18:45:00"/>
    <d v="2020-11-11T17:00:00"/>
    <n v="10.250000000058208"/>
    <n v="951.49999999988358"/>
    <s v="SIM"/>
    <x v="0"/>
    <s v="NÃO"/>
    <m/>
    <m/>
    <m/>
    <m/>
    <x v="7"/>
    <s v="10-Revisão geral"/>
    <m/>
  </r>
  <r>
    <x v="0"/>
    <x v="11"/>
    <s v="25/12/2020_x000a_OI 2024018988  C-123102A   -   TIT-1231507A conexões soltas – PF: Boito_x000a_Hoje fomos acionados pelo Cotur informando que foi identificado pelo operador na Ronda operacional que o TIT 507A estava com o cabeçote solto no campo. Emitida Ordem Imediata , acionada a Instrumentação para intervenção emitida ARO 2020 – 458 e realizado o reaperto das conexões/ união/ cabeçote e inspecionado/ reapertado as conexões elétricas. OK.  Obs: a indicação não chegou falhar, porem se optou por manter a ARO ativa para acompanhamento durante o final de semana. A linha está com vibração muito alta que levou ao desprendimento. Esta linha foi colocada a junta de expansão,  há um novo ponto de medição de temperatura TIT-1231508 A/B/C que não concluímos a ligação, precisamos verificar em que ponto ficou parada esta atividade e retomar para eliminar este gatilho. Caleiras, se puder avaliar e dar um retorno , grato. Status: Concluído_x000a_26/12 - Após intervenção realizada no TIT-1231507A realizada em 25/12, o instrumento apresentou estabilidade  na indicação e com isso hoje foi removido o force do instrumento com sucesso e dado baixa na ARO 2020-458 e na PST COTUR. Status: Concluído - Operando"/>
    <s v="NÃO"/>
    <s v="Corretiva"/>
    <s v="TIT-1231507A"/>
    <s v="Conexões"/>
    <x v="1"/>
    <x v="6"/>
    <s v="Controle e monitoramento"/>
    <s v="Reaperto das conexões"/>
    <d v="2020-12-25T07:00:00"/>
    <d v="2020-12-25T18:17:46"/>
    <d v="2020-11-28T17:00:00"/>
    <n v="11.296111111238133"/>
    <n v="637.99999999988358"/>
    <s v="NÃO"/>
    <x v="0"/>
    <s v="NÃO"/>
    <s v="1-Falha Mecânica"/>
    <s v="1.5-Afrouxamento"/>
    <s v="1-Projeto"/>
    <s v="1.2-Materiais Inadequado"/>
    <x v="4"/>
    <s v="4-Ajuste"/>
    <m/>
  </r>
  <r>
    <x v="0"/>
    <x v="11"/>
    <s v="26/12/2020_x000a_OI 2024020937 - C-3123102A Travamento da Slide 1o. estagio  26/12 – PF: Boito - Hoje a MI foi acionada pelo COTUR para verificar o travamento da slide do Propano A. Emitida OI e acionada a instrumentação. Em campo a Instrumentação identificou que a solenoide de carga não estava atuando, substituída por uma nova e restabelecido o controle. Lembrando que há uma OM para cada compressor incluído a troca de todas as solenoides, já sem o acrílico e revisão do sistema hidráulico. _x000a_Status: Concluído - Disponível"/>
    <s v="NÃO"/>
    <s v="Corretiva"/>
    <s v="Slide do 1º estágio"/>
    <s v="Solenoide"/>
    <x v="1"/>
    <x v="8"/>
    <s v="Controle e monitoramento"/>
    <s v="Substituição da solenoide"/>
    <d v="2020-12-25T07:00:00"/>
    <d v="2020-12-26T17:53:59"/>
    <d v="2020-12-06T16:57:58"/>
    <n v="34.899722222238779"/>
    <n v="446.03388888883637"/>
    <s v="SIM"/>
    <x v="0"/>
    <s v="NÃO"/>
    <s v="4-Falha Elétrica"/>
    <s v="4.2-Circuito aberto"/>
    <s v="3-Operação/Manutenção"/>
    <s v="3.3-Erro de manutenção"/>
    <x v="2"/>
    <s v="1-Substituição"/>
    <m/>
  </r>
  <r>
    <x v="0"/>
    <x v="11"/>
    <s v="30/12/2020_x000a_OM 2023279425 - AQ-C-123102B-02 - Medir e inspecionar PF: Boito_x000a_Realizada intervenção de elétrica nas resistências de aquecimento do propano B. Acessados terminais dos resistores de aquecimento, realizado as medições necessárias e não encontrado anomalias. Ordem de manutenção solicitava apenas as medições dos resistores, porém será necessária uma análise de toda a malha do sistema tanto na parte de controle como na parte de potência. Deverá ser melhor delineada para continuidade._x000a_Status: Reprogramar – Disponível"/>
    <s v="NÃO"/>
    <s v="Intervenção por condição"/>
    <s v="AQ-C-123102B-02"/>
    <s v="Não identificado"/>
    <x v="1"/>
    <x v="30"/>
    <s v="Sistema de lubrificação"/>
    <s v="Verificação da resistência dos resistores"/>
    <d v="2020-12-30T07:00:00"/>
    <d v="2020-12-31T18:34:16"/>
    <d v="2020-12-21T18:45:00"/>
    <n v="35.571111111086793"/>
    <n v="204.24999999994179"/>
    <s v="SIM"/>
    <x v="0"/>
    <s v="NÃO"/>
    <s v="Em análise"/>
    <s v="6.4-Desconhecidos"/>
    <s v="Em análise"/>
    <s v="5.5 Desconhecida"/>
    <x v="1"/>
    <s v="6-Verificação"/>
    <m/>
  </r>
  <r>
    <x v="0"/>
    <x v="11"/>
    <s v="31/12/2020_x000a_OI 2024050797 - B-C-123102A-03A Não parte PF: Boito_x000a_Informado pelo COTUR hoje na parte da manhã que a bomba A do segundo estágio do propano A da fase 1 não estava partindo. Bomba B está operando com baixa performance, mesmo tendo ajustado no máximo o parafuso de regulagem. Envolvido TM Danilo que indiciou sinal de falha elétrica XA e a CCT que realizou apenas um reset na gaveta para tentar tirar a falha, sem sucesso. Foi então criada esta ordem imediata para intervenção. Devido à alta queda na performance da bomba, foi necessário trocar de compressor antes de intervirmos. Compressor B partiu sem problemas. Atividade foi liberada somente por volta de 16h pois houve entendimento da OP e SMS de que não se pode liberar atividade com gaveta inserida em Subestação durante Alerta Vermelho de descargas atmosféricas. Somente após o término da incidência de raios a atividade foi liberada. Foram feitos todos os testes necessários com apoio da equipe da CCT com a gaveta extraída e ela se mostrou sem problemas. Estávamos partindo para iniciar a verificação em campo quando decidimos fazer um último teste com a gaveta inserida. Ao tentar inserir a gaveta, a tomada apresentou agarramento. Foi então removida novamente, lubrificada e re-inserida sem dificuldades. Após esta inserção, o teste foi feito e a bomba partiu com sucesso. Foram feitas mais algumas tentativas de partida, todas com sucesso. Concluímos então que o defeito estava na tomada da gaveta, que está agarrando. GPI irá programar uma ordem específica para troca desta tomada."/>
    <s v="sim"/>
    <s v="Corretiva"/>
    <s v="B-C-123102A-03A"/>
    <s v="Gaveta"/>
    <x v="1"/>
    <x v="6"/>
    <s v="Sistema de lubrificação"/>
    <s v="Realizada lubrificação na gaveta."/>
    <d v="2020-12-31T13:14:01"/>
    <d v="2020-12-31T18:30:00"/>
    <d v="2020-12-25T18:17:46"/>
    <n v="5.2663888888782822"/>
    <n v="138.9375"/>
    <s v="SIM"/>
    <x v="0"/>
    <s v="NÃO"/>
    <s v="1-Falha Mecânica"/>
    <s v="1.6-Emperramento"/>
    <s v="3-Operação/Manutenção"/>
    <s v="3.3-Erro de manutenção"/>
    <x v="3"/>
    <s v="4-Ajuste"/>
    <m/>
  </r>
  <r>
    <x v="0"/>
    <x v="11"/>
    <s v="02/12/2020_x000a_2023896451- C-123701A Trinca em spool de dreno – PF: Suzuki_x000a_Realizado dois cordões de solda. Amanhã o serviço continua com a sopragem das linhas e desraqueteamento._x000a_03/12 - Realizado a sopragem e desraquetado."/>
    <s v="NÃO"/>
    <s v="Corretiva"/>
    <s v="Spool de dreno"/>
    <s v="Solda"/>
    <x v="0"/>
    <x v="1"/>
    <s v="Compressor"/>
    <s v="Realizado reparo com solda"/>
    <d v="2020-12-01T00:00:00"/>
    <d v="2020-12-03T17:00:00"/>
    <d v="2020-10-20T00:00:00"/>
    <n v="65.000000000058208"/>
    <n v="1008"/>
    <s v="SIM"/>
    <x v="0"/>
    <s v="NÃO"/>
    <s v="2-Falha de Material"/>
    <s v="2.5-Fratura/Quebra"/>
    <s v="1-Projeto"/>
    <s v="1.1-Capacidade Inadequada"/>
    <x v="2"/>
    <s v="2-Reparo"/>
    <m/>
  </r>
  <r>
    <x v="0"/>
    <x v="11"/>
    <s v="06/12/2020_x000a_INFORMATIVO: C-123701B – SD atuação do VAH-402B – PF: Suzuki_x000a_Por volta das 17h15 tivemos a informação da OP do SD do compressor de reciclo C-123701B devido vibração elevada (VAH-1237402B. Mobilizada a equipe do sobreaviso de mecânica para avaliação preliminar em campo. Após avaliação foi constatada a quebra da lâmina do lado do motor. Verificamos que indicação do sensor VT-402B ultrapassou 6,5mm/s por volta das 15h10 gerando SD da máquina. Com essa falha foi colocado o compressor A em operação sem maiores anormalidades. Em alinhamento junto lideranças foi definido por iniciar as atividades de troca das lâminas amanhã logo no primeiro horário, verificamos a disponibilidade de material em estoque. Em paralelo será mobilizado o ponto focal da MI para análise mais aprofundada em conjunto com a equipe do suporte técnico da operação. Equipamento indisponível._x000a_07/12 - Hoje tivemos a liberação de atividade imediata pelo GAT para atividade de substituição das lâminas do compressor de reciclo C-123701B pela equipe de mecânica. Atividade foi iniciada por volta das 10h00 devido a aplicação da libra da máquina juntamente com a liberação da PT em campo. Superada essa etapa, iniciado atividade, foram removidas lâminas danificadas, ambas estavam rompidas. Em seguida, foram instaladas as lâminas novas sobressalentes, não foi reportado nenhum tipo de avaria nos demais componentes, ou seja, tanto carretel quanto os parafusos estavam íntegros. Atividade prossegue amanhã com realização da conferência do alinhamento, se tudo correr bem devemos recompor a tampa e restabelecer o compressor por volta da hora do almoço. Obs.: Hoje tivemos também acompanhamento do Eng. Suzuki na intervenção em campo, foi designado também pela operação o Eng. Chiquito para realizar análise de falha conjunta deste evento de quebra das lâminas. Em avaliação preliminar a o indicativo da possibilidade de alguns parâmetros estarem fora do padrão, podendo ter ocasionado acumulo de condensado no interior da máquina. Será emitida uma nota técnica conjunta amanhã com informação mais precisa pela equipe de engenharia._x000a_08/12 - Dado prosseguimento na atividade corretiva em campo. Foi verificado o alinhamento do compressor.  O alinhamento axial, está dentro dos limites de tolerância; o alinhamento radial está no limite da tolerância. Foi incluso na OM o relatório do alinhamento. Conforme recomendação da equipe de engenharia, foi realizada o giro do eixo do compressor manualmente. Houve a movimentação sem maiores dificuldades no sentido no sentido de rotação do motor, mais ou menos dez vezes, não foi verificada nenhuma anomalia durante os giros. Equipe de engenharia Suzuki e Chiquito, seguem realizando análise de falha deste evento de quebra das lâminas. Amanhã já devemos ter um parecer consolidado MI e OP para apresentação ao corpo gerencial. Equipamento liberado por volta das 16h00. Solicitado a baixa no PFCEO para COTUR._x000a_09/12 - Análise de Falha : Eng. Suzuki enviou nota técnica informando que segue em andamento análise de falha do acoplamento do C-123701B. Estamos focados na questão pertinente a formação de condensado nos períodos de operação do compressor. Porém, há alguns outros fatores que podem estar associados a falha do acoplamento e que estão sendo analisados: O torque médio real medido nos compressores está mais alto que o previsto em projeto executivo. Este item está sendo tratado junto à NEA; Drenagem das garrafas de sucção do 1P1E, 2P1E, 2P2E. Será realizada reunião junto à NEA para esclarecimentos. Neste instante, está pendente a avaliação do volume de condensado em cada garrafa de sucção e descarga no C-123701B. Amanhã ele virá na unidade para acompanhar essa a operação de drenagem. Está agendado para amanhã também a reunião inicial para tratamento do RTA 2020-016208-A-RTA TRIP do C-123701B por VAH-1237402B especifico para tratamento dessa falha da quebra de lâminas do compressor de reciclo B."/>
    <s v="sim"/>
    <s v="Corretiva"/>
    <s v="C-123701B"/>
    <s v="Acoplamento"/>
    <x v="0"/>
    <x v="7"/>
    <s v="Transmissão de força"/>
    <s v="Substituição das lâminas do acoplamento"/>
    <d v="2020-12-06T17:14:48"/>
    <d v="2020-12-12T10:00:00"/>
    <d v="2020-11-16T00:00:00"/>
    <n v="136.75333333335584"/>
    <n v="497.24666666658595"/>
    <s v="SIM"/>
    <x v="1"/>
    <s v="NÃO"/>
    <s v="Em análise"/>
    <s v="6.4-Desconhecidos"/>
    <s v="Em análise"/>
    <s v="Em análise"/>
    <x v="2"/>
    <s v="1-Substituição"/>
    <m/>
  </r>
  <r>
    <x v="0"/>
    <x v="11"/>
    <s v="07/12/2020_x000a_OI 2023920069 -AQ-123701A-01 – Corrigir Falha de Funcionamento (PRD COTUR) – PF: Suzuki_x000a_Acionado a manutenção por volta das 09h00 com a informação da OP da falha no aquecedor de água do compressor de reciclo C-123701A em operação. Foi autorizado PT imediata pelo GAT. Mobilizamos apoio da CCT Bruno para avaliar a falha. Em campo foi verificado que a falha na tela da ECOS era devido ao painel do aquecedor não estar ligado. A gaveta desligada no K-13 e também a condição de liga do aquecedor estava em remoto, nessa condição ele não liga de forma automática. Foi realizada energização da gaveta e passado o controle para local restabelecendo a partida automática do aquecedor. Feito isso, o equipamento entrou em operação sem anormalidades, não foi necessária a emissão e PT, pois não houve intervenção corretiva no equipamento. Equipamento segue operando sem restrições."/>
    <s v="NÃO"/>
    <s v="Corretiva"/>
    <s v="AQ-123701A-01"/>
    <s v="Nenhum"/>
    <x v="0"/>
    <x v="1"/>
    <s v="Compressor"/>
    <s v="Realziada orientação a operação"/>
    <d v="2020-12-07T14:00:00"/>
    <d v="2020-12-07T14:20:00"/>
    <d v="2020-12-03T17:00:00"/>
    <n v="0.33333333319751546"/>
    <n v="93"/>
    <s v="NÃO"/>
    <x v="0"/>
    <s v="NÃO"/>
    <s v="6-Miscelâneas"/>
    <s v="6.3-Outros"/>
    <m/>
    <m/>
    <x v="4"/>
    <s v="12-Outra"/>
    <m/>
  </r>
  <r>
    <x v="0"/>
    <x v="11"/>
    <s v="16/12/2020_x000a_OI 2023961123 - OI-PZIT-31231010: Norm. Indic(V-3123101) (PST COTUR) – PF: Suzuki_x000a_16/12 - Hoje pela manhã fomos informados pela OP de ocorrência de queda do C-3123701B durante a madrugada, em consequência de falha espúria do PZIT-31231010, que foi a zero sem motivo aparente. Devido à UAPO III estar parada, não houve a queda desta planta, somente do compressor de reciclo. OP by-passou o instrumento via Matriz Causa x Efeito e partiu novamente o compressor. Elaborado ARO 2020-446 para manter o instrumento by-passado em caso de necessidade partir a UAPO. Criada então esta Ordem Imediata para verificação da Instrumentação. Foi necessário montagem de patamar para acesso ao transmissor. Assim, equipe iniciou atuação somente a tarde. O instrumento estava com display apagado e foi desligado/ligado novamente, voltando a operar aparentemente OK. Foi verificado o painel de rearranjo, CJs, medido isolação, reapertado bornes e não foram identificadas anormalidades. A suspeita é de problema intermitente relacionado à eletrônica do transmissor. Em conversa dom Eng. Ranieri, foi esclarecido que o transmissor é SIL2 desde o projeto ASA. Envolvido GPI que não identificou disponibilidade de sobressalente para troca. Mas foram levantados alguns NMs compatíveis para possível PTM. Amanhã daremos continuidade na busca por um sobressalente. Por ora, a recomendação é de manter o ARO ativo. Status: Em andamento – Disponível_x000a_17/12 - Confirmado compatibilidade do NM 10.662.746 disponível como estoque excedente na REPLAN. Envolvido Mauro SBS para fazer a negociação. NM foi estendido para nosso centro logo pela manhã, realizada reserva e o PTM 4510636231 foi emitido. Recebemos fotos do transmissor que foi confirmado compatível pelo TM Caleiras. Alinhado com Coord. Paulo de Tarso para que seja coletado amanhã cedo. Assim, teremos o material à tarde e prosseguiremos com a substituição no sábado. Status: Em andamento – Disponível (ARO ativo)_x000a_18/12 - Recebido material no período da tarde. O transmissor tem algumas pequenas diferenças do modelo instalado aqui na UTGCA: possui a célula de carga em uma castanha externa, é de pressão diferencial. Amanhã iremos avaliar se haverá alguma dificuldade a mais na instalação por conta desta diferença. Status: Em andamento – Disponível (ARO ativo)_x000a_19/12 - Realizado com sucesso a substituição do transmissor, após calibração e testes em bancada. Quanto à instalação, não houve nenhuma dificuldade. O instrumento ficou bem fixado. A única diferença é que ele está com a indicação lateral e não no sentido vertical. ARO segue ativa por mais um dia para acompanhamento. Status: Concluído - Disponível"/>
    <s v="NÃO"/>
    <s v="Corretiva"/>
    <s v="PZIT-31231010"/>
    <s v="PZIT-31231010"/>
    <x v="0"/>
    <x v="18"/>
    <s v="Controle e Monitoramento"/>
    <s v="Substituição do sensor."/>
    <d v="2020-12-16T03:46:00"/>
    <d v="2020-12-16T04:01:00"/>
    <d v="2020-05-25T11:00:00"/>
    <n v="0.24999999994179234"/>
    <n v="4912.7666666666628"/>
    <s v="NÃO"/>
    <x v="0"/>
    <s v="NÃO"/>
    <s v="3-Falha na Instrumentação"/>
    <s v="3.3- Sinal/Indicação/Alarme falso"/>
    <s v="Em análise"/>
    <s v="5.5 Desconhecida"/>
    <x v="2"/>
    <s v="1-Substituição"/>
    <m/>
  </r>
  <r>
    <x v="0"/>
    <x v="11"/>
    <s v="OI 2022031165 - UPS 514401-B Corrigir anomalia TRIP falha por falta de fase_x000a_Observado em ronda no K-23 falha no UPS-514401B. Ainda em avaliação e aguardando finalização de contrato global do G&amp;E de UPS-514401B. Em andamento ronda na UPS-A, que está em operação. (CONTINUA FALHA MÊS ANTERIOR)"/>
    <s v="NÃO"/>
    <s v="Corretiva"/>
    <s v="Inversor"/>
    <s v="Placa Eletrônica"/>
    <x v="10"/>
    <x v="105"/>
    <s v="Painel elétrico"/>
    <s v="Falha em avaliação - Foi definida sistemática de rondas para a UPS-514401A, que está mantendo a alimentação crítica para as cargas da SE-5144"/>
    <d v="2020-12-01T00:00:00"/>
    <d v="2021-01-31T23:59:00"/>
    <d v="2018-01-01T00:00:00"/>
    <n v="1487.983333333279"/>
    <n v="25560"/>
    <s v="SIM"/>
    <x v="0"/>
    <s v="NÃO"/>
    <s v="4-Falha Elétrica"/>
    <s v="Em análise"/>
    <s v="5-Miscelâneas"/>
    <s v="5.0-Miscelâneas - geral"/>
    <x v="0"/>
    <m/>
    <m/>
  </r>
  <r>
    <x v="0"/>
    <x v="11"/>
    <s v="OI 2023846733  -  Falha na UPS-123001A do k-24_x000a_Continuação do mês anterior. WEG está fabricando novas UPS para envio a UTGCA. Prazo: Fev/2021. Sistema continua operando em L para a UPS B_x000a_"/>
    <s v="NÃO"/>
    <s v="Corretiva"/>
    <s v="Placa de medição de tensão de saída"/>
    <s v="Conector"/>
    <x v="10"/>
    <x v="107"/>
    <s v="Painel elétrico"/>
    <s v="Realizado reaperto em conector de sinal de tensão. Proposto pela WEG a troca por modelo novo, mais confiável."/>
    <d v="2020-12-01T00:00:00"/>
    <d v="2021-01-31T23:59:00"/>
    <d v="2018-01-01T00:00:00"/>
    <n v="1487.983333333279"/>
    <n v="25560"/>
    <s v="SIM"/>
    <x v="0"/>
    <s v="NÃO"/>
    <s v="3-Falha na Instrumentação"/>
    <s v="3.3- Sinal/Indicação/Alarme falso"/>
    <s v="2-Fabricação/Instalação"/>
    <s v="2.1-Erro de Fabricação"/>
    <x v="2"/>
    <s v="4-Ajuste"/>
    <m/>
  </r>
  <r>
    <x v="0"/>
    <x v="11"/>
    <s v="OI 2023943379 -  SE-1230- Verificar/Corrigir Falha Painéis Distribuição – PF: Fernando_x000a_10/12 - Hoje as 13hs ocorreu o desarme do PN-123004 acarretando o desarme do C-3123102B e periféricos, acarretando a parada da UAPO3. Em avaliação da falha foi identificado pelo TM Rodney o desarme do DJ10.1 e DJ11.1 no PN-123002 que alimentam o circuito do TP da barra B do PN02, que por sua vez alimenta o PN-4. A falha deste circuito faz com que o rele de proteção deixe de enxergar a tensão da barra e desligue a mesma por proteção._x000a__x000a_Foram realizados testes de isolação em todas as gavetas do PN04. Além de inspeção em seu barramento e medição de isolação no conjunto reator/barramento. Também foi inspecionado o DJ alimentador do PN-04, proveniente do PN-02. Não encontrada a cauda do curto monofásico para terra ocorrido. _x000a__x000a_Foi identificado que os TPs do PN02 estão com ligações incorretas (primário aterrado). Será alterada a ligação, conforme ação prevista em 2020-016449-RTA, em momento oportuno ._x000a_"/>
    <s v="NÃO"/>
    <s v="Corretiva"/>
    <s v="Transformador de Potencial"/>
    <s v="TP"/>
    <x v="10"/>
    <x v="111"/>
    <s v="Painel elétrico"/>
    <s v="Inspecionado todo o painel. Realizada troca dos DJs do TP por fusíveis e Foi identificado que os TPs do PN02 estão com ligações incorretas (primário aterrado). Será alterada a ligação, conforme ação prevista em 2020-016449-RTA, em momento oportuno"/>
    <d v="2020-12-10T13:45:00"/>
    <d v="2020-12-12T12:00:00"/>
    <d v="2018-01-01T00:00:00"/>
    <n v="46.250000000058208"/>
    <n v="25789.749999999942"/>
    <s v="SIM"/>
    <x v="1"/>
    <s v="NÃO"/>
    <s v="4-Falha Elétrica"/>
    <s v="4.1-Curto Circuito"/>
    <s v="1-Projeto"/>
    <s v="1.1-Capacidade Inadequada"/>
    <x v="2"/>
    <s v="3-Modificação"/>
    <m/>
  </r>
  <r>
    <x v="0"/>
    <x v="11"/>
    <s v="2023842128 - GE-513201B REALIZAR LUBRIFICAÇÃO E INSPEÇÃO NO WHRU DO TG-B – PF: Lucas_x000a_Durante a liberação da área, foi verificado que a matriz de libra estava incorreta, voltado para o planejamento e refeito a nova matriz. Superado essa parte de libra, iniciado a inspeção e foi verificado travamento nos dois primeiros damper pela parte interna do whru. Por isso foi solicitado uma PT extra para a caldeiraria e andaime para desbastarem todos os pontos de atritos no sábado, em paralelo essa atividade também será feita iniciada a lubrificação dos mancais._x000a__x000a_"/>
    <s v="NÃO"/>
    <s v="Corretiva"/>
    <s v="Dampers do WHRU"/>
    <s v="Mancais dos dampers"/>
    <x v="4"/>
    <x v="13"/>
    <s v="Exaustão"/>
    <s v="Conforme observações"/>
    <d v="2020-12-04T08:20:00"/>
    <d v="2020-12-04T18:00:00"/>
    <d v="2020-11-18T18:00:00"/>
    <n v="9.6666666667442769"/>
    <n v="374.33333333325572"/>
    <s v="NÃO"/>
    <x v="0"/>
    <s v="NÃO"/>
    <s v="1-Falha Mecânica"/>
    <s v="1.6-Emperramento"/>
    <s v="3-Operação/Manutenção"/>
    <s v="3.3-Erro de manutenção"/>
    <x v="3"/>
    <s v="10-Revisão geral"/>
    <m/>
  </r>
  <r>
    <x v="0"/>
    <x v="11"/>
    <s v="2023842128 - GE-513201B REALIZAR LUBRIFICAÇÃO E INSPEÇÃO NO WHRU DO TG-B – PF: Lucas_x000a_05/12 - Hoje conforme combinado tivemos apoio extraprogramado das equipes de caldeiraria e andaime em apoio a mecânica na atividade de lubrificação e inspeção do WHRU. Foi realizado a desmontagem dos três mancais laterais lado LOA para realização de limpeza e lubrificação em oficina. Houve dificuldade em remover estes mancais do campo. Todos eles estavam com bastante oxidação e com ferrugem interna. Foi realizada retífica pela equipe de Caldeiraria no pipeshop, obtendo resultado muito bom. Após retificação dos mancais, os mesmos foram montados com menos dificuldade, exceto o mancal 1V. Aplicada graxa recomendada a instalada nova junta. Os 3 mancais foram instalados em posição oposta do original, para que qualquer pequena ovalização esteja agora em lado oposto ao peso do eixo. No caso dos mancais horizontais foram bem mais tranquilos de realizar a limpeza e lubrificação, todos os estavam sem folgas entre os eixos e mancais. Na inspeção interna foi realizada algumas correções nos pontos que foram identificados como pontos de proximidade elevada. Durante a montagem, foi verificado pelo TM Luciano e TM Davi que 3 dos 4 parafusos que fixam o mancal 1V (LOA Vertical) espanaram a rosca. No entanto, segundo análise da equipe, não haverá dificuldade em corrigir, sem necessidade de apoio da caldeiraria. Os demais mancais do lado do cilindro montados com sucesso, aplicando graxa para alta temperatura. Tivemos também o apoio do Eng. Danilo Gonzaga na elaboração do passo a passo da intervenção realizada em campo. Obs.: Foi necessária emissão de reserva de duas unidades do NM 10.496.529 Graxa lub. lt c/500g reserva 99447715-1 para uso nessa demanda. Atividade prossegue amanhã somente com apoio da mecânica da G&amp;E. Será realizado a remoção dos mancais LOA superiores para limpeza e lubrificação juntamente com o reparo dos parafusos espanados do mancal 1V LOA._x000a__x000a__x000a_"/>
    <s v="NÃO"/>
    <s v="Corretiva"/>
    <s v="Dampers do WHRU"/>
    <s v="Mancais dos dampers"/>
    <x v="4"/>
    <x v="13"/>
    <s v="Exaustão"/>
    <s v="Conforme observações"/>
    <d v="2020-12-05T08:00:00"/>
    <d v="2020-12-05T19:00:00"/>
    <d v="2020-12-04T18:00:00"/>
    <n v="10.999999999883585"/>
    <n v="14.000000000058208"/>
    <s v="NÃO"/>
    <x v="0"/>
    <s v="NÃO"/>
    <s v="1-Falha Mecânica"/>
    <s v="1.6-Emperramento"/>
    <s v="3-Operação/Manutenção"/>
    <s v="3.3-Erro de manutenção"/>
    <x v="3"/>
    <s v="10-Revisão geral"/>
    <m/>
  </r>
  <r>
    <x v="0"/>
    <x v="11"/>
    <s v="2023842128 - GE-513201B REALIZAR LUBRIFICAÇÃO E INSPEÇÃO NO WHRU DO TG-B – PF: Lucas_x000a_06/12 - Hoje devido à chuva intensa ao longo do todo o dia na unidade não conseguimos avançar muito nessa tarefa. Assim que chuva amenizou no período da tarde conseguimos finalizar a limpeza e lubrificação nos três mancais laterais lado LA, os mancais estavam condições boas, não foi identificada nenhuma degradação, após a lubrificação os mesmos foram recompostos. Tentamos iniciar a remoção dos três mancais que faltam na parte superior lado LOA, mas devido à dificuldade na remoção e chuva tivemos de abortar essa etapa para amanhã. Na oficina não encontramos cossinete na medida adequada para fazer o reparo nos parafusos do mancal 1V que permanece preso com somente um dos quatro parafusos em campo. Equipe já levantou a especificação para compra desta ferramenta amanhã com apoio do Antonino. Será necessário a compra de cossinete e porta cossinete de 20mm com passo de 2,5 para recuperar a rosca dos parafusos em campo. Devido a necessidade de continuidade dessa atividade amanhã, possivelmente não teremos a troca de TG´s. "/>
    <s v="NÃO"/>
    <s v="Corretiva"/>
    <s v="Dampers do WHRU"/>
    <s v="Mancais dos dampers"/>
    <x v="4"/>
    <x v="13"/>
    <s v="Exaustão"/>
    <s v="Conforme observações"/>
    <d v="2020-12-06T08:00:00"/>
    <d v="2020-12-06T18:00:00"/>
    <d v="2020-12-05T19:00:00"/>
    <n v="9.9999999999417923"/>
    <n v="13.000000000116415"/>
    <s v="NÃO"/>
    <x v="0"/>
    <s v="NÃO"/>
    <s v="1-Falha Mecânica"/>
    <s v="1.6-Emperramento"/>
    <s v="3-Operação/Manutenção"/>
    <s v="3.3-Erro de manutenção"/>
    <x v="3"/>
    <s v="10-Revisão geral"/>
    <m/>
  </r>
  <r>
    <x v="0"/>
    <x v="11"/>
    <s v="2023842128 - GE-513201B REALIZAR LUBRIFICAÇÃO E INSPEÇÃO NO WHRU DO TG-B – PF: Lucas_x000a_07/12 - Hoje tivemos bastante atraso na liberação desta atividade devido a necessidade e revisão da matriz e bloqueio junto com aplicação do libra novo em campo pela da OP, com isso, a atividade foi liberada somente por volta das 10h30. Superada essa etapa, tivemos bastante dificuldade na remoção dos mancais, conseguimos realizar a remoção e limpeza somente do mancal 5H lado LOA, tentamos remover o mancal 4H sem sucesso, só conseguimos afastar ele um pouco, devido a degradação elevada e dificuldade para uso de cunha/macaco hidráulico. Atividade prossegue amanhã nos mancais 4H e 6H (LOA). Sobre a aquisição da ferramenta para reparo no mancal 1V (LOA) sup. Antonino fez aquisição na Nikkeypar, pois era o único que local que tinha esse material sob encomenda na cidade, a mesma deve chegar amanhã no período da manhã oriunda de São José dos campos. Assim que ferramenta chegar vamos abrir duas frente de trabalho no TGB com intuito de entregar o WHRU testado e liberado para operação ao final do dia."/>
    <s v="NÃO"/>
    <s v="Corretiva"/>
    <s v="Dampers do WHRU"/>
    <s v="Mancais dos dampers"/>
    <x v="4"/>
    <x v="13"/>
    <s v="Exaustão"/>
    <s v="Conforme observações"/>
    <d v="2020-12-07T08:00:00"/>
    <d v="2020-12-07T19:00:00"/>
    <d v="2020-12-06T18:00:00"/>
    <n v="10.999999999883585"/>
    <n v="14.000000000058208"/>
    <s v="NÃO"/>
    <x v="0"/>
    <s v="NÃO"/>
    <s v="1-Falha Mecânica"/>
    <s v="1.6-Emperramento"/>
    <s v="3-Operação/Manutenção"/>
    <s v="3.3-Erro de manutenção"/>
    <x v="3"/>
    <s v="10-Revisão geral"/>
    <m/>
  </r>
  <r>
    <x v="0"/>
    <x v="11"/>
    <s v="2023842128 - GE-513201B REALIZAR LUBRIFICAÇÃO E INSPEÇÃO NO WHRU DO TG-B – PF: Lucas_x000a_08/12 - Dado prosseguimento na corretiva. Foi confeccionada pela caldeiraria uma ferramenta para apoiar na remoção dos mancais, mesmo com uso desta ferramenta houve bastante dificuldade na remoção de campo. Superada a remoção, foi realizada a limpeza ea recomposição em campo ainda no período da manhã. A ferramenta chegou por volta do 12h00, com isso, partimos para reparo nos parafusos. TM´s Davi e Luciano se empenharam bastante tarefa considerando a necessidade de entrada em operação do TGB devido ao SD do TGD no período da manhã. Com uso da ferramenta adequada conseguimos reparar a rosca e recompor todas porcas do mancal 1V. Finalizada os mancais foi realizado teste de acionamento no WHRU com sucesso, porém logo em seguida antes da partida verificamos a necessidade de ajustar as hastes dos limites de posição que saíram um pouco fora devido a intervenção nos mancais. As hastes foram ajusta com sucesso liberando a máquina as 16h00. A máquina partiu na segunda tentativa por volta das 16h50. Segue operando em central para restabelecimento da planta. A previsão é passar amanhã no primeiro horário passar o TGB para PREMIX e parar o TGC para atividades programadas. "/>
    <s v="NÃO"/>
    <s v="Corretiva"/>
    <s v="Dampers do WHRU"/>
    <s v="Mancais dos dampers"/>
    <x v="4"/>
    <x v="13"/>
    <s v="Exaustão"/>
    <s v="Conforme observações"/>
    <d v="2020-12-08T08:00:00"/>
    <d v="2020-12-08T16:50:00"/>
    <d v="2020-12-07T19:00:00"/>
    <n v="8.8333333333139308"/>
    <n v="13.000000000116415"/>
    <s v="NÃO"/>
    <x v="0"/>
    <s v="NÃO"/>
    <s v="1-Falha Mecânica"/>
    <s v="1.6-Emperramento"/>
    <s v="3-Operação/Manutenção"/>
    <s v="3.3-Erro de manutenção"/>
    <x v="3"/>
    <s v="10-Revisão geral"/>
    <m/>
  </r>
  <r>
    <x v="0"/>
    <x v="11"/>
    <s v="OM 2023924144 GE-513201D Falha posição Meetering (PST COTUR) – PF: Lucas_x000a_Acionado a manutenção por volta das 11h00 com informação do COTUR da queda do TGD devido falha de posição da metering primária. Foi autorizado PT imediata de GAT para avaliação e correção da falha. Foi coletado o data logger e enviado para análise remota do Eng. Lucas, em paralelo foi mobilizado apoio das equipes de instrumentação e automação para verificação dos controladores da metering e a Devicenet. Em campo foi constatada falha no controlador da metering primária, foi realizado o reset tanto no controlador quanto na devicenet conforme procedimento. Feito isso, sumiram todas as falhas. Em seguida, foi realizada ciclagem (parcial stroke) na metering primária com rampa de subida e descida com sucesso, aproveitamos também para ciclagem automática em todas as meterings (Primária/Secundária/Central) acompanhando o torque, tudo dentro da normalidade. Foram verificados também alimentação para controladores, integridade do cabeamento, conexões de rede, cartão de comunicação, sem indícios de anormalidades. Como não foi encontramos nada anormal uma das opções era realizar a troca do controlador da metering primária pelo controlador da HP6, porém o controlador da HP6 está com falha checksun que não resetava, como também havia sobressalente em estoque para troca, optamos por manter o controlador atual. A ideia era deixar essa máquina como reserva estratégia até buscarmos alguma alternativa para troca deste controlador. No entanto, devido a falha na partida do TGB após intervenção no WHRU foi tentado duas partidas por volta das 15h40 no TGD sem sucesso devido a falha de ignição das câmaras 1 e 9 (TE-15 e TE-16), sendo necessária intervenção imediata para limpeza nas tochas. Foi gerada outra ordem para tratamento dessa demanda das tochas."/>
    <s v="sim"/>
    <s v="Corretiva"/>
    <s v="Controlador da metering primária"/>
    <s v="Rede DeviceNet"/>
    <x v="4"/>
    <x v="15"/>
    <s v="Sistema de combustão"/>
    <s v="Conforme observações"/>
    <d v="2020-12-08T11:00:00"/>
    <d v="2020-12-08T15:40:00"/>
    <d v="2020-11-30T18:30:00"/>
    <n v="4.6666666666860692"/>
    <n v="184.5"/>
    <s v="NÃO"/>
    <x v="1"/>
    <s v="NÃO"/>
    <s v="1-Falha Mecânica"/>
    <s v="1.6-Emperramento"/>
    <s v="3-Operação/Manutenção"/>
    <s v="3.3-Erro de manutenção"/>
    <x v="2"/>
    <s v="10-Revisão geral"/>
    <m/>
  </r>
  <r>
    <x v="0"/>
    <x v="11"/>
    <s v="OM 2023924752 GE-513201D - Falha na Partida (PST COTUR) – PF: Lucas_x000a_08/12 - Após a entrada do TGB em operação foi liberado PT para limpeza das tochas das câmaras 1 e 9 do TGD. Atividade teve bastante atraso na liberação devido a operação estar partindo e estabilizando as unidades operacionais. Atividade foi liberada somente por volta das 19h00, foi realizada a remoção e limpeza das duas tochas em oficina. Foi constatada que a tocha da câmara 9 estava com bastante sujeira, com praticamente 6 dos 7 furos obstruídos; a tocha da câmara 1 estava com pouca sujeira, com dois furos obstruídos. Houve um agravante nessa manutenção por conta das roscas da conexão da mangueira, ambas as tochas estavam bem ruins, foi necessário passar lima para melhorar a condição da rosca. Feito isso, foi realizada a montagem em campo e liberada a máquina para partida por volta das 20h45._x000a_09/12 - Fomos informados pelo COTUR logo pela manhã sobre as duas tentativas de partida no TGD durante a noite de ontem por volta da 23h15 com indicativo de nova falha nas câmaras 1 e 9. Realizamos redelineamento na ordem para inclusão de algumas etapas mais abrangentes para verificação em campo. Houve bastante atraso na liberação dessa PT devido a necessidade de revisão do libra para inclusão do bloqueio do RIC. Foi apoio de elétrica e instrumentação para localizar no desenho o ponto correto para inserção do bloqueio. Superada essa etapa, foi realizada avaliação inicial no RIC, verificado que as velas 1A e 9A, estavam em falha, por desencargo ambas foram substituídas por velas novas disponíveis no estoque, na avaliação delas em campo verificamos que a vela 9A estava com degradação mais acentuada, a vela 1A estava em melhor condição, mas mesmo assim foram trocadas. Feito isso realizamos novamente a limpeza das tochas, retiramos as mangueiras para lavagem para remoção de qualquer resquício de sujeira do interior das mesmas. Após isso tudo foi recomposto em campo. Aproveitamos também para fazer a drenagem nas câmaras inferiores. Nesta máquina existe uma linha com válvula externa, muito mais prática, verificamos um pouco condensado na drenagem, em torno de 150ml aproximadamente. Além disso, foram realizados mais alguns testes trocando velas de posição com acompanhamento do engenheiro Lucas. No teste final do RIC ele permaneceu apresentando falha na vela 9A, mesmo após a troca vela nova, indicando uma possível falha no cabeamento ou algum outro ponto a ser avaliação posteriormente. Finalizamos atividades em campo por volta das 16h30. A máquina foi colocada em operação as 17h08 com sucesso, partiu de primeira, segue operando em central junto com TG´s A/B/C"/>
    <s v="sim"/>
    <s v="Corretiva"/>
    <s v="Vela de ignição"/>
    <s v="Vela de ignição"/>
    <x v="4"/>
    <x v="15"/>
    <s v="Sistema de combustão"/>
    <s v="Conforme observações"/>
    <d v="2020-12-08T15:40:00"/>
    <d v="2020-12-09T17:05:00"/>
    <d v="2020-12-08T15:40:00"/>
    <n v="25.416666666569654"/>
    <n v="0"/>
    <s v="NÃO"/>
    <x v="1"/>
    <s v="NÃO"/>
    <s v="2-Falha de Material"/>
    <s v="2.4-Desgaste"/>
    <s v="3-Operação/Manutenção"/>
    <s v="3.4-Desgaste e deterioção esperados."/>
    <x v="3"/>
    <s v="1-Substituição"/>
    <m/>
  </r>
  <r>
    <x v="0"/>
    <x v="11"/>
    <s v="OM 2023847709 GE-513201C - Norm. Indicação PDT-5132678C (PST COTUR – ARO 2020-394) – PF: Lucas_x000a_Hoje conforme programado a Instrumentação atuou no PDIT onde foi identificado obstrução na tomada de baixa do instrumento que fica aberta para atmosfera, foi identificado obstrução por insetos . Desobstruído e normalizada a indicação.  "/>
    <s v="NÃO"/>
    <s v="Corretiva planejada"/>
    <s v="PDT-5132678C"/>
    <s v="Transmissor de pressão"/>
    <x v="4"/>
    <x v="12"/>
    <s v="Tomada de ar"/>
    <s v="Conforme observações"/>
    <d v="2020-12-10T13:00:00"/>
    <d v="2020-12-10T18:00:00"/>
    <d v="2020-11-10T14:15:00"/>
    <n v="5.0000000000582077"/>
    <n v="718.74999999994179"/>
    <s v="NÃO"/>
    <x v="0"/>
    <s v="NÃO"/>
    <s v="3-Falha na Instrumentação"/>
    <s v="3.2 - Sem sinal/indicação/alarme"/>
    <s v="3-Operação/Manutenção"/>
    <s v="3.3-Erro de manutenção"/>
    <x v="4"/>
    <s v="6-Verificação"/>
    <m/>
  </r>
  <r>
    <x v="0"/>
    <x v="11"/>
    <s v="OM 2023907495 XV-5132635C Sem comando para abrir (PRD ENG) – PF: Lucas_x000a_Hoje conforme programado foi realizada a implementação da lógica para comandar a abertura da XV de purga da linha de dreno das tochas em atendimento a recomendação do RTA 2020-014944-A,_x000a_Por orientação do Eng Lucas foi substituída a XV por válvula disponível já revisada pela instrumentação. Realizado teste de abertura e fechamento, confirmando a lógica e estanqueidade. _x000a_"/>
    <s v="NÃO"/>
    <s v="Corretiva planejada"/>
    <s v="XV-5132635C"/>
    <s v="Válvula de dreno"/>
    <x v="4"/>
    <x v="12"/>
    <s v="Sistema de combustão"/>
    <s v="Conforme observações"/>
    <d v="2020-12-10T17:00:00"/>
    <d v="2020-12-10T17:00:00"/>
    <d v="2020-11-10T14:15:00"/>
    <n v="0"/>
    <n v="722.75000000005821"/>
    <s v="NÃO"/>
    <x v="0"/>
    <s v="NÃO"/>
    <s v="3-Falha na Instrumentação"/>
    <s v="3.2 - Sem sinal/indicação/alarme"/>
    <s v="1-Projeto"/>
    <s v="1.0-Geral"/>
    <x v="12"/>
    <s v="3-Modificação"/>
    <m/>
  </r>
  <r>
    <x v="0"/>
    <x v="11"/>
    <s v="OM 2023911669 GE-513201C - Realizar limpeza das 9 câmaras (PRD MI) – PF: Lucas_x000a_11/12 - Hoje foi montado o Pau de carga e realizada a substituição das câmaras  6,7,8. Segue amanhã substituindo as câmaras 3,4,5_x000a_"/>
    <s v="NÃO"/>
    <s v="Corretiva planejada"/>
    <s v="Câmaras de combustão"/>
    <s v="Injetores das câmaras"/>
    <x v="4"/>
    <x v="12"/>
    <s v="Sistema de combustão"/>
    <s v="Conforme observações"/>
    <d v="2020-12-11T08:00:00"/>
    <d v="2020-12-11T18:00:00"/>
    <d v="2020-12-10T17:00:00"/>
    <n v="9.9999999999417923"/>
    <n v="15"/>
    <s v="NÃO"/>
    <x v="0"/>
    <s v="NÃO"/>
    <s v="5-Falha Externa"/>
    <s v="5.1-Obstrução/Bloqueio/Entupimento"/>
    <s v="5-Miscelâneas"/>
    <s v="5.5 Desconhecida"/>
    <x v="12"/>
    <s v="7-Serviço"/>
    <m/>
  </r>
  <r>
    <x v="0"/>
    <x v="11"/>
    <s v="OM 2023911669 GE-513201C - Realizar limpeza das 9 câmaras (PRD MI) – PF: Lucas_x000a_12/11 - Hoje , após a conclusão da limpeza da câmaras reservas na oficina do k-10, foram  substituídas em campo as 3, 4, 5 e iniciada a limpeza das removidas._x000a_"/>
    <s v="NÃO"/>
    <s v="Corretiva planejada"/>
    <s v="Câmaras de combustão"/>
    <s v="Injetores das câmaras"/>
    <x v="4"/>
    <x v="12"/>
    <s v="Sistema de combustão"/>
    <s v="Conforme observações"/>
    <d v="2020-12-12T08:00:00"/>
    <d v="2020-12-12T18:00:00"/>
    <d v="2020-12-10T17:00:00"/>
    <n v="9.9999999999417923"/>
    <n v="39"/>
    <s v="NÃO"/>
    <x v="0"/>
    <s v="NÃO"/>
    <s v="5-Falha Externa"/>
    <s v="5.1-Obstrução/Bloqueio/Entupimento"/>
    <s v="5-Miscelâneas"/>
    <s v="5.5 Desconhecida"/>
    <x v="12"/>
    <s v="7-Serviço"/>
    <m/>
  </r>
  <r>
    <x v="0"/>
    <x v="11"/>
    <s v="OM 2023911669 GE-513201C - Realizar limpeza das 9 câmaras (PRD MI) – PF: Lucas_x000a_13/12 - Hoje as 18hs foi concluída a atividade de limpeza e montagem das câmaras em campo, realizada conferencia pela mecânica de toda montagem, conferencia de aperto e conexões._x000a_"/>
    <s v="NÃO"/>
    <s v="Corretiva planejada"/>
    <s v="Câmaras de combustão"/>
    <s v="Injetores das câmaras"/>
    <x v="4"/>
    <x v="12"/>
    <s v="Sistema de combustão"/>
    <s v="Conforme observações"/>
    <d v="2020-12-13T08:00:00"/>
    <d v="2020-12-13T18:00:00"/>
    <d v="2020-12-10T17:00:00"/>
    <n v="9.9999999999417923"/>
    <n v="63"/>
    <s v="NÃO"/>
    <x v="0"/>
    <s v="NÃO"/>
    <s v="5-Falha Externa"/>
    <s v="5.1-Obstrução/Bloqueio/Entupimento"/>
    <s v="5-Miscelâneas"/>
    <s v="5.5 Desconhecida"/>
    <x v="12"/>
    <s v="7-Serviço"/>
    <m/>
  </r>
  <r>
    <x v="0"/>
    <x v="11"/>
    <s v="OM 2023647217 GE-513201C - Norm. Sistema de Ignição RIC (PRD MI) – PF: Lucas_x000a_12/12 - Removida as velas para avaliação e substituição e identificado grande degradação . Enviado fotos para o Eng Lucas para avaliação. Definido por montar uma sequência no canal “A” com as velas novas/boas para manter um circuito em operação. Solicitado pelo Eng Lucas para reestabelecer a taxa de centelhamento no valor normal (conferir em campo os demais TGs).  Amanhã será disponibilizado em campo a montagem conforme sugerido. Status: Em andamento – Disponível_x000a_13/12 - Não foi possível concluir esta atividade hoje devido a extensão da atividade de limpeza das câmaras. _x000a_Caleiras, Gobis, bom dia. Pela manhã esta deve ser a primeira atividade da Instrumentação/ Mecânica._x000a_Durante a limpeza das câmaras foram verificadas várias velas de Ignição com danos severos de perda de material. Definido em utilizar as velas novas na sequencia “B” (tínhamos 06) mantendo a “A “ com as usadas, deste modo esperamos ter um canal com sequenciamento completo sem falhas. _x000a_14/12 - Hoje conforme programado  a Instrumentação concluiu o teste de ignição do TG-513201C, operando todas velas se mantendo a taxa de centelhamento em 0,7 centelhas por segundo, realizada a tentativa de manter em 0,9 como os demais TGs e o sistema começou a apresentar falhas, definido pelo Eng Lucas em manter assim, lembrando que o TG partiu antes com uma taxa de 0,5, ignitando normalmente, deste modo não devemos ter problemas na partida_x000a_"/>
    <s v="NÃO"/>
    <s v="Corretiva planejada"/>
    <s v="Vela de ignição"/>
    <s v="Vela de ignição"/>
    <x v="4"/>
    <x v="12"/>
    <s v="Sistema de combustão"/>
    <s v="Conforme observações"/>
    <d v="2020-12-14T08:00:00"/>
    <d v="2020-12-14T13:00:00"/>
    <d v="2020-12-10T17:00:00"/>
    <n v="4.9999999998835847"/>
    <n v="87"/>
    <s v="NÃO"/>
    <x v="0"/>
    <s v="NÃO"/>
    <s v="2-Falha de Material"/>
    <s v="2.3-Erosão"/>
    <s v="3-Operação/Manutenção"/>
    <s v="3.1-Serviço fora das condições de projeto"/>
    <x v="4"/>
    <s v="1-Substituição"/>
    <m/>
  </r>
  <r>
    <x v="0"/>
    <x v="11"/>
    <s v="OM 2023927190 - DEMARRADOR M-VT-P-TS-GE-513201C-01A – Desarmando sob demanda ( Extra programada) – PF: Lucas_x000a_Hoje a CCT com apoio do TME Rodney atuaram na verificação da falha, do ventilador. Colocado em operação e após 25min de operação o mesmo desarmou por corrente elevada. _x000a_Após essa falha definido duas ações, 1- verificar elétrica de campo, medindo isolação e continuidade do motor, realizado OK, sem anormalidades.  2- Realizar verificação mecânica do conjunto. Verificado que há a OM 2023718345 aberta para substituir a polia deste equipamento, porem aguardando a chegada do material. Por esta OM estar impedida por FMAT definido por abertura de outra OE 2023955485_x000a_Status: Concluída a elétrica_x000a__x000a_OE 2023955485 M-VT-P-TS-GE-513201C-01A Realizar tensão e ajuste no conjunto – PF: Lucas_x000a_Emitida PT extraordinária para verificação mecânica do conjunto, realizado ajuste do alinhamento da polia, ajuste do tensionamento da correia, realizado lubrificação e realizado teste operacional, ok. Este equipamento deve ficar como reserva. Concluída esta intervenção, pendente a OM 2023718345, Gobis, favor acompanhar, grato._x000a_"/>
    <s v="NÃO"/>
    <s v="Corretiva planejada"/>
    <s v="M-VT-P-TS-GE-513201C-01A"/>
    <s v="Mancal do ventilador"/>
    <x v="4"/>
    <x v="12"/>
    <s v="Sistema de lubrificação"/>
    <s v="Conforme observações"/>
    <d v="2020-12-14T13:00:00"/>
    <d v="2020-12-14T19:00:00"/>
    <d v="2020-12-10T17:00:00"/>
    <n v="6"/>
    <n v="91.999999999883585"/>
    <s v="NÃO"/>
    <x v="0"/>
    <s v="NÃO"/>
    <s v="1-Falha Mecânica"/>
    <s v="1.4-Deformação"/>
    <s v="3-Operação/Manutenção"/>
    <s v="3.4-Desgaste e deterioção esperados."/>
    <x v="12"/>
    <s v="4-Ajuste"/>
    <m/>
  </r>
  <r>
    <x v="0"/>
    <x v="11"/>
    <s v="OE 2023954871 - OI - TG-C: Realizar testes/Apoio Partida – PF: Lucas_x000a_14/14 - Com a finalidade de garantir a efetividade da manutenção realizada foi definido junto a gerencia pela abera de uma OM para loop teste geral da máquina e realizado conforme resumo a seguir, detalhes na OM:_x000a_1. Realizar Teste Metering Central           ok_x000a_2. Realizar Teste Metering Primária        ok_x000a_3. Realizar Teste Metering Secundária   ok_x000a_4. Realizar Teste Whru         e fim de curso ok_x000a_5. Conferir status de posição da guilhotina       ok_x000a_6. Verificar/ Realizar testes na Válvula dreno do manifold da Tocha 20FGTOR ok_x000a_7. Verificar/ Realizar testes na Válvula dreno do manifold Central 20FGCD       ok_x000a_8. Verificar/ Realizar testes na Válvula dreno do manifold Primária 20FGP , durante o teste de estanqueidade foi identificado passagem nesta válvula, substituída por uma revisada , refeito o teste ok_x000a_Status: Concluído_x000a__x000a_15/12 - Hoje, no primeiro horário, foram realizadas duas tentativas de partida do TG-C, ambas sem sucesso pelo menos motivo: falha de ignição. Envolvido apoio remoto do Eng. Lucas num primeiro momento para ajudar na análise. Foi tentando um cranck para verificar se havia presença de explosividade dentro do hood, que era uma das suspeitas iniciais (%LEL = 1%), o que não se confirmou durante o cranck. Por volta de 11h00, mais uma tentativa ocorreu, também sem sucesso e pelo mesmo motivo. Decidido então por reemitirmos a PT para esta OM que foi executada ontem e contamos com apoio do Eng. Lucas e TM Caleiras no período da tarde na UTGCA. Foi verificado o reaperto de todas as conexões de Instrumentação em que houve intervenção no dia anterior e não foi encontrada nenhuma evidência de falta de aperto. Foram realizados testes de atuação e estanqueidade com ar comprimido nas válvulas 20FGTORI, 20FGTORD, 20FGBD e 20FGV (funcionamento satisfatório de todas). A 20FGTORA-A1 foi testada apenas estanqueidade (estanque normal). Realizada inspeção no FO de entrada da válvula 20FGTORI, que encontrava-se desobstruído. Realizado teste do RIC e deixado a taxa de centelhamento em 0,7 SPS (satisfatório). Após esta atuação da Instrumentação, sem identificar o problema, partimos para avaliar hipótese relacionado à presença de explosividade envolvendo TMs de Mecânica. Em campo, verificamos apenas manualmente cada uma das conexões do manifold da tocha devido ao horário avançado e encontramos uma das 9 conexões de saída frouxa. Esta conexão era próxima da conexão de entrada de gás para o manifold. Foi reapertada. Esta é nossa melhor hipótese para a causa do problema. Acordado com COTUR que a máquina ficará disponível em caso de necessidade esta noite e amanhã retornaremos com o time de Mecânica para conferir o reaperto de todas as conexões que foram soltas durante a troca de câmaras._x000a_"/>
    <s v="NÃO"/>
    <s v="Corretiva planejada"/>
    <s v="Mangueira injetor da tocha"/>
    <s v="Conexão da mangueira"/>
    <x v="4"/>
    <x v="12"/>
    <s v="Sistema de combustão"/>
    <s v="Conforme observações"/>
    <d v="2020-12-15T08:00:00"/>
    <d v="2020-12-15T19:00:00"/>
    <d v="2020-12-10T17:00:00"/>
    <n v="10.999999999883585"/>
    <n v="111"/>
    <s v="NÃO"/>
    <x v="0"/>
    <s v="NÃO"/>
    <s v="1-Falha Mecânica"/>
    <s v="1.1-Vazamento"/>
    <s v="3-Operação/Manutenção"/>
    <s v="3.3-Erro de manutenção"/>
    <x v="3"/>
    <s v="7-Serviço"/>
    <m/>
  </r>
  <r>
    <x v="0"/>
    <x v="11"/>
    <s v="OE 2023954600   90GGBV6-C Substituir controlador (HP6) – PF: Lucas_x000a_Definido junto a Gerencia junto e Eng Lucas Lara pela substituição do controlador do da HP6 do TG-C por um controlador usado que está na oficina com estado funcional ok,  para utilizar este que sai na válvula Metering primaria do TG-D que apresentou falha em operação.  "/>
    <s v="NÃO"/>
    <s v="Intervenção por condição"/>
    <s v="Não se aplica"/>
    <s v="Não se aplica"/>
    <x v="4"/>
    <x v="12"/>
    <s v="Compressor"/>
    <s v="Conforme observações"/>
    <d v="2020-12-14T19:00:00"/>
    <d v="2020-12-14T19:00:00"/>
    <d v="2020-12-10T17:00:00"/>
    <n v="0"/>
    <n v="97.999999999883585"/>
    <s v="NÃO"/>
    <x v="0"/>
    <s v="NÃO"/>
    <s v="Manutenção preventiva"/>
    <s v="Manutenção preventiva"/>
    <s v="Manutenção preventiva"/>
    <s v="Manutenção preventiva"/>
    <x v="12"/>
    <s v="1-Substituição"/>
    <m/>
  </r>
  <r>
    <x v="0"/>
    <x v="11"/>
    <s v="OE 2023954600   90GGBV6-C Substituir controlador (HP6) – PF: Lucas_x000a_Definido junto a Gerencia junto e Eng Lucas Lara pela substituição do controlador do da HP6 do TG-C por um controlador usado que está na oficina com estado funcional ok,  para utilizar este que sai na válvula Metering primaria do TG-D que apresentou falha em operação. Realizado a substituição no TG-D com sucesso.  "/>
    <s v="NÃO"/>
    <s v="Corretiva planejada"/>
    <s v="Controlador da metering primária"/>
    <s v="Cabeamento de rede DeviceNet"/>
    <x v="4"/>
    <x v="15"/>
    <s v="Sistema de combustível"/>
    <s v="Conforme observações"/>
    <d v="2020-12-14T19:00:00"/>
    <d v="2020-12-14T21:00:00"/>
    <d v="2020-12-09T17:05:00"/>
    <n v="2.0000000000582077"/>
    <n v="121.91666666662786"/>
    <s v="NÃO"/>
    <x v="0"/>
    <s v="NÃO"/>
    <s v="3-Falha na Instrumentação"/>
    <s v="3.2 - Sem sinal/indicação/alarme"/>
    <s v="3-Operação/Manutenção"/>
    <s v="3.3-Erro de manutenção"/>
    <x v="2"/>
    <s v="1-Substituição"/>
    <m/>
  </r>
  <r>
    <x v="0"/>
    <x v="11"/>
    <s v="OM 2023907445 - XV-5132635A Sem comando para abrir (20FGBD) (Ação/Abrangência de RTA - CONCLUÍDO) – PF: Lucas_x000a_Conforme orientação da Siemens foi integrado à lógica dos TG's a abertura da 20FGBD durante o processo de parada da máquina para evitar acúmulo de líquido nas câmaras, ajudando assim a drenagem por essa linha. Esta melhoria na lógica já foi executada enquanto a máquina estava rodando, cabendo hoje à equipe de Instrumentação prosseguir com a verificação do funcionamento e estanqueidade desta válvula, remoção do FO-1008 e verificação do purgador. Todas as atividades foram realizadas sem anormalidades, exceto a do purgador, que não foi encontrado nesta máquina pela equipe. _x000a_"/>
    <s v="NÃO"/>
    <s v="Corretiva planejada"/>
    <s v="XV-5132635A"/>
    <s v="Válvula de dreno"/>
    <x v="4"/>
    <x v="17"/>
    <s v="Sistema de combustão"/>
    <s v="Conforme observações"/>
    <d v="2020-12-17T10:00:00"/>
    <d v="2020-12-17T18:00:00"/>
    <d v="2020-11-30T23:59:00"/>
    <n v="8.0000000000582077"/>
    <n v="394.01666666666279"/>
    <s v="NÃO"/>
    <x v="0"/>
    <s v="NÃO"/>
    <s v="3-Falha na Instrumentação"/>
    <s v="3.2 - Sem sinal/indicação/alarme"/>
    <s v="1-Projeto"/>
    <s v="1.0-Geral"/>
    <x v="12"/>
    <s v="3-Modificação"/>
    <m/>
  </r>
  <r>
    <x v="0"/>
    <x v="11"/>
    <s v="OM 2023917829 - GE-513201A Realizar limpeza das câmaras – PF: Lucas_x000a_17/12 - Realizada montagem de pau de carga para remoção das câmaras superiores. Status: Em andamento – Disponível _x000a_18/12 - Iniciada troca das câmaras do TG-A pelo lado do hood próximo ao CO2 para não dar interferência com a Instrumentação que atuava no lado oposto. Foram substituídas as câmaras 6, 7 e 8 hoje. Prossegue ao longo do final de semana. Status: Em andamento – Disponível_x000a_"/>
    <s v="NÃO"/>
    <s v="Corretiva planejada"/>
    <s v="Câmaras de combustão"/>
    <s v="Injetores das câmaras"/>
    <x v="4"/>
    <x v="17"/>
    <s v="Sistema de combustão"/>
    <s v="Conforme observações"/>
    <d v="2020-12-18T07:30:00"/>
    <d v="2020-12-18T19:00:00"/>
    <d v="2020-12-17T18:00:00"/>
    <n v="11.499999999941792"/>
    <n v="13.5"/>
    <s v="NÃO"/>
    <x v="0"/>
    <s v="NÃO"/>
    <s v="5-Falha Externa"/>
    <s v="5.1-Obstrução/Bloqueio/Entupimento"/>
    <s v="5-Miscelâneas"/>
    <s v="5.5 Desconhecida"/>
    <x v="12"/>
    <s v="7-Serviço"/>
    <m/>
  </r>
  <r>
    <x v="0"/>
    <x v="11"/>
    <s v="OM 2023917829 - GE-513201A Realizar limpeza das câmaras – PF: Lucas_x000a_19/12 - Realizada a troca das câmaras 1, 5 e 9. Amanhã faremos a troca das restantes: 2, 3 e 4, além da verificação de particulado metálico identificado na última boroscopia na saída do bocal de descarga da câmara 3 por solicitação do Eng. Lucas_x000a_"/>
    <s v="sim"/>
    <s v="Corretiva planejada"/>
    <s v="Câmaras de combustão"/>
    <s v="Injetores das câmaras"/>
    <x v="4"/>
    <x v="17"/>
    <s v="Sistema de combustão"/>
    <s v="Conforme observações"/>
    <d v="2020-12-19T07:30:00"/>
    <d v="2020-12-19T19:00:00"/>
    <d v="2020-12-18T19:00:00"/>
    <n v="11.499999999941792"/>
    <n v="12.500000000058208"/>
    <s v="SIM"/>
    <x v="1"/>
    <s v="NÃO"/>
    <s v="5-Falha Externa"/>
    <s v="5.1-Obstrução/Bloqueio/Entupimento"/>
    <s v="5-Miscelâneas"/>
    <s v="5.5 Desconhecida"/>
    <x v="2"/>
    <s v="7-Serviço"/>
    <m/>
  </r>
  <r>
    <x v="0"/>
    <x v="11"/>
    <s v="OM 2023917829 - GE-513201A Realizar limpeza das câmaras – PF: Lucas_x000a_Hoje conforme programado, foi finalizada pela mecânica a troca das três câmaras combustão 2, 3 e 4. Foi realizada a boroscopia na saída do bocal de descarga da câmara 3 conforme solicitação do Eng. Lucas, porém não foi encontrado nada, nenhum vestígio de metálico ou algo similar. Estava tudo limpo, não foi encontrado nenhum corpo estranho. Na câmara 04, foi identificado um dos oito parafusos de fixação do injetor no combustor danificado, ele foi removido. Realizamos toda uma busca no almoxarifado e nos containers do k-10, mas não localizamos parafuso sobressalente. Nessa busca no almoxarifado localizamos um parafuso com características similares, porém ficamos com receio de realizar essa substituição sem a devida avaliação pelo corpo técnico de engenharia. Sendo assim, foi criada a reserva 99749067-1 para duas unidades do NM 10.755.109 Parafuso esp. p/turb.gás R.ROYCE, para uma avaliação amanhã. Sendo aprovada a sua substituição caso seja um risco para máquina operar com somente com 7 parafusos a de fixação ao invés dos 8 originais, podemos fazer a instalação amanhã mesmo após essa avaliação. Ao final do dia, após a finalização da tarefa foi feito check list pela mecânica já utilizando o documento novo, revisado recentemente após a intervenção no TGC. Máquina ficou disponível para operação._x000a_"/>
    <s v="NÃO"/>
    <s v="Corretiva planejada"/>
    <s v="Câmaras de combustão"/>
    <s v="Injetores das câmaras"/>
    <x v="4"/>
    <x v="17"/>
    <s v="Sistema de combustão"/>
    <s v="Conforme observações"/>
    <d v="2020-12-20T07:30:00"/>
    <d v="2020-12-20T19:00:00"/>
    <d v="2020-12-19T19:00:00"/>
    <n v="11.499999999941792"/>
    <n v="12.500000000058208"/>
    <s v="NÃO"/>
    <x v="0"/>
    <s v="NÃO"/>
    <s v="5-Falha Externa"/>
    <s v="5.1-Obstrução/Bloqueio/Entupimento"/>
    <s v="5-Miscelâneas"/>
    <s v="5.5 Desconhecida"/>
    <x v="12"/>
    <s v="7-Serviço"/>
    <m/>
  </r>
  <r>
    <x v="0"/>
    <x v="11"/>
    <s v="OM 2023946691 - GE-513201A - Atividades de Pré Partida – PF: Lucas_x000a_18/12 - Iniciadas atividades de pré-partida do TG-A com a equipe de Instrumentação. Efetuado teste de estanqueidade com ar de serviço nas 20FGTORD,20FGTORI,20FGCD e 20FGPD. Todas as válvulas estão em perfeitas condições operacionais. Efetuado teste no Whru e constatado que o sistema encontra-se também em ótimas condições e o posicionador calibrado. Feita verificação do aperto de todos os bornes dos controladores MOOG das Meeterings da linha de combustível e os controladores da HP6, VIGV e GGLUBOIL, sem encontrar nada frouxo e sem umidade relevante. Efetuado Stroke test nas Meeterings primária, secundária e central, sem anormalidades. O Datalogger foi anexado à OM.A Atividade prossegue no final de semana. Status: Em andamento – Disponível_x000a_19/12 - Realizado check de dampers de ar do hood. Os dampers de entrada de ar estavam um pouco travados mas soltaram facilmente com aplicação de WD e se movimentaram perfeitamente. Os dampers na saída estavam livres e também foram preservados com WD. Status: Em andamento - Disponível_x000a_21/12 - Dado prosseguimento nas atividades de pré-partida. Realizada limpeza das lentes dos três detectores de chama interno do hood (AIS-620/621/622), informado que apenas um deles estava com a lente bem suja. Feito também a limpeza e calibração dos detectores de gases da saída do hood, AIQ-600ª; OK; AIQ-601; teve ser recalibrado pois estava um valor fora de zero. Finalizada as etapas de analítica foi removido o libra da máquina para realização das atividades de testes funcionais pela instrumentação. Conforme programado, foi feito o teste de modulação na VIGV, Válvula de Lub Oil, ambos com sucesso. Foi testado também o RIC, o sistema não apresentou nenhuma falha nas velas. E por último, foi feito teste detectivo do sistema de partida dando Crank na GG, tudo transcorreu sem anormalidades. Ao final das atividades foi removido o pau de carga e realizado o check list, deixando a máquina pronta para partida. Devido ao tardar do horário foi alinhado com COTUR a partida assistida amanhã por volta das 10h00. Será realizado o teste padrão com a partida na máquina levando até a condição de velocidade de sincronismo e parando em seguida, deixando a mesma como disponível. "/>
    <s v="NÃO"/>
    <s v="Preventiva"/>
    <s v="Não se aplica"/>
    <s v="Não se aplica"/>
    <x v="4"/>
    <x v="17"/>
    <s v="Sistema de combustão"/>
    <s v="Conforme observações"/>
    <d v="2020-12-21T07:00:00"/>
    <d v="2020-12-21T16:30:00"/>
    <d v="2020-12-20T19:00:00"/>
    <n v="9.5000000000582077"/>
    <n v="12"/>
    <s v="NÃO"/>
    <x v="0"/>
    <s v="NÃO"/>
    <s v="Manutenção preventiva"/>
    <s v="Manutenção preventiva"/>
    <s v="Manutenção preventiva"/>
    <s v="Manutenção preventiva"/>
    <x v="5"/>
    <s v="7-Serviço"/>
    <m/>
  </r>
  <r>
    <x v="0"/>
    <x v="11"/>
    <s v="OM 2023785938 - LIT-5132600A: Norm. Indicação (TG-A) (PST COTUR – ARO 2020-411) – PF: Lucas_x000a_Hoje equipe da G&amp;E retornou no LIT-600A para nova atuação. Foi removido o transmissor de campo para bancada. Realizada a substituição do probe, como tentativa de fazer funcionar o instrumento, mas sem sucesso. Tentada nova calibração, sem sucesso. Realizados testes com placas usadas que a equipe tinha em oficina, sem sucesso. Equipamento segue desmontado em bancada e equipe irá dar prosseguimento na segunda-feira, em duas frentes: entrar em contato com o Fabricante para verificar o que pode estar acontecendo e negociar com a OP para retirar as configurações do LIT-600D (do TG-D), que está parado, para confirmar se ambas batem. Status: Em andamento – Disponível (ARO aplicado)_x000a_21/12 - Realizada nova tentativa de configuração no LIT-600A do Cooldown pela instrumentação utilizando a referência de parametrização coletada do LIT-600D, porém não houve sucesso. Em contrapartida, conseguimos localizar um NM 10.796.428 com transmissor novo no estoque com eletrônica compatível, foi realizada reserva e retirada o material do almoxarifado para nova intervenção amanhã. Também conseguimos contato com a REPLAN que disponibilizou um dos transmissores, foi enviada uma foto do material para avaliação do nosso corpo técnico, porém esse será nosso plano B. Atividade prossegue amanhã. Status: Em andamento _x000a_22/12 - Hoje foi retirado novo sobressalente do estoque  concluída a realizada calibração em bancada , instrumento OK. Não foi possível a instalação em campo devido a necessidade de entrar com o TG-A em operação. Caleiras, favor manter no radar para instalarmos assim que o TG-A for retirado de operação, grato. Status : Em andamento – indisponível._x000a_25/12 - Hoje a instrumentação concluiu a substituição do instrumento, removendo force/ ARO. Realizado teste real de funcionamento partindo a bomba de óleo mineral elevando o nível no tanque , indicação ok_x000a_"/>
    <s v="NÃO"/>
    <s v="Corretiva planejada"/>
    <s v="LIT-5132600"/>
    <s v="Transmissor de nível"/>
    <x v="4"/>
    <x v="17"/>
    <s v="Sistema de lubrificação"/>
    <s v="Conforme observações"/>
    <d v="2020-12-25T13:00:00"/>
    <d v="2020-12-25T17:00:00"/>
    <d v="2020-12-21T16:30:00"/>
    <n v="4.0000000001164153"/>
    <n v="92.499999999941792"/>
    <s v="NÃO"/>
    <x v="0"/>
    <s v="NÃO"/>
    <s v="3-Falha na Instrumentação"/>
    <s v="3.3- Sinal/Indicação/Alarme falso"/>
    <s v="3-Operação/Manutenção"/>
    <s v="3.3-Erro de manutenção"/>
    <x v="0"/>
    <s v="1-Substituição"/>
    <m/>
  </r>
  <r>
    <x v="0"/>
    <x v="11"/>
    <s v="OM 2023998839  M-VT-P-TS-GE-513201C-01B Falha Ventilador Cooler de óleo  - PF: Lucas_x000a_OM 2023998180  M-VT-P-TS-GE-513201C-01A Falha Ventilador_x000a_Hoje por volta das 05h30 tivemos informação do COTUR sobre o SD do TGC com indicativo de falha nos coolers de óleo. Pela descrição do operador P7, houve o desligamento no ventilador 88QCF2 por volta das 03h02 (Ventilador B), mas sem alarme na tela da estação. Em seguida, houve falha no outro ventilador 88QCF1 por volta das 05h20  (ventilador  A ) devido atuação do sensor de vibração 39QCFHA1 (sensor do ventilador A).   A falha nos dois ventiladores desencadeou a queda da máquina por temperatura elevada de óleo.  Acionada a Elétrica e Automação para verificar a falha, foi identificado (analise preliminar) que o ventilador  B vinha operando normalmente desligando (as 3h20) por temperatura baixa conforme prevê a lógica. Durante este período de parada (os dois parados) subiu alarme de vibração do Ventilador “A”.  Em análise da logica foi observado que , em caso de alarme em qualquer ventilador  , é acionado o ventilador que está em reserva , no caso o “A”, que estava com recomendação de ficar na reserva pela mecânica por folga no mancal. Este partiu normalmente e  operou por um período vindo a desarmar as 5h20 por falta de fase (única falha detectada).  Pela elétrica foi verificado todo cubículo dos ventiladores e identificado que a isolação do “A” está em torno de 400K enquanto  do “B” acima de 5G ohms. Deste modo a analise preliminar conclui que o ventilador “B” está com todo seu conjunto ok, mas preventivamente iremos verificar em campo as caixas de ligação do motor e a chave de vibração, estava chovendo muito no momento da queda. No ventilador “A” temos que corrigir mancal/ motor/ chave de vibração.  Mancal foi verificado pelo Supervisor Gobis e não temos em estoque, em compra pelo SBS (verificar prazo)_x000a_"/>
    <s v="sim"/>
    <s v="Corretiva"/>
    <s v="M-VT-P-TS-GE-513201C-01A_x000a_M-VT-P-TS-GE-513201C-01B"/>
    <s v="Chave de vibração"/>
    <x v="4"/>
    <x v="12"/>
    <s v="Sistema de lubrificação"/>
    <s v="Conforme observações"/>
    <d v="2020-12-22T05:30:00"/>
    <d v="2020-12-22T18:30:00"/>
    <d v="2020-12-15T19:00:00"/>
    <n v="13.000000000116415"/>
    <n v="154.5"/>
    <s v="NÃO"/>
    <x v="0"/>
    <s v="NÃO"/>
    <s v="3-Falha na Instrumentação"/>
    <s v="3.3- Sinal/Indicação/Alarme falso"/>
    <s v="1-Projeto"/>
    <s v="1.0-Geral"/>
    <x v="2"/>
    <s v="2-Reparo"/>
    <m/>
  </r>
  <r>
    <x v="0"/>
    <x v="11"/>
    <s v="OM 2023998839  M-VT-P-TS-GE-513201C-01B Falha Ventilador Cooler de óleo  - PF: Lucas_x000a_OM 2023998180  M-VT-P-TS-GE-513201C-01A Falha Ventilador_x000a_Hoje por volta das 05h30 tivemos informação do COTUR sobre o SD do TGC com indicativo de falha nos coolers de óleo. Pela descrição do operador P7, houve o desligamento no ventilador 88QCF2 por volta das 03h02 (Ventilador B), mas sem alarme na tela da estação. Em seguida, houve falha no outro ventilador 88QCF1 por volta das 05h20  (ventilador  A ) devido atuação do sensor de vibração 39QCFHA1 (sensor do ventilador A).   A falha nos dois ventiladores desencadeou a queda da máquina por temperatura elevada de óleo.  Acionada a Elétrica e Automação para verificar a falha, foi identificado (analise preliminar) que o ventilador  B vinha operando normalmente desligando (as 3h20) por temperatura baixa conforme prevê a lógica. Durante este período de parada (os dois parados) subiu alarme de vibração do Ventilador “A”.  Em análise da logica foi observado que , em caso de alarme em qualquer ventilador  , é acionado o ventilador que está em reserva , no caso o “A”, que estava com recomendação de ficar na reserva pela mecânica por folga no mancal. Este partiu normalmente e  operou por um período vindo a desarmar as 5h20 por falta de fase (única falha detectada).  Pela elétrica foi verificado todo cubículo dos ventiladores e identificado que a isolação do “A” está em torno de 400K enquanto  do “B” acima de 5G ohms. Deste modo a analise preliminar conclui que o ventilador “B” está com todo seu conjunto ok, mas preventivamente iremos verificar em campo as caixas de ligação do motor e a chave de vibração, estava chovendo muito no momento da queda. No ventilador “A” temos que corrigir mancal/ motor/ chave de vibração.  Mancal foi verificado pelo Supervisor Gobis e não temos em estoque, em compra pelo SBS (verificar prazo)_x000a_"/>
    <s v="sim"/>
    <s v="Corretiva"/>
    <s v="M-VT-P-TS-GE-513201C-01A_x000a_M-VT-P-TS-GE-513201C-01B"/>
    <s v="Chave de vibração"/>
    <x v="4"/>
    <x v="12"/>
    <s v="Sistema de lubrificação"/>
    <s v="Conforme observações"/>
    <d v="2020-12-23T07:00:00"/>
    <d v="2020-12-23T19:00:00"/>
    <d v="2020-12-15T19:00:00"/>
    <n v="12"/>
    <n v="180"/>
    <s v="SIM"/>
    <x v="1"/>
    <s v="NÃO"/>
    <s v="3-Falha na Instrumentação"/>
    <s v="3.3- Sinal/Indicação/Alarme falso"/>
    <s v="1-Projeto"/>
    <s v="1.0-Geral"/>
    <x v="2"/>
    <s v="2-Reparo"/>
    <m/>
  </r>
  <r>
    <x v="0"/>
    <x v="11"/>
    <s v="OI 2024017377 GE-513201A – Pressão baixa de óleo sintético_x000a_22/12 - Após a necessidade de partida do TG-A após SD do TG-C durante a operação ocorreu alarme de pressão baixa de óleo sintético ocasionando a troca da bomba. Em análise pelo Eng Boito do log de eventos e lógica do TG-A , foi verificado  que o alarme de falha da bomba (que está em operação) é acionado quando ocorre alarme de pressão baixa no sistema de óleo HP da GG (circuito da VIGV).  A pressão está indicando abaixo do set de alarme em dois instrumentos (4100kPa) , então descartamos a possibilidade de indicação incorreta. Obs: Operação normal seria 5100kPa. Essa condição é percebida na operação com qualquer uma das bombas, então descartamos as hipóteses de baixo rendimento da bomba ou de falha de equipamentos que não são comum as duas bombas, como por exemplo, passagem pelas PSVs. Em analise outras situações pelo Em Boito, porem temos a necessidade da parada da máquina para tal, deste modo optou-se por manter operando ne4sta condição, porem em central com a menor carga possível, passando elevação de carga para o TG-B. Normalizando o TG-C pela manhã  se retiraria o TG-A de operação para análise do sistema com a máquina parada. _x000a_23/12 - Hoje foi acompanhado o nível do óleo do TG-A e permaneceu estável. As 18hs foi parado o TG A  após a entrada em operação do TG-D. Sendo delineado Ordem para atuação amanhã, 24/12 pela instrumentação e mecânica. Obs: O nível de óleo está estável._x000a_25/12 - Hoje conforme planejado foram realizadas as inspeções solicitadas pelo Eng Boito e reestabelecida a pressão conforme abaixo._x000a_ Realizada  inspeção visual de vazamentos, conexões , presença de óleo, ok_x000a_ Solicitada a partida da bomba de óleo constatada a pressão baixa 4.100kPa no PT 63QGHP  (baixa)_x000a_  Localizada a PCV 724 e ajustada a pressão em 5.170 kPa conforme projeto.. Obs: identificado que a contra porca que trava a haste de ajuste estava solta, provável causa da perda de ajuste. Ajustada a pressão e travada a contra porca , ok._x000a_ Identificado DP elevado 63QGHJF 110kPa, (alarme 100kPa) invertido o filtro e a pressão caiu para 70kPa normalizando o alarme, porém ainda elevada se comparada com as demais máquinas, _x000a_ Aberta nota para substituição dos elementos filtrantes, localizado  e retirado do estoque, vamos revisar a OM para substituição amanhã 26/12, esta atividade não inviabiliza a partida da máquina mas iremos realizar antes de colocar em operação._x000a_ Verificada a válvula de alivio da bexiga, fechada, ok_x000a_ Não observamos passagem pelos cilindros de atuação da IGV, ok_x000a_Operamos o sistema por algum tempo, invertendo a bomba de óleo em operação mantendo a pressão em controle. Realizado o check list e disponibilizada a máquina para a operação"/>
    <s v="NÃO"/>
    <s v="Corretiva"/>
    <s v="PCV0724"/>
    <s v="Valvula reguladora de pressão"/>
    <x v="4"/>
    <x v="17"/>
    <s v="Sistema de lubrificação"/>
    <s v="Conforme observações"/>
    <d v="2020-12-25T13:00:00"/>
    <d v="2020-12-25T17:00:00"/>
    <d v="2020-12-25T17:00:00"/>
    <n v="4.0000000001164153"/>
    <n v="-4.0000000001164153"/>
    <s v="NÃO"/>
    <x v="0"/>
    <s v="NÃO"/>
    <s v="3-Falha na Instrumentação"/>
    <s v="3.2 - Sem sinal/indicação/alarme"/>
    <s v="3-Operação/Manutenção"/>
    <s v="3.3-Erro de manutenção"/>
    <x v="1"/>
    <s v="4-Ajuste"/>
    <m/>
  </r>
  <r>
    <x v="0"/>
    <x v="11"/>
    <s v="OI 2024017377 GE-513201A – Pressão baixa de óleo sintético_x000a_26/12 - Hoje realizamos a substituição do filtro de óleo sintético (HP) que apresentou DP elevado nos testes de ontem , partimos as bombas de óleo para teste e normalizado o DP, a pressão de óleo se manteve próximo ao valor de ajuste, 5.150 kPa . Na sequência realizamos uma partida  do TG-A até a velocidade de sincronismo para teste funcional, partiu  bem sem anormalidades Observada a pressão de óleo sintético, se manteve estável no valor ajustado, demais variáveis ok . Após aproximadamente 15 min desligamos a máquina. Teste concluído e máquina disponível sem restrições. "/>
    <s v="NÃO"/>
    <s v="Corretiva"/>
    <s v="PCV0724"/>
    <s v="Valvula reguladora de pressão"/>
    <x v="4"/>
    <x v="17"/>
    <s v="Sistema de lubrificação"/>
    <s v="Conforme observações"/>
    <d v="2020-12-26T08:00:00"/>
    <d v="2020-12-26T12:00:00"/>
    <d v="2020-12-25T17:00:00"/>
    <n v="3.9999999999417923"/>
    <n v="15"/>
    <s v="NÃO"/>
    <x v="0"/>
    <s v="NÃO"/>
    <s v="3-Falha na Instrumentação"/>
    <s v="3.2 - Sem sinal/indicação/alarme"/>
    <s v="3-Operação/Manutenção"/>
    <s v="3.3-Erro de manutenção"/>
    <x v="1"/>
    <s v="4-Ajuste"/>
    <m/>
  </r>
  <r>
    <x v="0"/>
    <x v="11"/>
    <s v="OM 2024000751 GE-513201C - INSPEÇÃO NA EXCITATRIZ – PF: Lucas_x000a_Hoje conforme solicitação do Eng Fernando foi adequação do andaime e detalhada a inspeção elétrica e Mecânica junto. Amanhã será dado continuidade na inspeção. Eng Fernando acompanhando. Status : Em andamento – indisponível._x000a_25/12 - Hoje conforme planejado foi realizada a inspeção na Excitatriz solicitada pelo Eng Fernando/ Boito. _x000a_Pela elétrica nada de anormal encontrado nos pontos mapeados para inspeção que pudesse contribuir para a elevação da vibração, porem os cabos da caixa de ligação  estavam bem ressecados. Foi retirara a capa externa, refeita a isolação com fita de alta fusão e substituído alguns bornes com oxidação. Pela mecânica realizada a medição entreferros conforme solicitado, repassado os resultados para o Eng Fernando que analisou e liberou a máquina para operar.  Amanhã devemos retirar o libra e partir a máquina. Amanhã realizaremos o check list de partida , testes nos sistemas dos de óleo, air collers  e partir a máquina para teste. Status: Concluído – Disponível._x000a_26/12 - Hoje conforme programado após análise da  inspeção de ontem , o Eng Fernando liberou a máquina para teste. Realizamos uma partida  até a velocidade de sincronismo e operamos por 15 min e desligamos novamente, máquina ignitou na primeira partida, sem anormalidades, salvo os valores de vibração que se mantiveram no mesmo patamar elevado, mas liberada . Em análise pelo Eng Fernando e equipe do suporte um monitoramento mais efetivo e também a possibilidade da alteração do alarme elevando o set, tirando da região de alarme , possibilitando que o operador identifique caso venha a se elevar além do patamar atual, acompanhar. Em resumo a máquina está testada e disponível sem restrições. _x000a_"/>
    <s v="NÃO"/>
    <s v="Corretiva"/>
    <s v="39GNNEX e NEY"/>
    <s v="Em avaliação"/>
    <x v="4"/>
    <x v="12"/>
    <s v="Transmissão de força"/>
    <s v="Conforme observações"/>
    <d v="2020-12-25T07:00:00"/>
    <d v="2020-12-25T19:00:00"/>
    <d v="2020-12-23T19:00:00"/>
    <n v="12"/>
    <n v="36"/>
    <s v="NÃO"/>
    <x v="0"/>
    <s v="NÃO"/>
    <s v="1-Falha Mecânica"/>
    <s v="1.2-Vibração"/>
    <s v="Em análise"/>
    <s v="5.5 Desconhecida"/>
    <x v="0"/>
    <s v="6-Verificação"/>
    <m/>
  </r>
  <r>
    <x v="0"/>
    <x v="11"/>
    <s v="OM 2022712105- VE-C-123101B-B Revisão geral – PF: Fernando_x000a_Realizado a coleta de vibração do mancal, Desconectado os cabos e removido o conjunto ventilador para oficina._x000a_03/12 - Realizado o force de modo que a máquina se torne permissível a partida com 2 ventiladores. Realizado a desmontagem e a limpeza do conjunto em oficina._x000a_04/12 - Feito a substituição dos rolamentos do mancal e remontado o conjunto. Está pronto para instalar em campo. _x000a_09/12 - Dando prosseguimento na intervenção. Hoje, foi realizada a ligação do motor, teste do sentido de giro, feita a instalação de sensor para coleta de dados pela preditiva. Realizada a partida assistida com sucesso, feita a coleta dos dados, removido o sensor finalizando todos os testes em campo. Após a validação dos testes funcionais com acompanhamento da OP foi removido o force do PLC pela equipe de automação. Equipamento testado e liberado para operação._x000a_Status: Concluído– disponível_x000a__x000a_"/>
    <s v="NÃO"/>
    <s v="Corretiva planejada"/>
    <s v="Ventilador"/>
    <s v=" VE-C-123101B-B"/>
    <x v="3"/>
    <x v="26"/>
    <s v="Sistema de lubrificação"/>
    <s v="Revisão Geral do ventilador e atendimento de recomendações da Preditiva"/>
    <d v="2020-12-09T08:00:00"/>
    <d v="2020-12-09T08:30:00"/>
    <d v="2020-12-05T12:00:00"/>
    <n v="0.49999999988358468"/>
    <n v="92.000000000058208"/>
    <s v="NÃO"/>
    <x v="0"/>
    <s v="NÃO"/>
    <s v="Manutenção preventiva"/>
    <s v="Manutenção preventiva"/>
    <s v="Manutenção preventiva"/>
    <s v="Manutenção preventiva"/>
    <x v="12"/>
    <s v="10-Revisão geral"/>
    <m/>
  </r>
  <r>
    <x v="0"/>
    <x v="11"/>
    <s v="OM 2022880054 Oficina: Reparar Barreiras Intrínsecas – PF: Fernando_x000a_Conforme programado, foi realizado o reparo das 17 barreiras substituídas recentemente no compressor de venda B. Foi trocado fusível interno de 50mA para 63mA, com este novo lote reparado somente com as demais 10 já estavam prontas temos agora um total de 27 barreiras prontas para uso. O único compressor que falta realizar essa abrangência agora é o compressor de venda E que segue operando. Assim que ele parar para atendimento ao rodízio do mês liquidamos essa pendencia._x000a_"/>
    <s v="NÃO"/>
    <s v="Corretiva planejada"/>
    <s v="Barreira Intrínseca"/>
    <s v="PN-C-123101B"/>
    <x v="3"/>
    <x v="26"/>
    <s v="Controle e monitoramento"/>
    <s v="Subtituição preventiva de fusíveis das barreiras intrínsecas"/>
    <d v="2020-12-05T08:00:00"/>
    <d v="2020-12-05T12:00:00"/>
    <d v="2020-11-27T05:00:00"/>
    <n v="3.9999999999417923"/>
    <n v="195"/>
    <s v="NÃO"/>
    <x v="0"/>
    <s v="NÃO"/>
    <s v="Manutenção preventiva"/>
    <s v="Manutenção preventiva"/>
    <s v="Manutenção preventiva"/>
    <s v="Manutenção preventiva"/>
    <x v="12"/>
    <s v="1-Substituição"/>
    <m/>
  </r>
  <r>
    <x v="0"/>
    <x v="11"/>
    <s v="OM 2022706115 VE-C-123101B-D REVISÃO GERAL (PRD MI) – PF: Fernando_x000a_Hoje foi iniciado a atividade de revisão geral no cooler de óleo do venda B. Foi habilitado o force conforme disposto na ARO 2020-454 para partida do compressor com dois ventiladores, em seguida removidos os cabos do motor, e feito a remoção do mesmo do campo para oficina para início da revisão. Na oficina foi iniciada a desmontagem do ventilador, foi feita a remoção das pás, iniciado a lavagem das mesmas. Iniciado também a remoção do mancal e polias para limpeza e lubrificação. Atividade prossegue amanhã. Status: Em andamento – Indisponível _x000a_22/12 - Hoje conforme programada foi removido o ventilador para a oficina e iniciada a manutenção, segue amanhã. Status : Em andamento – indisponível._x000a_23/12  -  Hoje a mecânica concluiu a montagem do conjunto ventilador com apoio da movimentação de carga. Instalado sensor de vibração no corpo do mancal torpedo, onde a equipe preditiva realizou coleta de dados para serem analisados. Realizado teste operacional desligado ficando disponível para operação. Status  Concluído_x000a_"/>
    <s v="NÃO"/>
    <s v="Corretiva planejada"/>
    <s v="Ventilador"/>
    <s v="VE-C-123101B-D"/>
    <x v="3"/>
    <x v="26"/>
    <s v="Sistema de lubrificação"/>
    <s v="Revisão Geral do ventilador e atendimento de recomendações da Preditiva"/>
    <d v="2020-12-23T08:00:00"/>
    <d v="2020-12-23T08:30:00"/>
    <d v="2020-12-09T08:30:00"/>
    <n v="0.49999999988358468"/>
    <n v="335.50000000011642"/>
    <s v="NÃO"/>
    <x v="0"/>
    <s v="NÃO"/>
    <s v="Manutenção preventiva"/>
    <s v="Manutenção preventiva"/>
    <s v="Manutenção preventiva"/>
    <s v="Manutenção preventiva"/>
    <x v="12"/>
    <s v="10-Revisão geral"/>
    <m/>
  </r>
  <r>
    <x v="0"/>
    <x v="11"/>
    <s v="OM 2023052612 C-123101B Corrigir vazamento de óleo (PST COTUR) – PF: Fernando_x000a_Hoje a mecânica atuou nessa corretiva. Foi substituído o anel de vedação das tampas sanando o vazamento. Status: Concluído _x000a_"/>
    <s v="NÃO"/>
    <s v="Corretiva planejada"/>
    <s v="Sistema de Lubrificação"/>
    <s v="Vedações"/>
    <x v="3"/>
    <x v="26"/>
    <s v="Sistema de lubrificação"/>
    <s v="Substituição de anel de vedação"/>
    <d v="2020-12-24T09:00:00"/>
    <d v="2020-12-24T18:00:00"/>
    <d v="2020-12-09T08:30:00"/>
    <n v="9"/>
    <n v="360.50000000005821"/>
    <s v="NÃO"/>
    <x v="0"/>
    <s v="NÃO"/>
    <s v="1-Falha Mecânica"/>
    <s v="1.1-Vazamento"/>
    <s v="3-Operação/Manutenção"/>
    <s v="3.4-Desgaste e deterioção esperados."/>
    <x v="0"/>
    <s v="1-Substituição"/>
    <m/>
  </r>
  <r>
    <x v="0"/>
    <x v="11"/>
    <s v="OI 2024042479 - AT-1231101A: Em falha - PF: Fernando_x000a_Hoje pela manhã foi informado pela OP que o analisador de O2 do sistema de N2 do venda A estava com valores congelados, gerando dúvidas quanto à disponibilidade para partida da máquina. A indicação é de 16%, mesmo ao alinhar o N2 (deveria ir próximo de zero) e ao desalinhar (deveria ir próximo de 100%). Foi então avaliado pelo TM Márcio através do Portal Integridade que o analisador está OK, verde, sem impeditivos para a partida, mesmo indicando 16%. Com isto e devido à necessidade de priorizar as últimas preventivas do mês, partimos para verificar o equipamento em campo no período da tarde. Foi realizado um reset no analisador de O2, em seguida verificado com o padrão de Oxigênio onde foi encontrado um pequeno desvio de zero e corrigido. Verificado o funcionamento da PCV-43, conforme injetado o padrão e a mesma movimentou perfeitamente. Verificado também o valor de oxigênio que está saindo da membrana com o detector portátil, onde o valor é aproximadamente 2% de Oxigênio que na IHM do Venda representa aproximadamente 20%, indicando corretamente. Assim, compressor foi entregue para a OP e está disponível._x000a_"/>
    <s v="NÃO"/>
    <s v="Corretiva planejada"/>
    <s v="Analisador de Oxigênio"/>
    <s v="AT-1231101A"/>
    <x v="3"/>
    <x v="10"/>
    <s v="Controle e monitoramento"/>
    <s v="Realizado reset no analisador e ajuste de zero."/>
    <d v="2020-12-29T08:00:00"/>
    <d v="2020-12-29T17:00:00"/>
    <d v="2020-11-03T12:00:00"/>
    <n v="9"/>
    <n v="1340.0000000000582"/>
    <s v="NÃO"/>
    <x v="0"/>
    <s v="NÃO"/>
    <s v="3-Falha na Instrumentação"/>
    <s v="3.3- Sinal/Indicação/Alarme falso"/>
    <s v="5-Miscelâneas"/>
    <s v="5.5 Desconhecida"/>
    <x v="0"/>
    <s v="4-Ajuste"/>
    <m/>
  </r>
  <r>
    <x v="3"/>
    <x v="2"/>
    <s v="01/01/2021_x000a_OM 2023982623 - C-UC-513401F: Subst. Dreno Eletrônico - PF: Boito_x000a_Hoje, conforme planejamentos, foi realizada a troca do purgador com sucesso pelo TM Sílvio. Feito testes junto com a OP e funcionou sem problemas. Atividade era uma demanda importante para os TOs que estavam precisando fazer a drenagem manual."/>
    <s v="NÃO"/>
    <s v="Corretiva planejada"/>
    <s v="Dreno eletrônico"/>
    <s v="Dreno eletrônico"/>
    <x v="12"/>
    <x v="36"/>
    <s v="Compressor"/>
    <s v="Substituição do purgador"/>
    <d v="2021-01-01T10:36:00"/>
    <d v="2021-01-01T15:28:00"/>
    <d v="2020-12-12T14:17:51"/>
    <n v="4.8666666666395031"/>
    <n v="476.30250000004889"/>
    <s v="SIM"/>
    <x v="0"/>
    <s v="NÃO"/>
    <s v="Em análise"/>
    <s v="6.4-Desconhecidos"/>
    <s v="Em análise"/>
    <s v="5.5 Desconhecida"/>
    <x v="0"/>
    <s v="1-Substituição"/>
    <n v="481.1691666666884"/>
  </r>
  <r>
    <x v="3"/>
    <x v="2"/>
    <s v="25/01/2021_x000a_OM 2023373419 S-513402: Norm. Funcionamento (PST COTUR- Prazo 29/01): - PF: Boito_x000a_Conforme programado e prioridade solicitada pela gerência, a equipe multidisciplinar atuou na verificação da falha da secadora 2. No primeiro momento foi identificado e sanado um vazamento de ar comprimido pelo vinil de alimentação do analisador de umidade. Superado isso, foi colocada a secadora em operação e constatado que a mesma faz a inversão de vasos para a realização do ciclo de regeneração em 40 minutos. Neste acompanhamento, foi que a secadora excuta o tempo de equalização dos vasos para iniciar a regeneração porém o soprador e o aquecedor não entram em operação para cumprir a regeneração da alumina em 180min. Para descartar uma possível falha no soprador e no aquecedor, a equipe conseguiu passar o inversor manual assim conseguindo realizar a partida do soprador como também do aquecedor. A equipe suspeita de que não está saindo o comando automático para ligar o soprador e o aquecedor de forma que não realize a regeneração, onde não temos acesso a lógica para fazermos esta verificação. Em avanço foi identificado um módulo em estoque e tentaremos substituir amanhã para identificar uma possível falha de comando do módulo e tentar fazer com que consiga realizar o seu ciclo normal de operação._x000a_[26/01] Realizada a substituição do módulo da Secadora, colocado a Secadora em operação e não tivemos sucesso mantendo a mesma falha. Com isso foi retornado com o módulo antigo, iniciado o preenchimento do formulário de análise de falha e apresentado para a Gerência MI e Coord. De Grandes Máquinas, onde foi recomendado um aprofundamento na análise e posteriormente apresentar para o Gerente do Ativo na quinta feira._x000a_[27/01] Equipe deu prosseguimento na análise da falha da secadora, foi avaliado todos os parâmetros da IHM com o manual sendo observado uma única divergência de que o ajuste de tempo de espera em aquecimento estava desabilitado e foi habilitado pela equipe. Feito novos testes com inversor em manual partindo o soprador e o aquecedor. Por volta das 18h30, o operador de utilidades chamou os técnicos de manutenção envolvidos informando que a Secadora havia voltado a operar. Acordado com o operador para que seja acompanhado durante o turno da noite a operação da secadora. Amanhã seguimos na avaliação da secadora._x000a_[28/01] Consolidada a análise de falha pela equipe de Automação, Elétrica e Instrumentação e enviado para análise da coordenação de grandes máquinas. Secadora segue operando desde o final da tarde de quarta sem apresentar anormalidade."/>
    <s v="NÃO"/>
    <s v="Corretiva"/>
    <s v="Não identificado"/>
    <s v="Não identificado"/>
    <x v="8"/>
    <x v="60"/>
    <s v="Ar comprimido"/>
    <s v="Verificação para diagnóstico"/>
    <d v="2021-01-25T07:00:00"/>
    <d v="2021-01-27T19:00:00"/>
    <d v="2020-05-03T17:00:00"/>
    <n v="60"/>
    <n v="6397.9999999998836"/>
    <s v="SIM"/>
    <x v="0"/>
    <s v="NÃO"/>
    <s v="Em análise"/>
    <s v="6.4-Desconhecidos"/>
    <s v="Em análise"/>
    <s v="5.5 Desconhecida"/>
    <x v="0"/>
    <s v="6-Verificação"/>
    <n v="6457.9999999998836"/>
  </r>
  <r>
    <x v="3"/>
    <x v="2"/>
    <s v="OM 2024061491 SRV02A/B: Restaurar a comunicação rede 7 (PRD MI) – PF: Takahashi_x000a_Realizado o restabelecimento da rede 7 pela equipe de automação, com isso, retornarmos a condição das duas redes ativas 6 e 7 com os servidores da adequação. No entanto, foi verificado a existência de um problema em uma das portas de comunicação do roteador no K-24, descartando falha no servidor. Essa falha por ora não afeta a rede essa porta do roteador é considerada uma outra alternativa que não é utilizada neste momento, contudo vamos ficar com essa ordem aberta até sanar essa falha. Será realizado com a Baumier na próxima semana após o recesso de começo de ano para tentar buscar mais informações. Obs.:  Equipe tentou contato remoto com painel do compressor de reciclo C-3123701A pela rede sem sucesso, foi solicitado nota para operação para tratar essa demanda, pois aparentemente não há falha impeditivas no campo. COTUR deve gerar nota ZF nos próximos dias."/>
    <s v="NÃO"/>
    <s v="Corretiva planejada"/>
    <s v="roteador"/>
    <s v="roteador"/>
    <x v="11"/>
    <x v="112"/>
    <s v="Controle e monitoramento"/>
    <s v="troca de porta"/>
    <d v="2021-01-06T08:30:00"/>
    <d v="2021-01-06T18:30:00"/>
    <d v="2018-01-01T00:00:00"/>
    <n v="10.000000000116415"/>
    <n v="26432.499999999942"/>
    <s v="NÃO"/>
    <x v="0"/>
    <s v="NÃO"/>
    <s v="6-Miscelâneas"/>
    <s v="6.3-Outros"/>
    <s v="5-Miscelâneas"/>
    <s v="5.0-Miscelâneas - geral"/>
    <x v="2"/>
    <s v="3-Modificação"/>
    <n v="26442.500000000058"/>
  </r>
  <r>
    <x v="3"/>
    <x v="2"/>
    <s v="OM 2023620954 - B-6315101B Substituir Selo Mecânico (PST COTUR) – PF: Suzuki_x000a_OM 2023955047 - B-6315101B Completar selagem da bomba_x000a_Conforme programado, após a finalização do libra pela operação, foi realizado o raqueteamento da mesma pela equipe de caldeiraria, com sua finalização no início da tarde. Após essa etapa, foi realizada a remoção dos cabos do motor pela elétrica e iniciado a remoção do motor pela mecânica. Atividade prossegue amanhã. Item registrado como indisponível na PST do COTUR. Amanhã vamos solicitar a preditiva para reforçar o acompanhamento diário na bomba B-6315101A até a finalização dessa atividade da troca do selo da bomba B. Atividade com duração prevista para 4 dias, pois essa é a primeira vez que realizamos a troca deste selo, vamos fazer com bastante calma com intuito de procedimentarmos essa tarefa._x000a_[05/01] Dado prosseguimento na corretiva da troca do selo da bomba booster B do OCVAP I. Hoje foi realizada a desmontagem e remoção do mancal; do acoplamento e do selo do campo para oficina. Foi informado pela equipe após comparação em oficina do selo danificado com selo retirado o selo do estoque, porém foi constatado que há diferenças construtivas entre os dois selos, o removido original é de fabricação da Eagle Burgmann e o selo novo e de fabricação da AESSEAL. TM Góbis fez uma pré-avaliação e acredita que é possível utilizar o selo novo, porém amanhã vamos fazer uma avaliação mais detalhada com apoio do eng. Boito. Foi constato também que o inpro seal da tampa inferior da caixa de mancais estava com os o´rings ressecados e estes se danificaram. Sup. Góbis vai verificar amanhã se temos esse material orings em estoque para troca, caso negativo vamos envolver o Antonino para viabilizar essa compra em lojas da região. Atividade prossegue amanhã com a montagem do selo considerando a validação da montagem pela equipe de engenharia. _x000a_[06/01] Hoje, foi sanada a dúvida sobre a compatibilidade do selo de fabricação a AESSEAL com engenharia. Superada essa etapa, foi realizada a montagem do selo em campo; montado protetor de mancal (Inpro Seal); fabricados as juntas e anéis “O” em oficina; em seguida instalado o mancal. Previsto para amanhã a realização do passeio axial; instalação do motor juntamente com a montagem do acoplamento._x000a_[07/01] Realizado passeio axial; feito a reinstalação do motor; recomposto acoplamento. Em seguida realizada a recomposição dos cabeamentos do motor elétrico. Atividade foi finalizada por voltadas 15h00 e informado Operação e caldeiraria para proceder com etapa de desraqueteamento. Essa atividade acabou ficando para amanhã devido a necessidade da OP de realizar drenagem nas linhas uso do caminhão vácuo no turno da noite. Previsto para amanhã após o desraqueteamento a completação de fluido de selagem na bomba juntamente com a partida da assistida da bomba para entrega em definitivo da bomba._x000a_[08/01] Dando prosseguimento na corretiva, foi realizada o desraqueteamento da bomba no período da manhã pela caldeiraria. Após almoço foi realizada a completação do fluído de selagem da bomba. Feito check list de partida pela mecânica antes da bomba. Em seguida realizada partida assistida, a bomba partiu na segunda tentativa devido a falha na gaveta do sistema elétrica. Após o reset na gaveta, foi realizada partida da bomba com sucesso. Agradecemos o empenho de toda equipe, pois essa foi a primeira troca de selo que realizamos neste tipo de bomba e tudo transcorreu dentro da normalidade sem nenhum tipo de desvio do planejado tampouco de SMS. Equipamento testado e liberação e segue operando sem restrições.     "/>
    <s v="NÃO"/>
    <s v="Corretiva planejada"/>
    <s v="selo mecânico"/>
    <s v="selo mecânico"/>
    <x v="2"/>
    <x v="65"/>
    <s v="Bombas"/>
    <s v="Troca do selo mecânico."/>
    <d v="2021-01-04T08:30:00"/>
    <d v="2021-01-07T15:30:00"/>
    <d v="2019-10-17T08:00:00"/>
    <n v="79.000000000116415"/>
    <n v="10680.499999999884"/>
    <s v="SIM"/>
    <x v="0"/>
    <s v="NÃO"/>
    <s v="6-Miscelâneas"/>
    <s v="1.1-Vazamento"/>
    <s v="3-Operação/Manutenção"/>
    <s v="3.4-Desgaste e deterioção esperados."/>
    <x v="0"/>
    <s v="1-Substituição"/>
    <n v="10759.5"/>
  </r>
  <r>
    <x v="3"/>
    <x v="2"/>
    <s v="OM 2024070219 XV-1621301A Falha Acionamento – PF: Suzuki_x000a_Ontem ao final da tarde fomos informados pelo COTUR da falha na válvula de sucção da bomba principal A do OCVAP I, como sistema estava em operação foi acordado a realização de avaliação preliminar em campo na parte da tarde de hoje após a parada da exportação a esfera 05. Foi realizada avaliação pela equipe elétrica em campo e verificado no display do atuador a falha “Ausen. Sensor Torque” (Ausência do Sensor de Torque do Atuador). O significado para esta falha é possível perda de comunicação entre a placa principal e o sensor de torque do atuador, podendo ele estar danificado, ou apenas um problema de mal contato, por exemplo. Com essa falha a válvula não está movimentando em campo, foi solicitado então delineamento priorizado junto ao GPI que emitiu ordem, amanhã vamos finalizar esse delineamento incluindo a questão dos materiais. Vamos tratar amanhã com COTUR a estratégia mais adequada para restabelecimento dessa válvula pois ela tem impacto direto na disponibilidade da bomba principal A. Será negociada a realização dessa atividade na sexta-feira, dia 08/01 como quebra de programação, caso tenhamos todos os materiais em mãos._x000a_[08/01] Hoje conforme combinado com a OP tivemos atividade corretiva extraprogramada na XV-301A do OCVAP I. Foi realizada a montagem de patamar de andaime logo pela manhã em seguida tivemos atuação da elétrica. O TM. Flaviano realizou a substituição do sensor de torque da válvula por outro sobressalente remanescente retirada de válvula ARECUPER. Após a troca do componente foi realizada o teste funcional de abertura e fechamento da válvula em campo com sucesso. Equipamento testado e liberado para operação sem restrições.   "/>
    <s v="NÃO"/>
    <s v="Corretiva"/>
    <s v="XV-1621301A"/>
    <s v="Sensor de torque"/>
    <x v="2"/>
    <x v="3"/>
    <s v="Bombas"/>
    <s v="Realizada a troca do sensor de torque"/>
    <d v="2021-01-08T08:00:00"/>
    <d v="2021-01-08T17:00:00"/>
    <d v="2019-09-24T17:00:00"/>
    <n v="9"/>
    <n v="11319"/>
    <s v="SIM"/>
    <x v="0"/>
    <s v="NÃO"/>
    <s v="4-Falha Elétrica"/>
    <s v="4.2-Circuito aberto"/>
    <s v="3-Operação/Manutenção"/>
    <s v="3.4-Desgaste e deterioção esperados."/>
    <x v="0"/>
    <s v="1-Substituição"/>
    <n v="11328"/>
  </r>
  <r>
    <x v="3"/>
    <x v="2"/>
    <s v="OE 2023901491 - MC-B-540001C Realizar reparo no motor (PST COTUR) – PF: Suzuki_x000a_Conforme previsto recebemos no período da manhã o motor a diesel oriundo de PTM da unidade de UN-ES Linhares. Foi realizada avaliação pela equipe técnica indicando que motor é compatível, foi realizado giro no eixo sem maiores dificuldades. Foi constatado que equipamento chegou sem motor de partida, foi verificado também que sistema de refrigeração e de admissão de ar turbina é diferente do nosso, mas é possível realizar alterações para instalação em campo após implementação de GM. Amanhã será elaborada lista de peças contendo todos os materiais necessários para restabelecimento dessa máquina com intuito de levantar o custo disso e ver é viável a compra via fundo rotativo ou ZFRT. TM Aoki está conduzindo este processo para avaliar o custo benefício. Em paralelo foi realizada o contato com CODEMA para negociar a saída da motor na próxima segunda-feira para envio a empresa de MACAÉ (REMAC). _x000a_[11/01] Iniciado o levantamento das peças necessárias para recomposição do motor recebido da UM-ES, vimos que algumas peças temos em estoque ( turbina, bomba de diesel, motor de partida). Porém estamos verificando em estoque outros materiais como polias, coxim e tubulações amanhã será retirado as peças do estoque e iniciar a desmontagem de algumas peças em oficina. Será também fabricado o suporte da base do motor pela caldeiraria já alinhado com o Sup. Raia._x000a_[12/01] Elaborada ET para montagem e comissionamento motor. Iniciado o processo de ZPQS para a contratação do serviço aguardando somente a autorização para o start do processo. Confirmada a presença da empresa Mecatec na unidade amanhã para avaliar o motor e fazer orçamento de montagem e comissionamento. Estamos também buscando outras empresas da região também para fazer a cotação._x000a_[13/01] Recebida a Empresa Mecatec para avaliação do motor vindo da UN-ES para orçamento de montagem/comissionamento. Finalizada a ET de montagem/comissionamento e enviado para o Calixto para abertura do ISA. Estamos verificando a possibilidade de utilizar o contrato da ETM pelo PPME para a realização da montagem/comissionamento._x000a_[20/01] Dado prosseguimento no estudo em campo pelo TM Caleiras para supressão do intertravamento de temperatura das bombas de combate a incêndio. Hoje tivemos avanço bom, conseguimos o contato com Eng. Suzuki que esclareceu que realmente existe o intertravamento implementado nas bombas, ele informou que com 95ºC atua o alarme e com 105ºC a bomba desarma. Ele sinalizou que fez esse teste é tem registro desse histórico. O segundo ponto que avançamos foi, conseguimos contato com Francisco da Scania ele falou que é possível fazer essa supressão fora do governador em régua borne conforme já esperávamos, informou o sensor interno é uma PT-100 o que facilita bastante algum possível teste de forma segura. Ele ficou de enviar o desenho da localização deste sensor e ponto que poderíamos simular esse valor de temperatura. Atividade prossegue amanhã._x000a_[21/01] Hoje conforme combinado tivemos a vinda do representante da empresa MECATURBO Srs. Walter para avaliação e esclarecimento de dúvidas quando o processo de reparo desse motor reserva. O mesmo foi recebido pelo TM Góbis, João Vitor e Caleiras, foram realizadas inspeções no motor e também em campo de forma que a empresa não tenha dúvidas quanto ao tipo de serviço a ser realizado. Foram retiradas várias fotos e esclarecido que o reparo e tanto no motor quanto nas adaptações em campo necessárias para recomposição deste motor em campo. Com fechamento dessa etapa, amanhã será realizada assinatura da documentação para aprovação/emissão do pedido. Obs.: Sup. Aoki já havia solicitado pleito para redução do valor da proposta, mas não houve concessão de desconto. Enfim, o pedido sendo emitido no dia de amanhã, estamos planejamento o envio deste motor para reparo a partir de segunda-feira, dia 25/01, o prazo da ET para este reparo é de 10 dias corridos."/>
    <s v="sim"/>
    <s v="Corretiva"/>
    <s v="MC-B-540001C"/>
    <s v="MC-B-540001C"/>
    <x v="2"/>
    <x v="39"/>
    <s v="Bombas"/>
    <s v="Removido o motor e enviado para empresa externa para orçamento."/>
    <d v="2021-01-01T00:00:00"/>
    <d v="2021-01-31T23:59:00"/>
    <d v="2020-10-13T00:00:00"/>
    <n v="743.98333333327901"/>
    <n v="1920"/>
    <s v="SIM"/>
    <x v="0"/>
    <s v="NÃO"/>
    <s v="Em análise"/>
    <s v="6.4-Desconhecidos"/>
    <s v="Em análise"/>
    <s v="5.5 Desconhecida"/>
    <x v="3"/>
    <s v="2-Reparo"/>
    <n v="2663.983333333279"/>
  </r>
  <r>
    <x v="3"/>
    <x v="2"/>
    <s v="OM 2024080963 GE-513202 – Vazamento Fluido Radiador – PF: Suzuki_x000a_Ontem fomos informados pela OP sobre vazamento identificado do interior do gerador de emergência, pelo aspecto esverdeado do fluído a suspeita é vazamento de fluído do sistema de arrefecimento. Hoje conforme combinado tivemos apoio do Eng. Boito para junto com a equipe de mecânica avaliar esse possivelmente vazamento em campo. No primeiro momento com máquina a equipe suspeitou de uma pequena fissura com indicativo de merejamento na região do radiador, mas não ficou se era não o ponto de vazamento. Foi emitida nota, ordem, e feita reserva de água junto com aditivo para completação do radiador. TM Góbis acompanhou a completação realizada pela operação informando que foi completado com 50 litros de mix de água com aditivo topando o nível máximo. Após o horário a foi realizada a partida do gerador, o mesmo operou por 30 minutos, não foi constatada perda significativa no nível do radiado. Acordamos com COTUR de realizar na segunda-feira aproveitando o teste semanal com acompanhamento da nossa equipe técnica de mecânica avaliar melhor essa questão da existência ou não de vazamento no radiador._x000a_[10/01] Fomos acionados pelo Cotur devido a presença de fluído de arrefecimento na parte externa do hood do gerador de emergência. Chegamos ao local evidenciando a presença do fluído de arrefecimento sobre o piso do lado de fora do hood, realizado uma inspeção inicial não sendo identificado nenhum vazamento, foi verificado o nível dos dois radiadores e os mesmos se encontravam com o nível ok. Solicitado que fosse retirado o excesso de fluído afim de identificar o possível vazamento. Após a realização da remoção do fluído de arrefecimento da contenção pela equipe de limpeza industrial, conseguimos identificar a existência de vazamento nos dois radiadores do circuito HT (alta temperatura – Bloco do motor) e circuito LT (baixa temperatura – intercooler). Devido ao difícil acesso ao local não é possível identificar o local exato do vazamento de um dos radiadores sem que haja uma intervenção, conseguindo visualizar somente o gotejamento. Gerador de emergência segue disponível por apresentar pequena baixa de nível nos radiadores. Foi orientada a operação para faça um acompanhamento mais próximo do nível do fluído de arrefecimento._x000a_[11/01] Realizado o abastecimento de um dos radiadores com 20L (água e fluído para radiador), acompanhado teste semanal do gerador e aparentemente não houve aumento no vazamento nos radiadores. Ficou combinado a realização de um monitoramento constante do nível com abastecimento periódico a cada 2 dias para garantir a disponibilidade do gerador de emergência. Em paralelo já iniciado o planejamento para reparo dos radiadores, com previsão de início para a semana 3 com a remoção da tampa frontal do hood afim de localizar o vazamento do outro radiador._x000a_[15/01]  Hoje, com continuidade da análise do vazamento do MTU foi montado um grupo para avaliar/ definir as ações e reparos. _x000a_Dentre as principais destacamos:_x000a__x000a__x0009_Completar o nível de agua: OK_x000a__x0009_Retirar agua do estoque disponibilizando no local: ok_x000a__x0009_Definir se possível completar em operação: ok, é possível e acesso ok.  Acionar a mecânica se necessário_x000a__x0009_Verificar trip por temperatura: não há , definido que em caso de necessidade devemos ter acompanhamento em tempo integral em campo, não há dados no PI, Eng Boito definindo valor máximo de operação._x000a__x0009_Realizar uma partida assistida para avaliar se houve evolução do vazamento : Realizado teste no período da tarde e não foi identificado alteração significativa, amanhã será completado o nível com a máquina fria quantificando o valor vazado. _x000a__x0009_Definido um grupo para avaliar a falta do MTU e necessidade de retorno da planta, sendo nesse momento:_x000a_1._x0009_Retorno com os Geradores Tecnogera – realizado testes semanais e estão OK , _x000a_2._x0009_Retorno pela rede externa – Segundo o PPME é possível sim pois a interligação está concluída,  pendente teste que seria executado na parada, mas  o Coordenador Eder e o TME Taciano  estão avaliando. _x000a_Esta seria a melhor opção e de retorno operacional mais rápido,  pois o  com o Geradores locados depende de muitas manobras operacionais e tem um retorno mais lento, mas é a opção que está apta._x000a__x000a_Há mais ações em andamento e em análise, incluído o reparo do radiador do MTU, porem por hora estamos tranquilos em caso de necessidade._x000a_[16/01] Hoje pela equipe da mecânica foi completada a agua desmi com o motor frio, cabendo um total de 10 litros na completação, valor menor que o anterior com 1h de operação. Esse valor nos  dá uma segurança em operar se necessário. _x000a_Em análise preliminar junto ao Eng Boito neste final de semana,  até novas orientações/ definições estamos definindo o seguinte,_x000a_Em caso de necessidade de operação do MTU (que não vai acontecer...), teremos um acompanhamento continuo da temperatura desarmando o gerador manualmente se esta atingir 101°C (temperatura de desarme pelo manual) com a finalidade de proteger a integridade do MTU. _x000a_Foi criado um grupo para tratamento das opções de reparo e operação do MTU com a participação da MI, PPME e OP, como também para a análise de alternativas de alimentação para retorno operacional na falta do MTU._x000a_[17/01] Hoje na ronda operacional não foi identificado desnível no reservatório do fluido de arrefecimento, estando estabilizado no mesmo nível de ontem._x000a_[18/01] Hoje conforme programado foi aberta a carenagem para se ter acesso a parte interna do trocados de calor do MTU para uma melhor visão do local e se possível recuperar em campo. Em primeira análise não será possível  sendo necessário a remoção para reparo fora indisponibilizando o MTU. Remontada parcialmente a carenagem e disponibilizado o MTU para ficar na reserva sem restrições._x000a_O Supervisor Aoki está em contato com um fornecedor para nacionalizar o radiador para encomendar um novo e ao mesmo tempo elaborando uma ET para o reparo do que temos em campo."/>
    <s v="NÃO"/>
    <s v="Corretiva"/>
    <s v="Radiador"/>
    <s v="Radiador"/>
    <x v="6"/>
    <x v="29"/>
    <s v="Sistema de lubrificação"/>
    <s v="Completado o fluído de arrefecimento e iniciada contratação para reparo do radiador (oportunidade 7003415195)"/>
    <d v="2021-01-07T13:00:00"/>
    <d v="2021-01-19T10:00:00"/>
    <d v="2020-11-16T18:30:00"/>
    <n v="285"/>
    <n v="1242.4999999998836"/>
    <s v="SIM"/>
    <x v="0"/>
    <s v="NÃO"/>
    <s v="6-Miscelâneas"/>
    <s v="1.1-Vazamento"/>
    <s v="3-Operação/Manutenção"/>
    <s v="3.4-Desgaste e deterioção esperados."/>
    <x v="0"/>
    <s v="2-Reparo"/>
    <n v="1527.4999999998836"/>
  </r>
  <r>
    <x v="3"/>
    <x v="2"/>
    <s v="12883039 B-540002B – Bomba de Emergencia. – PF: Suzuki_x000a_Hoje a operação solicitou nosso apoio para verificar a B-540002B que não estava partindo (testes semanais) . Solicitamos ao TMs de mecânica para avaliarem e os mesmos identificaram que a solenoide que admite ar comp para o motor de partida não estava acionando quando comandada a partida remota ou local. A mecânica apoiou a operação no acionamento manual do motor de arranque (pneumático) e o motor entrou em operação. Parado o motor após o período de  teste de rotina e na sequencia foi solicitado a partia remota e o mesmo entrou em operação. "/>
    <s v="sim"/>
    <s v="Corretiva"/>
    <s v="Solenóide"/>
    <s v="Solenóide"/>
    <x v="2"/>
    <x v="19"/>
    <s v="Bombas"/>
    <s v="Realizado apoio pela equipe de mecânica no local"/>
    <d v="2021-01-17T08:00:00"/>
    <d v="2021-01-17T12:00:00"/>
    <d v="2019-12-11T10:00:00"/>
    <n v="3.9999999999417923"/>
    <n v="9670.0000000001164"/>
    <s v="SIM"/>
    <x v="0"/>
    <s v="NÃO"/>
    <s v="3-Falha na Instrumentação"/>
    <s v="1.6-Emperramento"/>
    <s v="3-Operação/Manutenção"/>
    <s v="3.4-Desgaste e deterioção esperados."/>
    <x v="3"/>
    <s v="2-Reparo"/>
    <n v="9674.0000000000582"/>
  </r>
  <r>
    <x v="3"/>
    <x v="2"/>
    <s v="OI 2024122162 B-631501A Falha na abertura XV-6315103 (Descarga OCVAP I). (PST COTUR – ARO 2021-020) – PF: Suzuki_x000a_Hoje, fomos informados no REDIA das 08h00 pelo COTUR sobre a falha na XV-6315103 descarga da bomba B-631501A impedindo a partida do tramo A. Foi mobilizado TM Rodney para avaliação preliminar onde o mesmo verificou a indicação de falhas no frontal da válvula (Falha de posição e ausência de alimentação), falhas essas bem características de defeito na barreira intrínseca. Autorizado PT imediata pelo GAT para corretiva no equipamento. Após a montagem de patamar de acesso pela equipe de andaime, foi realizada a troca da barreira pela elétrica, normalizando as condições de falha. Em seguida, foi realizado teste funcional de abertura e fechamento tanto local quando remoto com apoio de automação com sucesso. Equipamento testado e liberado para operação por volta das 16h00. No entanto, a equipe de operação havia tentado duas partidas com a bomba B-631501B no período da manhã sem sucesso, após avaliação da automação foi verificado que a falha era devido a pressão das esferas acima do 12,3Kgf/cm2 impedindo a partida de ambas as bombas, foram realizadas várias tentativas de baixar a pressão das esferas pela operação sem sucesso. Foi realizada então, a elaboração da ARO 2021-20 pela UOTOP para alteração do SET do PSHH-6315102A/B passando de 12,3 KGF/cm2 para 13 KGF/cm2. Após aprovação da ARO, foi realizada a implementação do set da lógica juntamente com a partida da bomba B-631501A por volta das 18h00 com sucesso. A bomba partiu de primeira. A equipe da UOTOP ficou com compromisso de gerar nos próximos dias uma gestão de mudança mantendo esse valor de 13 KGF/cm2 com set definitivo. Item foi incluso na PST do COTUR. Equipamento segue operando sem anormalidades. "/>
    <s v="sim"/>
    <s v="Corretiva planejada"/>
    <s v="XV-6315101A"/>
    <s v="Barreira intrínseca"/>
    <x v="2"/>
    <x v="64"/>
    <s v="Bombas"/>
    <s v="Realizada troca da barreira intrínseca pela equipe de elétrica"/>
    <d v="2021-01-19T09:30:00"/>
    <d v="2021-01-19T18:00:00"/>
    <d v="2020-12-24T19:10:00"/>
    <n v="8.4999999999417923"/>
    <n v="614.33333333343035"/>
    <s v="NÃO"/>
    <x v="0"/>
    <s v="NÃO"/>
    <s v="4-Falha Elétrica"/>
    <s v="4.0-Geral"/>
    <s v="1-Projeto"/>
    <s v="1.2-Materiais Inadequado"/>
    <x v="3"/>
    <s v="1-Substituição"/>
    <n v="622.83333333337214"/>
  </r>
  <r>
    <x v="3"/>
    <x v="2"/>
    <s v="OM 2024120976 B-5400002B: Revisar Instrum. (Bba Emerg.) (PRD MI) – PF: Suzuki_x000a_Iniciado no final da tarde após as atividades do TGD a verificação em campo na falha na solenoide XY-542030 da bomba de inundação das esferas. TMs realizaram medições de isolação e impedância da solenoide, estava tudo ok. Foi verificado ausência de alimentação oriundo do PLC, foi aberto o painel de campo e constatado que um dos disjuntores internos estava desliga, assim que energizado restabeleceu umas das fontes internas. Foi feito um jumper na régua interna do painel PLC para energizar a solenoide que atuou em campo, descartando dessa falha mesma. Devido ao tardar do horário atividade ficou para continuar amanhã. Será verificado na lógica o porquê não está tendo bit de saída para atuar a solenoide de partida._x000a_[22/01] Com um pouco mais de tempo conseguimos avançar na análise de falha dessa bomba. Foi verificado na lógica que bit de liberação de acionamento da solenóide pneumática era retentivo, para sua liberação era necessário realizar primeiro o acionamento do botão de parada da bomba e em seguida realizar o reset para reconhecimento da falha. Essa sequência é necessária quando ocorre alguma parada por falha. Feito isso, a solenoide de pilotagem restabeleceu. No entanto, no primeiro teste de partida não houve sucesso, partimos para verificação do bloco de acionamento pneumático, o mesmo desmontado em campo aparentemente estava com seus componentes limpos e íntegros, foi verificado então o restritor de pressão que fica preso a esse bloco pneumático, e tem função de pilotar a bloco de partida. Assim que aumentamos a pressão no restritor a solenoide de partida normalizou. Após intervenção foi realizada a partida assistida tanto em modo remoto quanto local com apoio da operação com sucesso. Equipamento foi testado e liberado para operação sem restrições."/>
    <s v="NÃO"/>
    <s v="Corretiva planejada"/>
    <s v="Solenóide"/>
    <s v="Disjuntor"/>
    <x v="2"/>
    <x v="19"/>
    <s v="Bombas"/>
    <s v="Ligado o disjuntor e feita manutenção e limpeza no interno da solenóide"/>
    <d v="2021-01-22T07:00:00"/>
    <d v="2021-01-22T17:00:00"/>
    <d v="2021-01-17T12:00:00"/>
    <n v="10.000000000116415"/>
    <n v="114.99999999994179"/>
    <s v="NÃO"/>
    <x v="0"/>
    <s v="NÃO"/>
    <s v="3-Falha na Instrumentação"/>
    <s v="1.6-Emperramento"/>
    <s v="3-Operação/Manutenção"/>
    <s v="3.4-Desgaste e deterioção esperados."/>
    <x v="0"/>
    <s v="2-Reparo"/>
    <n v="125.00000000005821"/>
  </r>
  <r>
    <x v="3"/>
    <x v="2"/>
    <s v="OI 2024141902 - B-540001A – Bomba desarmando por alta temperatura (PST COTUR - ARO 2021-023) _x000a_OI 2024146874 - B-540001B – Teste e supressão de TRIP – PF: Suzuki_x000a_Após a realização do teste semanal de operação da bomba B-540001A, ocorreu o TRIP da bomba por alta temperatura do sistema de arrefecimento após 30 minutos de operação e este teste foi repetido por duas vezes. Conforme acordado com a Gerência via telefone chegamos no consenso em realizarmos o force no sinal de TRIP por alta temperatura assim mantendo a bomba disponível em acaso de emergência. Com isso foi elaborada a ARO 2021-023, emitida PT imediata e inibido o sinal de trip por alta temperatura. Após a inibição foi realizado novo teste operacional onde a bomba operou por 45 minutos aproximadamente estabilizando a temperatura em 96,3ºC (medido com pirômetro na cabeça do sensor). No indicador analógico também estabilizou com a indicação em torno de 97ºC._x000a_OBS: Mobilizada para amanhã, uma equipe para estar avaliando a falha ocorrida e definição do plano de ação._x000a_[25/01] Devido as falhas apresentadas nas bombas de incêndio por alta temperatura  do sistema de arrefecimento, foi montado um grupo multidisciplinar Eng. Boito, Coord. Ferrarezzi, Sup. Caleiras para estudar as falhas e fazer um plano de ação para corrigir  a falha. Realizado estudo das falhas ocorridas no domingo 24/01, avaliado os pontos para inibição de TRIP por alta temperatura e pressão de óleo, entrado em contato com a Scania para sanar dúvidas quanto aos parâmetros de temperatura da bomba e elaborado um plano de ação imediato. Através da consulta realizada junto a Scania e nosso motor está trabalhando dentro dos parâmetros normais. Neste plano de ação abrange alguns testes operacionais com verificação da troca da troca térmica dos permutadores, inspeção do vaso de expansão e inibição dos sinais de TRIP, previstos para serem executados amanhã._x000a_[27/01] Conforme GM 2020/050 foram realizados testes no sistema simulando a variação de temperatura no sensor do arrefecimento com os motores parados. Reconectado o cabo borner 14 e foi removido o cabo que manda o sinal do trip para o CLP de temperatura alta do sistema de arrefecimento. Foi desconectado o borne 12 referente ao TRIP por pressão baixa de óleo. Após isso foi realizada a partida de ambas as bombas, operaram em torno de 10 minutos com o alarme atuado não ocorrendo o trip da bomba._x000a_[28/01] Em conversa com a Scania o TRIP do motor é oriundo do SCE (módulo do motor) e não da IHM com havíamos entendido no primeiro momento. Com isso, foi removido o sensor de temperatura do sistema de arrefecimento. Realizada a partida das bombas sem o sensor de temperatura e operou normalmente e assim efetivamente não ocorre o TRIP da bomba. Desta forma já foi solicitada a alteração do padrão de operação da bomba, com acompanhamento da temperatura na realização de testes com um pirômetro medindo no ponto de instalação do sensor limitado à 105ºC._x000a_[29/01] Coletado código de erro do módulo do MD para ser passado à Scania para análise."/>
    <s v="NÃO"/>
    <s v="Corretiva"/>
    <s v="Sistema de arrefecimento"/>
    <s v="Sistema de arrefecimento"/>
    <x v="2"/>
    <x v="47"/>
    <s v="Bombas"/>
    <s v="Realizada a inibição da parada do equipamento por temperatura elevada"/>
    <d v="2021-01-24T17:00:00"/>
    <d v="2021-01-28T12:00:00"/>
    <d v="2020-11-05T14:00:00"/>
    <n v="90.999999999941792"/>
    <n v="1923"/>
    <s v="SIM"/>
    <x v="1"/>
    <s v="NÃO"/>
    <s v="1-Falha Mecânica"/>
    <s v="2.7-Sobreaquecimento"/>
    <s v="3-Operação/Manutenção"/>
    <s v="3.1-Serviço fora das condições de projeto"/>
    <x v="3"/>
    <s v="4-Ajuste"/>
    <n v="2013.9999999999418"/>
  </r>
  <r>
    <x v="3"/>
    <x v="2"/>
    <s v="OM 2024132511 B-3123101A Baixa Eficiência (PRD COTUR) – PF: Suzuki_x000a_Removido os spools de sucção e descarga, removido os amortecedores de pulsação de sucção e descarga para calibração. Realizada a inspeção e calibração dos amortecedores de pulsação e realizada a montagem do pau de carga para desmontagem dos cabeçotes._x000a_[28/01] Realizada inspeção nos dois cabeçotes de acionamento, encontrado pino de ajuste do pistão fora do padrão em manual que é, 1,5 mm estando lado esquerdo 2,5mm e o direito com 3mm, assim sendo ajustado ambos para 1,5mm conforme manual do equipamento. Realizado a troca do diafragma do lado direto, porque devido ao ajuste de 3mm no pino se encontrava próximo ao ponto de rompimento do diafragma. Verificado que o cabeçote do lado direito que se encontrava com grande acumulo de sujeira, sendo levado para oficina para realizar a limpeza e amanhã a montagem em campo. Realizado também a limpeza do filtro Y._x000a_[29/01] Realizada instalação de spools, acumuladores hidráulicos e desraqueteada. Bomba foi colocada para circular/escorvar e está entregue para a OP fazer o alinhamento ao processo no turno da noite."/>
    <s v="NÃO"/>
    <s v="Corretiva planejada"/>
    <s v="Filtro"/>
    <s v="Filtro"/>
    <x v="2"/>
    <x v="85"/>
    <s v="Bombas"/>
    <s v="Realizada limpeza do cabeçote, ajuste do pino do pistão e substituído o diafragma do lado direito"/>
    <d v="2021-01-27T08:30:00"/>
    <d v="2021-01-29T15:10:00"/>
    <d v="2020-10-16T13:00:00"/>
    <n v="54.666666666744277"/>
    <n v="2467.5"/>
    <s v="SIM"/>
    <x v="0"/>
    <s v="NÃO"/>
    <s v="6-Miscelâneas"/>
    <s v="6.3-Outros"/>
    <s v="3-Operação/Manutenção"/>
    <s v="3.4-Desgaste e deterioção esperados."/>
    <x v="1"/>
    <s v="2-Reparo"/>
    <n v="2522.1666666667443"/>
  </r>
  <r>
    <x v="3"/>
    <x v="2"/>
    <s v="11/01/2021_x000a_OM 2022824722 B-2621301B Substituir Selo LA e LOA (PST COTUR – Prazo 15/01) – PF: Boito_x000a_Logo pela manhã a equipe de caldeiraria foi liberar a PT par o raqueteamento da bomba, observando que o LIBRA aplicado na bomba não atendia a atividade. Então houve a necessidade de revisão e aplicação de um novo LIBRA, sendo liberada a atividade no meio da tarde. Mesmo com o atraso na liberação, a equipe conseguiu realizar o raqueteamento a bomba._x000a_[12/01] Removido os instrumentos do mancal, sacado carretel do acoplamento, removido cudo do acoplamento lado bomba, removido tubulações de selagem e ventilação LA e LOA, sacada mancal e rolamento LOA, já substituído o selo LOA e já realizada a o montagem da caixa mancal LOA. Já iniciada a desmontagem do mancal LA._x000a_[13/01] Finalizada a montagem mecânica do mancal LOA pendente apenas instalação dos sensores do mancal, reposição do óleo lubrificante e fluído barreira. Já o lado LA, foi montado e torqueado o selo mecânico e observado a necessidade de substituição do rolamento. Consultado o estoque e não temos o rolamento em estoque, porém já providenciada a compra com previsão de chegada sexta feira no período da manhã._x000a_[14/01] Hoje recebemos o rolamento da bomba e concluída a montagem em campo. _x000a_Amanhã previsto conclusão do alinhamento, recompor fluido de selagem, montagem da instrumentação, desraqueteamento e teste operacional_x000a_[15/01] Hoje conforme programado a MI concluiu a montagem em campo do sistema de selagem e o PPME concluiu o desraqueteamento disponibilizando a bomba. Alinhado com o COTUR para partir essa bomba somente com acompanhamento da Mecânica durante o dia, pelo Cotur a previsão do bombeio atual e terminar pela madrugada e sem problemas retornar pela manhã, deste modo programamos uma partida assistida da bomba._x000a_[17/01] Hoje conforme programado foi realizada a partida assistida da Bomba que partiu na primeira . Operando durante o dia normalmente com acompanhamento da mecânica , sem problemas. Solicitado ao Cotur intensificar a ronda operacional neste primeiro período noturno, pois ficara no período noturno até o termino do bombeio do tanque. No próximo bombeio será reiniciado com a Bomba A para cumprir rodizio , ficando a bomba B na reserva._x000a_[18/01] Segue operando sem anormalidades. Esta atividade está concluída e não iremos mais acompanhar nos FRs do Líder."/>
    <s v="NÃO"/>
    <s v="Corretiva planejada"/>
    <s v="B-2621301B"/>
    <s v="Selos mecânicos"/>
    <x v="2"/>
    <x v="16"/>
    <s v="Bombas"/>
    <s v="Substituição dos selos mecânicos"/>
    <d v="2021-01-11T13:40:00"/>
    <d v="2021-01-15T17:00:00"/>
    <d v="2020-09-01T15:00:00"/>
    <n v="99.333333333372138"/>
    <n v="3166.6666666666861"/>
    <s v="SIM"/>
    <x v="0"/>
    <s v="NÃO"/>
    <s v="Em análise"/>
    <s v="6.4-Desconhecidos"/>
    <s v="Em análise"/>
    <s v="5.5 Desconhecida"/>
    <x v="1"/>
    <s v="1-Substituição"/>
    <n v="3266.0000000000582"/>
  </r>
  <r>
    <x v="3"/>
    <x v="2"/>
    <s v="17/01/2021_x000a_OE 2024111797 - XV-2621301A Inoperante – PF: Boito_x000a_Fomos contatados pelo Cotur ontem para a verificação da XV 301A do OCVAP II A, que apresentou falha na parada da bomba. Aberta a OM para tratamento em fluxo normal e em alinhamento pela manhã com a equipe definimos verificação / teste da válvula com acompanhamento da Operação. Durante os testes não foi identificada falha na válvula, abrindo e fechando normalmente. Há históricos de falhas na lógica do OCVAP, não podemos afirmar mas é uma hipótese."/>
    <s v="NÃO"/>
    <s v="Corretiva"/>
    <s v="XV-2621301A"/>
    <s v="Não identificado"/>
    <x v="2"/>
    <x v="45"/>
    <s v="Bombas"/>
    <s v="Testes na válvula."/>
    <d v="2021-01-17T07:00:00"/>
    <d v="2021-01-17T12:00:00"/>
    <d v="2020-09-04T17:00:00"/>
    <n v="5.0000000000582077"/>
    <n v="3229.9999999998836"/>
    <s v="SIM"/>
    <x v="0"/>
    <s v="NÃO"/>
    <s v="Em análise"/>
    <s v="6.4-Desconhecidos"/>
    <s v="Em análise"/>
    <s v="5.5 Desconhecida"/>
    <x v="3"/>
    <s v="8-Teste"/>
    <n v="3234.9999999999418"/>
  </r>
  <r>
    <x v="3"/>
    <x v="2"/>
    <s v="01/01/2020_x000a_OI 2024052170 - C-123102A Slide Valve Não Movimenta - PF: Boito_x000a_Hoje durante testes referentes à ronda operacional, OP verificou que a slide valve do 2ª estágio do C-123102A estava com muita dificuldade de movimentar, não baixando de 87%. Envolvido TM Sílvio para dar um apoio. Tentamos movimentar com ambas as bombas do 2º estágio mas sem sucesso. Assim, decidimos por criar esta OM imediata para verificar a slide. Esta OM também prevê a limpeza dos filtros Y das duas bombas do 2º estágio (B-C-123102A-03A/B) que sabemos estar prejudicando a performance das bombas, motivo da parada da máquina ontem, mas primeiro queremos atuar na válvula pois também pode haver problema lá. No momento que a atividade seria liberada, houve a queda do TG-C e precisamos deslocar a atenção pra lá. Amanhã voltamos nesta frente._x000a_[02/01] Hoje no primeiro horário retornamos ao Propano A. TM Sílvio fez tentativa de movimentar manualmente a slide valve no próprio corpo do sistema hidráulico mas sem sucesso. Com as bombas ligadas, a pressão chegou a apenas cerca de 500kPag e fica alarmando pressão baixa no sistema, não permitindo prosseguir muito com os testes. Será necessário intervir com a Caldeiraria para limpeza dos filtros Y das bombas do segundo estágio. Também aproveitaremos para verificar a condição dos filtros Y à montante das slide valves. Feito contato com Ger. Flaviano que autorizou mobilizarmos a Caldeiraria hoje para limpeza dos filtros. Sobreaviso do PPME nos atendeu prontamente e por volta de 13h00 a equipe já estava na UTGCA. Realizada então a limpeza dos 4 filtros Y destes sistema que estavam bem sujos. Terminado o trabalho, foi removido o Libra e testada a slide, mas novamente sem sucessor, permanece na mesma situação. Amanhã retornaremos para prosseguir com a intervenção._x000a_[04/01] - Hoje, conforme combinado, tivemos atuação da equipe de instrumentação na avaliação da falha da slide valve do primeiro estágio do compressor de propano C-123102A. Foi realizada no primeiro horário alinhamento com equipe de engenharia para esclarecer/orientar alguns pontos da análise em campo. Superada essa etapa, foi realizada um novo teste funcional em primeiro momento já aproveitando que as duas estavam com filtros limpos, sem sucesso. As duas bombas estavam com pressões em torno de 7 a 9 Kgf/cm2, foi verificado alinhamento das linhas juntamente com todos os componentes do sistema de acionamento tanto pneumático quanto hidráulico. As solenoides pneumáticas são novas, ambas atuaram com pressão e temporização dentro esperado, porém o bloco hidráulico não respondeu, bloco estava travado. Foi realizada a troca de bomba, mas também não houve modulação, realizamos tentativas através do acionamento manual nos comandos laterais, também sem sucesso. Com isso, foi realizada a troca do bloco hidráulico por outro revisado disponpivel em oficina.  Após a troca foi teste de funcional com sucesso. Equipamento testado e liberado para operação por volta das 17h30._x000a_Caleiras, o bloco danificado foi levado para oficina para aprofundarmos essa análise de falha, por gentileza alinhar com ponto focal (Eng. Boito) a estratégia para coleta de dados, essa manutenção será subsidio para fechamento do RTA. Já orientamos o sobreaviso para separar/identificar o material prevendo essa avaliação. Uma das hipóteses em avaliação preliminar é que o travamento do bloco possa ter ocorrido devido a sujeira do óleo, a informação passada pelos TMs é que o óleo estava com aparência bem escura. Obrigado._x000a_Status: Concluído –disponível"/>
    <s v="NÃO"/>
    <s v="Corretiva"/>
    <s v="Slide do 2º estágio"/>
    <s v="Válvula de 4 vias hidráulica"/>
    <x v="1"/>
    <x v="6"/>
    <s v="Controle e monitoramento"/>
    <s v="Substituição da válvula de 4 vias hidráulica"/>
    <d v="2021-01-01T00:00:00"/>
    <d v="2021-01-04T19:00:00"/>
    <d v="2020-12-31T18:30:00"/>
    <n v="90.999999999941792"/>
    <n v="5.4999999999417923"/>
    <s v="SIM"/>
    <x v="0"/>
    <s v="NÃO"/>
    <s v="1-Falha Mecânica"/>
    <s v="1.6-Emperramento"/>
    <s v="3-Operação/Manutenção"/>
    <s v="3.3-Erro de manutenção"/>
    <x v="2"/>
    <s v="1-Substituição"/>
    <n v="96.499999999883585"/>
  </r>
  <r>
    <x v="3"/>
    <x v="2"/>
    <s v="02/01/2021_x000a_OM 2023927509 - M-P-C-3123102B-01B Substituir Correia e Ajustar Conjunto PF: Boito_x000a_Hoje realizamos mais uma intervenção em ventilador que não tinha material reservado. Feita então a reserva 99796502/1 de 3 UND do NM 11.728.828 referente às correias. Foram substituídas, ajustadas, conjunto testado – OK."/>
    <s v="NÃO"/>
    <s v="Intervenção por condição"/>
    <s v="M-P-C-3123102B-01B"/>
    <s v="Correia"/>
    <x v="1"/>
    <x v="2"/>
    <s v="Sistema de lubrificação"/>
    <s v="Substituição e ajuste do tensionamento da correia"/>
    <d v="2021-01-01T13:00:00"/>
    <d v="2021-01-02T19:00:00"/>
    <d v="2020-10-21T15:00:00"/>
    <n v="30"/>
    <n v="1725.9999999999418"/>
    <s v="SIM"/>
    <x v="0"/>
    <s v="NÃO"/>
    <s v="2-Falha de Material"/>
    <s v="2.4-Desgaste"/>
    <s v="3-Operação/Manutenção"/>
    <s v="3.4-Desgaste e deterioção esperados."/>
    <x v="0"/>
    <s v="1-Substituição"/>
    <n v="1755.9999999999418"/>
  </r>
  <r>
    <x v="3"/>
    <x v="2"/>
    <s v="12/01/2020_x000a_OM 2023878879 - C-123102A ZER-1231504A Indicando Zero – PF: Boito_x000a_Conforme programado foi realizada a verificação do ZER-1231504A, onde foi realizada abertura da caixa de junção CJBN-C-123102A-2 e feitas medições de tensão nos Proximitors referentes aos sensores ZER 503 (-11,1Vcc), 504 (0Vcc), 505 (-11,7Vcc) e 506 (-11Vcc). Feita a substituição, para fins de testes, dos cabo coaxiais dos sensores do lado acoplado 503 e 504 e os valores de tensão ficaram em -21Vcc no Proximitor 503 e -11,1Vcc no Proximitor 504. Ao retornar os cabos coaxiais para as posições originais, os valores de tensão nos Proximitor também inverteram, 503 (-11,1Vcc) e 504 (-21Vcc). Com isso foi possível identificar que o problema se encontra no circuito entre a cabo de extensão e o sensor. Será necessário programar desmontagem mecânica para se ter acesso e substituir os componentes danificados (sensor ou cabo de extensão)._x000a_[30/01] Hoje foi realizada atividade no compressor de propano A. Equipe identificou que o problema é no sensor, sendo necessária sua substituição mas não possuímos o material em estoque. Foi reservado NM 11.893.206 que está cadastrado incorretamente na árvore e não serve para esta aplicação (deverá ser excluído). O NM correto é o 11.418.541, que está zerado em estoque e com parâmetro de ressuprimento ZD. Necessário criar a reserva, impedir a OM e acompanhar a aquisção do material. Supervisão também deverá avaliar a necessidade de troca da estratégia de ressuprimento ZD para ZS e definir parâmetro mínimo."/>
    <s v="NÃO"/>
    <s v="Corretiva planejada"/>
    <s v="ZER-1231504A"/>
    <s v="Sensor"/>
    <x v="1"/>
    <x v="6"/>
    <s v="Controle e monitoramento"/>
    <s v="Verificação para diagnóstico"/>
    <d v="2021-01-12T07:00:00"/>
    <d v="2021-01-12T17:35:00"/>
    <d v="2021-01-04T19:00:00"/>
    <n v="10.583333333430346"/>
    <n v="180"/>
    <s v="SIM"/>
    <x v="0"/>
    <s v="NÃO"/>
    <s v="3-Falha na Instrumentação"/>
    <s v="3.2 - Sem sinal/indicação/alarme"/>
    <s v="Em análise"/>
    <s v="5.5 Desconhecida"/>
    <x v="1"/>
    <s v="6-Verificação"/>
    <n v="190.58333333343035"/>
  </r>
  <r>
    <x v="3"/>
    <x v="2"/>
    <s v="12/01/2020_x000a_OM 2023878879 - C-123102A ZER-1231504A Indicando Zero – PF: Boito_x000a_Conforme programado foi realizada a verificação do ZER-1231504A, onde foi realizada abertura da caixa de junção CJBN-C-123102A-2 e feitas medições de tensão nos Proximitors referentes aos sensores ZER 503 (-11,1Vcc), 504 (0Vcc), 505 (-11,7Vcc) e 506 (-11Vcc). Feita a substituição, para fins de testes, dos cabo coaxiais dos sensores do lado acoplado 503 e 504 e os valores de tensão ficaram em -21Vcc no Proximitor 503 e -11,1Vcc no Proximitor 504. Ao retornar os cabos coaxiais para as posições originais, os valores de tensão nos Proximitor também inverteram, 503 (-11,1Vcc) e 504 (-21Vcc). Com isso foi possível identificar que o problema se encontra no circuito entre a cabo de extensão e o sensor. Será necessário programar desmontagem mecânica para se ter acesso e substituir os componentes danificados (sensor ou cabo de extensão)._x000a_[30/01] Hoje foi realizada atividade no compressor de propano A. Equipe identificou que o problema é no sensor, sendo necessária sua substituição mas não possuímos o material em estoque. Foi reservado NM 11.893.206 que está cadastrado incorretamente na árvore e não serve para esta aplicação (deverá ser excluído). O NM correto é o 11.418.541, que está zerado em estoque e com parâmetro de ressuprimento ZD. Necessário criar a reserva, impedir a OM e acompanhar a aquisção do material. Supervisão também deverá avaliar a necessidade de troca da estratégia de ressuprimento ZD para ZS e definir parâmetro mínimo."/>
    <s v="NÃO"/>
    <s v="Corretiva planejada"/>
    <s v="ZER-1231504A"/>
    <s v="Sensor"/>
    <x v="1"/>
    <x v="6"/>
    <s v="Controle e monitoramento"/>
    <s v="Verificação para diagnóstico"/>
    <d v="2021-01-30T09:08:00"/>
    <d v="2021-01-30T18:43:00"/>
    <d v="2021-01-12T17:35:00"/>
    <n v="9.5833333333139308"/>
    <n v="423.55000000004657"/>
    <s v="SIM"/>
    <x v="0"/>
    <s v="NÃO"/>
    <s v="3-Falha na Instrumentação"/>
    <s v="3.2 - Sem sinal/indicação/alarme"/>
    <s v="Em análise"/>
    <s v="5.5 Desconhecida"/>
    <x v="1"/>
    <s v="6-Verificação"/>
    <n v="433.1333333333605"/>
  </r>
  <r>
    <x v="3"/>
    <x v="2"/>
    <s v="17/01/2021_x000a_OI 2024113651 C-3123102A Fechamento da slide 2o. estágio – PF: Boito_x000a_Ontem as por volta das 22hs fomos acionados pelo Cotur relatando o fechamento da Slide do 2º. Estagio do C-3123102ª._x000a_Hoje pela manhã emitimos a OI para atendimento e em campo foi verificado o rompimento do acrílico visor da válvula solenoide que pilota o bloco pneumático. Não há válvula nova em estoque, porem a instrumentação tem em oficina reguladoras revisadas para utilização. Definido pela substituição das duas solenoides por estas revisadas, concluída a substituição e realizado teste de atuação. OK, entregue a operação._x000a_A Pedido do Coordenador Ferrarezzi, amanhã iremos verificar as demais solenoides desta máquina e uma inspeção geral da instrumentação, após será colocada em operação para cumprir rodizio a definir pela manhã a troca."/>
    <s v="sim"/>
    <s v="Corretiva"/>
    <s v="Slide do 2º estágio"/>
    <s v="Solenóide"/>
    <x v="1"/>
    <x v="8"/>
    <s v="Controle e monitoramento"/>
    <s v="Substituição da solenoide"/>
    <d v="2021-01-16T21:26:00"/>
    <d v="2021-01-17T12:00:00"/>
    <d v="2020-12-26T17:53:59"/>
    <n v="14.566666666651145"/>
    <n v="507.53361111116828"/>
    <s v="SIM"/>
    <x v="0"/>
    <s v="NÃO"/>
    <s v="2-Falha de Material"/>
    <s v="2.8-Rompimento (burst)"/>
    <s v="3-Operação/Manutenção"/>
    <s v="3.3-Erro de manutenção"/>
    <x v="2"/>
    <s v="1-Substituição"/>
    <n v="522.10027777781943"/>
  </r>
  <r>
    <x v="3"/>
    <x v="2"/>
    <s v="27/01/2021_x000a_OM 2024132507 C-3123102A Revisão das slides valve (1º e 2º estágios) (PRD MI) – PF: Boito_x000a_Realizada a limpeza dos filtros Y do 1º e 2º stg, foi realizada a verificação do sistema pneumático do 1º e 2ºstg sem anormalidade, verificado o bloco hidráulico do 1ºstg também sem anormalidade porém o teste de modulação da slide do 1ºstg chegou no máximo a 92%. Amanhã daremos continuidade nas verificações e ajuste na indicação de posição._x000a_[28/01] Concluída a revisão da slide do 1ºstg e corrigida a indicação posição testada e liberada. Para amanhã será dado prosseguimento na verificação da slide do 2ºstg._x000a_[29/01] Hoje foi dado continuidade na revisão da slide do 1º estágio do propano A da fase 2. Equipe identificou um erro de indicação onde a válvula toda aberta indicava 92% e toda fechada -7%. A solução seria correr 1 dente na engrenagem para verificar se ficaria correta. No entanto, o parafuso allen que segura a engrenagem está espanado e não temos este parafuso reserva para substituição. Sendo assim, foi definido por manter a máquina desta forma. Não há prejuízos operacionais, a válvula modula normalmente de zero a cem, somente a indicação está comprometida (em automático, o zero fica acima de 0%, deixando a máquina sempre permissiva). Será tratada pela Supervisão/GPI a aquisição deste parafuso para substituição em OM específica no futuro."/>
    <s v="NÃO"/>
    <s v="Preventiva"/>
    <m/>
    <m/>
    <x v="1"/>
    <x v="8"/>
    <s v="Controle e monitoramento"/>
    <s v="Revisão do sistema das slide valves"/>
    <d v="2021-01-27T08:00:00"/>
    <d v="2021-01-29T14:27:00"/>
    <d v="2021-01-17T12:00:00"/>
    <n v="54.449999999895226"/>
    <n v="236.00000000005821"/>
    <s v="SIM"/>
    <x v="0"/>
    <s v="NÃO"/>
    <s v="Manutenção preventiva"/>
    <s v="Manutenção preventiva"/>
    <s v="Manutenção preventiva"/>
    <m/>
    <x v="7"/>
    <s v="5-Conservação"/>
    <n v="290.44999999995343"/>
  </r>
  <r>
    <x v="3"/>
    <x v="2"/>
    <s v="29/01/2021_x000a_OM 2023963252 - C-3123102A Revisão geral nas CJ's (PRD MI) – PF: Boito_x000a_Realizado com sucesso a revisão geral nas CJ’s do C-3123102A pela equipe de Instrumentação."/>
    <s v="NÃO"/>
    <s v="Preventiva"/>
    <m/>
    <m/>
    <x v="1"/>
    <x v="8"/>
    <s v="Controle e monitoramento"/>
    <s v="Revisão das CJs"/>
    <d v="2021-01-29T07:00:00"/>
    <d v="2021-01-29T18:06:00"/>
    <d v="2021-01-17T12:00:00"/>
    <n v="11.100000000034925"/>
    <n v="282.99999999994179"/>
    <s v="SIM"/>
    <x v="0"/>
    <s v="NÃO"/>
    <s v="Manutenção preventiva"/>
    <s v="Manutenção preventiva"/>
    <s v="Manutenção preventiva"/>
    <m/>
    <x v="7"/>
    <s v="4-Ajuste"/>
    <n v="294.09999999997672"/>
  </r>
  <r>
    <x v="3"/>
    <x v="2"/>
    <s v="31/01/2021_x000a_OM 2024119802 - LIT-1231512A:Norm. Indic.(V-C-123102A-2) – PF: Boito_x000a_Realizada intervenção de verificação do LIT-512A por solicitação da Engenharia após relato de queda aparentemente espúria em 13/01.  Verificação de funcionamento do traço elétrico - OK.  Verificação da alimentação do instrumento - OK. Verificação de isolação entre terminais e entre terminais e carcaça. Todos os resultados foram acima_x000a_de 40 M Ohms - OK. Verificação do cabeamento e condições da conexão com a sonda - OK. Instrumento é novo, foi instalado há pouco tempo. A variação relatada, que foi única, pode ser resultado de uma drenagem do stand pipe do instrumento pela OP naquele momento."/>
    <s v="NÃO"/>
    <s v="Intervenção por condição"/>
    <s v="LIT-1231512A"/>
    <s v="Não identificado"/>
    <x v="1"/>
    <x v="6"/>
    <s v="Controle e monitoramento"/>
    <s v="Verificação para diagnóstico"/>
    <d v="2021-01-30T08:00:00"/>
    <d v="2021-01-30T18:26:00"/>
    <d v="2021-01-12T17:35:00"/>
    <n v="10.433333333290648"/>
    <n v="422.41666666668607"/>
    <s v="SIM"/>
    <x v="0"/>
    <s v="NÃO"/>
    <s v="3-Falha na Instrumentação"/>
    <s v="3.2 - Sem sinal/indicação/alarme"/>
    <s v="Em análise"/>
    <s v="5.5 Desconhecida"/>
    <x v="1"/>
    <s v="6-Verificação"/>
    <n v="432.84999999997672"/>
  </r>
  <r>
    <x v="3"/>
    <x v="2"/>
    <s v="OI 2024054881 - C-3123701A/B/C Perda de Comunicação com a ECOS PF: Suzuki_x000a_Na noite passada, por volta de meia noite, COTUR entrou em contato informando da perda de comunicação de todas as variáveis de todos os compressores de reciclo da fase 2 com a ECOS. Em campo, as variáveis apareciam normalmente nas IHMs das máquinas. Como praticamente não há necessidade de atuação da OP diretamente nestas máquinas em condição de estabilidade das plantas, orientado o COTUR a realizar uma ARO para manter a planta nesta condição até as 6h quando mobilizamos a Automação para avaliar. TM Danilo iniciou a análise e fizemos contatos ao longo do dia com Eng. Lucas para esclarecer alguns pontos. Foi encontrada uma possível falha nos pontos dos Reciclos da Fase 2 na Rede 7. Conforme acordado com Lucas, fizemos um teste excluindo a configuração da rede 7 dos servidores 2A e 2B, deixando-a funcionando pela sua redundância, rede 6. Feito isto, os pontos voltaram a comunicar novamente. Deverá ser aberta uma nota para restabelecer a rede 7 com o apoio da Engenharia._x000a_"/>
    <s v="NÃO"/>
    <s v="Corretiva"/>
    <s v="Rede 7"/>
    <s v="Comunicação Servidores"/>
    <x v="0"/>
    <x v="0"/>
    <s v="Controle e monitoramento"/>
    <s v="Realizado comuntação para rede reserva._x000a__x000a_Obs.: Não lancaçado tempo total da intervenção, pois não afetou a operação das maquinas."/>
    <d v="2021-01-02T00:00:00"/>
    <d v="2021-01-02T00:00:00"/>
    <d v="2020-09-17T00:00:00"/>
    <n v="0"/>
    <n v="2568"/>
    <s v="NÃO"/>
    <x v="0"/>
    <s v="NÃO"/>
    <s v="3-Falha na Instrumentação"/>
    <s v="3.2 - Sem sinal/indicação/alarme"/>
    <s v="Em análise"/>
    <m/>
    <x v="1"/>
    <s v="3-Modificação"/>
    <n v="2568"/>
  </r>
  <r>
    <x v="3"/>
    <x v="2"/>
    <s v="OI 2024074280 C-3123701A: Norm. Falha Pressurização* - PF: Suzuki_x000a_Verificado durante ronda operacional no período da manhã pela OP que painel de controle de campo do compressor de reciclo C-3123701A estava com a IHM apagada. Em avaliação preliminar realizada em campo pela automação foi verificado que painel estava a indicação de despressurizado mesmo com suprimento de ar do sistema de Purga Z em torno de 6 bar. Foi autorizado PT imediata pelo GAT para intervenção corretiva da instrumentação. Houve bastante atraso para liberação dessa PT devido à chuva intensa e alerta vermelho ao longo todo o dia. Assim que houve melhora no tempo conseguimos realizar a avalição do sistema de pressurização. Realizamos alguns testes em campo, um deles foi teste de by-pass na pressurização, assim que habilitamos o by-pass o painel energizou novamente restabelecendo todo o compressor. Com isso, o foco foi direcionamento sistema de pressurização externo, foi removido a solenoide de purga para oficina para avaliação. Em bancada foi realizado testes, estava tudo ok. A mesma foi reinstalada em campo, no entanto, houve novo impedimento de atividade por conta e alerta. Atividade foi paralisada para continuidade amanhã. Junto ao COTUR elaboramos uma ARO 2021-005 para o caso de necessidade de partida da máquina é somente habilitar o by-pass em campo através da chave local, instalar o BM-22 (Detector de gás portátil) e partir a máquina. Com a elaboração dessa ARO a máquina ficou disponível. Atividade prossegue amanhã._x000a_"/>
    <s v="sim"/>
    <s v="Corretiva"/>
    <s v="PN-C-3123701A"/>
    <s v="Painel de Purga"/>
    <x v="0"/>
    <x v="0"/>
    <s v="Controle e monitoramento"/>
    <s v="Inicialmente foi apenas avaliado a solenóide de purga e habilitado o by-pass com ARO para operação do compressor em caso de necessidade."/>
    <d v="2021-01-07T09:00:00"/>
    <d v="2021-01-07T11:00:00"/>
    <d v="2021-01-02T00:00:00"/>
    <n v="2.0000000000582077"/>
    <n v="129"/>
    <s v="NÃO"/>
    <x v="0"/>
    <s v="NÃO"/>
    <s v="3-Falha na Instrumentação"/>
    <s v="3.3- Sinal/Indicação/Alarme falso"/>
    <s v="3-Operação/Manutenção"/>
    <s v="5.5 Desconhecida"/>
    <x v="0"/>
    <s v="1-Substituição"/>
    <n v="131.00000000005821"/>
  </r>
  <r>
    <x v="3"/>
    <x v="2"/>
    <s v="OI 2024074280 C-3123701A: Norm. Falha Pressurização* - PF: Suzuki_x000a_[08/01] Dado continuidade pela equipe da G&amp;E na corretiva no sistema de pressurização do compressor de reciclo A da adequação. Novamente tivemos impacto nessa atividade devido à chuva e alerta vermelho na unidade. Atividade foi liberada pela operação por volta das 15h00. Foi realizada a substituição do painel interno por outro que tínhamos disponível como remanescente no laboratório, mas não houve sucesso, este painel também não funcionou. Retornamos com painel original, foi removido o rele K-2 para tentativa de reparo, a remoção deste relé e bastante complicada porque ele é soldado na placa. Após a remoção foi feita limpeza e lubrificação no rele, recomposto em campo, mas novamente houve falha. Porém desta vez, o sistema já fez parte do clico de pressurização ficando somente sem atingir a pressão adequada para fechamento da válvula de vent. Devido ao tardar do horário acordamos com a OP continuar atividade amanhã com sobreaviso_x000a__x000a_"/>
    <s v="NÃO"/>
    <s v="Corretiva"/>
    <s v="PN-C-3123701A"/>
    <s v="Painel de Purga"/>
    <x v="0"/>
    <x v="0"/>
    <s v="Controle e monitoramento"/>
    <s v="Verificações no painel de purga e substituição da reguladora de ar."/>
    <d v="2021-01-08T08:00:00"/>
    <d v="2021-01-08T17:00:00"/>
    <d v="2021-01-07T11:00:00"/>
    <n v="9"/>
    <n v="21"/>
    <s v="NÃO"/>
    <x v="0"/>
    <s v="NÃO"/>
    <s v="3-Falha na Instrumentação"/>
    <s v="3.3- Sinal/Indicação/Alarme falso"/>
    <s v="3-Operação/Manutenção"/>
    <s v="5.5 Desconhecida"/>
    <x v="0"/>
    <s v="1-Substituição"/>
    <n v="30"/>
  </r>
  <r>
    <x v="3"/>
    <x v="2"/>
    <s v="OI 2024074280 C-3123701A: Norm. Falha Pressurização* - PF: Suzuki_x000a_[09/01] Dado continuidade na tentativa de reparo do painel  de minipurga com substituição dos relés do minipurga do campo por alguns relés de um painel usado que se encontrava na oficina de instrumentação, onde foram realizados alguns testes em bancada porém não tivemos sucesso quando instalado em campo mantendo o painel desergizado por segurança. Compressor segue disponível para operar, desde que seja ativada a ARO 2021-005, instalado o BM-22 e energizado o PN na chave geral localizado na porta no PN. _x000a_"/>
    <s v="NÃO"/>
    <s v="Corretiva"/>
    <s v="PN-C-3123701A"/>
    <s v="Painel de Purga"/>
    <x v="0"/>
    <x v="0"/>
    <s v="Controle e monitoramento"/>
    <s v="Verificações no painel de purga e substituição da reguladora de ar."/>
    <d v="2021-01-09T07:00:00"/>
    <d v="2021-01-09T19:00:00"/>
    <d v="2021-01-08T17:00:00"/>
    <n v="12"/>
    <n v="13.999999999883585"/>
    <s v="NÃO"/>
    <x v="0"/>
    <s v="NÃO"/>
    <s v="3-Falha na Instrumentação"/>
    <s v="3.3- Sinal/Indicação/Alarme falso"/>
    <s v="3-Operação/Manutenção"/>
    <s v="5.5 Desconhecida"/>
    <x v="0"/>
    <s v="1-Substituição"/>
    <n v="25.999999999883585"/>
  </r>
  <r>
    <x v="3"/>
    <x v="2"/>
    <s v="OI 2024074280 C-3123701A: Norm. Falha Pressurização* - PF: Suzuki_x000a_[11/01] Dado continuidade na verificação do mini purga, equipe identificou que a válvula de purga mantem uma vazão mínima e que esta vazão mínima da válvula consegue manter o PN pressurizado com 7,7Mbar que libera a partida do compressor normalmente, dentro dos parâmetros operacionais de 1 a 15Mbar que saindo destes parâmetros ocorre o desligamento do PN. Aproveitada a oportunidade e foi substituída a reguladora de ar na entrada do PN. Desta forma o painel segue pressurizado, sem precisar de ARO para operação do compressor. Com a ressalva de que o painel ficará indicando pressão baixa e sem realizar a purga do PN até que seja substituído o mini purga. O operador pode confirmar a pressurização do PN verificando a vazão de ar na válvula de exauste do PN localizado na parte superior do PN, onde havendo a vazão de ar automaticamente o PN está pressurizado. "/>
    <s v="NÃO"/>
    <s v="Corretiva"/>
    <s v="PN-C-3123701A"/>
    <s v="Painel de Purga"/>
    <x v="0"/>
    <x v="0"/>
    <s v="Controle e monitoramento"/>
    <s v="Verificações no painel de purga e substituição da reguladora de ar."/>
    <d v="2021-01-11T08:00:00"/>
    <d v="2021-01-11T18:57:00"/>
    <d v="2021-01-09T19:00:00"/>
    <n v="10.949999999895226"/>
    <n v="37.000000000116415"/>
    <s v="NÃO"/>
    <x v="0"/>
    <s v="NÃO"/>
    <s v="3-Falha na Instrumentação"/>
    <s v="3.3- Sinal/Indicação/Alarme falso"/>
    <s v="3-Operação/Manutenção"/>
    <s v="5.5 Desconhecida"/>
    <x v="0"/>
    <s v="1-Substituição"/>
    <n v="47.950000000011642"/>
  </r>
  <r>
    <x v="3"/>
    <x v="2"/>
    <s v="OI 2024164838 C-123701A – TRIP do compressor por baixa pressão sucção 1E2P – PF: Suzuki_x000a_Por volta das 15h32 ocorreu o TRIP do compressor por pressão baixa na sucção do 1E2P. Indicava atuação do instrumento e PI não foi possível observar a queda, foi solicitado o apoio de automação que através do Historian o pico de pressão baixa repentinamente e muito rápido, voltando a normalidade da indicação. Como havia intervenção na região pela equipe da ETM, fomos avaliar em campo se o instrumento havia sofrido algum tipo de impacto. Chagando ao local foi observado que o instrumento estava funcionando normalmente, mesmo assim, foi movimentado o cabo, tentado simular vibração no instrumento e mesmo assim se manteve com a indicação normal. Foi checado o instrumento pelo TM de instrumentação checando a impedância do instrumento que estava norma, também foi medido para massa sem anormalidade. Não foi identificado ausência de torque nos dos bornes do instrumento. Ao Seguirmos o tube do instrumento, foi observado a existência de um pingo de solda no tube do instrumento e como havia atividade de solda na região, suspeitamos que por algum motivo pode ter encostado o eletrodo no tube fazendo com que o instrumento entrasse em falha. As 16h38 foi colocado o compressor em operação e o instrumento segue operando sem anormalidade._x000a_"/>
    <s v="sim"/>
    <s v="Corretiva"/>
    <s v="PIT-1237409A"/>
    <s v="Sensor de Pressão"/>
    <x v="0"/>
    <x v="1"/>
    <s v="Controle e monitoramento"/>
    <s v="Verificação geral do sistema. Suspeita que pingo de solda pode ter causado o problema no instrumento. "/>
    <d v="2021-01-27T15:30:00"/>
    <d v="2021-01-27T16:30:00"/>
    <d v="2020-12-07T14:20:00"/>
    <n v="0.99999999994179234"/>
    <n v="1225.1666666668025"/>
    <s v="SIM"/>
    <x v="1"/>
    <s v="NÃO"/>
    <s v="3-Falha na Instrumentação"/>
    <s v="3.3- Sinal/Indicação/Alarme falso"/>
    <s v="4-Gestão"/>
    <s v="4.0-Geral"/>
    <x v="2"/>
    <s v="6-Verificação"/>
    <n v="1226.1666666667443"/>
  </r>
  <r>
    <x v="3"/>
    <x v="2"/>
    <s v="OM 2023971252 C-123701B - Preventiva de 16.000 horas Agrupadora (PTT) – PF: Suzuki_x000a_Iniciada atividade de preparação para a preventiva do compressor sendo removido os guarda corpos do 2E1P e de acesso ao acoplamento do compressor. Amanhã prosseguimos com a montagem de andaime._x000a_[28/01] Iniciada a montagem do andaime para acesso à bloqueios, bancada e temos um avanço de 90% concluído. Amanhã será dado continuidade na montagem dos andaimes._x000a_[29/01] oncluída montagem de todos os andaimes como preparação para a preventiva. Máquina será raqueteada na Segunda._x000a_"/>
    <s v="NÃO"/>
    <s v="Preventiva"/>
    <s v="Preventiva"/>
    <s v="Preventiva"/>
    <x v="0"/>
    <x v="7"/>
    <m/>
    <s v="Preventiva - Incício da Montagem de andaimes, sem impactos na disponibilidade"/>
    <d v="2021-01-29T08:00:00"/>
    <d v="2021-01-29T08:00:00"/>
    <d v="2020-12-12T10:00:00"/>
    <n v="0"/>
    <n v="1150.0000000001164"/>
    <s v="NÃO"/>
    <x v="0"/>
    <s v="NÃO"/>
    <s v="Manutenção preventiva"/>
    <s v="Manutenção preventiva"/>
    <s v="Manutenção preventiva"/>
    <s v="Manutenção preventiva"/>
    <x v="7"/>
    <s v="10-Revisão geral"/>
    <n v="1150.0000000001164"/>
  </r>
  <r>
    <x v="3"/>
    <x v="2"/>
    <s v="OM 2021584688 - PN-C-123701B: Realizar Subst. Barreira – PF: Suzuki_x000a_Realizada troca de barreira intrínseca que estava com conector degradado, próximo de se romper. Esta condição foi identificada na última atividade de reaperto geral do painel realizada pela Automação. Atendida a reserva 89558117/2 e retirada do estoque 1 UND do NM 12.518.375 referente a barreira. Feita a troca, sem anormalidades._x000a_"/>
    <s v="NÃO"/>
    <s v="Corretiva planejada"/>
    <s v="PN-C-123701B"/>
    <s v="Barreira Intrínseca"/>
    <x v="0"/>
    <x v="7"/>
    <s v="Controle e monitoramento"/>
    <s v="Substituição de barreira intrínseca"/>
    <d v="2021-01-31T07:00:00"/>
    <d v="2021-01-31T15:54:00"/>
    <d v="2021-01-29T08:00:00"/>
    <n v="8.9000000000232831"/>
    <n v="46.999999999883585"/>
    <s v="NÃO"/>
    <x v="0"/>
    <s v="NÃO"/>
    <s v="3-Falha na Instrumentação"/>
    <s v="3.2 - Sem sinal/indicação/alarme"/>
    <s v="3-Operação/Manutenção"/>
    <s v="3.3-Erro de manutenção"/>
    <x v="5"/>
    <s v="1-Substituição"/>
    <n v="55.899999999906868"/>
  </r>
  <r>
    <x v="3"/>
    <x v="2"/>
    <s v="OI 2022031165 - UPS 514401-B Corrigir anomalia TRIP falha por falta de fase_x000a_Observado em ronda no K-23 falha no UPS-514401B. Ainda em avaliação e aguardando finalização de contrato global do G&amp;E de UPS-514401B. Em andamento ronda na UPS-A, que está em operação. (CONTINUA FALHA MÊS ANTERIOR)"/>
    <s v="NÃO"/>
    <s v="Corretiva"/>
    <s v="Inversor"/>
    <s v="Placa Eletrônica"/>
    <x v="10"/>
    <x v="105"/>
    <s v="Painel elétrico"/>
    <s v="Falha em avaliação - Foi definida sistemática de rondas para a UPS-514401A, que está mantendo a alimentação crítica para as cargas da SE-5144"/>
    <d v="2021-01-01T00:00:00"/>
    <d v="2021-01-31T23:59:00"/>
    <d v="2020-12-31T23:59:00"/>
    <n v="743.98333333327901"/>
    <n v="1.6666666720993817E-2"/>
    <s v="SIM"/>
    <x v="0"/>
    <s v="NÃO"/>
    <s v="4-Falha Elétrica"/>
    <s v="Em análise"/>
    <s v="5-Miscelâneas"/>
    <s v="5.0-Miscelâneas - geral"/>
    <x v="0"/>
    <m/>
    <n v="744"/>
  </r>
  <r>
    <x v="3"/>
    <x v="2"/>
    <s v="OI 2023846733  -  Falha na UPS-123001A do k-24_x000a_Continuação do mês anterior. WEG está fabricando novas UPS para envio a UTGCA. Prazo: Fev/2021. Sistema continua operando em L para a UPS B_x000a_"/>
    <s v="NÃO"/>
    <s v="Corretiva"/>
    <s v="Placa de medição de tensão de saída"/>
    <s v="Conector"/>
    <x v="10"/>
    <x v="107"/>
    <s v="Painel elétrico"/>
    <s v="Realizado reaperto em conector de sinal de tensão. Proposto pela WEG a troca por modelo novo, mais confiável."/>
    <d v="2021-01-01T00:00:00"/>
    <d v="2021-01-31T23:59:00"/>
    <d v="2020-12-31T23:59:00"/>
    <n v="743.98333333327901"/>
    <n v="1.6666666720993817E-2"/>
    <s v="SIM"/>
    <x v="0"/>
    <s v="NÃO"/>
    <s v="3-Falha na Instrumentação"/>
    <s v="3.3- Sinal/Indicação/Alarme falso"/>
    <s v="2-Fabricação/Instalação"/>
    <s v="2.1-Erro de Fabricação"/>
    <x v="2"/>
    <s v="4-Ajuste"/>
    <n v="744"/>
  </r>
  <r>
    <x v="3"/>
    <x v="2"/>
    <s v="OM 2023239109 - PN-110000. Verificar falha Inserção TP Coluna 7 (K-18) – PF: Fernando_x000a_Realizado com sucesso no dia de hoje pela CCT a correção na falha do mecanismo de inserção do TP de barra no P-11 após sua desernegização. O ajuste feito é temporário pois será necessário substituir a haste que movimenta o mecanismo a partir do comando da chave da gaveta. Situação foi passada ao fiscal Taciano para tratativas em garantia junto à WEG. OBS: a gaveta está inserida na barra e em funcionamento sem anormalidades - entregue para a OP. Também foi dado apoio pela CCT hoje ao PPME durante atividade de restabelecimento de alimentação de energia para a K18 através da EDP Bandeirantes. _x000a_"/>
    <s v="NÃO"/>
    <s v="Corretiva"/>
    <s v="Dispositivo de TP"/>
    <s v="TP do PN-110000"/>
    <x v="10"/>
    <x v="81"/>
    <s v="Painel elétrico"/>
    <s v="Ajuste em dispositvo e inserção de TP"/>
    <d v="2021-01-30T14:00:00"/>
    <d v="2021-01-30T16:00:00"/>
    <m/>
    <n v="1.9999999998835847"/>
    <n v="1061438"/>
    <s v="SIM"/>
    <x v="0"/>
    <s v="NÃO"/>
    <s v="1-Falha Mecânica"/>
    <s v="1.3-Folga/Alinhamento"/>
    <s v="2-Fabricação/Instalação"/>
    <s v="2.2-Erro na Instalação"/>
    <x v="12"/>
    <s v="4-Ajuste"/>
    <n v="1061440"/>
  </r>
  <r>
    <x v="3"/>
    <x v="2"/>
    <s v="OI 2024052266 - GE-513201C Shutdown Flow Control Vlv High dP Delayed - PF: Lucas_x000a_Hoje por volta de 14h30 houve queda do TG-C por atuação de diferencial elevado no transmissor 63QGJCV, que comanda a válvula 75QGCV do sistema de óleo mineral da GG. Com o SD, perdemos venda C, E e Propano C da fase 1, além da UAPO II. Realizamos análise prévia do ocorrido, com a montagem de alguns trends e verificação do log para chegar a esta conclusão inicial, porém não foi possível prosseguir com mais devido à necessidade de atuação nas frentes referentes às falhas de partida dos Compressores de Venda que tivemos._x000a_"/>
    <s v="sim"/>
    <s v="Corretiva"/>
    <s v="Filtro"/>
    <s v="75QGCV"/>
    <x v="4"/>
    <x v="12"/>
    <s v="Sistema de lubrificação"/>
    <s v="Substituição de filtro e verificação"/>
    <d v="2021-01-01T14:30:00"/>
    <d v="2021-01-01T18:30:00"/>
    <d v="2020-12-23T19:00:00"/>
    <n v="4.0000000001164153"/>
    <n v="211.5"/>
    <s v="SIM"/>
    <x v="1"/>
    <s v="NÃO"/>
    <s v="2-Falha de Material"/>
    <s v="2.0-Geral"/>
    <s v="4-Gestão"/>
    <s v="4.0-Geral"/>
    <x v="2"/>
    <s v="1-Substituição"/>
    <n v="215.50000000011642"/>
  </r>
  <r>
    <x v="3"/>
    <x v="2"/>
    <s v="OI 2024052266 - GE-513201C Shutdown Flow Control Vlv High dP Delayed - PF: Lucas_x000a_[02/01] Hoje partirmos para realizar análise mais aprofundada do evento de SD do TG-C ocorrido ontem. Enquanto TM Danilo atuava na frente da perda de comunicação da rede dos compressores de reciclo da Fase 2, TM Sílvio realizou verificações em campo e na casota no transmissor 63QGJCV, mas sem encontrar problemas. Resetamos os alarmes no TG e a falha neste transmissor sumiu, indicando que o problema não era ele (TG ficou permissivo). Também foi avaliado reaperto nos bornes da válvula 75QGCV e no drive GS3 e não foi encontrado problemas.  Finalizada tarefa na rede, TM Danilo e TM Sílvio trabalharam juntos na análise da falha. Foram montados trends e verificado data logger. Identificamos que a baixa pressão diferencial não foi o primeiro evento associada à queda da máquina. Constatamos um comportamento anormal na meetering secundária, conforme as imagens abaixo. O feedback da válvula (azul-claro) estava variando sem comando do set point (bege) no primeiro gráfico que representa 10 min antes da queda. Também observado que a válvula não estava buscando alterações de set point. O segundo gráfico mostra o momento da queda, onde a linha vermelha é a pressão diferencial, que cai depois do fechamento da meetering secundária (linhas azul-claro/bege) e primária (linhas azul-escuro – set point – e amarela – retorno). Entendemos que um comportamento normal de fechamento da válvula é como aconteceu com a primária, onde o set-point (azul-escuro) cai antes do retorno (amarelo). No caso da secundária, ambos caíram ao mesmo tempo (azul-claro e bege). Pretendemos amanhã conferir a meetering secundária para dar andamento na análise._x000a_ _x000a_ "/>
    <s v="NÃO"/>
    <s v="Corretiva"/>
    <s v="Filtro"/>
    <s v="75QGCV"/>
    <x v="4"/>
    <x v="12"/>
    <s v="Sistema de lubrificação"/>
    <s v="Substituição de filtro e verificação"/>
    <d v="2021-01-02T13:00:00"/>
    <d v="2021-01-02T19:30:00"/>
    <d v="2021-01-01T18:30:00"/>
    <n v="6.5000000000582077"/>
    <n v="18.499999999883585"/>
    <s v="SIM"/>
    <x v="0"/>
    <s v="NÃO"/>
    <s v="2-Falha de Material"/>
    <s v="2.0-Geral"/>
    <s v="4-Gestão"/>
    <s v="4.0-Geral"/>
    <x v="2"/>
    <s v="1-Substituição"/>
    <n v="24.999999999941792"/>
  </r>
  <r>
    <x v="3"/>
    <x v="2"/>
    <s v="OI 2024052266 - GE-513201C Shutdown Flow Control Vlv High dP Delayed - PF: Lucas_x000a_[03/01] Prosseguindo, após a avaliação de ontem, hoje foi feita verificação e reaperto de todos os bornes do controlador MOOG da meetering secundária e em seus respectivos bornes no painel de controle do TG-C. Todos encontravam-se em perfeitas condições de aperto e sem umidade. Foi verificado também que a válvula metering secundária instalada no HOOD é nova. Após o reaperto efetuado, foi realizado o Stroke test nas Meetering’s primária, secundária e central por cerca de 6h e ativado o Datalogger para posterior análise. O trend abaixo mostra o feedback e setpoint em amarelo/azul e o erro entre um e outro x10. O comportamento parece satisfatório. Nenhuma anormalidade foi encontrada na operação das válvulas durante o stroke test. Amanhã conversaremos com Eng. Lucas sobre a atuação da equipe no final de semana e definiremos próximos passos."/>
    <s v="NÃO"/>
    <s v="Corretiva"/>
    <s v="Filtro"/>
    <s v="75QGCV"/>
    <x v="4"/>
    <x v="12"/>
    <s v="Sistema de lubrificação"/>
    <s v="Substituição de filtro e verificação"/>
    <d v="2021-01-03T08:00:00"/>
    <d v="2021-01-03T18:30:00"/>
    <d v="2021-01-02T19:30:00"/>
    <n v="10.5"/>
    <n v="12.500000000058208"/>
    <s v="SIM"/>
    <x v="0"/>
    <s v="NÃO"/>
    <s v="2-Falha de Material"/>
    <s v="2.0-Geral"/>
    <s v="4-Gestão"/>
    <s v="4.0-Geral"/>
    <x v="2"/>
    <s v="1-Substituição"/>
    <n v="23.000000000058208"/>
  </r>
  <r>
    <x v="3"/>
    <x v="2"/>
    <s v="OI 2024052266 - GE-513201C Shutdown Flow Control Vlv High dP Delayed - PF: Lucas_x000a__x000a_[04/01] Hoje, conforme combinado, tivemos aprofundamento da análise de falha do ponto focal tendo em mãos a análise preliminar realizada pela equipe técnica durante o final de semana. Foi indicado avaliando os loggers que o evento do TG-C parece estar relacionado com alguma falha no sistema de lubrificação dos mancais da GG. O gráfico so datalog do momento da queda foi visto que o comportamento das pressões do sistema de óleo sintético antes do evento. Foi verificado que o trip que atuou possui um delay de 20 segundos para atuação do mesmo. E é possível verificar que 20segundos antes do momento da queda, há uma queda na medição da pressão diferencial (63qgjcv) da válvula de controle de óleo sintético, sem haver alteração no comando dela (c75qgcvc). Foi verificado também não houve alteração de posição da válvula. Adicionalmente, essa queda de pressão também foi percebida pelo sensor 63qg, que mede a pressão antes da entrada nos mancais da GG. Mais uma confirmação, fica pela medição da pressão diferencial no mancal da GG, tag 63qgjgg. Assim, não parece ter havido uma falha de medição, uma vez que 3 sensores de pressão distintos perceberam uma variação de pressão. Com isso, realizamos um novo delineamento nessa ordem para realizarmos teste funcional na válvua 88QGCV juntamente com os verificação para comparar os sinais de comando e retorno de posição pela instrumentação/Automação. Também será realizada pela mecânica inspeção das conexões e mangueiras após a válvula de controle, até entrada na GG e linhas de retorno das bombas scavenge; Inspeção nos chip detectors das 3 linhas; Inspeção do filtro cesto das linhas dos mancais/scavenge. Essa demanda será realizada amanhã, atividade já foi alinhada com os supervisores e com a equipe da operação. _x000a__x000a_"/>
    <s v="NÃO"/>
    <s v="Corretiva"/>
    <s v="Filtro"/>
    <s v="75QGCV"/>
    <x v="4"/>
    <x v="12"/>
    <s v="Sistema de lubrificação"/>
    <s v="Substituição de filtro e verificação"/>
    <d v="2021-01-04T08:00:00"/>
    <d v="2021-01-04T18:30:00"/>
    <d v="2021-01-03T18:30:00"/>
    <n v="10.5"/>
    <n v="13.5"/>
    <s v="SIM"/>
    <x v="0"/>
    <s v="NÃO"/>
    <s v="2-Falha de Material"/>
    <s v="2.0-Geral"/>
    <s v="4-Gestão"/>
    <s v="4.0-Geral"/>
    <x v="2"/>
    <s v="1-Substituição"/>
    <n v="24"/>
  </r>
  <r>
    <x v="3"/>
    <x v="2"/>
    <s v="OI 2024052266 - GE-513201C Shutdown Flow Control Vlv High dP Delayed - PF: Lucas_x000a__x000a_[05/01] Após a intervenção no TGB tivemos essa atividade extraprogramada liberada pelo GAT para continuidade da análise de falha no TGC com acompanhamento da equipe de engenharia. Foi realizado inspeção e limpeza dos filtros e chip detectors, sem registro de sujeira nos três detectores. Em seguida, foi feito teste funcional da válvula 88QGCV com modulação abertura e fechamento e verificação do retorno de posição, a mesma funcionou sem discrepância entre set point e retorno da válvula testes sem pressão. Após isso, realizados novo teste, desta vez com partida de uma bomba para teste com pressão, válvula também sem desvios. Os testes foram realizados de forma individuais com as duas bombas, para ver se malha tinha algum comportamento diferente, mas nada de anormal foi detectado. Em todos os testes a válvula operou dentro do esperado com tempos de atuação idênticos. Verificamos também com as bombas em operação es havia algum possível vazamento em mangueiras/conexões, porém identificado nenhuma anomalia. Na parte da tarde de hoje recebemos o parecer da consulta técnica realizada a Siemens para apoio nessa análise de falha, eles sugeriram mais alguns pontos de análise em campo, com isso, essa ordem foi redelineada incluindo as etapas para instrumentação verificar PCV, PSVs juntamente com a realização do bucket test. Essa ordem será triada novamente pelo PLOPE para continuidade das atividades em campo. _x000a_"/>
    <s v="NÃO"/>
    <s v="Corretiva"/>
    <s v="Filtro"/>
    <s v="75QGCV"/>
    <x v="4"/>
    <x v="12"/>
    <s v="Sistema de lubrificação"/>
    <s v="Substituição de filtro e verificação"/>
    <d v="2021-01-05T08:00:00"/>
    <d v="2021-01-05T18:30:00"/>
    <d v="2021-01-04T18:30:00"/>
    <n v="10.5"/>
    <n v="13.5"/>
    <s v="SIM"/>
    <x v="0"/>
    <s v="NÃO"/>
    <s v="2-Falha de Material"/>
    <s v="2.0-Geral"/>
    <s v="4-Gestão"/>
    <s v="4.0-Geral"/>
    <x v="2"/>
    <s v="1-Substituição"/>
    <n v="24"/>
  </r>
  <r>
    <x v="3"/>
    <x v="2"/>
    <s v="OI 2024052266 - GE-513201C Shutdown Flow Control Vlv High dP Delayed - PF: Lucas_x000a_ _x000a_[06/01] Dado andamento na análise falha em campo com apoio da equipe de engenharia. Conforme previsto foi realizado o bucket test no período da manhã, no teste foi constatado que as bombas estão vazamento das linhas L2; L3; L4 dentro do esperado, na avaliação da equipe técnica as medições de vazão ficaram até melhor do que test realizado no ano passado. Foi feita também a drenagem do tanque do óleo baixando o nível de 350mm para 323mm, este também era um ponto previsto na recomendação técnica. Superada essa etapa da mecânica, foi realizada os testes de verificação dos preset das PCV e das PSVs. Foi bloqueada a tomada de impulso de baixa pressão do PDIT 63QGJCV e aberta a tomada de dreno para atmosfera para monitoramento da pressão após PCV 0725 (set em 1655 kPag); Feita a partida da bomba 1 e monitorada a pressão que se manteve estável durante aproximadamente 5 minutos em torno de 1603 kPag; Parada a bomba 1, realizada a partida da bomba 2 e monitorada a pressão que se manteve estável durante aproximadamente 5 minutos em torno de 1620 kPag; Com estes testes foi possível verificar a estanqueidade das PSVs 0706B e 0707B. Atividade prossegue amanhã com verificação de mais alguns pontos no sistema de óleo sintético, serão verificadas as válvulas de 20QGSV1(BYPASS) e 20QGSV1(PREWET) juntamente com check valve CV-0732. Essa ordem foi novamente redelineada prevendo essas etapas de teste em campo. Com a finalização dessas últimas etapas estamos prevendo partida assistida da máquina no período da tarde após as 14h00 para avaliar se a pressão do sistema OK, garantindo dessa forma a confiabilidade da máquina. "/>
    <s v="NÃO"/>
    <s v="Corretiva"/>
    <s v="Filtro"/>
    <s v="75QGCV"/>
    <x v="4"/>
    <x v="12"/>
    <s v="Sistema de lubrificação"/>
    <s v="Substituição de filtro e verificação"/>
    <d v="2021-01-06T08:00:00"/>
    <d v="2021-01-06T18:40:00"/>
    <d v="2021-01-05T18:30:00"/>
    <n v="10.666666666686069"/>
    <n v="13.5"/>
    <s v="SIM"/>
    <x v="0"/>
    <s v="NÃO"/>
    <s v="2-Falha de Material"/>
    <s v="2.0-Geral"/>
    <s v="4-Gestão"/>
    <s v="4.0-Geral"/>
    <x v="2"/>
    <s v="1-Substituição"/>
    <n v="24.166666666686069"/>
  </r>
  <r>
    <x v="3"/>
    <x v="2"/>
    <s v="OI 2024052266 - GE-513201C Shutdown Flow Control Vlv High dP Delayed - PF: Lucas_x000a_[07/01] Dado prosseguimento nas etapas de análise de falha em campo. Foram realizadas as verificações de medição de resistência das bobinas das válvulas direcionais do sistema de Luboil (BY-PASS/PREWET) 20QGSV1; 20QGSV2; tantos os valores isolação quanto alimentação estavam dentro das tolerâncias. Foi realizado teste de atuação de ambas as válvulas com sucesso, não foi percebido nenhuma anormalidade no tempo de atuação. Com relação ao teste da check valve, não foi possível realizar com pressão de ar comprimido, devido a forma sua construtiva, porém a válvula foi removida e foi realizado teste de atuação manual da mola e verificado que não havia indícios de resíduos. Após os testes foi removido o LIBRA, feito check list e realizada partida assistida do TG para testes e não foi observada nenhuma anormalidade, a máquina partiu de primeira, fez etapa WARMUP foi até velocidade sincronismo e parou em seguida. Equipamento testado e liberado para operação._x000a_"/>
    <s v="NÃO"/>
    <s v="Corretiva"/>
    <s v="Filtro"/>
    <s v="75QGCV"/>
    <x v="4"/>
    <x v="12"/>
    <s v="Sistema de lubrificação"/>
    <s v="Substituição de filtro e verificação"/>
    <d v="2021-01-07T08:00:00"/>
    <d v="2021-01-07T19:30:00"/>
    <d v="2021-01-06T18:40:00"/>
    <n v="11.499999999941792"/>
    <n v="13.333333333313931"/>
    <s v="SIM"/>
    <x v="0"/>
    <s v="NÃO"/>
    <s v="2-Falha de Material"/>
    <s v="2.0-Geral"/>
    <s v="4-Gestão"/>
    <s v="4.0-Geral"/>
    <x v="2"/>
    <s v="1-Substituição"/>
    <n v="24.833333333255723"/>
  </r>
  <r>
    <x v="3"/>
    <x v="2"/>
    <s v="OM 2023982566 GE-513201D Subst. Controlador 90GGBV6-D – PF : Lucas_x000a_Hoje conforme combinado foi realizada a energização em bancada dos dois módulos da MOOG Drive que chegaram ontem de reparo externo. Foi informado pela equipe que um dos módulos apresentou novamente a falha de CHECK SUN / FLASH ERROR 237 e outro energizou somente com indicativo de falha devido a ausência de sinais de campo. Foi gerada essa ordem pelo GPI para realizarmos uma segunda etapa de testes, desta vez em campo. Esses serão testados no TGD na malha da HP6 aproveitando máquina está parada em atendimento ao rodízio do mês. Atividade será programada para semana S#03_x000a_[15/01] Hoje a instrumentação substituiu o controlador da HP6 que estava em falha por um dos recebidos de reparo normalizando o sistema de controle.  Obs: Dos cinco controladores enviados recebemos 02 e somente um foi dado como OK, esse instalado no dia de hoje._x000a_Thomaz, bom dia. Conforme conversamos, o controlador que saiu da Metering primaria em dezembro está ok (a princípio), pois a falha era no cabo, identificado após a substituição do controlador. Deste modo temos que identificar e reservar este controlador porque é o único que temos de reserva no momento._x000a_"/>
    <s v="NÃO"/>
    <s v="Corretiva planejada"/>
    <s v="Controlador"/>
    <s v="90GGBV6-D"/>
    <x v="4"/>
    <x v="15"/>
    <s v="Controle e monitoramento"/>
    <m/>
    <d v="2021-01-15T11:00:00"/>
    <d v="2021-01-15T17:00:00"/>
    <d v="2021-01-12T18:20:00"/>
    <n v="6"/>
    <n v="64.666666666686069"/>
    <s v="NÃO"/>
    <x v="0"/>
    <s v="NÃO"/>
    <s v="3-Falha na Instrumentação"/>
    <s v="3.1-Falha de Controle"/>
    <s v="3-Operação/Manutenção"/>
    <s v="3.4-Desgaste e deterioção esperados."/>
    <x v="12"/>
    <s v="1-Substituição"/>
    <n v="70.666666666686069"/>
  </r>
  <r>
    <x v="3"/>
    <x v="2"/>
    <s v="OM 2023968972 GE-513201D Atividades de Pré Partida_x000a_OM 2023969006 GE-513201D Realizar Limpeza das 9 Câmeras_x000a_OM 2023647751 GE-513201D Vazamento TG-D Válvula dreno primária M-403 (PST COTUR): PF: Lucas_x000a_Hoje iniciamos atividades de pré-partida do TGD. Foi realizada pela analítica a limpeza das lentes dos três detectores de chama internos do Hood; realizado a montagem de pau carga; feito a substituição das três câmaras de combustão superiores 1, 2 e 9; removidos as câmaras para limpeza em banho ultrassônico na oficina. Realizado também o teste de acionamento do WHRU pela instrumentação com sucesso. Previsto para amanhã apoio da equipe da G&amp;E de mecânica para o sobreaviso para continuidade das atividades de troca das câmaras de combustão. Equipamento liberado para OP ao final do dia._x000a_"/>
    <s v="NÃO"/>
    <s v="Preventiva"/>
    <s v="Pré-Partida"/>
    <s v="Pré-Partida"/>
    <x v="4"/>
    <x v="15"/>
    <m/>
    <s v="Atividades Pré-Partida"/>
    <d v="2021-01-08T08:00:00"/>
    <d v="2021-01-08T17:50:00"/>
    <d v="2021-01-06T09:00:00"/>
    <n v="9.8333333332557231"/>
    <n v="47.000000000058208"/>
    <s v="NÃO"/>
    <x v="0"/>
    <s v="NÃO"/>
    <s v="Manutenção preventiva"/>
    <s v="Manutenção preventiva"/>
    <s v="Manutenção preventiva"/>
    <s v="Manutenção preventiva"/>
    <x v="12"/>
    <s v="10-Revisão geral"/>
    <n v="56.833333333313931"/>
  </r>
  <r>
    <x v="3"/>
    <x v="2"/>
    <s v="OM 2023968972 GE-513201D Atividades de Pré Partida_x000a_OM 2023969006 GE-513201D Realizar Limpeza das 9 Câmeras_x000a_OM 2023647751 GE-513201D Vazamento TG-D Válvula dreno primária M-403 (PST COTUR): PF: Lucas_x000a_[09/01] Dado continuidade na substituição das câmaras do TG-D conforme programado, sendo realizado no dia hoje a substituição das câmaras 5, 6 e 7. No momento da desconexão das mangueiras de gás combustível, foi encontrada a presença de bastante água nos manifoalds da secundária de alta e de baixa. _x000a_"/>
    <s v="NÃO"/>
    <s v="Preventiva"/>
    <s v="Pré-Partida"/>
    <s v="Pré-Partida"/>
    <x v="4"/>
    <x v="15"/>
    <m/>
    <s v="Atividades Pré-Partida"/>
    <d v="2021-01-09T08:00:00"/>
    <d v="2021-01-09T17:00:00"/>
    <d v="2021-01-08T17:50:00"/>
    <n v="9"/>
    <n v="14.166666666744277"/>
    <s v="NÃO"/>
    <x v="0"/>
    <s v="NÃO"/>
    <s v="Manutenção preventiva"/>
    <s v="Manutenção preventiva"/>
    <s v="Manutenção preventiva"/>
    <s v="Manutenção preventiva"/>
    <x v="12"/>
    <s v="10-Revisão geral"/>
    <n v="23.166666666744277"/>
  </r>
  <r>
    <x v="3"/>
    <x v="2"/>
    <s v="OM 2023968972 GE-513201D Atividades de Pré Partida_x000a_OM 2023969006 GE-513201D Realizar Limpeza das 9 Câmeras_x000a_OM 2023647751 GE-513201D Vazamento TG-D Válvula dreno primária M-403 (PST COTUR): PF: Lucas_x000a_[10/01] Realizado teste de estanqueidade das válvulas de dreno da tocha, central e primária onde todas as válvulas apresentaram estanqueidade e estas já estavam aplicados os internos de inox. Foi realizada a substituição da 20FGTORI, por uma válvula reparada também com os internos de latão por não termos s kits de reparo de inox. Realizado o teste de acionamento do que correspondeu com sucesso. Ficou pendente o teste da ciclagem do RIC, teste da VIGV e de acionamento das metering que não foi possível executar devido ao libra aplicado, assim que concluída a trocas das câmaras será removido o libra e realizada as demais atividades de pré partida. Hoje seguimos com a limpeza das câmaras em bancada, sopragem e recuperação das roscas dos niples, para continuidade amanhã na troca das 3 câmaras que estão pendentes a substituição._x000a_GPI, Para a questão do vazamento do dreno M-403 como não foi diagnosticado passagem pelas válvulas de dreno da Tocha, Central e Primária que ocasionasse a detecção de gás no dreno fechado. Sugiro que seja replanejado e programado uma avaliação das válvulas de dreno do filtro do gás combustível, conforme que foi realizado no TG-A onde foi identificada a válvula com passagem sendo foi reparada a sede e substituído o castelo por uma do sistema de diesel. Favor alinhar com a Supervisão._x000a_"/>
    <s v="NÃO"/>
    <s v="Preventiva"/>
    <s v="Pré-Partida"/>
    <s v="Pré-Partida"/>
    <x v="4"/>
    <x v="15"/>
    <m/>
    <s v="Atividades Pré-Partida"/>
    <d v="2021-01-10T07:00:00"/>
    <d v="2021-01-10T17:35:00"/>
    <d v="2021-01-09T17:00:00"/>
    <n v="10.583333333430346"/>
    <n v="13.999999999883585"/>
    <s v="NÃO"/>
    <x v="0"/>
    <s v="NÃO"/>
    <s v="Manutenção preventiva"/>
    <s v="Manutenção preventiva"/>
    <s v="Manutenção preventiva"/>
    <s v="Manutenção preventiva"/>
    <x v="12"/>
    <s v="10-Revisão geral"/>
    <n v="24.583333333313931"/>
  </r>
  <r>
    <x v="3"/>
    <x v="2"/>
    <s v="OM 2023968972 GE-513201D Atividades de Pré Partida_x000a_OM 2023969006 GE-513201D Realizar Limpeza das 9 Câmeras_x000a_OM 2023647751 GE-513201D Vazamento TG-D Válvula dreno primária M-403 (PST COTUR): PF: Lucas_x000a_[11/01] Conforme planejado, foi finalizada a limpeza das câmaras sendo realizado hoje as câmaras 3, 4 e 8. Amanhã seguem a continuação das atividades de pré partida com a Instrumentação._x000a_"/>
    <s v="NÃO"/>
    <s v="Preventiva"/>
    <s v="Pré-Partida"/>
    <s v="Pré-Partida"/>
    <x v="4"/>
    <x v="15"/>
    <m/>
    <s v="Atividades Pré-Partida"/>
    <d v="2021-01-11T08:00:00"/>
    <d v="2021-01-11T16:45:00"/>
    <d v="2021-01-10T17:35:00"/>
    <n v="8.7499999998835847"/>
    <n v="14.416666666686069"/>
    <s v="NÃO"/>
    <x v="0"/>
    <s v="NÃO"/>
    <s v="Manutenção preventiva"/>
    <s v="Manutenção preventiva"/>
    <s v="Manutenção preventiva"/>
    <s v="Manutenção preventiva"/>
    <x v="12"/>
    <s v="10-Revisão geral"/>
    <n v="23.166666666569654"/>
  </r>
  <r>
    <x v="3"/>
    <x v="2"/>
    <s v="OM 2023968972 GE-513201D Atividades de Pré Partida_x000a_OM 2023969006 GE-513201D Realizar Limpeza das 9 Câmeras_x000a_OM 2023647751 GE-513201D Vazamento TG-D Válvula dreno primária M-403 (PST COTUR): PF: Lucas_x000a__x000a_[12/01] Conforme programado foi realizada a inspeção dos dampers, testes da meterings central, primária e secundária, movimentação das VIG’s e solenoide do motor de partida. Realizado Check list do TG-D pela manutenção, ficando pendente a parte da operação que será realizada pelo turno da noite. Amanhã será alinhado o melhor momento para a partida de teste do TG-D._x000a_"/>
    <s v="NÃO"/>
    <s v="Preventiva"/>
    <s v="Pré-Partida"/>
    <s v="Pré-Partida"/>
    <x v="4"/>
    <x v="15"/>
    <m/>
    <s v="Atividades Pré-Partida"/>
    <d v="2021-01-12T07:30:00"/>
    <d v="2021-01-12T18:20:00"/>
    <d v="2021-01-11T16:45:00"/>
    <n v="10.833333333372138"/>
    <n v="14.750000000058208"/>
    <s v="NÃO"/>
    <x v="0"/>
    <s v="NÃO"/>
    <s v="Manutenção preventiva"/>
    <s v="Manutenção preventiva"/>
    <s v="Manutenção preventiva"/>
    <s v="Manutenção preventiva"/>
    <x v="12"/>
    <s v="10-Revisão geral"/>
    <n v="25.583333333430346"/>
  </r>
  <r>
    <x v="3"/>
    <x v="2"/>
    <s v="OM 2023968972 GE-513201D Atividades de Pré Partida_x000a_OM 2023969006 GE-513201D Realizar Limpeza das 9 Câmeras_x000a_OM 2023647751 GE-513201D Vazamento TG-D Válvula dreno primária M-403 (PST COTUR): PF: Lucas_x000a_[28/01] Realizada a remoção do spool com as válvulas agulhas, realizado teste hidrostático no pipeshop com 60kgf por 30 minutos e nenhuma das válvulas agulhas apresentaram passagem. Com isso, foram reinstaladas em campo e liberado."/>
    <s v="NÃO"/>
    <s v="Preventiva"/>
    <s v="Pré-Partida"/>
    <s v="Pré-Partida"/>
    <x v="4"/>
    <x v="15"/>
    <m/>
    <s v="Atividades Pré-Partida"/>
    <d v="2021-01-30T08:00:00"/>
    <d v="2021-01-30T17:00:00"/>
    <d v="2021-01-15T17:00:00"/>
    <n v="9"/>
    <n v="351"/>
    <s v="NÃO"/>
    <x v="0"/>
    <s v="NÃO"/>
    <s v="Manutenção preventiva"/>
    <s v="Manutenção preventiva"/>
    <s v="Manutenção preventiva"/>
    <s v="Manutenção preventiva"/>
    <x v="12"/>
    <s v="10-Revisão geral"/>
    <n v="360"/>
  </r>
  <r>
    <x v="3"/>
    <x v="2"/>
    <s v="OM 2022977326 TGD- Executar Upgrade de Firmware do G60 (Abrangência de RTA) – PF: Fernando_x000a_Hoje finalizamos também o Upgrade do Firmware do G60 do TGD, essa também era uma ação de abrangência de RTA. Essa também era a última máquina que estava pendente finalizamos essa ação. _x000a_"/>
    <s v="NÃO"/>
    <s v="Preventiva"/>
    <s v="Relé"/>
    <s v="G60"/>
    <x v="4"/>
    <x v="15"/>
    <m/>
    <s v="Upgrade de Firmware"/>
    <d v="2021-01-08T12:20:00"/>
    <d v="2021-01-08T17:20:00"/>
    <d v="2021-01-06T09:00:00"/>
    <n v="4.9999999998835847"/>
    <n v="51.333333333372138"/>
    <s v="NÃO"/>
    <x v="0"/>
    <s v="NÃO"/>
    <s v="Manutenção preventiva"/>
    <s v="Manutenção preventiva"/>
    <s v="Manutenção preventiva"/>
    <s v="Manutenção preventiva"/>
    <x v="12"/>
    <s v="4-Ajuste"/>
    <n v="56.333333333255723"/>
  </r>
  <r>
    <x v="3"/>
    <x v="2"/>
    <s v="OM 2023645975 TG-D PN-GE513201D-03 - ELIMINAR TRIP &quot;COMM FAULT&quot; DOS CCM'S (Ação/Abrangência de RTA) – PF: Lucas_x000a_Hoje conforme programado foi pela equipe da CCT a supressão de trip por falha de comunicação &quot;Comm Fault&quot; das gavetas de periféricos dos turbogeradores em atendimento a GM G&amp;E/UN-AGN/APSP/MI 2020/0035. Este era a última ação de abrangência que faltava para encerramento deste RTA. Com finalização desta etapa temos agora os quatro TG´s com essa ação de melhoria implementada._x000a_"/>
    <s v="NÃO"/>
    <s v="Preventiva"/>
    <s v="Relés"/>
    <s v="E3"/>
    <x v="4"/>
    <x v="15"/>
    <m/>
    <s v="Ajustes de Proteção"/>
    <d v="2021-01-06T09:00:00"/>
    <d v="2021-01-06T09:00:00"/>
    <d v="2020-12-14T21:00:00"/>
    <n v="0"/>
    <n v="540"/>
    <s v="NÃO"/>
    <x v="0"/>
    <s v="NÃO"/>
    <s v="Manutenção preventiva"/>
    <s v="Manutenção preventiva"/>
    <s v="Manutenção preventiva"/>
    <s v="Manutenção preventiva"/>
    <x v="12"/>
    <s v="4-Ajuste"/>
    <n v="540"/>
  </r>
  <r>
    <x v="3"/>
    <x v="2"/>
    <s v="OM 2024017377 GE-513201A – Falha Bombas óleo Sintético – PF: Lucas_x000a_Por volta das 15h30, o Líder e o Cotur receberam a informação do P7 de que o diferencial de pressão do filtro duplex do óleo sintético havia entrado na região de alarme atingindo 108kpa. Foi puxado o trend  pelo portal de integridade e observado que depois do dia 08/01/21 estes DP começou a subir rapidamente. Com isso, foi envolvido os pontos focais Boito e Lucas para avaliar e entender o motivo da elevação repentina do DP. Foi verificado que em 26/12 através desta OM no título, foi realizada a substituição dos dois elementos filtrantes e vindo a saturar com apenas 10 dias de operação. Com isso foi orientada a operação para realizar a inversão do filtro, porém operadores se sentiram inseguros de como fazer a manobra. Então foi deslocado um TM em mecânica para ir até local para fazer a inversão do filtro e orientar a operação de como executar. Após a inversão do filtro o DP caiu para 28,61Kpa. Engenheiro Boito segue acompanhado a operação do sistema para avaliar o motivo de saturação do filtro ter ocorrido em tão pouco tempo_x000a_"/>
    <s v="NÃO"/>
    <s v="Corretiva planejada"/>
    <s v="Filtro"/>
    <s v="Filtro dP"/>
    <x v="4"/>
    <x v="17"/>
    <s v="Sistema de lubrificação"/>
    <s v="Inversão do Filtro"/>
    <d v="2021-01-08T09:00:00"/>
    <d v="2021-01-08T09:00:00"/>
    <d v="2020-12-26T12:00:00"/>
    <n v="0"/>
    <n v="309"/>
    <s v="NÃO"/>
    <x v="0"/>
    <s v="NÃO"/>
    <s v="Manutenção preventiva"/>
    <s v="Manutenção preventiva"/>
    <s v="Manutenção preventiva"/>
    <s v="Manutenção preventiva"/>
    <x v="12"/>
    <s v="4-Ajuste"/>
    <n v="309"/>
  </r>
  <r>
    <x v="3"/>
    <x v="2"/>
    <s v="OM 2024045574 GE-513201D -Preventiva de 4000 horas Agrupadora (PTT)  - PF: Lucas_x000a_Realizado teste de movimentação das meterings e realizada a partida do TG-D de teste com sucesso. Amanhã segue continuam algumas atividades anteriores da aplicação do libra para a preventiva._x000a_"/>
    <s v="NÃO"/>
    <s v="Preventiva"/>
    <s v="Preventiva"/>
    <s v="Preventiva"/>
    <x v="4"/>
    <x v="15"/>
    <m/>
    <s v="Preventiva"/>
    <d v="2021-01-13T12:00:00"/>
    <d v="2021-01-13T17:00:00"/>
    <d v="2021-01-12T18:20:00"/>
    <n v="5.0000000000582077"/>
    <n v="17.666666666627862"/>
    <s v="NÃO"/>
    <x v="0"/>
    <s v="NÃO"/>
    <s v="Manutenção preventiva"/>
    <s v="Manutenção preventiva"/>
    <s v="Manutenção preventiva"/>
    <s v="Manutenção preventiva"/>
    <x v="12"/>
    <s v="10-Revisão geral"/>
    <n v="22.666666666686069"/>
  </r>
  <r>
    <x v="3"/>
    <x v="2"/>
    <s v="OM 2024045574 GE-513201D -Preventiva de 4000 horas Agrupadora (PTT)_x000a_[14/01] Hoje a equipe de mecânica atuou na verificação das vedações da pressurização do hood não sendo nada identificado nenhuma anormalidade. Realizaram ajuste preventivo no fechamento das portas do hood e concluída esta etapa"/>
    <s v="NÃO"/>
    <s v="Preventiva"/>
    <s v="Preventiva"/>
    <s v="Preventiva"/>
    <x v="4"/>
    <x v="15"/>
    <m/>
    <s v="Preventiva"/>
    <d v="2021-01-14T08:00:00"/>
    <d v="2021-01-14T17:00:00"/>
    <d v="2021-01-13T17:00:00"/>
    <n v="9"/>
    <n v="15"/>
    <s v="NÃO"/>
    <x v="0"/>
    <s v="NÃO"/>
    <s v="Manutenção preventiva"/>
    <s v="Manutenção preventiva"/>
    <s v="Manutenção preventiva"/>
    <s v="Manutenção preventiva"/>
    <x v="12"/>
    <s v="10-Revisão geral"/>
    <n v="24"/>
  </r>
  <r>
    <x v="3"/>
    <x v="2"/>
    <s v="OM 2024045574 GE-513201D -Preventiva de 4000 horas Agrupadora (PTT)_x000a_[18/01] Hoje a instrumentação e Automação atuaram no TG na verificação e reaperto de bornes nos painéis da casota e as JBs no campo. Pelo relato da supervisão a atividade andou bem mais ainda não concluída, segue amanhã. Maquina disponibilizada ao final do dia mas segue librada."/>
    <s v="NÃO"/>
    <s v="Preventiva"/>
    <s v="Preventiva"/>
    <s v="Preventiva"/>
    <x v="4"/>
    <x v="15"/>
    <m/>
    <s v="Preventiva"/>
    <d v="2021-01-18T08:00:00"/>
    <d v="2021-01-18T17:00:00"/>
    <d v="2021-01-14T17:00:00"/>
    <n v="9"/>
    <n v="87"/>
    <s v="NÃO"/>
    <x v="0"/>
    <s v="NÃO"/>
    <s v="Manutenção preventiva"/>
    <s v="Manutenção preventiva"/>
    <s v="Manutenção preventiva"/>
    <s v="Manutenção preventiva"/>
    <x v="12"/>
    <s v="10-Revisão geral"/>
    <n v="96"/>
  </r>
  <r>
    <x v="3"/>
    <x v="2"/>
    <s v="OM 2024045574 GE-513201D -Preventiva de 4000 horas Agrupadora (PTT)_x000a_[19/01] Dado prosseguimento na preventiva do TGD pelas equipes de campo. Hoje não tivemos problemas na liberação da PTT, transcorreu tudo sem anormalidades. Pela mecânica, foi realizada a limpeza dos filtros dos chips detectores e dos filtros de retorno das scavenges; estava tudo limpo. Realizado também o reaperto das conexões das mangueiras e tubulações do motor de partida; os TMs que só não conseguiram realizar a movimentação da VIGV na mão, amanhã eles vão aliviar se essa máquina tem alguma condição diferente das demais. Pela automação, foi realizada reaperto de todas bornes e conexões da parte traseira do painel da casota; iniciada a parte frontal do painel nos periféricos do PLC, em torno de 20%, atividade prossegue amanhã. Pela instrumentação, foi realizado o reaperto em todas as caixas de junção no interior do hood, feito a remoção dos andaimes; iniciado o reaperto nas caixas de junção externas; foi verificado no caixa de junção denominado PT-3 algumas borneiras oxidadas devido acumulo de água no interior da caixa; essa umidade estava entrando pela lateral onde fica esses prensas cabo por conta de 4 parafusos soltos; Foi realizada a troca dessas borneiras e sobressalentes, aproveitamos para solicitar apoio da equipe de andaime para montar patamar para verificar as demais caixas deste mesmo modelo existentes na lateral do gerador. Atividade já negociada para amanhã. A Máquina segue disponibilizada ao final do dia, mas continua librada para continuidade dos serviços."/>
    <s v="NÃO"/>
    <s v="Preventiva"/>
    <s v="Preventiva"/>
    <s v="Preventiva"/>
    <x v="4"/>
    <x v="15"/>
    <m/>
    <s v="Preventiva"/>
    <d v="2021-01-19T08:00:00"/>
    <d v="2021-01-19T17:00:00"/>
    <d v="2021-01-18T17:00:00"/>
    <n v="9"/>
    <n v="15"/>
    <s v="NÃO"/>
    <x v="0"/>
    <s v="NÃO"/>
    <s v="Manutenção preventiva"/>
    <s v="Manutenção preventiva"/>
    <s v="Manutenção preventiva"/>
    <s v="Manutenção preventiva"/>
    <x v="12"/>
    <s v="10-Revisão geral"/>
    <n v="24"/>
  </r>
  <r>
    <x v="3"/>
    <x v="2"/>
    <s v="OM 2024045574 GE-513201D -Preventiva de 4000 horas Agrupadora (PTT)_x000a_[20/01] Dado andamento na preventiva. Pela mecânica, verificado as válvulas de dreno dos manifolds; verificado duto e abraçadeiras do da junta expansão; Inspecionado BLEED Valve e juntas sem evidencia de danos ou trincas, verificado integridade de fixação dos suportes e dutos da Bleed Valves; Inspecionado e lmpo filtro da HP3 (LW14968); Removida e feito limpeza na válvula DAVIS; Movimentado manualmente válvula VIGV, feito lubrificação e visto integridade das articulações e atuadores; Realizado também a limpeza nos injetores/tochas/velas das câmaras inferiores (4, 5, 6 E 7), conforme PADRÃO PE-3AGN-00085;. Pela Automação, finalizado o reaperto de toda parte frontal do painel do PLC, sem registro pontos fora do torque adequado, realizado procedimento de tensionamento do cabeamento. Pela instrumentação, foi realizada reaperto geral nas caixas de junção na lateral da máquina, não foi relatado pelo TM a existência nenhum ponto/borne com degradação, o torque estava dentro do esperado. TM da relatou ao final do dia que não conseguiu finalizar as caixas e também identificou outros pontos de verificação que serão validados amanhã com supervisão da instrumentação. Atividade prossegue amanhã. Obs.: Foi solicitado ao GPI para elaborar levantamento de como estamos evoluindo na preventiva de forma que não tenhamos surpresa nos próximos dias. A previsão de finalização é dia 22/01, ficando a lavagem e boroscopia a ser realizada no final de semana. Máquina restabelecida ao final do dia."/>
    <s v="NÃO"/>
    <s v="Preventiva"/>
    <s v="Preventiva"/>
    <s v="Preventiva"/>
    <x v="4"/>
    <x v="15"/>
    <m/>
    <s v="Preventiva"/>
    <d v="2021-01-20T08:00:00"/>
    <d v="2021-01-20T17:00:00"/>
    <d v="2021-01-19T17:00:00"/>
    <n v="9"/>
    <n v="15"/>
    <s v="NÃO"/>
    <x v="0"/>
    <s v="NÃO"/>
    <s v="Manutenção preventiva"/>
    <s v="Manutenção preventiva"/>
    <s v="Manutenção preventiva"/>
    <s v="Manutenção preventiva"/>
    <x v="12"/>
    <s v="10-Revisão geral"/>
    <n v="24"/>
  </r>
  <r>
    <x v="3"/>
    <x v="2"/>
    <s v="OM 2024045574 GE-513201D -Preventiva de 4000 horas Agrupadora (PTT)_x000a_[21/01] Dado prosseguimento da preventiva. Pela instrumentação, foi finalizada a inspeção, limpeza e reaperto nas 5 caixas de junção que faltavam. Dessas caixas inspecionadas foi informado que nas caixas CJE-30 e CJE-31 (lateral da casa de filtros) tinham a presença de água em seu interior e degradação nos parafusos de fixação dos prensa cabos na parte interna. Foi realizada limpeza com limpa contato, inspeção nos bornes, reaperto geral e de final foi aplicado Torofita na parte superior e lateral dessas caixas. Pela mecânica; inspecionado motores do ventiladores M-B-UH-TS-GE-513201#-02, verificado bombas e válvulas (FCV E PCV), sem indícios de vazamento; realizado reaperto geral em todas mangueiras e conexões do sistema de partida; Reapertado porcas &quot;PARLOCK&quot; da tubulação de saída da bomba de partida juntamente com inspeção do chip detector da gear do motor de partida. A única ressalva informada pelos mecânicos de anormalidade foi a identificação de uma trinca na região do “Y” da Bleed IP7, será alinhado amanhã esse detalhe junto a supervisão. Atividades prosseguem amanhã. Etapas de instrumentação e Automação já concluídas."/>
    <s v="NÃO"/>
    <s v="Preventiva"/>
    <s v="Preventiva"/>
    <s v="Preventiva"/>
    <x v="4"/>
    <x v="15"/>
    <m/>
    <s v="Preventiva"/>
    <d v="2021-01-21T08:00:00"/>
    <d v="2021-01-21T17:00:00"/>
    <d v="2021-01-20T17:00:00"/>
    <n v="9"/>
    <n v="15"/>
    <s v="NÃO"/>
    <x v="0"/>
    <s v="NÃO"/>
    <s v="Manutenção preventiva"/>
    <s v="Manutenção preventiva"/>
    <s v="Manutenção preventiva"/>
    <s v="Manutenção preventiva"/>
    <x v="12"/>
    <s v="10-Revisão geral"/>
    <n v="24"/>
  </r>
  <r>
    <x v="3"/>
    <x v="2"/>
    <s v="OM 2024045574 GE-513201D -Preventiva de 4000 horas Agrupadora (PTT)_x000a_[22/01] Dado andamento na preventiva. Pela mecânica, foram concluídas todas as etapas previstas para campo, aproveitamos então para realizar toda preparação para etapa de lavagem da máquina amanhã. Foi retirado material do estoque, água e sabão e levados para campo. Pela elétrica, realizada manutenção preventiva nos Painéis/Caixas de ligação do Gerador com testes de isolação e continuidade elétrica no estator do Gerador, TP’s e TC’s além de reaperto e limpeza nos isoladores, barramentos, muflas, capacitores, protetores de surto, resistores de aquecimento e resistor de aterramento do sistema IT. Sem registro de anormalidades. Etapas de elétrica e mecânica em campo foram finalizadas."/>
    <s v="NÃO"/>
    <s v="Preventiva"/>
    <s v="Preventiva"/>
    <s v="Preventiva"/>
    <x v="4"/>
    <x v="15"/>
    <m/>
    <s v="Preventiva"/>
    <d v="2021-01-22T08:00:00"/>
    <d v="2021-01-22T17:00:00"/>
    <d v="2021-01-21T17:00:00"/>
    <n v="9"/>
    <n v="15"/>
    <s v="NÃO"/>
    <x v="0"/>
    <s v="NÃO"/>
    <s v="Manutenção preventiva"/>
    <s v="Manutenção preventiva"/>
    <s v="Manutenção preventiva"/>
    <s v="Manutenção preventiva"/>
    <x v="12"/>
    <s v="10-Revisão geral"/>
    <n v="24"/>
  </r>
  <r>
    <x v="3"/>
    <x v="2"/>
    <s v="OM 2024045574 GE-513201D -Preventiva de 4000 horas Agrupadora (PTT)_x000a_[23/01] Conforme programado, foi realizada a lavagem da GG etapa de espaço confinado, realizado limpeza das IGVS e Palhetas do estágio do compressor IP. Os TMs informaram que IGVS e Palhetas estavam bem sujos, bem mais do que o normal que eles estão acostumados a ver. Superado essa etapa, foi realizada a limpeza no interior do Hood com apoio do caminhão vácuo, e também aproveitamos para abrir as linhas de dreno do hood para ver se tinha algum tipo obstrução, mas nada foi constatado. Atividade prossegue amanhã com lavagem com injeção de água e sabão, material já separado em campo.   "/>
    <s v="NÃO"/>
    <s v="Preventiva"/>
    <s v="Preventiva"/>
    <s v="Preventiva"/>
    <x v="4"/>
    <x v="15"/>
    <m/>
    <s v="Preventiva"/>
    <d v="2021-01-23T08:00:00"/>
    <d v="2021-01-23T17:00:00"/>
    <d v="2021-01-22T17:00:00"/>
    <n v="9"/>
    <n v="15"/>
    <s v="NÃO"/>
    <x v="0"/>
    <s v="NÃO"/>
    <s v="Manutenção preventiva"/>
    <s v="Manutenção preventiva"/>
    <s v="Manutenção preventiva"/>
    <s v="Manutenção preventiva"/>
    <x v="12"/>
    <s v="10-Revisão geral"/>
    <n v="24"/>
  </r>
  <r>
    <x v="3"/>
    <x v="2"/>
    <s v="OM 2024045574 GE-513201D -Preventiva de 4000 horas Agrupadora (PTT)_x000a_[24/01] Realizada a lavagem da GG conforme programado com injeção de sabão e enxagues. Realizado pela equipe de elétrica as medições do motor da bomba hidráulica, pendência da OM da Preventiva de elétrica estando sem anormalidade. Após a lavagem na preparação do TG-D para partida, apresentou falha no retorno de posição do Whru. Solicitado apoio de automação para avaliar a falha onde tentou realizar o acionamento sem sucesso e checada a alimentação no painel sem anormalidades. Foi verificado pelo TM de Instrumentação que o posicionador em campo estava sem alimentação, sendo corrigida a falha e normalizado o retorno de posição do Whru. Foi identificado pela operação que 2 ventiladores do hood entram em operação constante indicando falha no CCM o que impede partida do TG-D. Foi orientada a equipe da CCT para verificar a falha e assim que normalizado foi orientado ao Cotur para realizar a partida do TG-D no turno da noite para secagem._x000a_OBS: Equipe informou que o desengraxante disponível no estoque e reservado na OM NM 11.904.767 (ROMAQ Detergente industrial) é bem inferior ao Ardorx, onde foram feitos 4 injeções de sabão ainda saindo muita sujeira não tendo a mesma eficácia na limpeza. _x000a_GPI: Favor confirmar no estoque qual o detergente correto para a lavagem e ver se o reservado NM 11.904.767 está correto, neste NM consta a referência para usar o NM 10.901.093 Detergente p/limp.indust. bb c/20L ARDROX 6345 BB 20L. Para que nas próximas lavagens possamos ter uma melhor eficácia na lavagem._x000a_"/>
    <s v="NÃO"/>
    <s v="Preventiva"/>
    <s v="Preventiva"/>
    <s v="Preventiva"/>
    <x v="4"/>
    <x v="15"/>
    <m/>
    <s v="Preventiva"/>
    <d v="2021-01-24T08:00:00"/>
    <d v="2021-01-24T17:00:00"/>
    <d v="2021-01-23T17:00:00"/>
    <n v="9"/>
    <n v="15"/>
    <s v="NÃO"/>
    <x v="0"/>
    <s v="NÃO"/>
    <s v="Manutenção preventiva"/>
    <s v="Manutenção preventiva"/>
    <s v="Manutenção preventiva"/>
    <s v="Manutenção preventiva"/>
    <x v="12"/>
    <s v="10-Revisão geral"/>
    <n v="24"/>
  </r>
  <r>
    <x v="3"/>
    <x v="2"/>
    <s v="OM 2024045574 GE-513201D -Preventiva de 4000 horas Agrupadora (PTT)_x000a_[25/01] Turno da noite: Após atuação da CCT nos ventiladores 1 e 2 do hood, foi realizada a partida do TG-D para secagem pós lavagem e aplicado novo libra para a realização da boroscopia._x000a_Dia: Iniciada a boroscopia  do TG-D sendo realizada a boroscopia em 4 câmaras de combustão e iniciado o compressor HP sendo realizado em torno de 70% do compressor HP._x000a_"/>
    <s v="NÃO"/>
    <s v="Preventiva"/>
    <s v="Preventiva"/>
    <s v="Preventiva"/>
    <x v="4"/>
    <x v="15"/>
    <m/>
    <s v="Preventiva"/>
    <d v="2021-01-25T08:00:00"/>
    <d v="2021-01-25T17:00:00"/>
    <d v="2021-01-24T17:00:00"/>
    <n v="9"/>
    <n v="15"/>
    <s v="NÃO"/>
    <x v="0"/>
    <s v="NÃO"/>
    <s v="Manutenção preventiva"/>
    <s v="Manutenção preventiva"/>
    <s v="Manutenção preventiva"/>
    <s v="Manutenção preventiva"/>
    <x v="12"/>
    <s v="10-Revisão geral"/>
    <n v="24"/>
  </r>
  <r>
    <x v="3"/>
    <x v="2"/>
    <s v="OM 2024045574 GE-513201D -Preventiva de 4000 horas Agrupadora (PTT)_x000a_[26/01] Dada continuidade na boroscopia do TG-D, sendo finalizada a boroscopia das câmaras 5 a 9 e do compressor de HP. Pendente o compressor IP e turbina IP. Obrigado."/>
    <s v="NÃO"/>
    <s v="Preventiva"/>
    <s v="Preventiva"/>
    <s v="Preventiva"/>
    <x v="4"/>
    <x v="15"/>
    <m/>
    <s v="Preventiva"/>
    <d v="2021-01-26T08:00:00"/>
    <d v="2021-01-26T17:00:00"/>
    <d v="2021-01-25T17:00:00"/>
    <n v="9"/>
    <n v="15"/>
    <s v="NÃO"/>
    <x v="0"/>
    <s v="NÃO"/>
    <s v="Manutenção preventiva"/>
    <s v="Manutenção preventiva"/>
    <s v="Manutenção preventiva"/>
    <s v="Manutenção preventiva"/>
    <x v="12"/>
    <s v="10-Revisão geral"/>
    <n v="24"/>
  </r>
  <r>
    <x v="3"/>
    <x v="2"/>
    <s v="OM 2024045574 GE-513201D -Preventiva de 4000 horas Agrupadora (PTT)_x000a_[27/01] Tivemos um pouco de atraso na liberação da PT do espaço confinado impactando o início da atividade no período da manhã. Logo após o almoço foi liberado e iniciada boroscopia do compressor IP e turbina IP sendo finalizada a boroscopia e assim fechando a preventiva. Demais ações em andamento fazem parte do backlog da máquina."/>
    <s v="NÃO"/>
    <s v="Preventiva"/>
    <s v="Preventiva"/>
    <s v="Preventiva"/>
    <x v="4"/>
    <x v="15"/>
    <m/>
    <s v="Preventiva"/>
    <d v="2021-01-27T08:00:00"/>
    <d v="2021-01-27T17:00:00"/>
    <d v="2021-01-26T17:00:00"/>
    <n v="9"/>
    <n v="15"/>
    <s v="NÃO"/>
    <x v="0"/>
    <s v="NÃO"/>
    <s v="Manutenção preventiva"/>
    <s v="Manutenção preventiva"/>
    <s v="Manutenção preventiva"/>
    <s v="Manutenção preventiva"/>
    <x v="12"/>
    <s v="10-Revisão geral"/>
    <n v="24"/>
  </r>
  <r>
    <x v="3"/>
    <x v="2"/>
    <s v="OM 2023718345 VT-P-TS-GE-513201C-01A Substituir rolamentos e Polia Motora: (Prazo 15/01) – PF: Lucas_x000a_Conforme programado foi realizada a montagem de andaime, realizada a remoção do mancal do ventilador do campo e transportado para oficina para a substituição dos rolamentos._x000a_[14/01] Hoje a mecânica concluiu a manutenção e montagem na oficina e disponibilizado para a montagem em campo amanhã com previsão de conclusão._x000a_[15/01] Hoje conforme programado a Mecânica e Elétrica concluíram a instalação do ventilador em campo , removido LIBRA , testado , realizado coleta de vibração e entregue a operação._x000a_"/>
    <s v="NÃO"/>
    <s v="Corretiva planejada"/>
    <s v="VT-P-TS-GE-513201C-01A "/>
    <s v="Rolamento"/>
    <x v="4"/>
    <x v="12"/>
    <s v="Ventilador"/>
    <s v="Substituição de Rolamento"/>
    <d v="2021-01-15T08:00:00"/>
    <d v="2021-01-15T08:00:00"/>
    <d v="2021-01-13T10:00:00"/>
    <n v="0"/>
    <n v="46.000000000116415"/>
    <s v="NÃO"/>
    <x v="0"/>
    <s v="NÃO"/>
    <s v="1-Falha Mecânica"/>
    <s v="1.3-Folga/Alinhamento"/>
    <s v="3-Operação/Manutenção"/>
    <s v="3.3-Erro de manutenção"/>
    <x v="0"/>
    <s v="1-Substituição"/>
    <n v="46.000000000116415"/>
  </r>
  <r>
    <x v="3"/>
    <x v="2"/>
    <s v="OM  2024045570  GE-513201D  MANUT PREV MEC – PF: Lucas_x000a_MANUT PREV AIR-COOLERS RESFRIAMENTO ÓLEO_x000a_Hoje a equipe de mecânica atuou na preventiva dos ventiladores do cooler de óleo concluindo esta etapa. Não foi identificado nenhum anormalidade mecânica e operacional._x000a_Durante os trabalhos foi localizado no interior do ventilador (dentro da grade) um filhote de pássaro. Acionado o SMS que com apoio dos mecânicos  resgataram e enviaram para a ONG AIUKA em  São Sebastião. Segundo o SMS o filhote ficara lá até estar apto para ser integrado a natureza. Parabéns aos colegas pela atitude._x000a_"/>
    <s v="NÃO"/>
    <s v="Preventiva"/>
    <s v="VT-P-TS-GE-513201D-01A/B "/>
    <s v="Preventiva"/>
    <x v="4"/>
    <x v="15"/>
    <s v="Ventilador"/>
    <s v="Preventiva"/>
    <d v="2021-01-17T08:00:00"/>
    <d v="2021-01-17T08:00:00"/>
    <d v="2021-01-15T17:00:00"/>
    <n v="0"/>
    <n v="39"/>
    <s v="NÃO"/>
    <x v="0"/>
    <s v="NÃO"/>
    <s v="Manutenção preventiva"/>
    <s v="Manutenção preventiva"/>
    <s v="Manutenção preventiva"/>
    <s v="Manutenção preventiva"/>
    <x v="12"/>
    <s v="10-Revisão geral"/>
    <n v="39"/>
  </r>
  <r>
    <x v="3"/>
    <x v="2"/>
    <s v="OM 2023927190 M-VT-P-TS-GE-513201C-01A - Verificar falha de partida sobre demanda (PRD MI) – PF: Lucas_x000a_Hoje conforme programado após a intervenção de troca dos rolamentos do mancal deste ventilador do TGC realizada na semana passada tivemos atuação para avaliação da equipe da CCT para tratamento de falha sobre demanda neste ventilador. Foi realizada a partida do ventilador com medidor de qualidade de energia ligado ao sistema e após 30 minutos de operação houve a queda deste ventilador. A princípio, devido a falha detectada pelo E3 descrita como falta de fase. Devido ao tardar do horário não houve tempo hábil para aprofundar essa análise de falha. Acordamos com CCT para alinharmos melhor essa informação junto ao corpo técnico amanhã, ajustar a OM e realizarmos como remanescente para tratamento nessa demanda com prioridade considerando que estamos com preventiva do TGD em andamento.   _x000a_GPI-Elétrica CCT: Bruno/Fred, favor alinhar logo no primeiro horário essa questão com Sup. Bresser para tratamento adequado na quinta-feira, dia 21/01. Autorizado a inclusão do item como remanescente na semanal. Se precisar de algum apoio adicional sinalizem com brevidade. Obrigado.  _x000a_"/>
    <s v="NÃO"/>
    <s v="Corretiva"/>
    <s v="VT-P-TS-GE-513201C-01A "/>
    <s v="Contator"/>
    <x v="4"/>
    <x v="12"/>
    <s v="Painel elétrico"/>
    <s v="Substituição do Contator em falha"/>
    <d v="2021-01-13T07:50:00"/>
    <d v="2021-01-13T10:00:00"/>
    <d v="2021-01-07T19:30:00"/>
    <n v="2.1666666665696539"/>
    <n v="132.33333333337214"/>
    <s v="NÃO"/>
    <x v="0"/>
    <s v="NÃO"/>
    <s v="4-Falha Elétrica"/>
    <s v="4.2-Circuito aberto"/>
    <s v="3-Operação/Manutenção"/>
    <s v="3.3-Erro de manutenção"/>
    <x v="3"/>
    <s v="1-Substituição"/>
    <n v="134.49999999994179"/>
  </r>
  <r>
    <x v="3"/>
    <x v="2"/>
    <s v="OM 2023927190 M-VT-P-TS-GE-513201C-01A - Verificar falha de partida sobre demanda (PRD MI) – PF: Lucas_x000a_[20/01] Verificado no dia de hoje as coletas de corrente geradas no dia de ontem e a princípio estamos trabalhando com a hipótese de uma falta de fase real. Embora em análises feitas anteriormente tanto em campo quanto em gaveta, não tenhamos detectado nenhum ponto físico que indicasse isso (ausência de torque nas conexões). Ao longo do dia de hoje também foi possível realizar a partida do ventilador para teste, porém por um período curto de tempo, pois a equipe de automação estava testando lógicas novas que foram implementadas. Durante esse período curto de teste foi observado um equilíbrio entre as correntes de fase e nenhum problema se manifestou. Foi habilitada também em caráter de teste a proteção de fuga de terra que não estava habilitada. Atividade prossegue amanhã pela CCT uma nova intervenção na parte da gaveta e conexões de saída. Realizaremos também uma inspeção mais detalhada no contator de potência e conexões da gaveta._x000a_"/>
    <s v="NÃO"/>
    <s v="Corretiva"/>
    <s v="VT-P-TS-GE-513201C-01A "/>
    <s v="Contator"/>
    <x v="4"/>
    <x v="12"/>
    <s v="Painel elétrico"/>
    <s v="Substituição do Contator em falha"/>
    <d v="2021-01-19T11:25:00"/>
    <d v="2021-01-19T16:25:00"/>
    <d v="2021-01-13T10:00:00"/>
    <n v="5.0000000000582077"/>
    <n v="145.41666666674428"/>
    <s v="NÃO"/>
    <x v="0"/>
    <s v="NÃO"/>
    <s v="4-Falha Elétrica"/>
    <s v="4.2-Circuito aberto"/>
    <s v="3-Operação/Manutenção"/>
    <s v="3.3-Erro de manutenção"/>
    <x v="3"/>
    <s v="1-Substituição"/>
    <n v="150.41666666680248"/>
  </r>
  <r>
    <x v="3"/>
    <x v="2"/>
    <s v="OM 2023927190 M-VT-P-TS-GE-513201C-01A - Verificar falha de partida sobre demanda (PRD MI) – PF: Lucas_x000a_[21/01] Hoje foi realizado aprofundamento da análise de falha pela equipe da CCT para buscar o motivo da falha de falta apresentando na avaliação inicial realizada na terça-feira. Levando em conta a última análise de qualidade de energia coletada na carga, constatou-se um momento de queda da fase “S” que poderia ter sido a origem do TRIP por falta de fase. Foi realizada então uma inspeção geral no demarrador; megagem do circuito de potência do demarrador e do circuito que vai para campo. As medições coletadas no ensaio de resistência de isolamento foram satisfatórias, porém ao inspecionarmos o bloco de contatos da contatora de potência constatamos avaria justamente na fase “S” onde foi verificado a falha de falta de fase. Ao desmontar a contatora em bancada foi identificado alto grau de degradação, sobreaquecimento além da existência de componentes soltos por conta deterioração dos componentes internos. Foi realizada a troca da contatora por outra sobressalente, recomposta a gaveta e colocado o ventilador para operação novamente com medidor de qualidade de energia instalado, foi acordado de manter operação assistida no mesmo até as 21h00. Equipamento segue operando sem anormalidades. Obs.: Importante ressaltar essa análise de falha muito bem-feita pela equipe da CCT, conseguimos antecipar uma falha no equipamento que poderia em caso extremo gerar um SD no TG. Segue anexo ao FRs o relatório emitido pela CCT com fotos. Bresser/Bruno, favor repassar os parabéns a todos os envolvidos.  _x000a_GPI-Elétrica CCT: Bruno/Fred, Como ação de abrangência favor revisar os planos incluindo inspeção interna nessas contatora, vamos definir junto a equipe de engenharia a frequência disso, acredito que a cada 24 meses seja um input interessante, valor validar isso com Bresser/Ranaudo. Obrigado.     _x000a_"/>
    <s v="NÃO"/>
    <s v="Corretiva"/>
    <s v="VT-P-TS-GE-513201C-01A "/>
    <s v="Contator"/>
    <x v="4"/>
    <x v="12"/>
    <s v="Painel elétrico"/>
    <s v="Substituição do Contator em falha"/>
    <d v="2021-01-21T11:00:00"/>
    <d v="2021-01-21T18:00:00"/>
    <d v="2021-01-19T16:25:00"/>
    <n v="6.9999999999417923"/>
    <n v="42.583333333313931"/>
    <s v="NÃO"/>
    <x v="0"/>
    <s v="NÃO"/>
    <s v="4-Falha Elétrica"/>
    <s v="4.2-Circuito aberto"/>
    <s v="3-Operação/Manutenção"/>
    <s v="3.3-Erro de manutenção"/>
    <x v="3"/>
    <s v="1-Substituição"/>
    <n v="49.583333333255723"/>
  </r>
  <r>
    <x v="3"/>
    <x v="2"/>
    <s v="OM 2022835907 TGD/Sanar vazamentos de Ar. Ensaios Elétricos do Estator (PRD MI) – PF: Lucas_x000a_Realizado a montagem dos patamares de acesso e guarda pela equipe de andaime no período da manhã. Equipe de elétrica fez reunião com Eng. Fernando para validar quais testes efetivamente seriam realizados em campo de forma que não tenhamos dúvida na execução. Superada essa etapa, foi realizada boroscopia com apoio da mecânica na parte interna do gerador; inspecionado lados LA e LOA; informados pelos TMs que só foi constatado um aparente resíduo de óleo, mas nada que seja impeditivo ao funcionamento normal do equipamento. Atividade prossegue amanhã com inspeção e demais ensaios previstos de resistência e isolação tanto no rotor quanto no estator._x000a__x000a_"/>
    <s v="NÃO"/>
    <s v="Preventiva"/>
    <s v="Preventiva"/>
    <s v="Preventiva"/>
    <x v="4"/>
    <x v="15"/>
    <s v="Miscelânea"/>
    <s v="Preventiva e Verificações do Gerador"/>
    <d v="2021-01-20T08:00:00"/>
    <d v="2021-01-20T08:00:00"/>
    <d v="2021-01-19T17:00:00"/>
    <n v="0"/>
    <n v="15"/>
    <s v="NÃO"/>
    <x v="0"/>
    <s v="NÃO"/>
    <s v="Manutenção preventiva"/>
    <s v="Manutenção preventiva"/>
    <s v="Manutenção preventiva"/>
    <s v="Manutenção preventiva"/>
    <x v="12"/>
    <s v="10-Revisão geral"/>
    <n v="15"/>
  </r>
  <r>
    <x v="3"/>
    <x v="2"/>
    <s v="OM 2022835907 TGD/Sanar vazamentos de Ar. Ensaios Elétricos do Estator (PRD MI) _x000a_[21/01] Hoje tivemos bastante atraso na liberação dessa atividade pela operação devido ao libra aplicado estar em desacordo com a atividade. Foi realizado a correção na matriz juntamente com sua aplicação em campo. Superada essa etapa, na parte da tarde equipe de elétrica realizou inspeção interna na excitatriz, realizou algumas medições, mas não foram contatadas nenhuma anormalidade. Atividade prossegue amanhã"/>
    <s v="NÃO"/>
    <s v="Preventiva"/>
    <s v="Preventiva"/>
    <s v="Preventiva"/>
    <x v="4"/>
    <x v="15"/>
    <s v="Miscelânea"/>
    <s v="Preventiva e Verificações do Gerador"/>
    <d v="2021-01-21T08:00:00"/>
    <d v="2021-01-21T08:00:00"/>
    <d v="2021-01-20T08:00:00"/>
    <n v="0"/>
    <n v="24"/>
    <s v="NÃO"/>
    <x v="0"/>
    <s v="NÃO"/>
    <s v="Manutenção preventiva"/>
    <s v="Manutenção preventiva"/>
    <s v="Manutenção preventiva"/>
    <s v="Manutenção preventiva"/>
    <x v="12"/>
    <s v="10-Revisão geral"/>
    <n v="24"/>
  </r>
  <r>
    <x v="3"/>
    <x v="2"/>
    <s v="OM 2022835907 TGD/Sanar vazamentos de Ar. Ensaios Elétricos do Estator (PRD MI) _x000a_[22/01] Dado continuidade na atividade. Hoje foram realizadas inspeção na caixa dos TP’s (condutores fases), foi encontrado uma pequena quantidade de óleo em seu interior, provavelmente provinda do sistema de ar comprimido. Já na caixa dos TC’s (fechamento estrela do estator); constatado descamação de toda a pintura, porém sem aspecto de corrosão nas chaparias. De maneira geral, foram finalizadas todas as inspeções, ensaios e limpezas previstas na ordem sem registro de pontos significativos para tratamento. Atividade Concluída. "/>
    <s v="NÃO"/>
    <s v="Preventiva"/>
    <s v="Preventiva"/>
    <s v="Preventiva"/>
    <x v="4"/>
    <x v="15"/>
    <s v="Miscelânea"/>
    <s v="Preventiva e Verificações do Gerador"/>
    <d v="2021-01-22T08:00:00"/>
    <d v="2021-01-22T08:00:00"/>
    <d v="2021-01-21T08:00:00"/>
    <n v="0"/>
    <n v="24"/>
    <s v="NÃO"/>
    <x v="0"/>
    <s v="NÃO"/>
    <s v="Manutenção preventiva"/>
    <s v="Manutenção preventiva"/>
    <s v="Manutenção preventiva"/>
    <s v="Manutenção preventiva"/>
    <x v="12"/>
    <s v="10-Revisão geral"/>
    <n v="24"/>
  </r>
  <r>
    <x v="3"/>
    <x v="2"/>
    <s v="OM 2024102528 GE-513201C - Lógica func. Air-coolers óleo (Ação Abrangência de RTA) – PF: Lucas_x000a_Conforme programado tivemos a vinda da equipe da ITB com apoio do Eng. Lucas para implementação de melhoria na lógica do TGC. Foi implementado a correção no limite da composição do gás em atendimento a GM G&amp;E/UN-AGN/APSP/OP-UTGCA 2020/0038 juntamente com a implementação da melhoria em atendimento a GM G&amp;E/UN-AGN/APSP/MI 2021/0001 para correção de lógica do funcionamento dos ventiladores de forma que quando houve falha em ventilador que está em stand by o ventilador em modo Duty (principal) não realize o evento de comutação indevidamente. Após a implementação da lógica nova, foi realizado vários testes com diversas partidas simulando falhas nos ventiladores e em todos os casos o comportamento da lógica foi dentro do esperado. Obs.: Foi necessário apoio de instrumentação para ajustar a chave de vibração do ventilador M-VT-P-TS-GE-513201C-01A 01A que estava desarmando com frequência elevada. Após o ajuste da sensibilidade o ventilador operou sem falhas. Com validação dessa lógica no TGC vamos implementar amanhã nas demais máquinas inclusive as que estão operando. Atividade de baixo risco e não será efetuado testes considerando a lógica já aprovada nos testes do TGC. A ideia é aproveitar a equipe da Siemens para finalizar toda essa ação de abrangência prevista no RTA._x000a_"/>
    <s v="NÃO"/>
    <s v="Corretiva planejada"/>
    <s v="M-VT-P-TS-GE-513201C-01A/B "/>
    <s v="Lógica Inadequada"/>
    <x v="4"/>
    <x v="12"/>
    <s v="Controle e monitoração"/>
    <s v="Ajuste de Lógica, conforme GM."/>
    <d v="2021-01-22T08:00:00"/>
    <d v="2021-01-22T08:00:00"/>
    <d v="2021-01-21T18:00:00"/>
    <n v="0"/>
    <n v="14.000000000058208"/>
    <s v="NÃO"/>
    <x v="0"/>
    <s v="NÃO"/>
    <s v="3-Falha na Instrumentação"/>
    <s v="3.1-Falha de Controle"/>
    <s v="1-Projeto"/>
    <s v="1.0-Geral"/>
    <x v="12"/>
    <s v="3-Modificação"/>
    <n v="14.000000000058208"/>
  </r>
  <r>
    <x v="3"/>
    <x v="2"/>
    <s v="OM 2024102506 GE-513201B - Lógica func. Air-coolers óleo (Ação Abrangência de RTA)_x000a_Hoje conforme programado foi realizada a implementação da melhora em abrangência ação de RTA. Foi implementado a correção do limite de gás juntamente com implementação da melhoria na lógica dos ventiladores do sistema óleo pelo Fábio da ITM junto com Eng. Lucas. No período da manhã foi realizado no TGD que está em preventiva, e na parte da tarde, foi implementado no TGB que está em operação. Foi realizada toda uma análise técnica junta equipe, validado com corpo gerencial para essa tarefa com máquina, tudo implementação transcorreu dentro do esperado, sem anormalidades. Atividades em atendimento a GM G&amp;E/UN-AGN/APSP/MI 2021/0001 - lógica dos agir coolers e G&amp;E/UN-AGN/APSP/OP-UTGCA 2020/0038 - correção limite de gás. Atividade prossegue amanhã com a implementação dessa melhoria no TGA._x000a_"/>
    <s v="NÃO"/>
    <s v="Corretiva planejada"/>
    <s v="M-VT-P-TS-GE-513201B-01A/B "/>
    <s v="Lógica Inadequada"/>
    <x v="4"/>
    <x v="13"/>
    <s v="Controle e monitoração"/>
    <s v="Ajuste de Lógica, conforme GM."/>
    <d v="2021-01-22T08:00:00"/>
    <d v="2021-01-22T08:00:00"/>
    <d v="2020-12-08T16:50:00"/>
    <n v="0"/>
    <n v="1071.1666666666861"/>
    <s v="NÃO"/>
    <x v="0"/>
    <s v="NÃO"/>
    <s v="3-Falha na Instrumentação"/>
    <s v="3.1-Falha de Controle"/>
    <s v="1-Projeto"/>
    <s v="1.0-Geral"/>
    <x v="12"/>
    <s v="3-Modificação"/>
    <n v="1071.1666666666861"/>
  </r>
  <r>
    <x v="3"/>
    <x v="2"/>
    <s v="OM 2024102543 GE-513201D - Lógica func. Air-coolers óleo (Ação Abrangência de RTA) – PF: Lucas _x000a_Hoje conforme programado foi realizada a implementação da melhora em abrangência ação de RTA. Foi implementado a correção do limite de gás juntamente com implementação da melhoria na lógica dos ventiladores do sistema óleo pelo Fábio da ITM junto com Eng. Lucas. No período da manhã foi realizado no TGD que está em preventiva, e na parte da tarde, foi implementado no TGB que está em operação. Foi realizada toda uma análise técnica junta equipe, validado com corpo gerencial para essa tarefa com máquina, tudo implementação transcorreu dentro do esperado, sem anormalidades. Atividades em atendimento a GM G&amp;E/UN-AGN/APSP/MI 2021/0001 - lógica dos agir coolers e G&amp;E/UN-AGN/APSP/OP-UTGCA 2020/0038 - correção limite de gás. Atividade prossegue amanhã com a implementação dessa melhoria no TGA._x000a_"/>
    <s v="NÃO"/>
    <s v="Corretiva planejada"/>
    <s v="M-VT-P-TS-GE-513201D-01A/B "/>
    <s v="Lógica Inadequada"/>
    <x v="4"/>
    <x v="15"/>
    <s v="Controle e monitoração"/>
    <s v="Ajuste de Lógica, conforme GM."/>
    <d v="2021-01-22T08:00:00"/>
    <d v="2021-01-22T08:00:00"/>
    <d v="2021-01-21T08:00:00"/>
    <n v="0"/>
    <n v="24"/>
    <s v="NÃO"/>
    <x v="0"/>
    <s v="NÃO"/>
    <s v="3-Falha na Instrumentação"/>
    <s v="3.1-Falha de Controle"/>
    <s v="1-Projeto"/>
    <s v="1.0-Geral"/>
    <x v="12"/>
    <s v="3-Modificação"/>
    <n v="24"/>
  </r>
  <r>
    <x v="3"/>
    <x v="2"/>
    <s v="OM 2024102498 GE-513201A - Lógica func. Air-coolers óleo (Ação Abrangência de RTA) – PF: Lucas_x000a_Hoje conforme programado foi realizada a implementação ação de abrangência ação de RTA da última máquina que faltava. Foi implementado a correção do limite de gás juntamente com implementação da melhoria na lógica dos ventiladores do sistema óleo pelo Fábio da ITB junto apoio com Eng. Lucas e TM Sugahara. Atividade foi realizada com sucesso sem registro de anormalidade. Com a finalização dessa última etapa temos agora as quatro máquinas com essa melhoria implementada._x000a_"/>
    <s v="NÃO"/>
    <s v="Corretiva planejada"/>
    <s v="M-VT-P-TS-GE-513201A-01A/B "/>
    <s v="Lógica Inadequada"/>
    <x v="4"/>
    <x v="17"/>
    <s v="Controle e monitoração"/>
    <s v="Ajuste de Lógica, conforme GM."/>
    <d v="2021-01-22T08:00:00"/>
    <d v="2021-01-22T08:00:00"/>
    <d v="2021-01-08T09:00:00"/>
    <n v="0"/>
    <n v="335.00000000005821"/>
    <s v="NÃO"/>
    <x v="0"/>
    <s v="NÃO"/>
    <s v="3-Falha na Instrumentação"/>
    <s v="3.1-Falha de Controle"/>
    <s v="1-Projeto"/>
    <s v="1.0-Geral"/>
    <x v="12"/>
    <s v="3-Modificação"/>
    <n v="335.00000000005821"/>
  </r>
  <r>
    <x v="3"/>
    <x v="2"/>
    <s v="OE 2024136739 GE-513201D Norm. Funcion. TE-5132628D (PTT) – PF: Lucas_x000a_Hoje conforme combinado, aproveitarmos a PTT do TGD para realizar verificação no TE-5132628 de temperatura do óleo sintético que apresentou falha na medição no dia 18/01 identificada pela equipe do portal de integridade. Em campo foi verificado as conexões do sensor na caixa de junção, foi realizado medição de isolação; OK, resistência do sensor; OK, o valor de temperatura estava condizente com tabela de referência. Verificado a integridade do cabeamento na chegada do cartão do PLC, estava OK. No entanto, assim que reconectamos o cabo a indicação do sensor normalizou. Verificamos que realmente uma falha nos dois sensores no dia 18/01 por conta intervenção em campo, sendo quem sensor voltou ao normal e outro não. Após a intervenção, a indicação de temperatura do TE-628B ficou coerente com outro sensor em torno ambos em torno de 32ºC. Como não encontramos nada conclusivo em campo, partimos para avaliar o cartão, foi verificado o status; sem falha, verificamos se algum outro canal deste cartão estaria em falha, mas também nada foi encontrado. Neste cartão só há estes dois sensores de temperatura do óleo sintético, e ambos estão com a indicação normal. _x000a_"/>
    <s v="NÃO"/>
    <s v="Corretiva planejada"/>
    <s v="TE-5132628D"/>
    <s v="Sensor de Temperatura"/>
    <x v="4"/>
    <x v="15"/>
    <s v="Controle e monitoramento"/>
    <s v="Verificação e Testes"/>
    <d v="2021-01-23T10:00:00"/>
    <d v="2021-01-23T10:00:00"/>
    <d v="2021-01-22T08:00:00"/>
    <n v="0"/>
    <n v="25.999999999883585"/>
    <s v="NÃO"/>
    <x v="0"/>
    <s v="NÃO"/>
    <s v="3-Falha na Instrumentação"/>
    <s v="3.2 - Sem sinal/indicação/alarme"/>
    <s v="3-Operação/Manutenção"/>
    <s v="3.3-Erro de manutenção"/>
    <x v="8"/>
    <s v="8-Teste"/>
    <n v="25.999999999883585"/>
  </r>
  <r>
    <x v="3"/>
    <x v="2"/>
    <s v="OI 2024147373 – TG-D – Falha no retorno de posição do Whru – PF: Lucas_x000a_Na preparação para partida do TG-D pós lavagem, o TG-D estava com impeditivo de partida por falha de retorno de posição do Whru. Foi avaliado e identificado que o posicionador se encontrava sem alimentação, o qual foi normalizada a alimentação e eliminada a falha liberando para partida._x000a_"/>
    <s v="sim"/>
    <s v="Corretiva"/>
    <s v="WHRU"/>
    <s v="Alimentação"/>
    <x v="4"/>
    <x v="15"/>
    <s v="Controle e monitoração"/>
    <s v="Verificação e acionamento da alimentação do WHRU"/>
    <d v="2021-01-24T18:00:00"/>
    <d v="2021-01-24T19:30:00"/>
    <d v="2021-01-23T10:00:00"/>
    <n v="1.5"/>
    <n v="32.000000000058208"/>
    <s v="NÃO"/>
    <x v="0"/>
    <s v="NÃO"/>
    <s v="3-Falha na Instrumentação"/>
    <s v="3.2 - Sem sinal/indicação/alarme"/>
    <s v="3-Operação/Manutenção"/>
    <s v="3.3-Erro de manutenção"/>
    <x v="8"/>
    <s v="11-Combinação"/>
    <n v="33.500000000058208"/>
  </r>
  <r>
    <x v="3"/>
    <x v="2"/>
    <s v="OI 2024145809 – TG-D – Falha no comando de parada dos ventiladores 1 e 2 do hood – PF: Lucas_x000a_Foi acionada a manutenção devido a falha apresentada nos ventiladores 1 e 2 do hood do TG-D que não aceitavam comando de parada e indicando falha de CCM na IHM. Equipe da CCT iniciou na verificação das falhas dos ventiladores do hood que entram em operação e só paravam através da botoeira de emergência. Equipe sacou a gaveta do ventilador M-EXT-UT-TS-GE-513201D-01A -4S, sendo identificado um contato normal aberto em falha o qual foi substituído e normalizado. Foram verificados todos os circuitos de comando das gavetas e não encontrado anormalidade, com isso foi realizado um reaperto dos bornes das gavetas, X2091-22-XT15 X2091-14 X2093-21-XT8 X2093-22 -XT11 e após realizar os apertos as gavetas voltou a funcionar aceitando o comando de liga e desliga, foi realizado os testes juntos com o P7._x000a_"/>
    <s v="NÃO"/>
    <s v="Corretiva"/>
    <s v="M-EXT-UT-TS-GE-513201D-01A -4S"/>
    <s v="Contator"/>
    <x v="4"/>
    <x v="15"/>
    <s v="Painel elétrico"/>
    <s v="Substituído contato em falha"/>
    <d v="2021-01-24T19:30:00"/>
    <d v="2021-01-24T23:30:00"/>
    <d v="2021-01-23T10:00:00"/>
    <n v="3.9999999999417923"/>
    <n v="33.500000000058208"/>
    <s v="NÃO"/>
    <x v="0"/>
    <s v="NÃO"/>
    <s v="4-Falha Elétrica"/>
    <s v="4.0-Geral"/>
    <s v="3-Operação/Manutenção"/>
    <s v="3.3-Erro de manutenção"/>
    <x v="4"/>
    <s v="2-Reparo"/>
    <n v="37.5"/>
  </r>
  <r>
    <x v="3"/>
    <x v="2"/>
    <s v="OM 2023468660 - GE-513201D Inspecionar/Corrigir Vazamento Sistema óleo Sintético (PRD MI) – PF: Lucas_x000a_Iniciada atividade verificação de possível vazamento de óleo sintético no TG-D. Equipe verificou que hood não estava muito sujo de óleo, bem mais limpo do que encontramos eventualmente nos outros 3 TGs. Foi realizada inspeção e conferência do aperto das conexões das mangueiras de óleo sintético e das VIGVs, sem encontrar nenhuma anormalidade aparente. Amanhã será feita etapa sem o libra, com a partida das bombas para verificar se identificamos algum vazamento._x000a_[30/01] Após a finalização da troca de filtros, foi dado continuidade na inspeção e correção de vazamentos no sistema de óleo sintético do TG-D, com a remoção do Libra da máquina e crancks para tentar identificar algum vazamento. Foram realizados 3 crancks com mantas espalhadas pela máquina mas nenhum vazamento foi encontrado. Com isto, atividade foi concluída e o TG está disponível. Amanhã iremos realizar o check-list multidisciplinar para entrega da máquina para testes._x000a_"/>
    <s v="NÃO"/>
    <s v="Corretiva planejada"/>
    <m/>
    <s v="Óleo Sintético"/>
    <x v="4"/>
    <x v="15"/>
    <s v="Sistema de lubrificação"/>
    <s v="Verificação de Vazamentos"/>
    <d v="2021-01-30T08:00:00"/>
    <d v="2021-01-30T08:00:00"/>
    <d v="2021-01-24T23:30:00"/>
    <n v="0"/>
    <n v="128.50000000011642"/>
    <s v="NÃO"/>
    <x v="0"/>
    <s v="NÃO"/>
    <s v="1-Falha Mecânica"/>
    <s v="1.1-Vazamento"/>
    <s v="Em análise"/>
    <s v="5.5 Desconhecida"/>
    <x v="12"/>
    <s v="6-Verificação"/>
    <n v="128.50000000011642"/>
  </r>
  <r>
    <x v="3"/>
    <x v="2"/>
    <s v="OM 2022349252 - TG-D - Substituir elemento do sistema de óleo sintético – PF: Lucas_x000a_Realizada a troca dos elementos filtrantes do sistema de óleo sintético do TG-D hoje no período da manhã._x000a_"/>
    <s v="NÃO"/>
    <s v="Preventiva"/>
    <m/>
    <s v="Óleo Sintético"/>
    <x v="4"/>
    <x v="15"/>
    <s v="Sistema de lubrificação"/>
    <s v="Substituição de Filtros"/>
    <d v="2021-01-30T08:00:00"/>
    <d v="2021-01-30T12:00:00"/>
    <d v="2021-01-24T23:30:00"/>
    <n v="3.9999999999417923"/>
    <n v="128.50000000011642"/>
    <s v="NÃO"/>
    <x v="0"/>
    <s v="NÃO"/>
    <s v="Manutenção preventiva"/>
    <s v="Manutenção preventiva"/>
    <s v="Manutenção preventiva"/>
    <s v="Manutenção preventiva"/>
    <x v="7"/>
    <s v="1-Substituição"/>
    <n v="132.50000000005821"/>
  </r>
  <r>
    <x v="3"/>
    <x v="2"/>
    <s v="OM 2022711595 VE-C-123101E-D Revisão geral (PST COTUR - Ação de Abrangência de RTA – ARO 2021-022) – PF: Fernando_x000a_Apesar do atraso no início da atividade devido a chegada da nova empresa e liberação de PT. Realizado o force para deixar o compressor disponível para operar com dois ventiladores (ARO 2021-022), desconectado os cabos elétricos e removido/transportado o conjunto para reparo em oficina._x000a_[26/01] Realizada a substituição do rolamento do motor elétrico e do mancal torpedo, montado cubo, hélice e ajustado ângulo das pás. Amanhã continua atividade de montagem em oficina._x000a_[27/01] Finalizado o reparo em bancada e concluída a montagem do conjunto em oficina e remoção dos dampers de acordo com a ação de abrangência de RTA 2019-008224-A-RTA-009. Equipamento pronto para instalar em campo._x000a_[28/01] Realizado o transporte do conjunto para o campo e já posicionado para realizar o içamento e instalação do conjunto._x000a_[29/01] Finalizada instalação em campo do ventilador, testado – OK, e removido o force. Dado baixa na ARO 022. Concluído._x000a__x000a__x000a_"/>
    <s v="NÃO"/>
    <s v="Corretiva planejada"/>
    <s v="Ventilador"/>
    <s v=" VE-C-123101E-D"/>
    <x v="3"/>
    <x v="14"/>
    <s v="Sistema de lubrificação"/>
    <s v="Revisão Geral do ventilador e atendimento de recomendações da Preditiva"/>
    <d v="2021-01-29T08:00:00"/>
    <d v="2021-01-29T12:00:00"/>
    <d v="2021-01-08T12:00:00"/>
    <n v="3.9999999999417923"/>
    <n v="500.00000000005821"/>
    <s v="NÃO"/>
    <x v="0"/>
    <s v="NÃO"/>
    <s v="Manutenção preventiva"/>
    <s v="Manutenção preventiva"/>
    <s v="Manutenção preventiva"/>
    <s v="Manutenção preventiva"/>
    <x v="12"/>
    <s v="10-Revisão geral"/>
    <n v="504"/>
  </r>
  <r>
    <x v="3"/>
    <x v="2"/>
    <s v="OM 2022880089 C-123101E Troca preventiva de barreiras intrínsecas (Abrangência de RTA) – PF: Fernando_x000a_Realizado a substituição das 24 barreiras intrínsecas dos sensores de temperatura do compressor de venda E, em atendimento ação de abrangência do RTA - 2020-001474-A. Essa era a última ação que estava pendente para finalizarmos esse RTA. Com fechamento dessa etapa, concluímos a troca de todos os compressores de venda da unidade. Realizado verificação geral em campo após a troca das barreiras tanto pela instrumentação quanto pela automação, sem registro de falha nas indicações dos sensores. Atividade finalizada com sucesso. _x000a_"/>
    <s v="NÃO"/>
    <s v="Corretiva planejada"/>
    <s v="Barreira Intrínseca"/>
    <s v="PN-C-123101E"/>
    <x v="3"/>
    <x v="14"/>
    <s v="Controle e monitoramento"/>
    <s v="Subtituição preventiva de fusíveis das barreiras intrínsecas"/>
    <d v="2021-01-08T08:00:00"/>
    <d v="2021-01-08T12:00:00"/>
    <d v="2020-11-30T12:00:00"/>
    <n v="3.9999999999417923"/>
    <n v="932.00000000005821"/>
    <s v="NÃO"/>
    <x v="0"/>
    <s v="NÃO"/>
    <s v="Manutenção preventiva"/>
    <s v="Manutenção preventiva"/>
    <s v="Manutenção preventiva"/>
    <s v="Manutenção preventiva"/>
    <x v="12"/>
    <s v="1-Substituição"/>
    <n v="936"/>
  </r>
  <r>
    <x v="3"/>
    <x v="2"/>
    <s v="OM 2023625170 PN-C-123101D: Reaperto bornes/Limpeza (Abrangência de RTA) – PF: Fernando_x000a_Conforme programado foi realizado reaperto geral no painel de controle do venda D pela equipe de automação. Informados pelo TMs que alguns pontos da região do bently foi necessário ajuste no torque, foi realizada tracionamento do cabeamento conforme previsto no procedimento. Para amanhã ficou pendente somente a etapa de limpeza interna no painel. _x000a_[12/01] Dado continuidade conforme programado e atendimento a abrangência de RTA, foi finalizada a revisão de geral do PN sem identificar ausência de troque nos bornes e conclusão da limpeza interna e externa do PN._x000a_"/>
    <s v="NÃO"/>
    <s v="Corretiva planejada"/>
    <s v="Bornes"/>
    <s v="PN-C-123101D"/>
    <x v="3"/>
    <x v="5"/>
    <s v="Controle e monitoramento"/>
    <s v="Reaperto geral"/>
    <d v="2021-01-12T08:00:00"/>
    <d v="2021-01-12T12:00:00"/>
    <d v="2020-01-05T08:00:01"/>
    <n v="3.9999999999417923"/>
    <n v="8951.9997222223319"/>
    <s v="NÃO"/>
    <x v="0"/>
    <s v="NÃO"/>
    <s v="Manutenção preventiva"/>
    <s v="Manutenção preventiva"/>
    <s v="Manutenção preventiva"/>
    <s v="Manutenção preventiva"/>
    <x v="12"/>
    <s v="10-Revisão geral"/>
    <n v="8955.9997222222737"/>
  </r>
  <r>
    <x v="3"/>
    <x v="2"/>
    <s v="OM 2022808379 VE-C-123101E-B Revisão geral (Abrangência de RTA) – PF: Fernando_x000a_Realizada a remoção do cooler de óleo do venda E para oficina para revisão geral do conjunto do ventilador no período da manhã. Na parte da tarde foi realizada a desmontagem completa do conjunto, feito a lavagem das pás; desmontagem do acoplamento; polias; mancal e do eixo. Atividade prossegue amanhã com troca dos rolamentos do mancal. Foi habilitado o force no PLC pela equipe de automação para possibilidade a partida do compressor com somente dois ventiladores. Item incluso na PST do COTUR._x000a_[08/01] Conforme programado foi realizado a substituição dos rolamentos mancal; feito a reinstalação do mesmo no ventilador; montado polia; pás; trocada a correia e feito alinhamento. Ventilador ficou pronto para reinstalação em campo na segunda-feira, dia 11/01. Atividade continua.  _x000a_[12/01] Realizada a instalação do conjunto em campo e conectados os cabos elétricos. Com isso removido o force do compressor para operar somente com dois ventiladores. Pendente teste operacional que não pode ser realizado devido o libra estar associado em outra atividade ainda em andamento._x000a_"/>
    <s v="NÃO"/>
    <s v="Corretiva planejada"/>
    <s v="Ventilador"/>
    <s v=" VE-C-123101E-B"/>
    <x v="3"/>
    <x v="14"/>
    <s v="Sistema de lubrificação"/>
    <s v="Revisão Geral do ventilador e atendimento de recomendações da Preditiva"/>
    <d v="2021-01-29T08:00:00"/>
    <d v="2021-01-29T12:00:00"/>
    <d v="2021-01-08T12:00:00"/>
    <n v="3.9999999999417923"/>
    <n v="500.00000000005821"/>
    <s v="NÃO"/>
    <x v="0"/>
    <s v="NÃO"/>
    <s v="Manutenção preventiva"/>
    <s v="Manutenção preventiva"/>
    <s v="Manutenção preventiva"/>
    <s v="Manutenção preventiva"/>
    <x v="12"/>
    <s v="10-Revisão geral"/>
    <n v="504"/>
  </r>
  <r>
    <x v="3"/>
    <x v="2"/>
    <s v="OM 2024055040 - C-123101D FIT-301 Subst. Rotâmetro:  - PF: Fernando_x000a_Foi elaborada ARO 2021-001 específica para permitir a partida do compressor de venda D em caso de necessidade sem indicação do FIT-301. Já está em andamento junto a equipe SAP o processo de codificação criação de NM para compra de medidor novo. Foi gerada essa OM 2024066518 FIT-301: Aplicar/Remover este force quando houve a necessidade de partida da máquina até o restabelecimento do FIT-301. _x000a_"/>
    <s v="NÃO"/>
    <s v="Corretiva planejada"/>
    <s v="Rotâmetro"/>
    <s v="FIT-301"/>
    <x v="3"/>
    <x v="5"/>
    <s v="Controle e monitoramento"/>
    <s v="Migrado rotâmetro do FIT01 do Venda B (que apresentou falha) para o Venda D. Comportamento do instrumento está intermitente. Realizada ARO para inibição de impeditivo de partida em caso de necessidade."/>
    <d v="2021-01-05T08:00:00"/>
    <d v="2021-01-05T08:00:01"/>
    <d v="2020-11-08T08:00:00"/>
    <n v="2.7777766808867455E-4"/>
    <n v="1392"/>
    <s v="NÃO"/>
    <x v="0"/>
    <s v="NÃO"/>
    <m/>
    <m/>
    <m/>
    <m/>
    <x v="7"/>
    <m/>
    <n v="1392.0002777776681"/>
  </r>
  <r>
    <x v="3"/>
    <x v="2"/>
    <s v="C-123101B: Apresentou impeditivo de partida no passo de confirmação de drenos abertos. Em análise, descobrimos que se tratava de falha na indicação do FIT-101 (selagem), problema que já vivenciamos alguns meses atrás. Das vezes passadas que atuamos neste instrumento, fizemos uma inversão de posição do repetidor dele com o FIT do outro selo, para verificar se o problema poderia ser no repetidor, mas o problema se manteve no mesmo FIT. Assim, suspeitamos de haver realmente um problema no instrumento o que confirmamos em campo. O rotâmetro (parte mecânica) indica vazão próxima ao FIT do outro selo mas a saída está em 3,7 mA, abaixo até dos 4 mA. Como não temos um rotâmetro idêntico em estoque, optamos por remover o rotâmetro do Venda D e instalar no Venda B para deixa-lo disponível. É possível realizarmos uma ARO para by-passar este instrumento na partida do Venda D, se for o caso. Concluída esta instalação, a máquina foi liberada para a OP partir no turno da noite."/>
    <s v="sim"/>
    <s v="Corretiva"/>
    <s v="Rotâmetro"/>
    <s v="FIT-01"/>
    <x v="3"/>
    <x v="26"/>
    <s v="Controle e monitoramento"/>
    <s v="Migrado rotâmetro do FIT01 do Venda B (que apresentou falha) para o Venda D. Comportamento do instrumento está intermitente. Realizada ARO para inibição de impeditivo de partida em caso de necessidade."/>
    <d v="2021-01-01T16:30:00"/>
    <d v="2021-01-01T18:00:00"/>
    <d v="2020-12-24T18:00:00"/>
    <n v="1.5"/>
    <n v="190.5"/>
    <s v="NÃO"/>
    <x v="0"/>
    <s v="NÃO"/>
    <s v="3-Falha na Instrumentação"/>
    <s v="3.3- Sinal/Indicação/Alarme falso"/>
    <s v="3-Operação/Manutenção"/>
    <s v="3.4-Desgaste e deterioção esperados."/>
    <x v="3"/>
    <s v="1-Substituição"/>
    <n v="192"/>
  </r>
  <r>
    <x v="3"/>
    <x v="2"/>
    <s v="C-123101C: Ao tentar retornar inicialmente com venda C, OP informou falha na gaveta referente ao ventilador do motor principal do compressor. CCT não conseguiu resetar. Envolvido TMs Rodney e Pedro no apoio e identificado que o relé térmico K49 estava com o contato normal fechado aberto. Retirado de uma gaveta reserva e substituído. Feito isto, falha no ventilador sumiu e a máquina partiu com sucesso na primeira tentativa"/>
    <s v="sim"/>
    <s v="Corretiva"/>
    <s v="Gaveta"/>
    <s v="Ventilador do Motor Principal"/>
    <x v="3"/>
    <x v="23"/>
    <s v="Painel elétrico"/>
    <s v="Subsituído relé termico por componente de gaveta reserva"/>
    <d v="2021-01-01T15:00:00"/>
    <d v="2021-01-01T16:00:00"/>
    <d v="2020-11-30T12:00:00"/>
    <n v="0.99999999994179234"/>
    <n v="771"/>
    <s v="NÃO"/>
    <x v="0"/>
    <s v="NÃO"/>
    <s v="4-Falha Elétrica"/>
    <s v="4.0-Geral"/>
    <s v="Em análise"/>
    <s v="5.5 Desconhecida"/>
    <x v="3"/>
    <s v="1-Substituição"/>
    <n v="771.99999999994179"/>
  </r>
  <r>
    <x v="3"/>
    <x v="8"/>
    <s v="02/02/2021_x000a_OM 2023373419 - S-513402: Norm. Funcionamento – PF: Boito_x000a_Hoje não foi possível realizar o teste da S-513402 conforme combinado devido a um desencontro de informações: CTO Caio e TO Amâncio estão trabalhando na análise da performance dela e solicitaram à OP que ela fosse mantida operando no dia de hoje para acompanhamento. Também foi decidido entre a Supervisão de OP, MI e CTO Caio que seria mais adequado realizar este teste com as duas secadoras operando em paralelo para, caso a S-513402 apresente problema e demore a retornar, não tenhamos problemas com o ponto de orvalho. Assim, foi acertado que amanhã a OP deixe ambas secadoras em operação para realizarmos o teste na S-02._x000a_[03/02] Hoje conforme combinado, tivemos a avaliação em campo pela automação e operação para verificar se com a desativação do parâmetro de tempo de espera de aquecimento a secadora iria regenerar. TM Danyell informou que ao chegar em campo com o TO Tiago eles verificaram que este parâmetro estava desativado e a secadora estava realizando os ciclos de regeneração normalmente. Em alinhamento junto ao CTO Caio foi acordado da operação finalizar até sexta-feira, dia 05/02 o estudo de performance da secadora para passar para manutenção o estado geral do sistema. De forma preliminar, ele passou que realmente o rendimento da secadora está bastante ruim, pois quando alinha as duas secadoras o ponto de orvalho mesmo com leito zerado fica em torno de -20ºC. Em paralelo com essa avaliação alinhamos com GPI algumas próximas ações a serem replanejadas, uma delas é a troca do sensor de umidade interno da geradora S-513402 e a outra é nova coleta do elemento dissecante para análise. Em nosso registro a última troca realizada foi em 2016 através da OM 2014278278.  _x000a_GPI- Mecânica: Luis H. conforme combinamos favor priorizar essa coleta para análise do elemento dessecante na programação da semana S#07, vamos ver também a disponibilidade de material para fazer essa troca. Obrigado._x000a_GPI-Analítica: Leandro, favor programar a remoção e limpeza do analisador de umidade interno, o sensor atual está final de vida útil, vamos gerar codificação para compra de sensor novo. Essa atividade de revisão do sensor deve ser priorizada para semana S#07. Obrigado._x000a_[04/01] Hoje recebemos a informação da operação por volta das 09h00 que secadora não estava regenerando, solicitamos então a equipe de automação junto com a OP para realizar ativação novamente na IHM do parâmetro de “tempo de espera que aquecimento”. O parâmetro foi ativado e mesmo assim a secadora não entrou em modo de regeneração, solicitamos a elétrica para fazer uma avaliação no inversor em campo, pois existia informação que poderia ser falha no inversor. TM Rodney fez pré-avaliação no inversor e não constatou anormalidades, o mesmo estava sem nenhum tipo de falha somente aguardando sinal da IHM para partir o soprador. Com isso, acordamos com COTUR para amanhã no primeiro horário TO da operação realizem uma verificação em campo, pois não existe nenhuma falha ativa na IHM ou nos periféricos que justifique ausência da regeneração. _x000a_GPI-Instrumentação: Leandro, por gentileza nivelar para semana S#07, novamente as etapas de partida assistida de instrumentação e automação, dois dias de atuação. Estamos planejando coleta do elemento dissecante para análise, revisão geral da parte elétrica(Inversor+Soprador), calibração analisador de umidade interno e este apoio da instrumentação e automação._x000a_[06/02] Aproveitamos a disponibilidade de mão de obra de automação devido a cancelamento da atividade nos compressores de venda para realizar a troca do módulo de expansão da secadora 02, quer já era previsto para ser trocado no planejamento inicial. Foi retirado o material do estoque através do NM 11.963.714 - Módulo de expansão - reserva 97706643-1. Em seguida feita sua instalação em campo. O cenário atual da secadora é de ciclos irregulares, ela está trocando de câmaras a cada 40 minutos, porém não aciona o soprador térmico para realizar os ciclos de regeneração de forma efetiva. Já foram verificados tanto o inversor quanto o soprador, mas não foi encontrado anormalidade em ambos. O sistema fica aguardando o bit do PLC da secadora para partida, mas ele não vem. A saída digital vem desse módulo de expansão, por isso, optamos pela troca do mesmo. Contudo, mesmo após a troca, o equipamento não deu partida no soprador de forma automática, ele permanece na mesma condição de ciclos irregulares sem entrada do soprador. A equipe de automação e elétrica realizaram mais alguns testes ao longo da tarde, mas sem sucesso. Caso tenhamos disponibilidade de recurso amanhã retornamos nessa tarefa. De qualquer, atividade foi nivelada para mais uma campanha de verificação/testes multidisciplinar na programação da semana S#07._x000a_[07/02] Hoje equipe retornou em campo para continuar corretiva na secadora. Optamos por retornar com módulo de expansão original, pois o novo também está apresentando o led de falha, tudo indica que houve alguma perda de configuração neste módulo. Assim que retornamos com módulo antigo a secadora não habilitou mais a partida via IHM. Foi realizado procedimento de reset, foi realizada despressurização total e também o desligamento do analisador de umidade que poderia estar impactando na partida. Mesmo com todas essas ações o equipamento não restabeleceu. Ele simplesmente não habilita o liga e não também não apresenta nenhum tipo de falha na IHM. Será realmente necessário mobilizar apoio da Atlas. Equipamento ficou indisponível_x000a_Sup. Edinilson, precisaremos do vosso apoio para conduzir essa contratação de reparo, vamos utilizar a mesma E.T que emitimos em 2019 com alguns ajustes para nosso cenário de atual de falha.  Alinhamos isso amanhã ao longo do dia. Obrigado._x000a_[10/02] Por problemas com o técnico da empresa AIRPOWER, foi cancelada a visita do técnico. Como isso foi dado continuidade na remoção do analisador de umidade para reparo em bancada e realizada a montagem de andaime para a coleta do dessecante._x000a_[11/02] Finalizada a manutenção no analisador de umidade, realizada a coleta da amostra da alumina e desmontado o andaime para acesso ao painel da secadora. Recebemos a informação no final do dia, o cancelamento da vinda do técnico da AIRPOWER prevista para 12/02, sendo reagendado para quinta feira 18/02._x000a_[12/02] Realizada a megagem do soprador, reaperto de bornes no PN, soprador e inversor, verificada a resistência do aquecedor e nenhuma anormalidade foi encontrada._x000a_[15/02] Realizada manutenção preventiva no demarrador e compartimento conforme ordem de manutenção, gaveta apresenta a seguinte anomalia:_x000a_A porca do parafuso &quot;3L2&quot; no disjuntor principal estava espanada, haviam também cabos no borne do relé E3 que estavam precisando de reaperto.  Foi substituída a porca espanada e reapertadas todas as conexões, em seguida foi realizada o ensaio conforme dados relatados na OM._x000a_Concluída a revisão sem pendencias._x000a_[18/02] Hoje conforme programado tivemos a vinda do apoio externo via contrato da SEDE da empresa AIRPOWER Colaboradores Neyson Leite e José Carlos Mafra para intervenção na secadora S-02 com acompanhamento da manutenção. TM Danyell recebeu os colaboradores por volta das 09h00 e os acompanhou em campo junto com demais disciplinas. Inicialmente em campo, não foi possível estabelecer comunicação do software de configuração da ATLAS com nossa IHM original da máquina, foi colocada uma outra IHM que a empresa trouxe para testes e sistema subiu normalmente. Foi então constatado em bancada que o módulo (IHM) estava com o programa corrompido, pois ele não estava mandando o comando para ligar o soprador. Após realizar vários testes foi trocado o módulo e confirmado o problema. Recolocado novamente o módulo (IHM) original do equipamento feito o reset de fábrica e instalado o backup do programa original do equipamento que tínhamos disponível. Feito isso, o módulo voltou com as suas funções de operação normal. O equipamento ficou em operação assistida ao longo de todo o dia, foi verificado que ele está em condições normais, soprando atuando, trocando as câmaras em fase de regeneração, deixamos sem analisador do ponto de orvalho para avaliar a troca por tempo, ocorreu normalmente a cada 4 horas. Amanhã está previsto continuidade das atividades em campo, será realizada a reinstalação do analisador de umidade, serão feitas também algumas medições na porta de comunicada de rede da IHM (REDE CAN) para verificar a isolação do cabeamento. Caso esteja baixa, ela ficará isolada de forma a não permitir ruídos externos para dentro do sistema. Foi verificado também na operação que secadora está projetando pequena quantidade de condensando com óleo principalmente na torre B, o indica possível saturação do elemento dessecante. Atividade prossegue amanhã. _x000a_[19/02] Dado andamento nas atividades da secadora S-02 com apoio externo da equipe da AIRPOWER. Hoje, foi religado o analisador de umidade interno (MIT) da S-513402 pela analítica, o mesmo funcionou corretamente. Verificamos que toda parte interna de comunicação da REDE CAN da IHM da secadora 02 com compressores de campo está OK. Somente não foi possível realizar a comunicação com secadora S-513401. Foi emitida ordem imediata para fazer backup e verificar as conexões da rede CAN da IHM da secadora S-01, Ver os detalhes no registro do FRs acima. Retornando ao acompanhamento da secadora 02, foi realizado acompanhamento dos ciclos da secadora com analisador de umidade em linha, os ciclos seguiram normais: Verificamos que o sistema está funcionando com todos os seus periféricos de forma adequada regenerando entre os vasos. Porém permanece com vaso 02 com eficiência menor do que o vaso 01. Tudo indica que a alumina interna está com saturação mais elevada. O ponto de orvalho permanece caindo quando ocorre a troca. Ao final do dia a equipe de AIRPOWER foi desmobilizada, eles ficaram de enviar relatório de todo acompanhamento na próxima semana. Acordamos com a operação de realizar acompanhando do equipamento ao longo do final de semana. Segue operando sem anormalidades. _x000a_[20/02] Secadora segue operando dentro da normalidade realizando ciclos de troca de câmaras por condição “ponto de orvalho” através do analisador de umidade. Seguiremos nessa operação assistida até segunda-feira. _x000a_[21/02] Durante todo o dia de hoje, a secadora segue operando dentro da normalidade realizando ciclos de troca de câmaras por condição “ponto de orvalho” através do analisador de umidade. Seguiremos com a operação assistida por mais uns dias._x000a_[22/02] Secadora segue operando, percebemos que os ciclos de regeneração estão mais espaçados por conta da troca em função do ponto de orvalho. Confirmado hoje na programação da semana S#09 a coleta de amostragem do elemento dessecante. Acordado com a OP para assim que for realizada a coleta será alinhada somente a secadora 02 para processo sem a secadora 01 de forma que operação tenha condições de avaliar com mais precisão a questão da performance da mesma. Essa tarefa deve ocorrer no começo da próxima semana. _x000a_[24/02] Conforme programado foi realizada a montagem de andaime e coletada a amostra da alumina dos vasos A e B. Amostra coletada, foi entregue  ao Coord. Ferrarezzi."/>
    <s v="NÃO"/>
    <s v="Corretiva planejada"/>
    <s v="S-513402"/>
    <s v="IHM"/>
    <x v="8"/>
    <x v="60"/>
    <s v="Controle e monitoramento"/>
    <s v="Substituição do módulo"/>
    <d v="2021-02-06T13:00:00"/>
    <d v="2021-02-19T17:00:00"/>
    <d v="2021-01-27T19:00:00"/>
    <n v="316.00000000011642"/>
    <n v="234"/>
    <s v="SIM"/>
    <x v="0"/>
    <s v="NÃO"/>
    <s v="3-Falha na Instrumentação"/>
    <s v="3.5-Falha no Software"/>
    <s v="Em análise"/>
    <s v="5.5 Desconhecida"/>
    <x v="2"/>
    <s v="1-Substituição"/>
    <n v="550.00000000011642"/>
  </r>
  <r>
    <x v="3"/>
    <x v="8"/>
    <s v="OM 2023510557 - K-21: Perda de Comunicação Servidor STR001A/B (PRD MI) – PF: Takahashi_x000a_Hoje conforme programado, retornamos com intervenção corretiva para restabelecer o servidor SRV-01B, foi removido o servidor B atual (degradado) e instalado o servidor novo (Clone A) no rack do servidores no K-21. Em seguida, foi energizado, conectado os cabos da rede supervisão e controle. Em seguida conforme planejado realizamos a etapa de subir ele no domínio juntamente com a conexão com as cinco redes ativas, as conexões foram feitas uma por uma, com bastante cautela para não causar não tipo de anomalia na rede de automação. Com ele energizado e na rede foi instalada a licença do iFix com sucesso, ficou pendente somente a instalação da licença da Rockwell (RsLink). Essa etapa será realizada amanhã com apoio do Fábio Junior, também será realizada a configuração nos parâmetros no iFix com apoio do Sumita da TIC. Ao final do turno conforme combinado restabelecemos a condição original do dia anterior de forma a não causar nenhum transtorno para operação._x000a_[05/02] Em continuação da preparação do servidor reserva, as seguintes atividades foram desenvolvidas: Foram inseridos os cabos de rede da Supervisão A e B e Controle A e B, com o intuito de colocar o servidor reserva no domínio (somente o cabo do hotlink não foi inserido para evitar sincronismo indevido no servidor A); realizado teste do licenciamento do iFix com sucesso; após diversas tentativas, a licença do RSLinx foi ativada; Verificado os pontos de atenção e mudanças no iFix: Necessário reconfiguração do SCU do iFix (que está toda configurada como se fora o servidor A) e a mudança do endereçamento e reconfiguração do OPC do Trusted e Powertools). Foi observado que para configurar de forma definitiva o SCU e o OPC é necessário que esta máquina esteja conectada na rede e com o iFix funcionando, por isso somente deve ser realizado em parada, pois certamente haverá conflito com o Servidor A. O próximo passo é planejar os testes funcionais para avaliação da desqualificação ou não dos CLP’s da fase 1._x000a_[10/02] Dado início na inserção manualmente nos pontos da base de dados dos sinais das gavetas do CCM, para isto foi colocado os servidores em manutenção e criado uma ARO para esta intervenção. No final do dia foi retornada a configuração inicial com o SRV01A ativo e o SRV01B desabilitado. Serviço continua nos próximos dias."/>
    <s v="NÃO"/>
    <s v="Corretiva planejada"/>
    <s v="servidor"/>
    <s v="servidor"/>
    <x v="11"/>
    <x v="113"/>
    <s v="Controle e monitoramento"/>
    <s v="reinstalação de software"/>
    <d v="2020-09-24T08:30:00"/>
    <d v="2021-02-25T19:00:00"/>
    <d v="2018-01-01T00:00:00"/>
    <n v="3706.5"/>
    <n v="23936.499999999942"/>
    <s v="NÃO"/>
    <x v="0"/>
    <s v="NÃO"/>
    <s v="6-Miscelâneas"/>
    <s v="6.3-Outros"/>
    <s v="5-Miscelâneas"/>
    <s v="5.0-Miscelâneas - geral"/>
    <x v="1"/>
    <s v="7-Serviço"/>
    <n v="27642.999999999942"/>
  </r>
  <r>
    <x v="3"/>
    <x v="8"/>
    <s v="OM 2024040075 Gás de venda: Melhorias no firmware Bently Nevada (PRD MI) – PF: Takahashi_x000a_Atividade não realizada devido a muitas dúvidas do executante com relação ao que deveria ser feito. A ordem não está clara sobre qual firmware deve ser atualizado, em qual cartão. Enfim, por conta das dúvidas e como se trata de ação de melhor abortamos essa atividade. A mesma deverá voltar para fase de planejamento para melhoria do descritivo. Edinilson, por gentileza verificar se é possível esclarecer essas dúvidas na segunda-feira para que possamos realizar essa tarefa ainda dentro da semana progamada. Caso não seja possível, vamos registrar como falha de planejamento. Obrigado.  "/>
    <s v="NÃO"/>
    <s v="Corretiva planejada"/>
    <s v="cartão "/>
    <s v="firmware"/>
    <x v="11"/>
    <x v="5"/>
    <s v="Controle e monitoramento"/>
    <s v="reinstalação de firmware "/>
    <d v="2021-01-14T13:00:00"/>
    <d v="2021-02-06T11:30:00"/>
    <d v="2021-01-05T08:00:01"/>
    <n v="550.5"/>
    <n v="220.9997222222155"/>
    <s v="NÃO"/>
    <x v="0"/>
    <s v="NÃO"/>
    <s v="6-Miscelâneas"/>
    <s v="3.5-Falha no Software"/>
    <s v="1-Projeto"/>
    <s v="2.1-Erro de Fabricação"/>
    <x v="3"/>
    <s v="7-Serviço"/>
    <n v="771.4997222222155"/>
  </r>
  <r>
    <x v="3"/>
    <x v="8"/>
    <s v="OI 2024235397 Sala de Controle – Falha na ECOS A – PF: Takahashi_x000a_Logo pela manhã foi informado que a ECOS A estava apagada que foi avaliada pelo TM de automação não conseguindo restabelecer a ECOS A. Com isso, foi emitida PT imediata e removida ECOS para bancada substituída a fonte da estação e normalizada a estação. Reinstalada na sala de controle e entregue para operação."/>
    <s v="NÃO"/>
    <s v="Corretiva"/>
    <s v="fonte"/>
    <s v="fonte"/>
    <x v="11"/>
    <x v="114"/>
    <s v="Controle e monitoramento"/>
    <s v="troca de fonte"/>
    <d v="2021-02-09T10:00:00"/>
    <d v="2021-02-09T15:00:00"/>
    <d v="2018-01-01T00:00:00"/>
    <n v="5.0000000000582077"/>
    <n v="27249.999999999942"/>
    <s v="NÃO"/>
    <x v="0"/>
    <s v="NÃO"/>
    <s v="4-Falha Elétrica"/>
    <s v="4.3-Sem energia/tensão"/>
    <s v="5-Miscelâneas"/>
    <s v="5.4-Outras"/>
    <x v="6"/>
    <s v="1-Substituição"/>
    <n v="27255"/>
  </r>
  <r>
    <x v="3"/>
    <x v="8"/>
    <s v="OM 2024207277 –  Sala de Controle - SRV-01A/B Inserir pontos na base de dado Gavetas CCM / PI / IFIX  (Ação RTA - ARO 2020-373) – PF: Takahashi_x000a_Segue em andamento a inserção manual nos pontos da base de dados dos sinais das gavetas do CCM, para isto foi colocado os servidores em manutenção e criado uma ARO para esta intervenção. No final do dia foi retornada a configuração inicial com o SRV01A ativo e o SRV01B desabilitado. Serviço continua nos próximos dias._x000a_[12/02] Segue em andamento a inserção manual nos pontos da base de dados dos sinais das gavetas do CCM, para isto foi colocado os servidores em manutenção e criado uma ARO para esta intervenção. No final do dia foi retornada a configuração inicial com o SRV01A ativo e o SRV01B desabilitado. Serviço continua nos próximos dias."/>
    <s v="NÃO"/>
    <s v="Corretiva planejada"/>
    <s v="CCM"/>
    <s v="CCM"/>
    <x v="11"/>
    <x v="113"/>
    <s v="Controle e monitoramento"/>
    <s v="inserir pontos na base de dados"/>
    <d v="2021-03-02T08:00:00"/>
    <d v="2021-03-02T17:00:00"/>
    <d v="2021-02-25T19:00:00"/>
    <n v="9"/>
    <n v="109.00000000011642"/>
    <s v="NÃO"/>
    <x v="0"/>
    <s v="NÃO"/>
    <s v="6-Miscelâneas"/>
    <s v="3.3- Sinal/Indicação/Alarme falso"/>
    <s v="5-Miscelâneas"/>
    <s v="3.0-Geral"/>
    <x v="3"/>
    <s v="7-Serviço"/>
    <n v="118.00000000011642"/>
  </r>
  <r>
    <x v="3"/>
    <x v="8"/>
    <s v="01/02/2021_x000a_OM 2023718623 - B-2123101B Corrigir Vazamento  e Troca anel elástico do redutor – PF: Boito_x000a_Realizado remoção dos spools e raqueteamento da bomba pela Caldeiraria no primeiro horário. Elétrica desconectou os cabos do motor e Mecânica iniciou a atuação em seguida, realizando a troca do anel do cabeçote 1 da bomba que estava vazando. Amanhã atividade prossegue com a troca do acoplamento elástico motor x redutor, que será realizado em campo mesmo, sem necessidade de transporte do conjunto para a oficina. _x000a_[02/02] Feita troca do acoplamento elástico motor x redutor e acoplado novamente. Foi necessário substituir a caixa seca por uma nova retirada do almoxarifado. Pendente ajuste no cabeçote e torque nos parafusos. Amanhã serão também conectados os cabos elétricos, reinstalados spools, realizado desraqueteamento e a bomba será testada para entrega no período da tarde._x000a_[03/02] Dado continuidade na corretiva na bomba. Realizado torque no redutor juntamente com a finalização da troca do retentor danificado, em seguida foram reconectados os cabos do motor. Atividade prossegue amanhã com a montagem dos spools de sucção e descarga. Após essa montagem da caldeiraria será realizada o teste de performance para verificação do retentor e da caixa seca. Obs.: Na desmontagem foi encontrado óleo do redutor contaminado por graxa onde foi substituído pela equipe de lubrificação._x000a_[04/01] Dado continuidade na corretiva. No período da manhã foi realizada recomposição dos spools pela equipe de caldeiraria. Na parte da tarde houve bastante atraso para remoção do libra dessa bomba pela operação devido a dúvidas quanto se havia ou não programação para limpeza de filtros de Y de sucção. Esclarecido essa dúvida, foi removido o libra por volta das 16h00, realizado partida assistida com sucesso. A bomba operou dentro do esperado, pressão do acumulador pulsão estava ok, a mesma não apresentou mais vazamento, foi verificado caixa seca estava tudo limpo, anel elástico também estava ok. A bomba permaneceu operando em torno de uma hora e foi parada em seguida para atendimento do rodízio. Atividade finalizada, dado baixa na pendencia na PST do COTUR."/>
    <s v="NÃO"/>
    <s v="Corretiva planejada"/>
    <s v="B-2123101B"/>
    <s v="Anel elástico"/>
    <x v="2"/>
    <x v="22"/>
    <s v="Bombas"/>
    <s v="Substituição do anel elástico"/>
    <d v="2021-02-01T08:10:00"/>
    <d v="2021-02-04T11:30:00"/>
    <d v="2020-12-29T17:00:00"/>
    <n v="75.333333333197515"/>
    <n v="807.16666666668607"/>
    <s v="SIM"/>
    <x v="0"/>
    <s v="NÃO"/>
    <s v="1-Falha Mecânica"/>
    <s v="1.1-Vazamento"/>
    <s v="3-Operação/Manutenção"/>
    <s v="3.4-Desgaste e deterioção esperados."/>
    <x v="4"/>
    <s v="1-Substituição"/>
    <n v="882.49999999988358"/>
  </r>
  <r>
    <x v="3"/>
    <x v="8"/>
    <s v="11/02/2021_x000a_OM 2023928690 B-2123101A Limpar visor do Stroker 1,2 e 3 e Trocar óleo – PF: Boito_x000a_Foi realizado a limpeza dos Strokes e calibração das bexigas. Equipamento não foi testado devido a parada da UAPOII."/>
    <s v="NÃO"/>
    <s v="Corretiva planejada"/>
    <s v="B-2123101A"/>
    <s v="Óleo"/>
    <x v="2"/>
    <x v="32"/>
    <s v="Bombas"/>
    <s v="Limpeza do visor e troca do óleo"/>
    <d v="2021-02-10T08:00:00"/>
    <d v="2021-02-11T17:00:00"/>
    <d v="2019-10-15T17:00:00"/>
    <n v="33"/>
    <n v="11607"/>
    <s v="SIM"/>
    <x v="0"/>
    <s v="NÃO"/>
    <s v="2-Falha de Material"/>
    <s v="2.0-Geral"/>
    <s v="3-Operação/Manutenção"/>
    <s v="3.4-Desgaste e deterioção esperados."/>
    <x v="4"/>
    <s v="1-Substituição"/>
    <n v="11640"/>
  </r>
  <r>
    <x v="3"/>
    <x v="8"/>
    <s v="03/02/2021_x000a_OI 2024191862 C-123102A: Falha no PLC – PF: Boito_x000a_Na madrugada de hoje, por volta de 3h30, MI foi acionada pelo COTUR com informação da queda repentina, sem motivo aparente, do compressor de propano A da fase 1. Indicado a inviabilidade de repartida imediata da máquina, devido ao congelamento das variáveis da IHM. Mobilizado então o apoio do TM Thiago. Identificamos junto com a OP que a IHM aceitava paginação, o que indicava que não era um travamento próprio da IHM, mas provável do PLC. Verificando o PLC, realmente estava desligado, o principal e o redundante. Identificado como o primeiro evento causador do trip uma falha no rack 4 do PLC. Realizado então o reset do PLC, voltando as indicações das variáveis com sucesso e liberando a máquina para partida, que ocorreu a contento por volta de 5h30. Ao longo do dia, equipe de Automação aprofundou na análise da ocorrência. TM Danyell verificou uma rotina de trip vinculada a falha de comunicação do bently nevada atuando diretamente em 3 cartões do rack 4, que provavelmente foi motivo que ocasionou a queda do compressor nesta madrugada. Essa rotina foi implementada junto com a lógica de primeiro evento da máquina, tal melhoria foi implementada a pouco mais de 2 anos pela equipe da MYCOM. Verificamos também que as máquinas A e C tem essa rotina de trip de comunicação e a máquina B não tem. Na avaliação da equipe deve ser removido esse trip por falha de comunicação, até porque todas as proteções são do bently são ativas via cabo físico, não tem o porquê de ter este tipo de trip implementado, a própria equipe de MYCOM que estava na unidade hoje, após consultada também não soube responder o motivo dessa rotina de trip nos cartões do rack 4. Amanhã vamos alinhar toda essa informação junto a equipe de suporte técnico para emitir uma gestão de mudança, se for o caso para remoção, para supressão dessa ameaça com brevidade. Mas antes vamos questionar a MYCOM o motivo da inclusão deste trip na lógica. Máquina segue operando._x000a_[05/02] Hoje conforme programado tivemos atuação extraprogramada para equipe de automação para realização da supressão do TRIP de falha de comunicação do bently nevada dos compressores de propano da fase I. Nos testes, antes de realizar a correção da lógica, via CLP, simulamos a falha de comunicação do Bently com o cartão MODBUS inserido no RACK 4, e resultando no sinal de TRIP nível 1 na máquina. Corroborando com a hipótese de ter sido essa falha que ocasionou o desligamento abrupto no compressor A. Feito isso, TMs Danyell e Sugahara realizaram a supressão conforme recomendação da consulta técnica junto a MYCOM, conforme planejado foi removido da lógica de primeiro evento o bit do TRIP de falha de comunicação do bently nevada que causava SD no compressor por conta de falha no rack 4 do PLC tanto do compressor C-123102A quanto do C-123102C. Em seguida, por desencargo os TMs realizaram nova busca na lógica do compressor C-123102B e encontraram também esse bit de TRIP, com isso, ele também foi eliminado. Na primeira consulta eles não acharam esse BIT porque a máquina B não tem lógica de primeiro evento, esse TRIP estava perdido em uma outra rotina interna. Felizmente o encontramos e também eliminamos. Após a correção na lógica no compressor B, novamente a falha no cartão MODBUS foi simulada. Resultou apenas em alarme na IHM, mas não subiu sinal de TRIP e o sinal de máquina disponível para partida estava habilitada. Enfim, atividade foi bem planejada e executada sem nenhum tipo de transtorno para operação. Com essa melhoria eliminamos um ponto de ameaça evitando novos SD indevidos por falha deste tipo. Parabéns a todos os envolvidos!"/>
    <s v="sim"/>
    <s v="Corretiva"/>
    <s v="C-123102A"/>
    <s v="PLC"/>
    <x v="1"/>
    <x v="6"/>
    <s v="Compressor"/>
    <s v="Correção da lógica"/>
    <d v="2021-02-03T04:19:00"/>
    <d v="2021-02-03T05:06:00"/>
    <d v="2021-01-30T18:26:00"/>
    <n v="0.78333333344198763"/>
    <n v="81.883333333244082"/>
    <s v="SIM"/>
    <x v="1"/>
    <s v="NÃO"/>
    <s v="3-Falha na Instrumentação"/>
    <s v="3.5-Falha no Software"/>
    <s v="1-Projeto"/>
    <s v="1.0-Geral"/>
    <x v="2"/>
    <s v="3-Modificação"/>
    <n v="82.666666666686069"/>
  </r>
  <r>
    <x v="3"/>
    <x v="8"/>
    <s v="03/02/2021_x000a_OM 2024156293 – C-123102B: Revisar Sensor ZT-1231509B (PST COTUR) – PF: Boito_x000a_Hoje, conforme programado tivemos atuação corretiva da instrumentação na slide valve do 2 estágio do compressor de propano B-123102B. TMs Silvio e Bretas após vários testes em campo constataram que o ZIT-509B transmissor de posição estava danificado (um dos cabos internos aberto), sem condições de reparo, tentamos realizar reparo paliativo, mas sem sucesso. O GPI verificou que não temos este material sobressalente no estoque, mas encontrou um NM 10.275.316 como possibilidade de compatibilidade, esse material está disponível como estratégico na unidade de Linhares 0234 - G&amp;E/UTGC e 0633 - G&amp;E/UTGSUL para liberação via PTM. Em paralelo com verificamos também a disponibilidade desse material em nosso compressor reserva utilizado no Overhall, material este que está no almoxarifado da engenharia. Ao final do dia nosso pessoal foi até lá e conseguiu retirar esse sobressalente para instalação amanhã em campo. Devido a tardar do horário optamos por implementar na lógica o force físico no ZIT-509B, deixando ele com indicação fixa em 4%. Dessa forma, a deixar a máquina ficou disponível com permissivo para partida. Foi alinhado com COTUR e com CTO Caio para elaboração da ARO especifica para partida desse equipamento em caso de emergência, sem a necessidade de mobilização da automação, pois o valor já está implementado na lógica. No entanto, ficou bem claro que partida se dará somente após aprovação gerencial da ARO. Atividade prossegue amanhã com a troca do ZIT pelo sobressalente._x000a_GPI-Instrumentação: Leandro, em conversa com a gerencia sobre essa questão do ZIT, fomos informados que provavelmente podemos solicitar esse sensor via contrato atual da MYCOM, favor verificar com fiscal de contrato para realizarmos essa requisição para recomposição do material retirado do compressor reserva. Em paralelo vamos validar o NM junto a equipe de engenharia e implementar sua parametrização como sobressalente ZS estratégico. Favor definir com a supervisão os valores adequados para parametrização. Esse material é utilizado nos 5 compressores existente na unidade. Obrigado. _x000a_[04/01] Em bancada a instrumentação verificou que um dos parafusos (mosca) de fixação do acoplamento estava travado, com isso, solicitamos apoio da mecânica para remoção deste parafuso. Em bancada foi aberto furo, removido parafuso danificado, refeita dos parafusos de fixação com macho de roscar e trocado dois parafusos do tipo moscas pelo modelo que é utilizado pela mecânica nos ventiladores. O trabalho da equipe de LIGA ficou muito bom. Superada essa etapa de usinagem, o transmissor de posição foi montado em campo, feita sua calibração com sucesso. Após a corretiva, foram realizados vários testes de abertura e fechamento da slide do 2º estágio com sucesso. A válvula estava modulando dentro do esperando com indicação de campo coerente com indicação do PLC. Após os testes foi removido o force da lógica e restabelecida a disponibilidade do compressor para operação. Atividade finalizada por volta das 17h00. Item removido da PST do COTUR."/>
    <s v="NÃO"/>
    <s v="Corretiva"/>
    <s v="ZT-1231509B"/>
    <s v="Potenciômetro"/>
    <x v="1"/>
    <x v="30"/>
    <s v="Compressor"/>
    <s v="Substituição do potenciômetro"/>
    <d v="2021-02-03T07:00:00"/>
    <d v="2021-02-04T18:57:44"/>
    <d v="2020-12-31T18:34:16"/>
    <n v="35.962222222296987"/>
    <n v="804.42888888891321"/>
    <s v="SIM"/>
    <x v="0"/>
    <s v="NÃO"/>
    <s v="3-Falha na Instrumentação"/>
    <s v="3.3- Sinal/Indicação/Alarme falso"/>
    <s v="3-Operação/Manutenção"/>
    <s v="3.3-Erro de manutenção"/>
    <x v="1"/>
    <s v="1-Substituição"/>
    <n v="840.39111111121019"/>
  </r>
  <r>
    <x v="3"/>
    <x v="8"/>
    <s v="03/02/2021_x000a_OM 2019074797 - M-C-3123102A - Sanar Vazamento de ar. (PRD MI) – PF: Boito_x000a_Conforme programado foi realizada a substituição da reguladora de ar do painel de pressurização do purga Z deste compressor. A reguladora anterior estava danificada não permitindo o ajuste correto da pressão no interior do painel. Após a troca, foi realizado o ajuste de pressão em torno de 4,7 bar, normalizando a pressão interna do sistema. Atividade finalizada com sucesso."/>
    <s v="NÃO"/>
    <s v="Corretiva planejada"/>
    <s v="M-C-3123102A"/>
    <s v="Reguladora de ar do painel"/>
    <x v="1"/>
    <x v="8"/>
    <s v="Compressor"/>
    <s v="Substituição da reguladora"/>
    <d v="2021-02-03T08:30:00"/>
    <d v="2021-02-04T16:24:18"/>
    <d v="2021-01-29T18:06:00"/>
    <n v="31.90500000002794"/>
    <n v="110.39999999996508"/>
    <s v="SIM"/>
    <x v="0"/>
    <s v="NÃO"/>
    <s v="1-Falha Mecânica"/>
    <s v="1.1-Vazamento"/>
    <s v="3-Operação/Manutenção"/>
    <s v="3.3-Erro de manutenção"/>
    <x v="1"/>
    <s v="1-Substituição"/>
    <n v="142.30499999999302"/>
  </r>
  <r>
    <x v="3"/>
    <x v="8"/>
    <s v="08/02/2021_x000a_OI 2024212587 ZR_PDIT-1231529A Trinca na tomada – PF: Boito_x000a_Logo pela manhã foi solicitado apoio de instrumentação pela equipe do PPME para desconectar e conectar tubing do PDIT-1231529A para proporcionar a remoção do spool. Foi mobilizado um técnico que realizou a desconexão do tubing e após a realização do reparo da solda e reinstalado o spool em campo, foi reconectado o tubing novamente."/>
    <s v="sim"/>
    <s v="Corretiva"/>
    <s v="PDIT-1231529A"/>
    <s v="Tomada do instrumento"/>
    <x v="1"/>
    <x v="6"/>
    <s v="Compressor"/>
    <s v="Reparo por solda na trinca"/>
    <d v="2021-02-08T08:30:00"/>
    <d v="2021-02-10T09:40:00"/>
    <d v="2021-02-03T05:06:00"/>
    <n v="49.166666666802485"/>
    <n v="123.39999999990687"/>
    <s v="SIM"/>
    <x v="0"/>
    <s v="NÃO"/>
    <s v="2-Falha de Material"/>
    <s v="2.5-Fratura/Quebra"/>
    <s v="1-Projeto"/>
    <s v="1.1-Capacidade Inadequada"/>
    <x v="4"/>
    <s v="2-Reparo"/>
    <n v="172.56666666670935"/>
  </r>
  <r>
    <x v="3"/>
    <x v="8"/>
    <s v="17/02/2021_x000a_OI 2024283973 - C-3123102B - Falha no PIT-31231912B – PF: Boito_x000a_Fomos acionados pelo Coordenador Caio para verificar ocorrência de TRIP no compressor pouco tempo após a sua partida. Observamos que o primeiro registrado foi falha no PIT-31231912B (descarga 1º estágio). Verificado pela operação no hystorian que realmente o instrumento ficou com indicação negativa (pico) gerando em seguida o TRIP. Avaliado pela instrumentação e não foi identificado problemas no instrumento a princípio._x000a_Thomaz, bom dia. Favor dar atenção especial a análise da falha. Devido aos atendimentos emergenciais não consegui dar atenção, mas parece que não evoluímos muito, precisamos concluir a análise da falha._x000a_[19/02] Thomaz junto com Caio realizam análise de falha conjunta no período da manhã, a princípio na avaliação realizada não foi encontrada o motivo da falha que causou o evento de SD do compressor na semana passada, verificamos a possibilidade de falha no TIT que entra no superheat, mas não conseguimos avançar nessa análise devido à necessidade de apoio da equipe de automação que estava prioridade mais elevadas em campo na data de hoje. Acordamos de retornar nessa análise no domingo com equipe técnica de execução. Foi orientada a equipe para preencher o formulário de diagnóstico de anomalia. Na parte da tarde foi feita revisão geral na malha do PIT-912B que era um dos pontos que havia ficado pendente. Foi realizado verificação de todo circuito do instrumento; Impedância: 13 M ohm; Isolação entre bornes e carcaça: Infinito; realizado reaperto dos terminais no instrumento, na JBA-3123102A TB-1 bornes 19 e 20 e no painel de controle TB-3, bornes 19 e 20, sem anomalias. Retornamos nessa análise de falha no domingo. Compressor segue disponível_x000a_[21/02] Hoje foi dado continuidade na análise de falha do evento de SD do compressor de propano B da fase II. Em análise realizada anteriormente junto com o TM Rodrigo Menezes, já tínhamos observado, que a atuação do PSHH-31231912B foi consequência do desligamento do compressor.  Ao analisar os logs de eventos disponíveis nos servidores 01A, 02A e 02B, observamos que exatamente no mesmo instante que o PSHH-31231912B atuou, o intertravamento TSLL-31231942B, também atuou, colaborando com a tese que não foi causa, mais sim consequência do desligamento. Como foi observado no gráfico da corrente do motor, seu valor nominal cai a quase zero 10 segundos antes do acionamento dos intertravamentos dos PSHH e TALL. Segundo os alarmes registrados na própria IHM do compressor (imagem ABAIXO), antes do PSHH e TSLL atuarem, não houve outro sinal de SD, ou seja, um, agente externo ao compressor causou o desligamento. Foi preenchida e encaminhada para validação da supervisão o formulário de diagnóstico de anomalias. A etapa de análise ainda foi concluída, prossegue amanhã._x000a_[23/02] Dado continuidade na análise de falha do SD ocorrida após 1’14” após a partida, foi verificada a oscilografia e coleta de LOG de eventos do compressor não conseguindo identificar a origem do comando de desliga do compressor. Foram realizados testes de comando de parada via IHM gerando os devidos registros de desligamento e neste evento não consta o comando de desligamento via IHM."/>
    <s v="sim"/>
    <s v="Corretiva"/>
    <s v="C-3123102B"/>
    <s v="Em investigação"/>
    <x v="1"/>
    <x v="2"/>
    <s v="Compressor"/>
    <s v="Investigação"/>
    <d v="2021-02-16T13:11:24"/>
    <d v="2021-02-16T17:00:00"/>
    <d v="2021-01-02T19:00:00"/>
    <n v="3.8100000000558794"/>
    <n v="1074.1900000000605"/>
    <s v="NÃO"/>
    <x v="0"/>
    <s v="NÃO"/>
    <s v="Em análise"/>
    <s v="6.4-Desconhecidos"/>
    <s v="Em análise"/>
    <s v="5.5 Desconhecida"/>
    <x v="2"/>
    <s v="6-Verificação"/>
    <n v="1078.0000000001164"/>
  </r>
  <r>
    <x v="3"/>
    <x v="8"/>
    <s v="21/02/2021_x000a_OI 2024311894 C-123102A - Falha Aquecedor Óleo AQ-123102A-02 – PF: Boito_x000a_Acionado a manutenção por volta das 13h30 com a informação da OP da indisponibilidade do compressor de propano C-123102A devido a falha no aquecedor de óleo do 2 estágio. Em avaliação preliminar realizada pela CCT junto com TM Carneiro na gaveta foi constatado ausência de sinal fase S. Foi autorizado PT imediata pelo GAT para verificação do aquecedor em campo. Ao abrir o aquecedor e realizar as medições das resistências internas foi verificado que duas resistências da fase S estavam abertas. Foi verificado a disponibilidade de material em estoque, feito a reserva, e substituído duas resistências queimadas por duas sobressalentes. Após a troca o aquecedor normalizou, restabelecendo a disponibilidade de máquina. TM Carneiro informou que será necessário realizar limpeza geral juntamente com melhoria em todas nas conexões do cabeamento, para isso, é necessário a remoção do aquecedor para oficina. _x000a_GPI-Elétrica: Olavo, favor gerar nota/OM específica para limpeza e revisão geral no aquecedor, essa demanda pode ser tratada fluxo normal. Obrigado. _x000a_Obs.: Emitida Reserva 101074860-1 para duas unidades do NM 11.294.647 - Resistência de aquecimento tipo tubular."/>
    <s v="NÃO"/>
    <s v="Corretiva"/>
    <s v="AQ-123102A-02"/>
    <s v="Resistores"/>
    <x v="1"/>
    <x v="6"/>
    <s v="Compressor"/>
    <s v="Substituição dos resistores"/>
    <d v="2021-02-21T13:00:00"/>
    <d v="2021-02-21T19:00:00"/>
    <d v="2021-02-10T09:40:00"/>
    <n v="6"/>
    <n v="267.33333333319752"/>
    <s v="NÃO"/>
    <x v="0"/>
    <s v="NÃO"/>
    <s v="4-Falha Elétrica"/>
    <s v="4.2-Circuito aberto"/>
    <s v="Em análise"/>
    <s v="5.5 Desconhecida"/>
    <x v="1"/>
    <s v="1-Substituição"/>
    <n v="273.33333333319752"/>
  </r>
  <r>
    <x v="3"/>
    <x v="8"/>
    <s v="25/02/2021_x000a_OI 2024339192 – C-123102A – IHM Travada – PF: Boito_x000a_Foi verificado em campo a existência de erro na IHM e identificado que o problema estava no CLP do compressor. Realizada a abertura do painel e foi verificado que os dois PLC´s estavam com erro (led vermelho piscando do OK), foi realizado a reinicialização e não voltou ao normal. Foi verificado no k21 na sala da Automação que no primeiro momento não conseguimos comunicar com os dois CLP (primário e secundário), sendo que depois do reset voltou a comunicação mas ainda com os dois PLC´s em falha. Foi verificado no diagnóstico dos PLC´s que o secundário estava desqualificado e que o primário estava com erro, no diagnóstico do CLP primário foi verificado que a falha que ocorreu no dia 24/02/2021 às 16h04 foi o loop da lógica &quot;Comunicação&quot; - &quot;STATUS_REDU&quot; sendo que esse falha pode ser algum problema da lógica (menos provável) ou pode ser algum problema que ocorreu entre o primário e o secundário fisicamente. Foi realizado o Clear no PLC primário e secundário onde os mesmo voltaram a funcionar corretamente sendo verificado que os PLC’s entraram ONLINE e que a operação em campo das bombas e os aquecedores voltaram ao normal. Quando tentamos entrar online no PLC ele indicou uma diferença entre programa online e offline (diferença estava somente no modelo da CPU) isso indica que realmente ocorreu algum problema na CPU no compressor pois sempre estamos equalizados com programa online e offline. Foi realizado a equalização dos programa que indicou corretamente os status na ECOS, PI e IHM e controle e processo. Foi solicitado ao operador para colocar na ronda da operacional verificar o sistema e acompanhar se ocorre a falha novamente."/>
    <s v="NÃO"/>
    <s v="Corretiva"/>
    <s v="IHM"/>
    <s v="IHM"/>
    <x v="1"/>
    <x v="6"/>
    <s v="Compressor"/>
    <s v="Reset do PLC"/>
    <d v="2021-02-25T13:27:00"/>
    <d v="2021-02-25T17:00:00"/>
    <d v="2021-02-21T19:00:00"/>
    <n v="3.5500000000465661"/>
    <n v="90.450000000069849"/>
    <s v="NÃO"/>
    <x v="0"/>
    <s v="NÃO"/>
    <s v="3-Falha na Instrumentação"/>
    <s v="3.5-Falha no Software"/>
    <s v="1-Projeto"/>
    <s v="1.0-Geral"/>
    <x v="2"/>
    <s v="12-Outra"/>
    <n v="94.000000000116415"/>
  </r>
  <r>
    <x v="3"/>
    <x v="8"/>
    <s v="OI 2022031165 - UPS 514401-B Corrigir anomalia TRIP falha por falta de fase_x000a_Observado em ronda no K-23 falha no UPS-514401B. Ainda em avaliação e aguardando finalização de contrato global do G&amp;E de UPS-514401B. Em andamento ronda na UPS-A, que está em operação. (CONTINUA FALHA MÊS ANTERIOR)"/>
    <s v="NÃO"/>
    <s v="Corretiva"/>
    <s v="Inversor"/>
    <s v="Placa Eletrônica"/>
    <x v="10"/>
    <x v="105"/>
    <s v="Painel elétrico"/>
    <s v="Falha em avaliação - Foi definida sistemática de rondas para a UPS-514401A, que está mantendo a alimentação crítica para as cargas da SE-5144"/>
    <d v="2021-02-01T00:00:00"/>
    <d v="2021-02-28T23:59:00"/>
    <d v="2021-01-31T23:59:00"/>
    <n v="671.98333333327901"/>
    <n v="1.6666666720993817E-2"/>
    <s v="SIM"/>
    <x v="0"/>
    <s v="NÃO"/>
    <s v="4-Falha Elétrica"/>
    <s v="Em análise"/>
    <s v="5-Miscelâneas"/>
    <s v="5.0-Miscelâneas - geral"/>
    <x v="0"/>
    <m/>
    <n v="672"/>
  </r>
  <r>
    <x v="3"/>
    <x v="8"/>
    <s v="OI 2023846733  -  Falha na UPS-123001A do k-24_x000a_Continuação do mês anterior. WEG está fabricando novas UPS para envio a UTGCA. Prazo: Fev/2021. Sistema continua operando em L para a UPS B_x000a_"/>
    <s v="NÃO"/>
    <s v="Corretiva"/>
    <s v="Placa de medição de tensão de saída"/>
    <s v="Conector"/>
    <x v="10"/>
    <x v="107"/>
    <s v="Painel elétrico"/>
    <s v="UPS nova substituída. Pendente passar carga para UPS, que está apenas mantendo baterias em flutuação"/>
    <d v="2021-02-01T00:00:00"/>
    <d v="2021-02-28T23:59:00"/>
    <d v="2021-01-31T23:59:00"/>
    <n v="671.98333333327901"/>
    <n v="1.6666666720993817E-2"/>
    <s v="SIM"/>
    <x v="0"/>
    <s v="NÃO"/>
    <s v="3-Falha na Instrumentação"/>
    <s v="3.3- Sinal/Indicação/Alarme falso"/>
    <s v="2-Fabricação/Instalação"/>
    <s v="2.1-Erro de Fabricação"/>
    <x v="2"/>
    <s v="4-Ajuste"/>
    <n v="672"/>
  </r>
  <r>
    <x v="3"/>
    <x v="8"/>
    <s v="OM 2024305369  CF-MMC-123101A – Falha Inversor Pony Motors – PF: Fernando_x000a_Por volta das 19h30 fomos informados pela equipe da CCT que o inversor CF-MMC-123101A (o Antigo) apresentou falha de sobrecorrente durante uma tentativa de partida ontem, mas estava aceitando reset, porém, hoje ao final do dia o alarme não está mais resetando, indicando agora que temos apenas um inversor operacional o CF-01B. Em conversa com Eng. Bruno ele informou que já tentaram reparo no outro inversor B em dois fabricantes sem sucesso, o equipamento é obsoleto e não tem mais peças de reposição no mercado. Nas cotações de tentativa de reparo das duas empresas foi informado que a falha é causada por desgaste no sistema IGBT devido a final de vida útil, condição esperada em equipamentos acima de 10 de anos de uso. Amanhã vamos avaliar esse cenário e ver plano para substituição deste inversor. Por ora, segue indisponível._x000a_"/>
    <s v="NÃO"/>
    <s v="Corretiva"/>
    <s v="Inversor"/>
    <s v="CF-M-M-C-123101A"/>
    <x v="10"/>
    <x v="100"/>
    <s v="Painel elétrico"/>
    <s v="Removida UPS para reparo externo (em andamento e avaliação). Antecipada a aquisição de novo inversor via projeto"/>
    <d v="2021-02-18T18:30:00"/>
    <d v="2021-02-28T23:59:00"/>
    <d v="2020-09-18T16:00:00"/>
    <n v="245.4833333332208"/>
    <n v="3674.5000000001164"/>
    <s v="SIM"/>
    <x v="0"/>
    <s v="NÃO"/>
    <s v="4-Falha Elétrica"/>
    <s v="Em análise"/>
    <s v="5-Miscelâneas"/>
    <s v="5.0-Miscelâneas - geral"/>
    <x v="0"/>
    <s v="2-Reparo"/>
    <n v="3919.9833333333372"/>
  </r>
  <r>
    <x v="3"/>
    <x v="8"/>
    <s v="ZF 12924234 - GE-513202 Falha na partida – PF: Fernando _x000a_Hoje por volta de 15h30 fomos informados pelo COTUR de ocorrência de falha na partida do MTU durante teste semanal. Envolvido apoio da CCT que não conseguiu identificar a causa da falha inicialmente. TM Brazil foi dar um suporte e se atentou para a questão do nível de água. Foi verificado que o nível estava abaixo do ideal, o que impedia a partida da bomba. O sensor de nível fica muito próximo ao nível máximo do tanque acima da colmeia do permutador o que acabou gerando falsa informação de nível OK ao pessoal da CCT que está realizando o acompanhamento diário. Foi completado cerca de 25 litros de água pelo TM Brazil, com o acompanhamento dos TMs William e Alexandre da CCT, que entenderam melhor o funcionamento do sistema. Feito isto, a máquina partiu na primeira tentativa._x000a_"/>
    <s v="sim"/>
    <s v="Corretiva"/>
    <s v="Sensor Nível de Água"/>
    <s v="Radiador M-GE-513202"/>
    <x v="6"/>
    <x v="29"/>
    <s v="Injeção de água/vapor"/>
    <s v="Completado nível de água"/>
    <d v="2021-02-01T14:00:00"/>
    <d v="2021-02-01T18:00:00"/>
    <d v="2021-01-19T10:00:00"/>
    <n v="3.9999999999417923"/>
    <n v="316.00000000011642"/>
    <s v="SIM"/>
    <x v="0"/>
    <s v="NÃO"/>
    <s v="1-Falha Mecânica"/>
    <s v="1.1-Vazamento"/>
    <s v="3-Operação/Manutenção"/>
    <s v="3.3-Erro de manutenção"/>
    <x v="8"/>
    <s v="7-Serviço"/>
    <n v="320.00000000005821"/>
  </r>
  <r>
    <x v="3"/>
    <x v="8"/>
    <s v="OI 2024147373 GE-513201D - Falha Partida – WHRU (Etapa PTT) – PF: Lucas_x000a_Hoje conforme combinado tivemos partida assistida do TGD no final do período da manhã. Houve duas tentativas sem sucesso devido a falha de acionamento no WHRU. Foi mobilizado apoio de instrumentação e automação para realizar avaliação em campo. Nos testes realizados foi verificado que a válvula 20HRI de acionamento do WHRU não estava atuando em campo. Aproveitamos a PTT liberada para intervenção corretiva. TM Menezes verificou que a válvula direcional de pilotagem estava agarrando, foi feita limpeza dela em campo e também trocada a solenóide de acionamento, após a intervenção foram realizadas várias modulações, mas válvulas voltou a apresentar falhas. Foi feita nova limpeza e colocado novamente em testes, desta vez com sucesso. No entanto, nossa equipe não ficou satisfeita com reparo, pois a apresentou alguns pequenos vazamentos na modulação, acordamos então dar continuidade nessa atividade amanhã removendo todo o conjunto para desmontagem, limpeza e troca dos anéis de vedação em bancada. Solicitamos também ao GPI para verificar se temos sobressalente em estoque, caso tenha, vamos trocar por um conjunto novo. A máquina segue disponível_x000a_"/>
    <s v="sim"/>
    <s v="Corretiva"/>
    <s v="20HRI"/>
    <s v="Vedação"/>
    <x v="4"/>
    <x v="15"/>
    <s v="Exaustão"/>
    <s v="Limpeza"/>
    <d v="2021-02-03T13:00:00"/>
    <d v="2021-02-03T17:00:00"/>
    <d v="2021-01-30T12:00:00"/>
    <n v="4.0000000001164153"/>
    <n v="96.999999999941792"/>
    <s v="SIM"/>
    <x v="1"/>
    <s v="NÃO"/>
    <s v="2-Falha de Material"/>
    <s v="2.4-Desgaste"/>
    <s v="3-Operação/Manutenção"/>
    <s v="3.4-Desgaste e deterioção esperados."/>
    <x v="3"/>
    <s v="5-Conservação"/>
    <n v="101.00000000005821"/>
  </r>
  <r>
    <x v="3"/>
    <x v="8"/>
    <s v="OI 2024147373 GE-513201D - Falha Partida – WHRU (Etapa PTT) – PF: Lucas_x000a_Hoje, conforme combinado, foi dado continuidade na corretiva no WHRU do TGD. TM Menezes removeu o conjunto da válvula direcional para reparo em bancada. Foi realizada desmontagem dá válvula, feito limpeza, verificamos que as vedações da solenoide, válvula direcional estavam OK, porém a vedações (Oring) do piloto estava bastante degradada. Verificamos todos os nossos kits de vedação disponíveis tanto do laboratório quanto da ferramentaria, mas não encontramos o anel oring no diâmetro e na espessura adequada para troca. Com isso, foi feita limpeza, lubrificação e recomposto com a vedação original. Em seguida, realizamos vários testes de atuação em bancada com sucesso, o conjunto modulou, mas apresentou pequena passagem de ar pelo piloto, passagem esta que na avaliação da equipe técnica não compromete o funcionamento do conjunto. Superada essa etapa, o conjunto foi montado em campo, testado realizando abertura e fechamento do WHRU com apoio da automação, não houve anormalidades. Máquina ficou disponível para realização de partida assistida amanhã logo no primeiro horário. Obs.: Combinamos com a equipe de instrumentação para especificar esse anel oring degradado para compra descentralizada com apoio do Antonino, em seguida será programado fluxo normal nova corretiva para troca deste kit de reparo do piloto, atividade será priorizada para próxima programação semanal."/>
    <s v="sim"/>
    <s v="Corretiva"/>
    <s v="20HRI"/>
    <s v="Vedação"/>
    <x v="4"/>
    <x v="15"/>
    <s v="Exaustão"/>
    <s v="Limpeza"/>
    <d v="2021-02-04T13:00:00"/>
    <d v="2021-02-04T17:00:00"/>
    <d v="2021-02-03T17:00:00"/>
    <n v="4.0000000001164153"/>
    <n v="19.999999999883585"/>
    <s v="NÃO"/>
    <x v="0"/>
    <s v="NÃO"/>
    <s v="2-Falha de Material"/>
    <s v="2.4-Desgaste"/>
    <s v="3-Operação/Manutenção"/>
    <s v="3.4-Desgaste e deterioção esperados."/>
    <x v="3"/>
    <s v="5-Conservação"/>
    <n v="24"/>
  </r>
  <r>
    <x v="3"/>
    <x v="8"/>
    <s v="OI 2024211258 GE-513201D Falha na Partida – PF: Lucas_x000a_Hoje conforme combinado tivemos partida assistida do TGD no período da manhã com acompanhamento das equipes da MI. Foram realizadas duas tentativas de partida sem sucesso devido a falha de ignição na câmara 04, nas duas vezes. Foi autorizado pelo GAT e emissão de PT imediata para intervenção corretiva pela mecânica. Equipe de mecânica realizou a remoção da tocha da câmara 04 e verificou a presença resquício de sujeira no interior dos orifícios, foi realizado limpeza e recomposto a tocha. Realizamos também vários ciclos de ciclagem no RIC em todos loops não apresentou falha em nenhuma das velas; verificamos conexões, mangueiras, estavam tudo bem apertado. Equipe de instrumentação também verificou a indicação dos TE´s dessa câmara, as indicações estavam ok. Após intervenção, foi realizada nova partida assistida por volta das 16h00, a máquina partiu de primeira. Realizado a etapa de Warmup até atingir a velocidade de sincronismo, em seguida a máquina foi parada. Equipamento testado e liberado para operação._x000a_"/>
    <s v="sim"/>
    <s v="Corretiva"/>
    <s v="Injetor da tocha"/>
    <s v="Injetor da tocha"/>
    <x v="4"/>
    <x v="15"/>
    <s v="Sistema de combustível"/>
    <s v="Limpeza dos injetores da tocha"/>
    <d v="2021-02-05T08:00:00"/>
    <d v="2021-02-05T16:00:00"/>
    <d v="2021-02-04T17:00:00"/>
    <n v="7.9999999998835847"/>
    <n v="15"/>
    <s v="NÃO"/>
    <x v="0"/>
    <s v="NÃO"/>
    <s v="5-Falha Externa"/>
    <s v="5.1-Obstrução/Bloqueio/Entupimento"/>
    <s v="3-Operação/Manutenção"/>
    <s v="3.4-Desgaste e deterioção esperados."/>
    <x v="3"/>
    <s v="5-Conservação"/>
    <n v="22.999999999883585"/>
  </r>
  <r>
    <x v="3"/>
    <x v="8"/>
    <s v="OM 2024133563 - GE-513201C: Revisão Paineis/CJ's (Ação/Abrangência de RTA): - PF: Lucas_x000a_Equipe de instrumentação vem atuando nos últimos três dias nessa ação de abrangência de RTA 2020-016513-A para verificação dos painéis de controle e Caixas de junção do sistema de controle do TG. Foram verificadas diversas caixas FD-3/CJE-5132011C/GED 000 132 971: Maioria dos bornes com folga (mais de 3 voltas); FD-1/CJY-5132010C/GED 0013 297:Folga: normal (1/4 de volta); GL-1/CJY-5132013C/GED 00013 425: Bornes fora do trilho; Folga: normal (1/4 de volta); FD-2/CJE-5132012C/GED 0013 297: Folga: normal (1/4 de volta); GL-2/CJD-5132014C/GED 00013 425: Bornes fora do trilho; Folga: normal (1/4 de volta);AD-1/CJE-5132033: sem folga; GI-1/CJE-5132015C/GED 000 138 78: Folga: 1 1/5 volta; Nenhum cabo solto do borne;_x000a_"/>
    <s v="NÃO"/>
    <s v="Corretiva planejada"/>
    <s v="CJs"/>
    <s v="Bornes"/>
    <x v="4"/>
    <x v="12"/>
    <s v="Controle e monitoramento"/>
    <s v="Verificação/reaperto de bornes"/>
    <d v="2021-02-03T08:00:00"/>
    <d v="2021-02-03T17:00:00"/>
    <d v="2021-01-22T08:00:00"/>
    <n v="9"/>
    <n v="288"/>
    <s v="NÃO"/>
    <x v="0"/>
    <s v="NÃO"/>
    <s v="Manutenção preventiva"/>
    <s v="Manutenção preventiva"/>
    <s v="Manutenção preventiva"/>
    <s v="Manutenção preventiva"/>
    <x v="9"/>
    <s v="2-Reparo"/>
    <n v="297"/>
  </r>
  <r>
    <x v="3"/>
    <x v="8"/>
    <s v="OM 2024133563 - GE-513201C: Revisão Paineis/CJ's (Ação/Abrangência de RTA): - PF: Lucas_x000a_Equipe de instrumentação vem atuando nos últimos três dias nessa ação de abrangência de RTA 2020-016513-A para verificação dos painéis de controle e Caixas de junção do sistema de controle do TG. Foram verificadas diversas caixas FD-3/CJE-5132011C/GED 000 132 971: Maioria dos bornes com folga (mais de 3 voltas); FD-1/CJY-5132010C/GED 0013 297:Folga: normal (1/4 de volta); GL-1/CJY-5132013C/GED 00013 425: Bornes fora do trilho; Folga: normal (1/4 de volta); FD-2/CJE-5132012C/GED 0013 297: Folga: normal (1/4 de volta); GL-2/CJD-5132014C/GED 00013 425: Bornes fora do trilho; Folga: normal (1/4 de volta);AD-1/CJE-5132033: sem folga; GI-1/CJE-5132015C/GED 000 138 78: Folga: 1 1/5 volta; Nenhum cabo solto do borne;_x000a_"/>
    <s v="NÃO"/>
    <s v="Corretiva planejada"/>
    <s v="CJs"/>
    <s v="Bornes"/>
    <x v="4"/>
    <x v="12"/>
    <s v="Controle e monitoramento"/>
    <s v="Verificação/reaperto de bornes"/>
    <d v="2021-02-04T08:00:00"/>
    <d v="2021-02-04T17:00:00"/>
    <d v="2021-02-03T17:00:00"/>
    <n v="9"/>
    <n v="15"/>
    <s v="NÃO"/>
    <x v="0"/>
    <s v="NÃO"/>
    <s v="Manutenção preventiva"/>
    <s v="Manutenção preventiva"/>
    <s v="Manutenção preventiva"/>
    <s v="Manutenção preventiva"/>
    <x v="9"/>
    <s v="2-Reparo"/>
    <n v="24"/>
  </r>
  <r>
    <x v="3"/>
    <x v="8"/>
    <s v="OM 2024133563 - GE-513201C: Revisão Paineis/CJ's (Ação/Abrangência de RTA): - PF: Lucas_x000a_Equipe de instrumentação vem atuando nos últimos três dias nessa ação de abrangência de RTA 2020-016513-A para verificação dos painéis de controle e Caixas de junção do sistema de controle do TG. Foram verificadas diversas caixas FD-3/CJE-5132011C/GED 000 132 971: Maioria dos bornes com folga (mais de 3 voltas); FD-1/CJY-5132010C/GED 0013 297:Folga: normal (1/4 de volta); GL-1/CJY-5132013C/GED 00013 425: Bornes fora do trilho; Folga: normal (1/4 de volta); FD-2/CJE-5132012C/GED 0013 297: Folga: normal (1/4 de volta); GL-2/CJD-5132014C/GED 00013 425: Bornes fora do trilho; Folga: normal (1/4 de volta);AD-1/CJE-5132033: sem folga; GI-1/CJE-5132015C/GED 000 138 78: Folga: 1 1/5 volta; Nenhum cabo solto do borne;_x000a_"/>
    <s v="NÃO"/>
    <s v="Corretiva planejada"/>
    <s v="CJs"/>
    <s v="Bornes"/>
    <x v="4"/>
    <x v="12"/>
    <s v="Controle e monitoramento"/>
    <s v="Verificação/reaperto de bornes"/>
    <d v="2021-02-05T08:00:00"/>
    <d v="2021-02-05T17:00:00"/>
    <d v="2021-02-04T17:00:00"/>
    <n v="9"/>
    <n v="15"/>
    <s v="NÃO"/>
    <x v="0"/>
    <s v="NÃO"/>
    <s v="Manutenção preventiva"/>
    <s v="Manutenção preventiva"/>
    <s v="Manutenção preventiva"/>
    <s v="Manutenção preventiva"/>
    <x v="9"/>
    <s v="2-Reparo"/>
    <n v="24"/>
  </r>
  <r>
    <x v="3"/>
    <x v="8"/>
    <s v="OM 2024133563 - GE-513201C: Revisão Paineis/CJ's (Ação/Abrangência de RTA): - PF: Lucas_x000a_Equipe de instrumentação vem atuando nos últimos três dias nessa ação de abrangência de RTA 2020-016513-A para verificação dos painéis de controle e Caixas de junção do sistema de controle do TG. Foram verificadas diversas caixas FD-3/CJE-5132011C/GED 000 132 971: Maioria dos bornes com folga (mais de 3 voltas); FD-1/CJY-5132010C/GED 0013 297:Folga: normal (1/4 de volta); GL-1/CJY-5132013C/GED 00013 425: Bornes fora do trilho; Folga: normal (1/4 de volta); FD-2/CJE-5132012C/GED 0013 297: Folga: normal (1/4 de volta); GL-2/CJD-5132014C/GED 00013 425: Bornes fora do trilho; Folga: normal (1/4 de volta);AD-1/CJE-5132033: sem folga; GI-1/CJE-5132015C/GED 000 138 78: Folga: 1 1/5 volta; Nenhum cabo solto do borne;_x000a_"/>
    <s v="NÃO"/>
    <s v="Corretiva planejada"/>
    <s v="CJs"/>
    <s v="Bornes"/>
    <x v="4"/>
    <x v="12"/>
    <s v="Controle e monitoramento"/>
    <s v="Verificação/reaperto de bornes"/>
    <d v="2021-02-08T08:00:00"/>
    <d v="2021-02-08T17:00:00"/>
    <d v="2021-02-05T17:00:00"/>
    <n v="9"/>
    <n v="63"/>
    <s v="NÃO"/>
    <x v="0"/>
    <s v="NÃO"/>
    <s v="Manutenção preventiva"/>
    <s v="Manutenção preventiva"/>
    <s v="Manutenção preventiva"/>
    <s v="Manutenção preventiva"/>
    <x v="9"/>
    <s v="2-Reparo"/>
    <n v="72"/>
  </r>
  <r>
    <x v="3"/>
    <x v="8"/>
    <s v="OM 2024231667  GE-513201C – Verificar Filtro Entrada Linha L1 (PRD MI) – PF: Lucas_x000a_Equipe se encontra com muitas dúvidas de como realizar o teste solicitado na OM. Com isso foi decidido com o Sup. Aoki e iremos aguardar o retorno do Eng. Lucas para esclarecer o que está sendo solicitado e como realizar._x000a_[22/02] Realizado o procedimento de teste de vazão em campo nas válvulas de controle, BY-PASS e PREWET do sistema de óleo sintético com apoio do eng. Lucas. Nos testes realizados as vazões medidas estavam conforme os valores esperados. Foi testado também a vazão pelo orifício da PREWET e nenhuma anormalidade foi detectada. Atividade finalizada com sucesso por volta das 15h00._x000a_"/>
    <s v="NÃO"/>
    <s v="Corretiva planejada"/>
    <s v="Válvulas seletoras"/>
    <s v="Válvulas seletoras"/>
    <x v="4"/>
    <x v="12"/>
    <s v="Sistema de lubrificação"/>
    <s v="Realizado teste de vazão do sistema, para verificar possível obstrução nas válvulas."/>
    <d v="2021-02-22T08:00:00"/>
    <d v="2021-02-22T15:00:00"/>
    <d v="2021-02-16T19:00:00"/>
    <n v="6.9999999999417923"/>
    <n v="133.00000000011642"/>
    <s v="NÃO"/>
    <x v="0"/>
    <s v="NÃO"/>
    <s v="Manutenção preventiva"/>
    <s v="Manutenção preventiva"/>
    <s v="Manutenção preventiva"/>
    <s v="Manutenção preventiva"/>
    <x v="2"/>
    <s v="8-Teste"/>
    <n v="140.00000000005821"/>
  </r>
  <r>
    <x v="3"/>
    <x v="8"/>
    <s v="OM 2023996647 - GE-513201C: Revisar Valv. Óleo Sintético – PF: Lucas_x000a_Hoje a Instrumentação realizou a manutenção das válvulas do sistema de óleo sintético, 20QGSV1, 20QGSV2,  20SRM concluindo a lubrificação do embolo principal e realizando testes de acionamento com apoio da automação e bomba de óleo sintético operando._x000a_Pendente para amanhã a o teste da  75SRP  (FCV), para isso será realizado um crank verificando a atuação da mesma após a manutenção, acompanhando os steps de controle de rotação._x000a_[14/02] Hoje a Instrumentação realizou o Crank da máquina acompanhando o controle de rotação, permanecendo estável em 3.000 rpm, conforme relato. Em analise com a instrumentação verificamos o procedimento anexo ao RTA mencionado na OM e com base no relato revisamos a OM e amanhã iremos repetir o teste conforme procedimento anexo._x000a_[15/02] Hoje a Instrumentação realizou o Crank da máquina acompanhando o controle de rotação e anotando os valores de Tensão x Corrente x Rotação, estes valores devem anotados para em caso de necessidade de substituição do módulo de conversão de controle da FCV de controle de rotação._x000a_"/>
    <s v="NÃO"/>
    <s v="Corretiva planejada"/>
    <s v="Válvulas seletoras"/>
    <s v="Valvulas seletoras"/>
    <x v="4"/>
    <x v="12"/>
    <s v="Sistema de lubrificação"/>
    <s v="Realizado teste das válvulas e cranks para confirmar funcionamento da válvula de partida."/>
    <d v="2021-02-13T07:00:00"/>
    <d v="2021-02-13T18:30:00"/>
    <d v="2021-02-08T17:00:00"/>
    <n v="11.500000000116415"/>
    <n v="109.99999999988358"/>
    <s v="NÃO"/>
    <x v="0"/>
    <s v="NÃO"/>
    <s v="Manutenção preventiva"/>
    <s v="Manutenção preventiva"/>
    <s v="Manutenção preventiva"/>
    <s v="Manutenção preventiva"/>
    <x v="2"/>
    <s v="8-Teste"/>
    <n v="121.5"/>
  </r>
  <r>
    <x v="3"/>
    <x v="8"/>
    <s v="Em 16/02  durante as fortes chuvas e descargas atmosféricas ocorreu a queda dos TGs A e B, levando a planta a Shutdown._x000a_Realizada a partida do MTU e em seguida iniciada avaliação do desarme das máquinas. Foi observado que nas maquinas A e B subiram ao mesmo tempo praticamente todos sensores de vibração do Bently, levando ao Shutdown.  Enquanto avaliávamos a queda optamos por entrar com os TGs C e D, porem foi observado que o TG´C estava com diversas falhas que não aceitavam reset, indicando um problema maior, já o TG-D conseguimos colocar em operação permitindo a parada do MTU._x000a_Na sequência foi realizado reset nas máquinas A e B  e observado que não haviam impeditivos e liberada a partida das mesmas._x000a_Durante o processo de partida conseguimos colocar o TG-A em operação permitindo o retorno operacional de toda a planta sem limitação de carga, já o TG-513201B não ignitou e iniciamos a avaliação._x000a_"/>
    <s v="NÃO"/>
    <s v="Corretiva"/>
    <s v="Controlador GS3"/>
    <s v="Aterramento"/>
    <x v="4"/>
    <x v="17"/>
    <s v="Controle e monitoramento"/>
    <s v="Não houve necessidade de atuação imediata para disponibilização do equipamento. Foi apenas realizado avaliação e reconhecido os eventos."/>
    <d v="2021-02-16T14:30:00"/>
    <d v="2021-02-16T17:00:00"/>
    <d v="2021-01-22T08:00:00"/>
    <n v="2.5000000001164153"/>
    <n v="606.49999999988358"/>
    <s v="NÃO"/>
    <x v="0"/>
    <s v="NÃO"/>
    <s v="3-Falha na Instrumentação"/>
    <s v="3.3- Sinal/Indicação/Alarme falso"/>
    <s v="5-Miscelâneas"/>
    <s v="5.4-Outras"/>
    <x v="2"/>
    <s v="6-Verificação"/>
    <n v="609"/>
  </r>
  <r>
    <x v="3"/>
    <x v="8"/>
    <s v="Em 16/02  durante as fortes chuvas e descargas atmosféricas ocorreu a queda dos TGs A e B, levando a planta a Shutdown._x000a_Realizada a partida do MTU e em seguida iniciada avaliação do desarme das máquinas. Foi observado que nas maquinas A e B subiram ao mesmo tempo praticamente todos sensores de vibração do Bently, levando ao Shutdown.  Enquanto avaliávamos a queda optamos por entrar com os TGs C e D, porem foi observado que o TG´C estava com diversas falhas que não aceitavam reset, indicando um problema maior, já o TG-D conseguimos colocar em operação permitindo a parada do MTU._x000a_Na sequência foi realizado reset nas máquinas A e B  e observado que não haviam impeditivos e liberada a partida das mesmas._x000a_Durante o processo de partida conseguimos colocar o TG-A em operação permitindo o retorno operacional de toda a planta sem limitação de carga, já o TG-513201B não ignitou e iniciamos a avaliação._x000a_ TG-513201B -  Analisando a partida com a equipe da instrumentação , verificamos abertura normal das Metering, pressão e vazão de gás, realizamos teste no RIC , todas variáveis normal, deste modo partimos para avaliar em campo as válvulas de dreno e identificamos a dreno da tocha travada aberta, a central com passagem e as demais OK,  deste modo partimos para a substituição das duas válvulas de dreno e na sequencia realizamos o procedimento de partida vindo a ignitar normalmente, elevamos até a velocidade de sincronismo e desligamos, deixando disponível."/>
    <s v="NÃO"/>
    <s v="Corretiva"/>
    <s v="20FGTORD e 20FGCD"/>
    <s v="Válvulas de dreno"/>
    <x v="4"/>
    <x v="13"/>
    <s v="Sistema de combustão"/>
    <s v="Realizado a substituição das válvulas que travaram por válvulas reparadas disponíveis em bancada"/>
    <d v="2021-02-16T14:30:00"/>
    <d v="2021-02-16T21:00:00"/>
    <d v="2021-01-22T08:00:00"/>
    <n v="6.5000000000582077"/>
    <n v="606.49999999988358"/>
    <s v="NÃO"/>
    <x v="0"/>
    <s v="NÃO"/>
    <s v="1-Falha Mecânica"/>
    <s v="1.6-Emperramento"/>
    <s v="2-Fabricação/Instalação"/>
    <s v="2.1-Erro de Fabricação"/>
    <x v="2"/>
    <s v="1-Substituição"/>
    <n v="612.99999999994179"/>
  </r>
  <r>
    <x v="3"/>
    <x v="8"/>
    <s v="TG-513201C – Em paralelo ao TG-B, a equipe da automação avaliava a falha do TG-C . No PLC foi observado falha no Slot1 cartão controlnet  1756-CNBR/E , foi reiniciado, mas não normalizou. Localizado cartão no K8 com TAG RR , NM  11.210.651 ,  realizada a substituição, reiniciado o CLP não apresentando mais a falha. Reavaliado todas as variáveis e não identificada mais nenhuma falha impeditiva e deixado o TG disponível. "/>
    <s v="sim"/>
    <s v="Corretiva"/>
    <s v="1756-CNBR"/>
    <s v="Cartão ControlNet"/>
    <x v="4"/>
    <x v="12"/>
    <s v="Controle e monitoramento"/>
    <s v="Realizado a troca do cartão que falhou no momento da descarga atmosférica"/>
    <d v="2021-02-16T14:30:00"/>
    <d v="2021-02-16T19:00:00"/>
    <d v="2021-02-13T18:30:00"/>
    <n v="4.5"/>
    <n v="67.999999999883585"/>
    <s v="NÃO"/>
    <x v="0"/>
    <s v="NÃO"/>
    <s v="3-Falha na Instrumentação"/>
    <s v="3.2 - Sem sinal/indicação/alarme"/>
    <s v="5-Miscelâneas"/>
    <s v="5.4-Outras"/>
    <x v="3"/>
    <s v="1-Substituição"/>
    <n v="72.499999999883585"/>
  </r>
  <r>
    <x v="3"/>
    <x v="8"/>
    <s v="OI 2024299499 GE-513201D – Análise de Falha SD 17/02_x000a_Em 17/02  ocorreu o desarme do TG-513201 D levando o descarte de cargas, Neste momento o TG-A que operava em central passou para Premix mantendo as demais cargas operacionais. Orientamos a operação e colocar o TG-B em operação para permitir uma análise melhor do Desarme do TG-D. TG-B  operando em central._x000a__x000a_ TG-513201D – Após apoio ao retorno operacional da planta iniciamos a análise da falha. Foi identificado que ocorreu o desligamento do CCM do TG-513201D por desarme no disjuntor de entrada principal, consequentemente levando desligamento dos periféricos e o desarme do Gerador. Em avaliação o motivo do desarme, estamos segregando as cargas para análise mas ainda não identificado um causa provável. Em paralelo sendo avaliada a oscilógrafia das cargas em operação e alimentação geral, analisando as duas maquinas em operação mapeando diferenças. Por segurança optamos ainda não energizar o painel e pelo avançar da hora, encerramos as atividades em campo as 20h30_x000a_[18/02] Hoje gerada essa ordem pelo GPI para tratamento da análise de falha do evento de SD ocorrido no dia 17/02. Sup. Bresser, Eng. Bruno e André França realizaram uma inspeção geral nos barramentos e cargas do painel CCM, a principal não foi encontrada nenhum vestígio de umidade no interior dos painéis, foi constatada somente leve camada de poeira. No entanto, após algumas medições foi encontrada uma baixa isolação na casa de K Ohms na carga do disjuntor do ar condicionado da sala de baterias. Essa carga não possui relé E3 para proteção ficando apenas protegido por um disjuntor comum, estando suscetível a uma falha na seletividade em função de uma curva de atuação mais lenta. A suspeita é que essa baixa isolação tenha causado a abertura do DJ principal. A equipe do compartilhado foi acionada para avaliar as cargas de todos os condicionadores de ar, que seguem desligados. Os demais periféricos do painel foram energizados e nenhum desligamento foi observado. O CCM foi disponibilizado para a operação apenas com a ressalva de monitorar a temperatura da sala caso haja necessidade de partir o TG. O sistema ficará sendo acompanhado ao longo dos turnos da CCT para certificar que não existe outro problema._x000a_Amanhã vamos retornar com pessoal para avaliar melhor essa questão da curva desse DJ do VAC para comparar e avaliar os tempos dele para fecharmos essa análise de falha. Ao final do dia, máquina ficou disponível sem VAC, equipe do compartilhando segue atuando_x000a_"/>
    <s v="sim"/>
    <s v="Corretiva"/>
    <s v="DJ de entrada do CCM"/>
    <s v="DJ de entrada"/>
    <x v="4"/>
    <x v="15"/>
    <s v="Acionamento de acessórios"/>
    <s v="Inpeção visual do barramento e verificação de isolamento das barras_x000a_Identificado possível carga causadora do evento, isolada e reenergizado o CCM."/>
    <d v="2021-02-17T15:00:00"/>
    <d v="2021-02-18T17:00:00"/>
    <d v="2021-02-05T16:00:00"/>
    <n v="26.000000000058208"/>
    <n v="287.00000000005821"/>
    <s v="SIM"/>
    <x v="1"/>
    <s v="NÃO"/>
    <s v="4-Falha Elétrica"/>
    <s v="4.1-Curto Circuito"/>
    <s v="Em análise"/>
    <s v="5.5 Desconhecida"/>
    <x v="2"/>
    <s v="7-Serviço"/>
    <n v="313.00000000011642"/>
  </r>
  <r>
    <x v="3"/>
    <x v="8"/>
    <s v="OI 2024299499 GE-513201D – Análise de Falha SD 17/02_x000a_[19/02] Hoje tivemos duas frentes em atuação no TGD. Pelo compartilhado, foram realizadas megagens nos motores de VAC das salas de painéis e baterias do TGD, ficou constatado que um dos motores estava em curto TAG 5252067, esse motor foi removido para reparo externo. Foram realizadas as megagem nos outros três motores e estavam todos ok, com isso, foi restabelecido o sistema de VAC da casota. O Sistema ficou disponível com três motoventiladores operando, e foi acionado o quarto que é um splinter(backup) instalado na parte interna casota até a recomposição do motor que saiu para reparo.  Foram verificados os valores de configuração dos reles térmicos e todos estavam ajustados conforme projeto em de 1,5A. Na segunda-feira será dado continuidade na questão da avaliação das proteções configuradas nos DJs para estes motores. Pelo elétrica, foi removida a gaveta onde estava instalada esse motor que apresentou baixa isolação para ensaios com maleta de calibração no laboratório. Sup. Bresser informou que os testes ainda não foram concluídos pois existe uma limitação no valor de simulação da curva de proteção 50 – Magnético Instantâneo. Vamos dar continuidade nessa atividade na segunda-feira. Esse estudo não impacto em nada a disponibilidade do TG que já restabelecida. A temperatura ambiente na casota está ok, com sistema VAC já restabelecido. Essa avaliação será tratada fluxo normal da programação até sua finalização. Serão reprogramadas outras avaliações agora no disjuntor de entrada   "/>
    <s v="NÃO"/>
    <s v="Corretiva planejada"/>
    <s v="DJ de entrada do CCM"/>
    <s v="DJ de entrada"/>
    <x v="4"/>
    <x v="15"/>
    <s v="Acionamento de acessórios"/>
    <s v="Verificação da carga com baixa isolação e DJ desta"/>
    <d v="2021-02-19T08:00:00"/>
    <d v="2021-02-19T17:00:00"/>
    <d v="2021-02-18T17:00:00"/>
    <n v="9"/>
    <n v="15"/>
    <s v="NÃO"/>
    <x v="0"/>
    <s v="NÃO"/>
    <s v="4-Falha Elétrica"/>
    <s v="4.1-Curto Circuito"/>
    <s v="Em análise"/>
    <s v="5.5 Desconhecida"/>
    <x v="2"/>
    <s v="6-Verificação"/>
    <n v="24"/>
  </r>
  <r>
    <x v="3"/>
    <x v="8"/>
    <s v="OI 2024316652 GE-513201C - Comportamento Anormal 80FGS (FT-5132603C) – PF: Lucas_x000a_Após os testes do sistema de óleo sintético realizados pela nossa equipe foi verificado impeditivo de partida na máquina devido a comportamento anormal do transmissor de vazão do secundário 80FGS, o instrumento estava com variação na corrente de saída. Foi autorizado PT imediata para intervenção em campo. Foi realizado verificação geral em toda malha do instrumento, foi verificado a integridade do cabeamento, isolação, fusível, tudo OK. Esse instrumento por ser um Curiolis não tem como calibração, foi realizada medição da saída do instrumento e constatado que saída estava travada em 2mA, mesmo realizando loop teste com configurador a saída não alterava. Foi verificado tanto no configurador quanto nos LEDs de indicação interno o indicativo de falha no elemento primário, foi realizado o desligamento do sensor da elétrica e religado, feito isso, a falha sumiu e a saída de corrente normalizou. Por desencargo, foi feito novamente o loop testes e desta vez saída de corrente se comportou adequadamente, no range de 4 a 20mA. O instrumento foi recomposto no campo e restabelecida a malha. Após a intervenção, foi realizada a partida assistida do TGC com sucesso. Equipamento liberado as 20h30._x000a_"/>
    <s v="NÃO"/>
    <s v="Corretiva planejada"/>
    <s v="80FGS"/>
    <s v="Sensor de vazão coriolis"/>
    <x v="4"/>
    <x v="12"/>
    <s v="Sistema de combustível"/>
    <s v="Verificado o insturmento e resetado o mesmo"/>
    <d v="2021-02-22T16:00:00"/>
    <d v="2021-02-22T20:30:00"/>
    <d v="2021-02-16T19:00:00"/>
    <n v="4.5"/>
    <n v="141"/>
    <s v="NÃO"/>
    <x v="0"/>
    <s v="NÃO"/>
    <s v="3-Falha na Instrumentação"/>
    <s v="3.2 - Sem sinal/indicação/alarme"/>
    <s v="5-Miscelâneas"/>
    <s v="5.5 Desconhecida"/>
    <x v="4"/>
    <s v="6-Verificação"/>
    <n v="145.5"/>
  </r>
  <r>
    <x v="3"/>
    <x v="8"/>
    <s v="OI 2024316918 GE-513201D - Falha na Partida – PF: Lucas_x000a_Hoje foi realizado também pela OP partida do TG-D por volta das 15h00 para ratificar a confiabilidade da máquina após o evento da semana passada. Tivemos duas tentativas de partida sem sucesso devido a falha de VIGV. Houve bastante para identificarmos o motivo da falha em campo, pois a descrição da mesma no sistema está como “ SEE BRUCE FOR A DESCRIPATION”. Esse evento já havia ocorrido a alguns anos e eng. Lucas conseguiu rastrear seu histórico. A falha foi devido a desvio entre medição do SET POINT da válvula VIVG e o seu retorno de posição RVDT. Foi autorizado PT imediata pelo GAT para restabelecimento do TG-D.  Em campo foi realizado teste de modulação manual da válvula, a mesma está com conjunto de acionamento hidráulico bem macio, foi feita também a modulação com uso do gabarito os valores a princípio bateram, porém neste momento identificamos que o retorno de posição RVDT estava girando em falso, verificamos que parafuso de fixação dele no acoplamento/suporte estava quebrado. O Sensor foi removido para oficina para tentativa de reparo. Devido ao tardar do horário e o restabelecimento do TGC paralisamos as atividades para dar continuidade amanhã, logo no primeiro horário._x000a_[23/02] Devido a falha identificada no acoplamento do RVDT, foi realizada a requisição de um sensor novo de NM: 10.761.725. Após a substituição do sensor foi feito o ajuste do sensor e em complemento efetuado stroke test doa VIGV o qual correspondeu perfeitamente aos testes. Com isso foi uma partida de teste do TG-D com sucesso._x000a_"/>
    <s v="sim"/>
    <s v="Corretiva"/>
    <s v="RVDT1_x000a_RVDT2"/>
    <s v="Sensor de posição da VIGV"/>
    <x v="4"/>
    <x v="15"/>
    <s v="Controle e monitoramento"/>
    <s v="Identificado acomplamento do sensor quebrado. Foi realizada a substituição do sensor."/>
    <d v="2021-02-22T15:00:00"/>
    <d v="2021-02-23T16:30:00"/>
    <d v="2021-02-19T17:00:00"/>
    <n v="25.5"/>
    <n v="69.999999999941792"/>
    <s v="SIM"/>
    <x v="1"/>
    <s v="NÃO"/>
    <s v="3-Falha na Instrumentação"/>
    <s v="3.3- Sinal/Indicação/Alarme falso"/>
    <s v="2-Fabricação/Instalação"/>
    <s v="2.1-Erro de Fabricação"/>
    <x v="3"/>
    <s v="1-Substituição"/>
    <n v="95.499999999941792"/>
  </r>
  <r>
    <x v="3"/>
    <x v="8"/>
    <s v="OM 2023104058 C-123101D: Suprimir lógica intertravamento (Abrangência RTA)_x000a_Hoje foi dado continuidade de supressão da lógica de intertravamento e impeditivo de partida do compressor por falha das XV’s de sucção e descarga de acordo com a abrangência do RTA (2020-006861-A-RTA) e atendimento ao GM G&amp;E/UN-AGN/APSP/MI 2020/0023. Sendo concluído o serviço de supressão da lógica de intertravamento conforme IT, com o serviço realizado no PLC ControLogix._x000a_"/>
    <s v="NÃO"/>
    <s v="Preventiva"/>
    <s v="Lógica"/>
    <s v="PN-C-123101D"/>
    <x v="3"/>
    <x v="5"/>
    <s v="Controle e monitoramento"/>
    <s v="Alteração de Lógica de Intertravamento das XVs conforme GM"/>
    <d v="2021-02-09T08:00:00"/>
    <d v="2021-02-09T08:00:00"/>
    <d v="2021-02-06T11:30:00"/>
    <n v="0"/>
    <n v="68.500000000116415"/>
    <s v="NÃO"/>
    <x v="0"/>
    <s v="NÃO"/>
    <s v="Manutenção preventiva"/>
    <s v="Manutenção preventiva"/>
    <s v="Manutenção preventiva"/>
    <s v="Manutenção preventiva"/>
    <x v="12"/>
    <s v="3-Modificação"/>
    <n v="68.500000000116415"/>
  </r>
  <r>
    <x v="3"/>
    <x v="8"/>
    <s v="OM 2024122829 C-123101E: Norm. Falha ZT-401 (Scoop Tube) (PST COTUR) _x000a_Estava programado para hoje para ser verificado a falha do ZIT-401 (retorno de posição do VEHS2). Durante a verificação, foi identificado o escoop tube encontrava-se em 0,4%, com corrente de retorno em 4,04 mA. Ao medir a corrente de set point para VEHS2 na saída 4 do cartão AO 11U116, foi observado valor variando entre 29 mA e OL (over load). Para fins de teste os cabos de saída para o VEHS2 (set point) foram desconectados na régua de bornes 109X01 (19 e 20) e a corrente foi novamente medida, apresentando valor de 4 mA. Dessa forma foi possível constatar que o problema encontra-se no campo, pois o cartão estava enviando o valor correto. Foi realizada medição de isolação dos cabos na saída da régua de bornes citada e o valor para terra oscilou entre 10 Kohms e 7 Mohms. Na tentativa de identificar os cabos na JB-408, foi visto que há uma divergência entre a documentação e a condição instalada em campo. De acordo com o diagrama de malhas I-DE-3902.01-1231-743-TKB-005 (no SINDOTEC usar final 008 em vez de 005), o cabo do VEHS2 sai do painel, entra na JB-408 e vai para o scope tube, porém, fisicamente, ao sair da JB-408 (bornes 19 e 20 (ZIT) e bornes 21 e 22 (Set point)) o cabo passa em outra caixa de junção, JB-421 (bornes 3 e 4 (ZIT) e bornes 5 e 6 (Set point)). Em seguida, ao sair dessa JB o cabo vai para o scoop tube. Ao realizar medições de isolação nos diferentes trechos de cabo, foi identificado que a baixa isolação encontra-se entre as JBs 408 e 421. Suspeita-se que esta seja a causa da corrente excessivamente alta na saída do cartão AO 11U116 quando medida com os cabos de saída conectados. Com isso o compressor hoje se encontra indisponível. Amanhã (quarta-feira) retornaremos a esta atividade afim de disponibilizar o compressor no final do dia._x000a_Status: Em andamento – Indisponível"/>
    <s v="NÃO"/>
    <s v="Corretiva planejada"/>
    <s v="Indicador de Posição"/>
    <s v=" ZT-401 (Scoop Tube)"/>
    <x v="3"/>
    <x v="14"/>
    <s v="Transmissão de força"/>
    <s v="Verificações de Sinais e movimentação em campo."/>
    <d v="2021-02-09T13:00:00"/>
    <d v="2021-02-09T19:00:00"/>
    <d v="2021-01-29T12:00:00"/>
    <n v="6"/>
    <n v="264.99999999994179"/>
    <s v="NÃO"/>
    <x v="0"/>
    <s v="NÃO"/>
    <s v="Em análise"/>
    <s v="6.2-Causas Combinadas"/>
    <s v="Em análise"/>
    <s v="5.3-Causas combinadas"/>
    <x v="9"/>
    <s v="6-Verificação"/>
    <n v="270.99999999994179"/>
  </r>
  <r>
    <x v="3"/>
    <x v="8"/>
    <s v="OM 2024122829 C-123101E: Norm. Falha ZT-401 (Scoop Tube) (PST COTUR)_x000a_[10/02] Dado continuidade na avaliação e testes no scoop tube, hoje durante a avaliação realizada a equipe não identificou cabo com corrente alta e realizada nova medição na saída do cartão analógico e no retorno de posição e ambos apresentaram 4mA o que indica que o scoop tube se encontra na posição 0. Atividade continua a amanhã e neste momento entendemos que o compressor encontrasse disponível._x000a_[11/02] Hoje voltamos a atuar no ZT-401 realizando a movimentação do Scoop tube sem apresentar nenhuma anormalidade em seu funcionamento e indicação. Agora será discutido junto a equipe do suporte as ações realizadas, a falha que foi relatada e assim podendo definir novas ações até de verificação dos filtros, do scoop tube, etc.... Amanhã continua a análise da falha._x000a_"/>
    <s v="NÃO"/>
    <s v="Corretiva planejada"/>
    <s v="Indicador de Posição"/>
    <s v=" ZT-401 (Scoop Tube)"/>
    <x v="3"/>
    <x v="14"/>
    <s v="Transmissão de força"/>
    <s v="Verificações de Sinais e movimentação em campo."/>
    <d v="2021-02-10T08:00:00"/>
    <d v="2021-02-10T16:30:00"/>
    <d v="2021-02-09T19:00:00"/>
    <n v="8.4999999999417923"/>
    <n v="13.000000000116415"/>
    <s v="NÃO"/>
    <x v="0"/>
    <s v="NÃO"/>
    <s v="Em análise"/>
    <s v="6.2-Causas Combinadas"/>
    <s v="Em análise"/>
    <s v="5.3-Causas combinadas"/>
    <x v="9"/>
    <s v="6-Verificação"/>
    <n v="21.500000000058208"/>
  </r>
  <r>
    <x v="3"/>
    <x v="8"/>
    <s v="OM 2024122829 C-123101E: Norm. Falha ZT-401 (Scoop Tube) (PST COTUR)_x000a_[11/02] Hoje voltamos a atuar no ZT-401 realizando a movimentação do Scoop tube sem apresentar nenhuma anormalidade em seu funcionamento e indicação. Agora será discutido junto a equipe do suporte as ações realizadas, a falha que foi relatada e assim podendo definir novas ações até de verificação dos filtros, do scoop tube, etc.... Amanhã continua a análise da falha._x000a_"/>
    <s v="NÃO"/>
    <s v="Corretiva planejada"/>
    <s v="Indicador de Posição"/>
    <s v=" ZT-401 (Scoop Tube)"/>
    <x v="3"/>
    <x v="14"/>
    <s v="Transmissão de força"/>
    <s v="Verificações de Sinais e movimentação em campo."/>
    <d v="2021-02-11T13:00:00"/>
    <d v="2021-02-11T19:00:00"/>
    <d v="2021-02-10T16:30:00"/>
    <n v="6"/>
    <n v="20.499999999941792"/>
    <s v="NÃO"/>
    <x v="0"/>
    <s v="NÃO"/>
    <s v="Em análise"/>
    <s v="6.2-Causas Combinadas"/>
    <s v="Em análise"/>
    <s v="5.3-Causas combinadas"/>
    <x v="9"/>
    <s v="6-Verificação"/>
    <n v="26.499999999941792"/>
  </r>
  <r>
    <x v="3"/>
    <x v="8"/>
    <s v="OI 2024349338 C123101C - Análise de falha do SD 27/02/21 - Queda sem motivo_x000a_Fomos acionados pela operação por volta das 14h30, com a informação de havia ocorrido o TRIP do compressor com parada despressurizada e que estava com dificuldade de identificar a causa do TRIP. Com isso foi mobilizado o TM de automação, onde foi verificada a IHM, mas os alarmes já haviam sido resetados, verificado a tabela &quot;alarm log&quot; no SQL e só foram encontrados os alarmes identificado apenas o XS16 e XS17. Verificado o PES, sendo identificado apenas a chegada do XS-1231408C e XS-1231409C, aparentando que o trip partiu do CLP de controle da máquina. Verificado o arquivo de alarmes do SRV001A, e foi localizado apenas os alarmes XA-1231408C e XA-1231409C. O Supervirsor João passou a informação de que ao chegar no compressor identificou que a bomba de óleo e os periféricos, se encontravam em manual, sendo que estavam em automático antes da queda. Com base nessa informação foi verificado as lógicas de shutdown do CLP de interlock, onde foi identificado que o XS-16 é um dos iniciadores do trip Pressurizado e XS-17 é um dos iniciadores do trip Despressurizado e que vem do CLP de controle. Verificado a lógica de Output do CLP de controle, onde são gerados o XS-16 e XS-17 e junto com a lógica de automático dos ventiladores. Com isso, foi identificado que os ventiladores só passam para manual em uma das seguintes condições: 1- comando na IHM, 2- Falha na partida do ventilador, 3- Falha elétrica no ventilador, 4- Primeiro scan do CLP. Feito o levantamento de todos alarmes que geram o XS-16 A de parada pressurizada e comparado com os alarmes que geram o XS-17 de parada despressurizada, foi concluído que não possuem alarmes em comum. Continuará amanhã a análise no painel no campo._x000a_"/>
    <s v="sim"/>
    <s v="Corretiva"/>
    <s v="PLC"/>
    <s v="PN-C-123101C"/>
    <x v="3"/>
    <x v="23"/>
    <s v="Controle e monitoramento"/>
    <s v="Análise de histórico de alarmes e verificações em campo."/>
    <d v="2021-02-27T14:24:00"/>
    <d v="2021-02-27T18:30:00"/>
    <d v="2021-01-01T16:00:00"/>
    <n v="4.1000000000931323"/>
    <n v="1366.4000000000233"/>
    <s v="SIM"/>
    <x v="1"/>
    <s v="NÃO"/>
    <s v="Em análise"/>
    <s v="6.2-Causas Combinadas"/>
    <s v="Em análise"/>
    <s v="5.3-Causas combinadas"/>
    <x v="2"/>
    <s v="6-Verificação"/>
    <n v="1370.5000000001164"/>
  </r>
  <r>
    <x v="3"/>
    <x v="8"/>
    <s v="OI 2024349338 C123101C - Análise de falha do SD 27/02/21 - Queda sem motivo_x000a_[28/02] Verificado diagnostico da CPU dos CLPs de controle de todos compressores, e todos apresentam a mesma falha &quot;FATAL&quot; nos parâmetros &quot;System Bus Error&quot; e &quot;System Configuration Mismatch&quot;. Não sendo o causador do trip. Foi atualizado data e hora do CLP de controle e interlock do C-123101C, pois o mesmo se encontrava com a data 1/1/2000. Realizada a abertura do painel no campo e retirado cartão por cartão do versamax, encontrado óleo em 3 deles (11U214, 11U213, 11U315 imagens em anexo na OM), realizado a limpeza e reconectado. Ao retirar os cartões, foi verificado os alarmes que subiam na IHM, mas nenhum deles, gerou os mesmos alarmes da queda do compressor. Foi parada a lógica e iniciada denovo para verificar se houve algum restart no CLP, tanto na parada quanto na inicialização do CLP não foram os mesmos alarmes da queda._x000a_Alarmes que foram pegos no SLQ do horário da queda: XS_16_ACTIVE, XS_17_ACTIVE, XS_17_FIRST, H_09_M_ACTIVE, H_10_M_ACTIVE, H_11_M_ACTIVE, XS_23_ACTIVE e H_04_M_ACTIVE_x000a_Alarmes que foram gerados na parada do CLP: H_09_M_ACTIVE, H_10_M_ACTIVE, H_11_M_ACTIVE e XS_06_ACTIVE_x000a_Alarmes que foram gerados na inicialização do CLP: H_01_M_ACTIVE, H_02_M_ACTIVE, H_03_M_ACTIVE, H_04_M_ACTIVE, H_05_M_ACTIVE, H_09_M_ACTIVE, H_10_M_ACTIVE, H_11_M_ACTIVE, XS_24_ACTIVE e XS_17_ACTIVE_x000a_Verificado histórico pelos gráficos em anexo à OM, e não foi identificado nenhuma falha que gerasse sinal espúrio acima de 20mA ou abaixo de 4mA. Sendo assim, não gerando atuação do XS 16, XS17 ou alterando de automático para manual dos ventiladores. Obs. Esse compressor já teve trip por perda de comunicação entre o CLP e os REMOTE IO, por presença de óleo no painel."/>
    <s v="NÃO"/>
    <s v="Corretiva"/>
    <s v="PLC"/>
    <s v="PN-C-123101C"/>
    <x v="3"/>
    <x v="23"/>
    <s v="Controle e monitoramento"/>
    <s v="Realizada limpeza dos cartões e tentitivas de simular a falha que casou a queda. Análise prossegue  e máquina segue disponível"/>
    <d v="2021-02-28T08:00:00"/>
    <d v="2021-02-28T19:00:00"/>
    <d v="2021-02-27T18:30:00"/>
    <n v="10.999999999883585"/>
    <n v="13.5"/>
    <s v="NÃO"/>
    <x v="0"/>
    <s v="NÃO"/>
    <s v="Em análise"/>
    <s v="6.2-Causas Combinadas"/>
    <s v="Em análise"/>
    <s v="5.3-Causas combinadas"/>
    <x v="9"/>
    <s v="6-Verificação"/>
    <n v="24.499999999883585"/>
  </r>
  <r>
    <x v="3"/>
    <x v="8"/>
    <s v="OI 2024182369 - GiE_OI_FY-1237700A Limpar Elemento Filtrante_x000a_OI 2024182532 - GiE_OI_FY-1237701A Limpar Elemento Filtrante – PF: Suzuki_x000a_Após decisão da equipe de Engenharia na última Sexta-feira, hoje foi realizada a limpeza dos filtros Y das duas bombas de água do reciclo A para garantir confiabilidade à máquina ao longo da preventiva da máquina B. Atividade realizada com sucesso._x000a_"/>
    <s v="NÃO"/>
    <s v="Preventiva"/>
    <s v="FY-1237700A_x000a_FY-1237701A"/>
    <s v="Elemento filtrante"/>
    <x v="0"/>
    <x v="1"/>
    <s v="Injeção de água/vapor"/>
    <s v="Substituição dos elementos filtrantes"/>
    <d v="2021-02-01T14:30:00"/>
    <d v="2021-02-01T16:30:00"/>
    <d v="2021-01-27T16:30:00"/>
    <n v="2.0000000000582077"/>
    <n v="117.99999999994179"/>
    <s v="NÃO"/>
    <x v="0"/>
    <s v="NÃO"/>
    <s v="Manutenção preventiva"/>
    <s v="Manutenção preventiva"/>
    <s v="Manutenção preventiva"/>
    <s v="Manutenção preventiva"/>
    <x v="5"/>
    <s v="1-Substituição"/>
    <n v="120"/>
  </r>
  <r>
    <x v="3"/>
    <x v="8"/>
    <s v="OE 2024164838 - OI C-123701A # TRIP do compressor por baixa pressão sucção 1E2P - PF: Suzuki_x000a_Após conclusão da SGM MI 2021/0005 para implementação de delay no PIT-1237409A na Sexta-feira, hoje a alteração na lógica foi realizada com sucesso pelo TM Thiago. Atividade concluída._x000a_"/>
    <s v="sim"/>
    <s v="Corretiva"/>
    <s v="PIT-1237409A"/>
    <s v="Lógica"/>
    <x v="0"/>
    <x v="1"/>
    <s v="Controle e monitoramento"/>
    <s v="Correção da lógica"/>
    <d v="2021-02-01T07:00:00"/>
    <d v="2021-02-01T11:00:00"/>
    <d v="2021-02-01T16:30:00"/>
    <n v="4.0000000001164153"/>
    <n v="-9.5000000000582077"/>
    <s v="NÃO"/>
    <x v="0"/>
    <s v="NÃO"/>
    <s v="3-Falha na Instrumentação"/>
    <s v="3.1-Falha de Controle"/>
    <s v="4-Gestão"/>
    <s v="3.0-Geral"/>
    <x v="2"/>
    <s v="7-Serviço"/>
    <n v="-5.4999999999417923"/>
  </r>
  <r>
    <x v="3"/>
    <x v="8"/>
    <s v="OM 2023971240 - MANUT PREV RAQUETEAMENTO C-123701B – PF: Suzuki_x000a_Hoje pela manhã foi levado ao conhecimento gerencial a situação de interferência das plataformas fixas montadas ao redor do compressor que identificamos no final de semana. Com apoio dos TMs de Mecânica, verificamos que é inviável realizar a preventiva com estas plataformas fixas montadas. Não haverá espaço para trabalhar, remover pistões, abrir tampas, remover válvulas, etc. Ger. Amauri e Flaviano foram ao campo para confirmar o problema conosco. Foi então envolvido pessoal da ETM, TM Davi e GPI para planejar o que deverá ser removido e o que poderá ser apenas ajustado. Atividades de adequação iniciaram no período da tarde e fomos informados no final do dia que já é possível iniciar o raqueteamento amanhã. _x000a_[02/02] Raqueteamento realizado com sucesso, finalizado no início da tarde. Em seguida, equipe de andaimes entrou realizando adequações para o início da preventiva._x000a_"/>
    <s v="NÃO"/>
    <s v="Preventiva"/>
    <s v="Preventiva"/>
    <s v="Preventiva"/>
    <x v="0"/>
    <x v="7"/>
    <m/>
    <s v="Preventiva - Raqueteamento"/>
    <d v="2021-02-02T09:15:00"/>
    <d v="2021-02-02T14:30:00"/>
    <d v="2021-01-31T15:54:00"/>
    <n v="5.25"/>
    <n v="41.349999999976717"/>
    <s v="NÃO"/>
    <x v="0"/>
    <s v="NÃO"/>
    <s v="Manutenção preventiva"/>
    <s v="Manutenção preventiva"/>
    <s v="Manutenção preventiva"/>
    <s v="Manutenção preventiva"/>
    <x v="5"/>
    <s v="10-Revisão geral"/>
    <n v="46.599999999976717"/>
  </r>
  <r>
    <x v="3"/>
    <x v="8"/>
    <s v="OM 2023971252 - MANUT PREV C-123701B 16.000 – PF: Suzuki_x000a_OM 2021386761 - AQ-C-123701B-02 -FALHA NO AQUECEDOR_x000a_OI 2024320424 C-123701B - Atividades complementares preventiva 16Mil_x000a_Hoje equipe da NEAC acompanhou de perto o raqueteamento do compressor e os ajustes nos andaimes. Também foi transportado para área operacional as ferramentas especiais para desmontagem da máquina. Ainda não foi possível emitir a curva S hoje, mas o GPI está trabalhando em cima disso para começar a emitir amanhã._x000a_[03/01] Hoje iniciamos a preventiva propriamente dita pelas nossas equipes técnicas. Foi realizado a remoção e encaminhamento dos dois ventiladores do permutador do sistema de refrigeração P-12371B-02 para manutenção em oficina. Realizado abertura de todas as tampas do compressor juntamente com a remoção de todos os Hydrocons. Retirado também o torque das tampas das válvulas. Removidas tampas do engaxetamento e pré-engaxetamento. Acordado com GPI a emissão das curva S de acompanhamento todos os dias as 10h00. Atividade prossegue amanhã, compressor segue indisponível."/>
    <s v="NÃO"/>
    <s v="Preventiva"/>
    <s v="Preventiva"/>
    <s v="Preventiva"/>
    <x v="0"/>
    <x v="7"/>
    <m/>
    <s v="Preventiva - Revisão geral"/>
    <d v="2021-02-03T08:00:00"/>
    <d v="2021-02-03T17:00:00"/>
    <d v="2021-02-02T14:30:00"/>
    <n v="9"/>
    <n v="17.500000000116415"/>
    <s v="NÃO"/>
    <x v="0"/>
    <s v="NÃO"/>
    <s v="Manutenção preventiva"/>
    <s v="Manutenção preventiva"/>
    <s v="Manutenção preventiva"/>
    <s v="Manutenção preventiva"/>
    <x v="5"/>
    <s v="10-Revisão geral"/>
    <n v="26.500000000116415"/>
  </r>
  <r>
    <x v="3"/>
    <x v="8"/>
    <s v="OM 2023971252 - MANUT PREV C-123701B 16.000 – PF: Suzuki_x000a_OM 2021386761 - AQ-C-123701B-02 -FALHA NO AQUECEDOR_x000a_OI 2024320424 C-123701B - Atividades complementares preventiva 16Mil_x000a_ [04/01] Dado continuidade na preventiva. Iniciado a revisão geral dos ventiladores em oficina, foi sinalizado que será necessário fazer manutenções estrutural devido a degradação/quebra das grades de proteção dos ventiladores, já está sendo providenciado material juntamente com a programação para confecção das telas novas. Em alinhamento com supervisor Aoki a estratégia é absorver essa corretiva dentro do prazo da preventiva. Realizado também a remoção das 20 válvulas de sucção e descarga para oficina, foi feita pré-avaliação das tampas onde foi verificado que não há danos, com isso, não haverá necessidade de realizar nenhum tipo de usinagem. Em campo foi realizado a limpeza de 11 gaiolas e de suas respectivas tampas. A equipe de instrumentação não conseguiu atuar na preventiva hoje devido a prioridade na slide valve do propano B e no WHRU do TGD. Curva de S de acompanhamento foi emitida hoje as 10h00 com avanço de 14% de realização. Atividades prosseguem amanhã.   _x000a_"/>
    <s v="NÃO"/>
    <s v="Preventiva"/>
    <s v="Preventiva"/>
    <s v="Preventiva"/>
    <x v="0"/>
    <x v="7"/>
    <m/>
    <s v="Preventiva - Revisão geral"/>
    <d v="2021-02-04T08:00:00"/>
    <d v="2021-02-04T17:00:00"/>
    <d v="2021-02-03T17:00:00"/>
    <n v="9"/>
    <n v="15"/>
    <s v="NÃO"/>
    <x v="0"/>
    <s v="NÃO"/>
    <s v="Manutenção preventiva"/>
    <s v="Manutenção preventiva"/>
    <s v="Manutenção preventiva"/>
    <s v="Manutenção preventiva"/>
    <x v="5"/>
    <s v="10-Revisão geral"/>
    <n v="24"/>
  </r>
  <r>
    <x v="3"/>
    <x v="8"/>
    <s v="OM 2023971252 - MANUT PREV C-123701B 16.000 – PF: Suzuki_x000a_OM 2021386761 - AQ-C-123701B-02 -FALHA NO AQUECEDOR_x000a_OI 2024320424 C-123701B - Atividades complementares preventiva 16Mil_x000a_ [05/02] Dado continuidade na preventiva do compressor. Realizada medição do espaço nocivo juntamente com desalinhamento das hastes dos quatro cilindros; retirados os instrumentos de responsabilidade da NEAC para calibração externa, os mesmos serão coletados na segunda-feira; realizado a limpeza das 20 gaiolas das válvulas de sucção e descarga. A empresa Hoerberger fez coleta na parte da tarde das 20 válvulas e dos 10 Hydrocons para revisão em fabrica. Atividade prossegue amanhã_x000a_"/>
    <s v="NÃO"/>
    <s v="Preventiva"/>
    <s v="Preventiva"/>
    <s v="Preventiva"/>
    <x v="0"/>
    <x v="7"/>
    <m/>
    <s v="Preventiva - Revisão geral"/>
    <d v="2021-02-05T08:00:00"/>
    <d v="2021-02-05T17:00:00"/>
    <d v="2021-02-04T17:00:00"/>
    <n v="9"/>
    <n v="15"/>
    <s v="NÃO"/>
    <x v="0"/>
    <s v="NÃO"/>
    <s v="Manutenção preventiva"/>
    <s v="Manutenção preventiva"/>
    <s v="Manutenção preventiva"/>
    <s v="Manutenção preventiva"/>
    <x v="5"/>
    <s v="10-Revisão geral"/>
    <n v="24"/>
  </r>
  <r>
    <x v="3"/>
    <x v="8"/>
    <s v="OM 2023971252 - MANUT PREV C-123701B 16.000 – PF: Suzuki_x000a_OM 2021386761 - AQ-C-123701B-02 -FALHA NO AQUECEDOR_x000a_OI 2024320424 C-123701B - Atividades complementares preventiva 16Mil_x000a_ [06/02] Dado continuidade na preventiva da instrumentação com apoio da equipe da LIGA. Pela instrumentação, foi realizado preventiva nos TIT´s-1237-204/205/209/211; e nas XVs-204 e XV-208, foram trocadas todas as microswitch internas e também as reguladoras de ar, pelo modelo novo de corpo de metal. Realizado reaperto limpeza e reaperto nas caixas de junção de campo CJSD-1237001 e CJD-1237003, nesta caixa foi verificada a presença de bastante umidade no interior. Foi realizada limpeza geral com limpa contato e reapertado todas as conexões, orientado a equipe para instalar torofita em todas as caixas de junção de campo. Tivemos uas XV´s-206 e 210 que foram liberadas pela OP devido a passagem pela válvula manual. Pela mecânica, foi realizada preventiva geral no ventilador VE-123716B-B, ajustado ângulo das pás; feito correção de alinhamento; reaperto geral nos parafusos da estrutura; medição de folga do mancal e do motor; montada e tensionada a correia. Para realização dessas atividades foram necessárias retirar os seguintes materiais do almoxarifado: NM 11.787.461 – Kit manut. p/válv. termost. Amot - Reserva 100176163-1 – 01 unidades; NM 10.304.913 - Sensor prox. magnético dist.:2,5mm – Reserva 100176163-2 - 04 unidades; NM 10.304.913 - Sensor prox. magnético dist.:2,5mm – Reserva 100176163-3 - 04 unidades; NM 11.846.179 - Corpo espec. p/válv.solenóide Westlock - Reserva 100176163-4 - 04 unidades; NM 10.0176.163 Filtro ar compr. 5mic 300psi NPT-fe 1/4&quot; Reserva 100176163-5 - 04 unidades_x000a_"/>
    <s v="NÃO"/>
    <s v="Preventiva"/>
    <s v="Preventiva"/>
    <s v="Preventiva"/>
    <x v="0"/>
    <x v="7"/>
    <m/>
    <s v="Preventiva - Revisão geral"/>
    <d v="2021-02-06T08:00:00"/>
    <d v="2021-02-06T17:00:00"/>
    <d v="2021-02-05T17:00:00"/>
    <n v="9"/>
    <n v="15"/>
    <s v="NÃO"/>
    <x v="0"/>
    <s v="NÃO"/>
    <s v="Manutenção preventiva"/>
    <s v="Manutenção preventiva"/>
    <s v="Manutenção preventiva"/>
    <s v="Manutenção preventiva"/>
    <x v="5"/>
    <s v="10-Revisão geral"/>
    <n v="24"/>
  </r>
  <r>
    <x v="3"/>
    <x v="8"/>
    <s v="OM 2023971252 - MANUT PREV C-123701B 16.000 – PF: Suzuki_x000a_OM 2021386761 - AQ-C-123701B-02 -FALHA NO AQUECEDOR_x000a_OI 2024320424 C-123701B - Atividades complementares preventiva 16Mil_x000a_ [07/02] Dado andamento na preventiva do compressor. Hoje tivemos atuação da equipe de mecânica no ventilador VE-123717B-B, foi ajustado ângulo das pás; feito a correção de alinhamento; reaperto geral nos parafusos da estrutura; medição de folga do mancal e do motor; e seguida montada e tensionada a correia. TMs informaram que a polia motora apresentou desgaste, verificamos que não temos esse material no estoque para troca, porém temos pedido PC 4510697404 emitido com data de remessa para dia 19/02/21. Com ausência do material a polia original foi recomposta, pois não há problemas em operar com ela, conforme informado pelos mecânicos. Atividade prossegue amanhã._x000a_"/>
    <s v="NÃO"/>
    <s v="Preventiva"/>
    <s v="Preventiva"/>
    <s v="Preventiva"/>
    <x v="0"/>
    <x v="7"/>
    <m/>
    <s v="Preventiva - Revisão geral"/>
    <d v="2021-02-07T08:00:00"/>
    <d v="2021-02-07T17:00:00"/>
    <d v="2021-02-06T17:00:00"/>
    <n v="9"/>
    <n v="15"/>
    <s v="NÃO"/>
    <x v="0"/>
    <s v="NÃO"/>
    <s v="Manutenção preventiva"/>
    <s v="Manutenção preventiva"/>
    <s v="Manutenção preventiva"/>
    <s v="Manutenção preventiva"/>
    <x v="5"/>
    <s v="10-Revisão geral"/>
    <n v="24"/>
  </r>
  <r>
    <x v="3"/>
    <x v="8"/>
    <s v="OM 2023971252 - MANUT PREV C-123701B 16.000 – PF: Suzuki_x000a_OM 2021386761 - AQ-C-123701B-02 -FALHA NO AQUECEDOR_x000a_OI 2024320424 C-123701B - Atividades complementares preventiva 16Mil_x000a_ [08/02] Segue em andamento a realização da preventiva do compressor sendo realizada a remoção dos pistões dos 4 estágios, foi iniciada a lapidação da sede das válvulas e da sede das tampas e iniciada a desmontagem das tampas do sistema de arrefecimento nos blocos. Nas medições das folgas pistão X camisa somente o 2E2P apresentou desgaste porém sem apresentar danos no compressor, maiores detalhes a Equipe da NEAC está relatando em RDO para a fiscalização. _x000a_Foi iniciada a preventiva no motor principal do compressor o qual foi megado e medido sua resistência ôhmica e não encontrada anormalidade. Equipe identificou a conexão de um cabo de ligação com bastante oxidação, o qual foi removido para tratamento e reconexão amanhã._x000a_"/>
    <s v="NÃO"/>
    <s v="Preventiva"/>
    <s v="Preventiva"/>
    <s v="Preventiva"/>
    <x v="0"/>
    <x v="7"/>
    <m/>
    <s v="Preventiva - Revisão geral"/>
    <d v="2021-02-08T08:00:00"/>
    <d v="2021-02-08T17:00:00"/>
    <d v="2021-02-07T17:00:00"/>
    <n v="9"/>
    <n v="15"/>
    <s v="NÃO"/>
    <x v="0"/>
    <s v="NÃO"/>
    <s v="Manutenção preventiva"/>
    <s v="Manutenção preventiva"/>
    <s v="Manutenção preventiva"/>
    <s v="Manutenção preventiva"/>
    <x v="5"/>
    <s v="10-Revisão geral"/>
    <n v="24"/>
  </r>
  <r>
    <x v="3"/>
    <x v="8"/>
    <s v="OM 2023971252 - MANUT PREV C-123701B 16.000 – PF: Suzuki_x000a_OM 2021386761 - AQ-C-123701B-02 -FALHA NO AQUECEDOR_x000a_OI 2024320424 C-123701B - Atividades complementares preventiva 16Mil_x000a_ [09/02] Finalizada a preventiva do motor sendo limpa a conexão do cabo e medições do motor. Realizada a desmontagem das 4 bielas, removido todos os engaxetamentos, pré engaxetamentos e raspadores, iniciada a limpeza dos pistões e camisas. Iniciada a verificação do dimensional do primeiro mancal lado LA e da biela do 1E2P._x000a_"/>
    <s v="NÃO"/>
    <s v="Preventiva"/>
    <s v="Preventiva"/>
    <s v="Preventiva"/>
    <x v="0"/>
    <x v="7"/>
    <m/>
    <s v="Preventiva - Revisão geral"/>
    <d v="2021-02-09T08:00:00"/>
    <d v="2021-02-09T17:00:00"/>
    <d v="2021-02-08T17:00:00"/>
    <n v="9"/>
    <n v="15"/>
    <s v="NÃO"/>
    <x v="0"/>
    <s v="NÃO"/>
    <s v="Manutenção preventiva"/>
    <s v="Manutenção preventiva"/>
    <s v="Manutenção preventiva"/>
    <s v="Manutenção preventiva"/>
    <x v="5"/>
    <s v="10-Revisão geral"/>
    <n v="24"/>
  </r>
  <r>
    <x v="3"/>
    <x v="8"/>
    <s v="OM 2023971252 - MANUT PREV C-123701B 16.000 – PF: Suzuki_x000a_OM 2021386761 - AQ-C-123701B-02 -FALHA NO AQUECEDOR_x000a_OI 2024320424 C-123701B - Atividades complementares preventiva 16Mil_x000a_ [10/02] Parte Elétrica: Realizada a boroscopia no motor principal não sendo observado anormalidades. Parte Mecânica:  Finalizada a inspeção dos mancais fixos, realizada o controle dimensional de em três bielas, realizado o controle dimensional de todas as hastes, substituído os internos dos raspadores de óleo, substituídos os internos do pré engaxetamento e realizada a lapidação da sede e tampa da válvula de descarga 1E2P._x000a_"/>
    <s v="NÃO"/>
    <s v="Preventiva"/>
    <s v="Preventiva"/>
    <s v="Preventiva"/>
    <x v="0"/>
    <x v="7"/>
    <m/>
    <s v="Preventiva - Revisão geral"/>
    <d v="2021-02-10T08:00:00"/>
    <d v="2021-02-10T17:00:00"/>
    <d v="2021-02-09T17:00:00"/>
    <n v="9"/>
    <n v="15"/>
    <s v="NÃO"/>
    <x v="0"/>
    <s v="NÃO"/>
    <s v="Manutenção preventiva"/>
    <s v="Manutenção preventiva"/>
    <s v="Manutenção preventiva"/>
    <s v="Manutenção preventiva"/>
    <x v="5"/>
    <s v="10-Revisão geral"/>
    <n v="24"/>
  </r>
  <r>
    <x v="3"/>
    <x v="8"/>
    <s v="OM 2023971252 - MANUT PREV C-123701B 16.000 – PF: Suzuki_x000a_OM 2021386761 - AQ-C-123701B-02 -FALHA NO AQUECEDOR_x000a_OI 2024320424 C-123701B - Atividades complementares preventiva 16Mil_x000a_ [11/02] Elétrica: Iniciada manutenção corretiva no aquecedor de água sendo removido do campo para manutenção em bancada. _x000a_Mecânica: Realizado o registro da deflexão do virabrequim, limpeza interna do cárter, realizado o dimensional de todos os colos de biela, inspeção e verificação da folga radial de todas as cruzetas através de calibrador de folga, realizado o dimensional da camisa de todos os cilindros e dos anéis de compressão e guia de todos os cilindros, retirada de todas as tampas laterais da câmera de refrigeração dos cilindros, realizada a lapidação da sede e tampa de válvula do cilindro 1° est. P1 e iniciado inspeção dos flanges do acoplamento haste x cruzeta. Foi identificado uma divergência no engaxetamento dos cilindros do processo 2 sendo que um corpo do engaxetamento veio sem os internos e é um engaxetamento usado. O comprimento do corpo do engaxetamento é diferente em ambos os cilindros que será melhor avaliado amanhã._x000a_"/>
    <s v="NÃO"/>
    <s v="Preventiva"/>
    <s v="Preventiva"/>
    <s v="Preventiva"/>
    <x v="0"/>
    <x v="7"/>
    <m/>
    <s v="Preventiva - Revisão geral"/>
    <d v="2021-02-11T08:00:00"/>
    <d v="2021-02-11T17:00:00"/>
    <d v="2021-02-10T17:00:00"/>
    <n v="9"/>
    <n v="15"/>
    <s v="NÃO"/>
    <x v="0"/>
    <s v="NÃO"/>
    <s v="Manutenção preventiva"/>
    <s v="Manutenção preventiva"/>
    <s v="Manutenção preventiva"/>
    <s v="Manutenção preventiva"/>
    <x v="5"/>
    <s v="10-Revisão geral"/>
    <n v="24"/>
  </r>
  <r>
    <x v="3"/>
    <x v="8"/>
    <s v="OM 2023971252 - MANUT PREV C-123701B 16.000 – PF: Suzuki_x000a_OM 2021386761 - AQ-C-123701B-02 -FALHA NO AQUECEDOR_x000a_OI 2024320424 C-123701B - Atividades complementares preventiva 16Mil_x000a_ [12/02] Elétrica: Realizada limpeza e inspeção no aquecedor sendo identificador resistor queimado e iniciada a substituição;_x000a_Mecânica: Concluída lapidação da sede e tampa de válvulas, finalizado o LP realizado nas hastes e pistões, realizado o dimensional de todos os pistões dos cilindros, segue em andamento a limpeza da câmera de refrigeração dos cilindros, realizada a montagem da caixa do raspador de óleo dos cilindros do processo 1, montagem do engaxetamento dos cilindros do processo 1, montagem do pre-engaxetamento dos cilindros processo 1, realizado o registro da folga axial do compressor e realizada a montagem da biela do 2° est. Processo 2._x000a_"/>
    <s v="NÃO"/>
    <s v="Preventiva"/>
    <s v="Preventiva"/>
    <s v="Preventiva"/>
    <x v="0"/>
    <x v="7"/>
    <m/>
    <s v="Preventiva - Revisão geral"/>
    <d v="2021-02-12T08:00:00"/>
    <d v="2021-02-12T17:00:00"/>
    <d v="2021-02-11T17:00:00"/>
    <n v="9"/>
    <n v="15"/>
    <s v="NÃO"/>
    <x v="0"/>
    <s v="NÃO"/>
    <s v="Manutenção preventiva"/>
    <s v="Manutenção preventiva"/>
    <s v="Manutenção preventiva"/>
    <s v="Manutenção preventiva"/>
    <x v="5"/>
    <s v="10-Revisão geral"/>
    <n v="24"/>
  </r>
  <r>
    <x v="3"/>
    <x v="8"/>
    <s v="OM 2023971252 - MANUT PREV C-123701B 16.000 – PF: Suzuki_x000a_OM 2021386761 - AQ-C-123701B-02 -FALHA NO AQUECEDOR_x000a_OI 2024320424 C-123701B - Atividades complementares preventiva 16Mil_x000a_ [13/02] Pela mecânica, em continuidade a manutenção do compressor,  hoje foram limpos e escovados  os parafusos das tampas e  instaladas as 4 tampas da galeria de refrigeração do bloco do 2º estágio 2º processo. _x000a_Pela Elétrica foi retirado o Rele do motor principal e iniciada a manutenção preventiva em bancada, segue amanhã._x000a_"/>
    <s v="NÃO"/>
    <s v="Preventiva"/>
    <s v="Preventiva"/>
    <s v="Preventiva"/>
    <x v="0"/>
    <x v="7"/>
    <m/>
    <s v="Preventiva - Revisão geral"/>
    <d v="2021-02-13T08:00:00"/>
    <d v="2021-02-13T17:00:00"/>
    <d v="2021-02-12T17:00:00"/>
    <n v="9"/>
    <n v="15"/>
    <s v="NÃO"/>
    <x v="0"/>
    <s v="NÃO"/>
    <s v="Manutenção preventiva"/>
    <s v="Manutenção preventiva"/>
    <s v="Manutenção preventiva"/>
    <s v="Manutenção preventiva"/>
    <x v="5"/>
    <s v="10-Revisão geral"/>
    <n v="24"/>
  </r>
  <r>
    <x v="3"/>
    <x v="8"/>
    <s v="OM 2023971252 - MANUT PREV C-123701B 16.000 – PF: Suzuki_x000a_OM 2021386761 - AQ-C-123701B-02 -FALHA NO AQUECEDOR_x000a_OI 2024320424 C-123701B - Atividades complementares preventiva 16Mil_x000a_ [14/02] Pela mecânica, em continuidade a manutenção do compressor foram instaladas as tampas restante das galerias de refrigeração ( 4 do 1º estágio 1º processo, 4 do 2º estágio 1º processo e 2 do 1º estágio 2º processo). _x000a_Hoje a Elétrica concluiu a manutenção preventiva do Relé disponibilizando para a CCT instalar amanhã 15/02. _x000a_"/>
    <s v="NÃO"/>
    <s v="Preventiva"/>
    <s v="Preventiva"/>
    <s v="Preventiva"/>
    <x v="0"/>
    <x v="7"/>
    <m/>
    <s v="Preventiva - Revisão geral"/>
    <d v="2021-02-14T08:00:00"/>
    <d v="2021-02-14T17:00:00"/>
    <d v="2021-02-13T17:00:00"/>
    <n v="9"/>
    <n v="15"/>
    <s v="NÃO"/>
    <x v="0"/>
    <s v="NÃO"/>
    <s v="Manutenção preventiva"/>
    <s v="Manutenção preventiva"/>
    <s v="Manutenção preventiva"/>
    <s v="Manutenção preventiva"/>
    <x v="5"/>
    <s v="10-Revisão geral"/>
    <n v="24"/>
  </r>
  <r>
    <x v="3"/>
    <x v="8"/>
    <s v="OM 2023971252 - MANUT PREV C-123701B 16.000 – PF: Suzuki_x000a_OM 2021386761 - AQ-C-123701B-02 -FALHA NO AQUECEDOR_x000a_OI 2024320424 C-123701B - Atividades complementares preventiva 16Mil_x000a_ [15/02] A Neac não conseguiu mobilizar mais equipe para recuperar a curva, Supervisor Aoki  está em contato cobrando,  Antonio Jorge (Neac) está na unidade. _x000a_Estendida  carga  horaria segunda e quarta-feira da Neac e LIGA até as 19hs para recuperar o atraso, Solicitado trabalhar na terça não foi aceito pela Nea._x000a_Hoje recebemos as válvulas que estavam em manutenção na Hoerbiger, nota fiscal enviado via e-mail para Antonino._x000a_Desraqueteamento previsto para sexta feira, mas quarta feira devemos avaliar melhor o cenário, pelos comentários do Tec. da NeaC o prazo está apertado devido a dificuldades na montagem._x000a_Supervisor Aoki acompanhando e buscando alternativas para recuperação, mas vamos nos atentar a segurança e qualidade._x000a_"/>
    <s v="NÃO"/>
    <s v="Preventiva"/>
    <s v="Preventiva"/>
    <s v="Preventiva"/>
    <x v="0"/>
    <x v="7"/>
    <m/>
    <s v="Preventiva - Revisão geral"/>
    <d v="2021-02-15T08:00:00"/>
    <d v="2021-02-15T17:00:00"/>
    <d v="2021-02-14T17:00:00"/>
    <n v="9"/>
    <n v="15"/>
    <s v="NÃO"/>
    <x v="0"/>
    <s v="NÃO"/>
    <s v="Manutenção preventiva"/>
    <s v="Manutenção preventiva"/>
    <s v="Manutenção preventiva"/>
    <s v="Manutenção preventiva"/>
    <x v="5"/>
    <s v="10-Revisão geral"/>
    <n v="24"/>
  </r>
  <r>
    <x v="3"/>
    <x v="8"/>
    <s v="OM 2023971252 - MANUT PREV C-123701B 16.000 – PF: Suzuki_x000a_OM 2021386761 - AQ-C-123701B-02 -FALHA NO AQUECEDOR_x000a_OI 2024320424 C-123701B - Atividades complementares preventiva 16Mil_x000a_ [17/02] Atividades realizadas:  Concluindo limpeza do cárter , Instalação das tampas superiores do cárter , Limpeza do filtro &quot;Y&quot; do sistema de lubrificação do compressor , Montagem das tampas das válvulas de descarga do 2° est. P2, Montagem das válvulas de descarga do 1° est. P1, Concluindo montagem das válvulas de descarga 2° est. P1, Montagem da haste/pistão do 1° est. P2, Aplicado torque no acoplamento da haste do pistão acima, Registro da folga radial do pistão do 1° est. P2, Verificado o espaço nocivo do pistão acima lado do cárter , Montagem da haste/pistão do 2° est. P2, Limpeza do reservatório de óleo hidráulico do HydroCom_x000a_Recebemos em os instrumentos que estavam em calibração externa e foram instalados, pendente loop teste com PLC/ IHM_x000a_"/>
    <s v="NÃO"/>
    <s v="Preventiva"/>
    <s v="Preventiva"/>
    <s v="Preventiva"/>
    <x v="0"/>
    <x v="7"/>
    <m/>
    <s v="Preventiva - Revisão geral"/>
    <d v="2021-02-17T08:00:00"/>
    <d v="2021-02-17T17:00:00"/>
    <d v="2021-02-15T17:00:00"/>
    <n v="9"/>
    <n v="39"/>
    <s v="NÃO"/>
    <x v="0"/>
    <s v="NÃO"/>
    <s v="Manutenção preventiva"/>
    <s v="Manutenção preventiva"/>
    <s v="Manutenção preventiva"/>
    <s v="Manutenção preventiva"/>
    <x v="5"/>
    <s v="10-Revisão geral"/>
    <n v="48"/>
  </r>
  <r>
    <x v="3"/>
    <x v="8"/>
    <s v="OM 2023971252 - MANUT PREV C-123701B 16.000 – PF: Suzuki_x000a_OM 2021386761 - AQ-C-123701B-02 -FALHA NO AQUECEDOR_x000a_OI 2024320424 C-123701B - Atividades complementares preventiva 16Mil_x000a_ [18/02] Segue em andamento preventiva no compressor de reciclo B da fase I. Pela mecânica, realizado o registro da folga radial do pistão do 2° est. P2; verificado o espaço nocivo do pistão 2° est. P2; Registro do desalinhado da haste do pistão 2° est. P2; Montagem do cabeçote externo dos cilindros do processo 2; Montagem da haste/pistão dos cilindros do P1; Torque no acoplamento da haste do pistão dos cilindros do P1; Instalação das tampas de válvula dos cilindros do P1; Instalação das tampas de válvula do cilindro 1° est. P2; Aplicado torque na tampa de válvula, parafuso de aperto e porcas castelo de todas as válvulas de descarga dos dois processos. Também foi realizada a montagem motores, pás dos ventiladores em oficina ficando tudo pronto para instalação em campo amanhã. Pela instrumentação, dado continuidade na instalação dos instrumentos com interligação elétrica. Pela elétrica, foi realizado em oficina adaptação nas conexões do aquecedor e trocadas as resistências queimadas, o equipamento está pronto para reinstalação em campo amanhã. Previsto para amanhã loop teste dos instrumentos, montagem dos ventiladores do permutador de água e reinstalação do aquecedor._x000a_"/>
    <s v="NÃO"/>
    <s v="Preventiva"/>
    <s v="Preventiva"/>
    <s v="Preventiva"/>
    <x v="0"/>
    <x v="7"/>
    <m/>
    <s v="Preventiva - Revisão geral"/>
    <d v="2021-02-18T08:00:00"/>
    <d v="2021-02-18T17:00:00"/>
    <d v="2021-02-17T17:00:00"/>
    <n v="9"/>
    <n v="15"/>
    <s v="NÃO"/>
    <x v="0"/>
    <s v="NÃO"/>
    <s v="Manutenção preventiva"/>
    <s v="Manutenção preventiva"/>
    <s v="Manutenção preventiva"/>
    <s v="Manutenção preventiva"/>
    <x v="5"/>
    <s v="10-Revisão geral"/>
    <n v="24"/>
  </r>
  <r>
    <x v="3"/>
    <x v="8"/>
    <s v="OM 2023971252 - MANUT PREV C-123701B 16.000 – PF: Suzuki_x000a_OM 2021386761 - AQ-C-123701B-02 -FALHA NO AQUECEDOR_x000a_OI 2024320424 C-123701B - Atividades complementares preventiva 16Mil_x000a_ [19/02] Segue em andamento preventiva no compressor de reciclo B da fase I. Pela mecânica, montado os dois ventiladores do P-02 no campo, feita a limpeza trocador e no tanque; montado as telas de proteção superior e inferior; monta as linhas de entrada e saída pela caldeiraria; recomposto 500 litros de água no sistema. Feito também o registrado da folga radial do pistão dos cilindros do P1; montado cabeçote externo dos cilindros P1; verificado o desalinhado da haste dos cilindros P1; registrado espaço nocivo dos cilindros P1; efetuado correção do desalinhado da haste do pistão do cilindro 1° est. P2; montado as válvulas de sucção de todos os estágios; montado as tampas das válvulas de todos os estágios; efetuado torque nas válvulas e tampas; feita a instalação do Hydrocom de todos os cilindros. Pela instrumentação, dado continuidade na instalação dos instrumentos e loop teste das malhas. Pela elétrica, foi recomposto o aquecedor em campo, ficou para amanhã a ligação dos cabos de alimentação. Revisado a curva S com replanejamento de entrega do compressor no dia 24/02. Atividades prosseguem amanhã com apoio da NEA e LIGA._x000a_"/>
    <s v="NÃO"/>
    <s v="Preventiva"/>
    <s v="Preventiva"/>
    <s v="Preventiva"/>
    <x v="0"/>
    <x v="7"/>
    <m/>
    <s v="Preventiva - Revisão geral"/>
    <d v="2021-02-19T08:00:00"/>
    <d v="2021-02-19T17:00:00"/>
    <d v="2021-02-18T17:00:00"/>
    <n v="9"/>
    <n v="15"/>
    <s v="NÃO"/>
    <x v="0"/>
    <s v="NÃO"/>
    <s v="Manutenção preventiva"/>
    <s v="Manutenção preventiva"/>
    <s v="Manutenção preventiva"/>
    <s v="Manutenção preventiva"/>
    <x v="5"/>
    <s v="10-Revisão geral"/>
    <n v="24"/>
  </r>
  <r>
    <x v="3"/>
    <x v="8"/>
    <s v="OM 2023971252 - MANUT PREV C-123701B 16.000 – PF: Suzuki_x000a_OM 2021386761 - AQ-C-123701B-02 -FALHA NO AQUECEDOR_x000a_OI 2024320424 C-123701B - Atividades complementares preventiva 16Mil_x000a_ [20/02] Dado prosseguimento na preventiva o compressor. Pela mecânica, foi concluindo a instalação do hydrocom com a ligação das mangueiras hidráulica e os tubing de vent; feito o registro do alinhamento do motor x compressor; retirado o carretel do acoplamento; feito teste em vazio do motor elétrico para verificar o centro magnético; efetuado a medição do gap do acoplamento, constatado a necessidade de corrigir o gap conforme orientação do fabricante. Essa atividade será realizada na segunda-feira com apoio do eng. Boito. Pela instrumentação: feita a ligação dos hydrocoms, não finalizada devido aos testes de centro magnético pela mecânica. Pela elétrica, foi religado os cabos do aquecedor e também montado o sensor de temperatura do mesmo. Atividades prosseguem amanhã._x000a_Obs.: Criado reserva Nº 99949575-62 para 200 litros do NM 11.214.669 Água deionizada bb c/20L; _x000a_Obs.: Criado reserva Nº 99949575-61 para 4 unidades do NM 11.305.274 Elemento p/compr. NEUMAN_x000a_"/>
    <s v="NÃO"/>
    <s v="Preventiva"/>
    <s v="Preventiva"/>
    <s v="Preventiva"/>
    <x v="0"/>
    <x v="7"/>
    <m/>
    <s v="Preventiva - Revisão geral"/>
    <d v="2021-02-20T08:00:00"/>
    <d v="2021-02-20T17:00:00"/>
    <d v="2021-02-19T17:00:00"/>
    <n v="9"/>
    <n v="15"/>
    <s v="NÃO"/>
    <x v="0"/>
    <s v="NÃO"/>
    <s v="Manutenção preventiva"/>
    <s v="Manutenção preventiva"/>
    <s v="Manutenção preventiva"/>
    <s v="Manutenção preventiva"/>
    <x v="5"/>
    <s v="10-Revisão geral"/>
    <n v="24"/>
  </r>
  <r>
    <x v="3"/>
    <x v="8"/>
    <s v="OM 2023971252 - MANUT PREV C-123701B 16.000 – PF: Suzuki_x000a_OM 2021386761 - AQ-C-123701B-02 -FALHA NO AQUECEDOR_x000a_OI 2024320424 C-123701B - Atividades complementares preventiva 16Mil_x000a_ [21/02] Dado continuidade na preventiva do compressor. Pela mecânica, foi efetuado a preventiva do ventilador VE-123717B-A, foi realizada a troca de correia; verificado o alinhamento; ajustado ângulo de pás; tensionado a correia; feito reaperto geral de motor, mancal torpedo, ventilador e da estrutura. Pela instrumentação, dado continuidade na ligação das válvulas do hydrocon, foram ligadas mais quatro válvulas hoje. Ficaram pendente três válvulas devido a alguns esclarecimentos junto a NEAC, a válvula 4.2 está com terminal de fixação do cabo danificado, e as válvulas 3.2 e 3.4 na avaliação da equipe foram montadas invertidas, amanhã vamos esclarecer essas dúvidas junto a NEAC e finalizar todas ligações.  Atividades prosseguem amanhã._x000a_"/>
    <s v="NÃO"/>
    <s v="Preventiva"/>
    <s v="Preventiva"/>
    <s v="Preventiva"/>
    <x v="0"/>
    <x v="7"/>
    <m/>
    <s v="Preventiva - Revisão geral"/>
    <d v="2021-02-21T08:00:00"/>
    <d v="2021-02-21T17:00:00"/>
    <d v="2021-02-20T17:00:00"/>
    <n v="9"/>
    <n v="15"/>
    <s v="NÃO"/>
    <x v="0"/>
    <s v="NÃO"/>
    <s v="Manutenção preventiva"/>
    <s v="Manutenção preventiva"/>
    <s v="Manutenção preventiva"/>
    <s v="Manutenção preventiva"/>
    <x v="5"/>
    <s v="10-Revisão geral"/>
    <n v="24"/>
  </r>
  <r>
    <x v="3"/>
    <x v="8"/>
    <s v="OM 2023971252 - MANUT PREV C-123701B 16.000 – PF: Suzuki_x000a_OM 2021386761 - AQ-C-123701B-02 -FALHA NO AQUECEDOR_x000a_OI 2024320424 C-123701B - Atividades complementares preventiva 16Mil_x000a_ [22/02] Dado continuidade na preventiva em campo. Pela mecânica, houve bastante atraso na liberação da atividade em campo devido a PT com uso de notebook em campo, superada essa etapa. Foi feita o deslocamento do cubo no eixo; correção do GAP do acoplamento. Pela instrumentação, iniciado a levantamento da curva do ROD DROP. Feito também a inversão das válvulas do hydrocon 3.2 e 3.4. Pela automação, foi iniciado reaperto geral do painel do PLC de campo. Pela elétrica, foi realizada a ligação dos cabos dos dois ventiladores do permutador de água. Pela Caldeiraria, feito o TH do permutador, montadas fixações das telas de proteção do permutador. Atividades prosseguem amanhã._x000a_"/>
    <s v="NÃO"/>
    <s v="Preventiva"/>
    <s v="Preventiva"/>
    <s v="Preventiva"/>
    <x v="0"/>
    <x v="7"/>
    <m/>
    <s v="Preventiva - Revisão geral"/>
    <d v="2021-02-22T08:00:00"/>
    <d v="2021-02-22T17:00:00"/>
    <d v="2021-02-21T17:00:00"/>
    <n v="9"/>
    <n v="15"/>
    <s v="NÃO"/>
    <x v="0"/>
    <s v="NÃO"/>
    <s v="Manutenção preventiva"/>
    <s v="Manutenção preventiva"/>
    <s v="Manutenção preventiva"/>
    <s v="Manutenção preventiva"/>
    <x v="5"/>
    <s v="10-Revisão geral"/>
    <n v="24"/>
  </r>
  <r>
    <x v="3"/>
    <x v="8"/>
    <s v="OM 2023971252 - MANUT PREV C-123701B 16.000 – PF: Suzuki_x000a_OM 2021386761 - AQ-C-123701B-02 -FALHA NO AQUECEDOR_x000a_OI 2024320424 C-123701B - Atividades complementares preventiva 16Mil_x000a_ [23/02] Realizada a instalação do carretel e proteção do acoplamento, realizada a curva do Rodd drop, ajustado GAP do sensor de caimento da haste de todos os estágios, finalizada a conexão dos cabos do hydrocon, finalizada a instalação das tampas de visita do engaxetamento e revisão geral das conexções do hydrocon. Como a atividade da manutenção foi finalizada por volta das 15h40 e havendo a necessidade de troca do libra para ao desraqueteamento tendo a liberação do desraqueteamento as 16h30 onde seria executada até as 20h, foi acordado com a gerência em realizarmos o desraqueteamento amanhã no primeiro horário._x000a_"/>
    <s v="NÃO"/>
    <s v="Preventiva"/>
    <s v="Preventiva"/>
    <s v="Preventiva"/>
    <x v="0"/>
    <x v="7"/>
    <m/>
    <s v="Preventiva - Revisão geral"/>
    <d v="2021-02-23T08:00:00"/>
    <d v="2021-02-23T17:00:00"/>
    <d v="2021-02-22T17:00:00"/>
    <n v="9"/>
    <n v="15"/>
    <s v="NÃO"/>
    <x v="0"/>
    <s v="NÃO"/>
    <s v="Manutenção preventiva"/>
    <s v="Manutenção preventiva"/>
    <s v="Manutenção preventiva"/>
    <s v="Manutenção preventiva"/>
    <x v="5"/>
    <s v="10-Revisão geral"/>
    <n v="24"/>
  </r>
  <r>
    <x v="3"/>
    <x v="8"/>
    <s v="OM 2023971252 - MANUT PREV C-123701B 16.000 – PF: Suzuki_x000a_OM 2021386761 - AQ-C-123701B-02 -FALHA NO AQUECEDOR_x000a_OI 2024320424 C-123701B - Atividades complementares preventiva 16Mil_x000a_ [24/02] Realizado desraqueteamento do compressor no período da manhã e solicitada a remoção do libra do compressor. Finalizado o reaperto geral no PN do compressor e finalizada a preventiva Bently. Demais atividades de preparação pós preventiva e preparação para partida estão sendo executadas pela OI 2024320424._x000a_[24/02] Com o desraqueteamento do compressor, foi cancelada a PTT impedindo a execução das atividades de finalização da preventiva e preparação para partida compressor que dependiam da remoção do libra para serem executadas. Como as ordens de preventiva possuem muitas operações, foi conversado com PLOP que orientou a emissão de uma OM imediata somente com os itens necessários, com isso foi solicitado e autorizada a emissão da PT imediata. Foi realizado o teste de sentido de giro dos ventiladores do sistema de arrefecimento e estavam ok, ficando pendente somente a instalação da tela de proteção dos ventiladores. Realizada a partida das bombas bombas do sistema de arrefecimento com vazão e pressão OK, iniciada a remoção do ar do sistema que continua amanhã e realizada a inspeção nos 4 engaxetamentos e não identificado vazamentos no engaxetamento. Realizada a tentativa de partida de pré lubrificação porém não tivemos sucesso, devido ao LSL-1237403B estar atuado mesmo com o nível do cárter estando normal. Foi solicitado apoio da equipe de instrumentação que atuou na chave de nível identificando a ligação do instrumento invertida fazendo com que queimasse o fusível constantemente. Corrigida ligação do instrumento normalizando a indicação do nível do cárter e permitindo a partida da bomba de lubrificação em teste. Amanhã seguem as atividades para a partida do compressor._x000a_OBS: Para realizar a partida do sistema de controle de carga do compressor, será necessário realizar um force no PIT-1237442B. Instrumento esse que foi removido do compressor B para ser instalado com compressor A._x000a_"/>
    <s v="NÃO"/>
    <s v="Preventiva"/>
    <s v="Preventiva"/>
    <s v="Preventiva"/>
    <x v="0"/>
    <x v="7"/>
    <m/>
    <s v="Preventiva - Revisão geral"/>
    <d v="2021-02-24T08:00:00"/>
    <d v="2021-02-24T17:00:00"/>
    <d v="2021-02-23T17:00:00"/>
    <n v="9"/>
    <n v="15"/>
    <s v="NÃO"/>
    <x v="0"/>
    <s v="NÃO"/>
    <s v="Manutenção preventiva"/>
    <s v="Manutenção preventiva"/>
    <s v="Manutenção preventiva"/>
    <s v="Manutenção preventiva"/>
    <x v="5"/>
    <s v="10-Revisão geral"/>
    <n v="24"/>
  </r>
  <r>
    <x v="3"/>
    <x v="8"/>
    <s v="OM 2023971252 - MANUT PREV C-123701B 16.000 – PF: Suzuki_x000a_OM 2021386761 - AQ-C-123701B-02 -FALHA NO AQUECEDOR_x000a_OI 2024320424 C-123701B - Atividades complementares preventiva 16Mil_x000a_ [25/02] Instaladas as grades de proteção dos air coolers do sistema de arrefecimento, finalizada a remoção de todo o ar do sistema de arrefecimento, realizado o flushing no sistema de refrigeração, realizada a tentativa de partida do sistema de controle de capacidade mas não tivemos sucesso devido a falha no PIT-1237442B. Como ainda estamos providenciando a compra do instrumento novo, foi gerada a ARO 2021-055 e aplicado o force no PIT-1237442B, assim possibilitando a partida da bomba do hydrocom e também retirando o impeditivo de partida do compressor. Realizado teste no sistema do Hydorcom sendo identificados 2 vazamentos nos pontos 2.2 e 4.2 que foram sanados imediatamente. Realizado o abastecimento do sistema de arrefecimento com 260L e amanhã prosseguimos com a continuação do abastecimento de água. Finalizado pela Automação e Elétrica da LV de entrega do compressor pós preventiva, pendente a realização pelas demais disciplinas. Alinhado com o Cotur a pressurização do compressor para conferência da estanqueidade e durante a pressurização do compressor, apresentou vazamento por algumas porcas castelos e já sanadas, apresentou também um pequeno vazamento de gás pelo flange da garrafa de pulsação de sucção do 2E1P e local este que não é ponto de requeteamento, porém foi retorqueados os parafusos de fixação repressurizado e sanado o vazamento. Compressor pronto para partir amanhã no primeiro horário._x000a_"/>
    <s v="NÃO"/>
    <s v="Preventiva"/>
    <s v="Preventiva"/>
    <s v="Preventiva"/>
    <x v="0"/>
    <x v="7"/>
    <m/>
    <s v="Preventiva - Revisão geral"/>
    <d v="2021-02-25T08:00:00"/>
    <d v="2021-02-25T17:00:00"/>
    <d v="2021-02-24T17:00:00"/>
    <n v="9"/>
    <n v="15"/>
    <s v="NÃO"/>
    <x v="0"/>
    <s v="NÃO"/>
    <s v="Manutenção preventiva"/>
    <s v="Manutenção preventiva"/>
    <s v="Manutenção preventiva"/>
    <s v="Manutenção preventiva"/>
    <x v="5"/>
    <s v="10-Revisão geral"/>
    <n v="24"/>
  </r>
  <r>
    <x v="3"/>
    <x v="8"/>
    <s v="OM 2023971252 - MANUT PREV C-123701B 16.000 – PF: Suzuki_x000a_OM 2021386761 - AQ-C-123701B-02 -FALHA NO AQUECEDOR_x000a_OI 2024320424 C-123701B - Atividades complementares preventiva 16Mil_x000a_ [26/02] Finalizada a LV de entrega por todas as disciplinas observando-se que o LSL-123703B volto a ficar alarmado mesmo com o nível OK. Por volta das 11h10 foi realizada a partida do compressor de primeira. Assim que realizada a partida do compressor o engaxetamento do 2E2P TE-1237461B começou alarmar temperatura alta, mesmo assim foi mantido o compressor em operação com acompanhamento da NEAC. Após a 2h30 de operação começou a cair a pressão de óleo do sistema de lubrificação do compressor, assim sendo solicitada a parada do compressor as 14h23 para verificação. Foi aberto o filtro Y e identificado que estava sujo e limpo em seguida testado normalizando a pressão. Com esta parada do compressor, foram realizadas algumas verificações/testes no engaxetamento onde foi observado que até a entrada do bloco do 2E2P está chegando água mas não está havendo fluxo pelo engaxetamento. Realizada a abertura da janela de visita para ter acesso ao engaxetamento e constatado que realmente não está havendo o fluxo de água no engaxetamento. Alinhado com a gerência a continuidade no sábado e domingo com a mobilização da NEAC e caldeiraria._x000a_"/>
    <s v="NÃO"/>
    <s v="Preventiva"/>
    <s v="Preventiva"/>
    <s v="Preventiva"/>
    <x v="0"/>
    <x v="7"/>
    <m/>
    <s v="Preventiva - Revisão geral"/>
    <d v="2021-02-26T08:00:00"/>
    <d v="2021-02-26T17:00:00"/>
    <d v="2021-02-25T17:00:00"/>
    <n v="9"/>
    <n v="15"/>
    <s v="NÃO"/>
    <x v="0"/>
    <s v="NÃO"/>
    <s v="Manutenção preventiva"/>
    <s v="Manutenção preventiva"/>
    <s v="Manutenção preventiva"/>
    <s v="Manutenção preventiva"/>
    <x v="5"/>
    <s v="10-Revisão geral"/>
    <n v="24"/>
  </r>
  <r>
    <x v="3"/>
    <x v="8"/>
    <s v="OM 2023971252 - MANUT PREV C-123701B 16.000 – PF: Suzuki_x000a_OM 2021386761 - AQ-C-123701B-02 -FALHA NO AQUECEDOR_x000a_OI 2024320424 C-123701B - Atividades complementares preventiva 16Mil_x000a_ [27/02] Conforme acordado com a gerencia, foi mobilizada a equipe de caldeiraria que efetuou o raqueteamento do 2E2P. Realizada a abertura do cabeçote 2E2P e removido o pistão. Sacado o engaxetamento e em análise de bancada, foi observado que umas das camadas do engaxetamento não casava a furação da refrigeração, fazendo com que água não circulasse pelo engaxetamento. Após a tentativa de utilizar alguma parte de algum outro engaxetamento todas sem sucesso, no final do dia identificado um engaxetamento novo disponível do 2E2P. Já foi retirado do estoque e amanhã prosseguirá com testes em bancada e dando tudo certo realizar a remontagem do compressor._x000a_"/>
    <s v="NÃO"/>
    <s v="Preventiva"/>
    <s v="Preventiva"/>
    <s v="Preventiva"/>
    <x v="0"/>
    <x v="7"/>
    <m/>
    <s v="Preventiva - Revisão geral"/>
    <d v="2021-02-27T08:00:00"/>
    <d v="2021-02-27T17:00:00"/>
    <d v="2021-02-26T17:00:00"/>
    <n v="9"/>
    <n v="15"/>
    <s v="NÃO"/>
    <x v="0"/>
    <s v="NÃO"/>
    <s v="Manutenção preventiva"/>
    <s v="Manutenção preventiva"/>
    <s v="Manutenção preventiva"/>
    <s v="Manutenção preventiva"/>
    <x v="5"/>
    <s v="10-Revisão geral"/>
    <n v="24"/>
  </r>
  <r>
    <x v="3"/>
    <x v="8"/>
    <s v="OM 2023971252 - MANUT PREV C-123701B 16.000 – PF: Suzuki_x000a_OM 2021386761 - AQ-C-123701B-02 -FALHA NO AQUECEDOR_x000a_OI 2024320424 C-123701B - Atividades complementares preventiva 16Mil_x000a_ [28/02] Testado em bancada os canais de lubrificação e refrigeração do engaxetamento novo do 2E2P, porém na montagem em bancada das conexões OD, acabou travando a rosca e no momento de sacar o adaptador saiu espanando a rosca. Buscamos no estoque, instrumentação e containers para tentar encontrar uma conexão idêntica mas não tivemos sucesso. Conforme especificação levantada pelos técnicos, foi encaminhado ao Antonino para realizar a compra dos adaptadores 3/8”OD X 3/8”BSP e arruelas de vedação. Amanhã será dado continuidade na montagem do conjunto e possivelmente no desraqueteamento do compressor no período da tarde._x000a_"/>
    <s v="NÃO"/>
    <s v="Preventiva"/>
    <s v="Preventiva"/>
    <s v="Preventiva"/>
    <x v="0"/>
    <x v="7"/>
    <m/>
    <s v="Preventiva - Revisão geral"/>
    <d v="2021-02-28T08:00:00"/>
    <d v="2021-02-28T17:00:00"/>
    <d v="2021-02-27T17:00:00"/>
    <n v="9"/>
    <n v="15"/>
    <s v="NÃO"/>
    <x v="0"/>
    <s v="NÃO"/>
    <s v="Manutenção preventiva"/>
    <s v="Manutenção preventiva"/>
    <s v="Manutenção preventiva"/>
    <s v="Manutenção preventiva"/>
    <x v="5"/>
    <s v="10-Revisão geral"/>
    <n v="24"/>
  </r>
  <r>
    <x v="3"/>
    <x v="8"/>
    <s v="OM 2022876037 P-C-123701B-02 Inspeção e Revisão geral – PF: Suzuki_x000a_Durante a revisão geral do permutador, foi identificada que as grades de proteção interna e externa totalmente deterioradas. Já foi providenciada a compra da grade para a recomposição, reprogramada a atividade para a semana 7 de remoção do permutador do campo, reparo no Pipeshop e reinstalação em campo. Como teremos o feriado no início da próxima semana, já foi solicitado ao PPME a mobilização da equipe necessária para segunda e terça feira de forma que não haja impactos no retorno do compressor. Estamos aguardando o ok da mobilização da equipe para o feriado._x000a_[10/02] Realizado o ajuste do andaime e iniciada a desmontagem do permutador para reparo em oficina._x000a_"/>
    <s v="NÃO"/>
    <s v="Preventiva"/>
    <s v="Preventiva"/>
    <s v="Preventiva"/>
    <x v="0"/>
    <x v="7"/>
    <m/>
    <s v="Preventiva - Revisão geral"/>
    <d v="2021-02-10T08:00:00"/>
    <d v="2021-02-10T17:00:00"/>
    <d v="2021-02-09T17:00:00"/>
    <n v="9"/>
    <n v="15"/>
    <s v="NÃO"/>
    <x v="0"/>
    <s v="NÃO"/>
    <s v="Manutenção preventiva"/>
    <s v="Manutenção preventiva"/>
    <s v="Manutenção preventiva"/>
    <s v="Manutenção preventiva"/>
    <x v="5"/>
    <s v="10-Revisão geral"/>
    <n v="24"/>
  </r>
  <r>
    <x v="3"/>
    <x v="8"/>
    <s v="OM 2022876037 P-C-123701B-02 Inspeção e Revisão geral – PF: Suzuki_x000a_ [11/02] Realizada a desmontagem do permutador e removida a grade de proteção danificada para reparo no pipeshop. Esta atividade já foi sinalizada como prioridade para a equipe do PPME para atuar no reparo para não impactar o prazo de conclusão do compressor._x000a_"/>
    <s v="NÃO"/>
    <s v="Preventiva"/>
    <s v="Preventiva"/>
    <s v="Preventiva"/>
    <x v="0"/>
    <x v="7"/>
    <m/>
    <s v="Preventiva - Revisão geral"/>
    <d v="2021-02-11T08:00:00"/>
    <d v="2021-02-11T16:00:00"/>
    <d v="2021-02-10T17:00:00"/>
    <n v="7.9999999998835847"/>
    <n v="15"/>
    <s v="NÃO"/>
    <x v="0"/>
    <s v="NÃO"/>
    <s v="Manutenção preventiva"/>
    <s v="Manutenção preventiva"/>
    <s v="Manutenção preventiva"/>
    <s v="Manutenção preventiva"/>
    <x v="5"/>
    <s v="10-Revisão geral"/>
    <n v="22.999999999883585"/>
  </r>
  <r>
    <x v="3"/>
    <x v="8"/>
    <s v="OM 2022876037 P-C-123701B-02 Inspeção e Revisão geral – PF: Suzuki_x000a_ [12/02] Iniciada a confecção de nova grade no pipeshop pela caldeiraria e também iniciada a recuperação da estrutura dos ventiladores. Esta atividade foi negociada junto a Gerência e PPME a mobilização da equipe de caldeiraria para os dias 15 e 16/02, andaime e Guindaste para 16/02 (Feriado do Carnaval)._x000a_"/>
    <s v="NÃO"/>
    <s v="Preventiva"/>
    <s v="Preventiva"/>
    <s v="Preventiva"/>
    <x v="0"/>
    <x v="7"/>
    <m/>
    <s v="Preventiva - Revisão geral"/>
    <d v="2021-02-12T08:00:00"/>
    <d v="2021-02-12T16:00:00"/>
    <d v="2021-02-11T16:00:00"/>
    <n v="7.9999999998835847"/>
    <n v="16.000000000116415"/>
    <s v="NÃO"/>
    <x v="0"/>
    <s v="NÃO"/>
    <s v="Manutenção preventiva"/>
    <s v="Manutenção preventiva"/>
    <s v="Manutenção preventiva"/>
    <s v="Manutenção preventiva"/>
    <x v="5"/>
    <s v="10-Revisão geral"/>
    <n v="24"/>
  </r>
  <r>
    <x v="3"/>
    <x v="8"/>
    <s v="OM 2022876037 P-C-123701B-02 Inspeção e Revisão geral – PF: Suzuki_x000a_ [15/02] Hoje a caldeiraria trabalhou na revisão da pintura da estrutura do ventilador, está bem danificada e corroída, amanhã deverá ser realizada a pintura com anticorrosivo e posterior pintura final, previsão de retorno para campo quinta feira com a ressalva de caso adiantar o compressor  iremos mobilizar a G&amp;E para montagem na quarta-feira._x000a_"/>
    <s v="NÃO"/>
    <s v="Preventiva"/>
    <s v="Preventiva"/>
    <s v="Preventiva"/>
    <x v="0"/>
    <x v="7"/>
    <m/>
    <s v="Preventiva - Revisão geral"/>
    <d v="2021-02-15T08:00:00"/>
    <d v="2021-02-15T16:00:00"/>
    <d v="2021-02-12T16:00:00"/>
    <n v="7.9999999998835847"/>
    <n v="64.000000000116415"/>
    <s v="NÃO"/>
    <x v="0"/>
    <s v="NÃO"/>
    <s v="Manutenção preventiva"/>
    <s v="Manutenção preventiva"/>
    <s v="Manutenção preventiva"/>
    <s v="Manutenção preventiva"/>
    <x v="5"/>
    <s v="10-Revisão geral"/>
    <n v="72"/>
  </r>
  <r>
    <x v="3"/>
    <x v="8"/>
    <s v="OM 2022876037 P-C-123701B-02 Inspeção e Revisão geral – PF: Suzuki_x000a_ [16/02] Hoje a caldeiraria concluiu o tratamento da corrosão e a pintura, disponibilizando para instalar em campo,  previsão de retorno para campo quinta feira 18/02 _x000a_"/>
    <s v="NÃO"/>
    <s v="Preventiva"/>
    <s v="Preventiva"/>
    <s v="Preventiva"/>
    <x v="0"/>
    <x v="7"/>
    <m/>
    <s v="Preventiva - Revisão geral"/>
    <d v="2021-02-16T08:00:00"/>
    <d v="2021-02-16T16:00:00"/>
    <d v="2021-02-15T16:00:00"/>
    <n v="7.9999999998835847"/>
    <n v="16.000000000116415"/>
    <s v="NÃO"/>
    <x v="0"/>
    <s v="NÃO"/>
    <s v="Manutenção preventiva"/>
    <s v="Manutenção preventiva"/>
    <s v="Manutenção preventiva"/>
    <s v="Manutenção preventiva"/>
    <x v="5"/>
    <s v="10-Revisão geral"/>
    <n v="24"/>
  </r>
  <r>
    <x v="3"/>
    <x v="8"/>
    <s v="OI 2024240473 C-123701A – TRIP do Compressor (PST COTUR - ARO 2021-039) – PF: Suzuki_x000a_Por voltas das 10h36 ocorreu o TRIP do compressor C-123701A por atuação do PIT-1237442A do Hydrocon. Removido o instrumento do campo para teste em bancada não havendo condição de reparo. Buscamos no estoque o sobressalente NM 12.531.636 porém não tem. Optamos pela retirada do PTI do compressor B, porém o instrumento foi removido para calibração em oficina externa para calibração decorrente da preventiva. Então foi envolvido o Eng. Boito e UOTOP sendo gerada a ARO 2021-031 e realizado o force do instrumento deixando o compressor disponível. Já foi solicitado a NEAC o retorno do PIT do compressor B que saiu para calibração externa._x000a_Aoki, conforme conversado, favor solicitar a NEAC prioridade máxima/imediata a devolução do PIT-442 do compressor B para instalarmos no compressor A._x000a_Thomaz e Leandro, Favor buscar dentre os sobressalentes dos TG’s do sistema de partida ou de diesel se não tem nenhum instrumento que atenda a faixa do PIT-442A. Favor buscar também no sistema Petrobras algum instrumento compatível._x000a_Antonino, favor providenciar o orçamento para compra de um instrumento NM 12.531.636 Transm. pressão man. 0a200bar_x000a_"/>
    <s v="sim"/>
    <s v="Corretiva"/>
    <s v="PIT-1237442A"/>
    <s v="Sensor de Pressão"/>
    <x v="0"/>
    <x v="1"/>
    <m/>
    <s v="Troca do instrumento"/>
    <d v="2021-02-10T11:00:00"/>
    <d v="2021-02-10T19:00:00"/>
    <d v="2021-02-01T11:00:00"/>
    <n v="7.9999999998835847"/>
    <n v="216"/>
    <s v="SIM"/>
    <x v="1"/>
    <s v="NÃO"/>
    <s v="3-Falha na Instrumentação"/>
    <s v="3.2 - Sem sinal/indicação/alarme"/>
    <s v="Em análise"/>
    <s v="5.5 Desconhecida"/>
    <x v="2"/>
    <s v="1-Substituição"/>
    <n v="223.99999999988358"/>
  </r>
  <r>
    <x v="3"/>
    <x v="8"/>
    <s v="OI 2024240473 C-123701A – TRIP do Compressor (PST COTUR - ARO 2021-039) – PF: Suzuki_x000a_ [11/02] Realizado contato com a NEAC solicitando o retorno o PIT-1237442 removido compressor. A NEAC sinalizou que poderia ser retirado ainda pela, o qual foi mobilizado junto ao compartilhado recebendo instrumento no final do dia e realizada a calibração em bancada. Acordado com o Cotur para instalarmos amanhã no primeiro horário._x000a_[12/02] Conforme prioridade solicitada pela gerência foi reinstalado o instrumento em campo no primeiro horário. Foi definido pela operação em manter o instrumento forçado até que o compressor entrar em operação a partir de segunda-feira 15/02 para ganho de confiabilidade do instrumento e assim ser removido o force._x000a_"/>
    <s v="NÃO"/>
    <s v="Corretiva"/>
    <s v="PIT-1237442A"/>
    <s v="Sensor de Pressão"/>
    <x v="0"/>
    <x v="1"/>
    <m/>
    <s v="Troca do instrumento"/>
    <d v="2021-02-12T08:00:00"/>
    <d v="2021-02-12T12:30:00"/>
    <d v="2021-02-10T19:00:00"/>
    <n v="4.5"/>
    <n v="37.000000000116415"/>
    <s v="NÃO"/>
    <x v="0"/>
    <s v="NÃO"/>
    <s v="3-Falha na Instrumentação"/>
    <s v="3.2 - Sem sinal/indicação/alarme"/>
    <s v="Em análise"/>
    <s v="5.5 Desconhecida"/>
    <x v="3"/>
    <s v="1-Substituição"/>
    <n v="41.500000000116415"/>
  </r>
  <r>
    <x v="3"/>
    <x v="8"/>
    <s v="OI 2024255106 C-123701B – Realizar LP nas hastes e pistões – PF: Suzuki_x000a_De acordo com a necessidade apresentada pela NEAC de realizar o LP nas hastes e pistões e por falha do plano de manutenção de não contemplar, foi solicitada e autorizada a emissão da PT imediata e iniciada a realização do LP nos componentes._x000a_[12/02] Mecânica: Finalizado o LP realizado nas hastes e pistões._x000a_"/>
    <s v="NÃO"/>
    <s v="Preventiva"/>
    <s v="Preventiva"/>
    <s v="Preventiva"/>
    <x v="0"/>
    <x v="7"/>
    <m/>
    <s v="Preventiva - Revisão geral"/>
    <d v="2021-02-10T08:00:00"/>
    <d v="2021-02-10T14:00:00"/>
    <d v="2021-02-09T17:00:00"/>
    <n v="6"/>
    <n v="15"/>
    <s v="NÃO"/>
    <x v="0"/>
    <s v="NÃO"/>
    <s v="Manutenção preventiva"/>
    <s v="Manutenção preventiva"/>
    <s v="Manutenção preventiva"/>
    <s v="Manutenção preventiva"/>
    <x v="5"/>
    <s v="10-Revisão geral"/>
    <n v="21"/>
  </r>
  <r>
    <x v="3"/>
    <x v="8"/>
    <s v="OI 2024309393 C-3123701C - Falha VE-C-3123717C (PRD COTUR) – PF: Suzuki_x000a_Ontem por volta das 21h00 fomos informados pelo COTUR sobre SD do ventilador VE-C-17C do reciclo C. Foram tentadas duas tentativas de partida após a queda sem sucesso. Foi mobilizado apoio da CCT que para verificar a falha no demarrador. A equipe da CCT realizou verificação na gaveta é indicou falha possivelmente era devido a baixa isolação do motor. A equipe até tentou manter o compressor operando com refrigeração uso de água, mas a temperatura elevou muito, com isso, foi necessário a parada do compressor C-3123701C e entrada em operação do compressor C-3123701B. Logo no período da manhã foi autorizado pelo GAT PT imediata para avaliação em campo pela equipe de elétrica. TM Valdemar fez avaliação em campo, informou que ao abrir de ligação do motor tinha verificou a presença de uma pequena lâmina de água, foi feita a limpeza em seguida megado o motor e constatado que baixa isolação na casa de X K ohms. O indicativo foi de remoção do motor para bancada para abertura e uma avalição mais detalhada. TM Valdemar já removeu e isolou os cabos do motor para deixar ele pronto para remoção. Verificamos na programação da semana S#09 temos a previsto a remoção deste ventilador para revisão geral em oficina através da OM 2022539725. Vamos antecipar essa atividade como extraprogramada já para esta segunda-feira, de forma a reduzir o tempo de indisponibilidade do compressor. Temos disponível no estoque uma unidade do NM 12.232.630 Motor #F 3,7 KW 440V Ex nA. Obs.: Verificamos na lógica que este compressor até parte sem um dos ventiladores, porém existe o SD por temperatura elevada no sistema de óleo. Essa ordem CNTG será encerrada, pois o tratamento desse ventilador se dará através da OM 2022539725._x000a_"/>
    <s v="NÃO"/>
    <s v="Corretiva planejada"/>
    <s v="VE-C-3123717C"/>
    <s v="Motor do ventilador"/>
    <x v="0"/>
    <x v="11"/>
    <m/>
    <s v="Realizado bypass"/>
    <d v="2021-02-20T21:00:00"/>
    <d v="2021-02-20T22:00:00"/>
    <d v="2020-09-05T19:00:00"/>
    <n v="0.99999999994179234"/>
    <n v="4034.0000000000582"/>
    <s v="SIM"/>
    <x v="0"/>
    <s v="NÃO"/>
    <s v="4-Falha Elétrica"/>
    <s v="2.7-Sobreaquecimento"/>
    <s v="3-Operação/Manutenção"/>
    <s v="5.5 Desconhecida"/>
    <x v="6"/>
    <s v="6-Verificação"/>
    <n v="4035"/>
  </r>
  <r>
    <x v="3"/>
    <x v="8"/>
    <s v="OI 2024337907 C-3123701C – Falha no aquecedor AQ-C-3123701C – PF: Suzuki_x000a_Por volta das 18h20 fomos informados da pelo Cotur que o aquecedor ao ser ligado estava entrando em falha. Foi avaliado pela automação e identificado a presença do alarme E-0015 que significa (falta de fase, TRIP ou alarme). Foi autorizada a PT imediata e iremos atuar no turno da noite pela equipe da CCT na verificação do demarrador deste aquecedor._x000a_[25/02] Realizada a manutenção da gaveta e foram realizados reapertos de alguns bornes que apresentavam ausência de torque e a troca do cabo Flat que comunica com a unidade extensora. A gaveta foi inserida e nos nossos acompanhamentos verificamos que a mesma não entrou. Foi alinhado com o coordenador Medeiros que o sistema de Óleo da máquina será partido pelo turno da noite e os técnicos da CCT poderão acompanhar ao longo do turno a performance de funcionamento da gaveta da gaveta. _x000a_"/>
    <s v="NÃO"/>
    <s v="Intervenção por condição"/>
    <s v="AQ-C-3123701C"/>
    <s v="Gaveta"/>
    <x v="0"/>
    <x v="11"/>
    <m/>
    <s v="Reaperto dos bornes"/>
    <d v="2021-02-25T10:00:00"/>
    <d v="2021-02-25T12:00:00"/>
    <d v="2021-02-24T17:00:00"/>
    <n v="2.0000000000582077"/>
    <n v="16.999999999883585"/>
    <s v="NÃO"/>
    <x v="0"/>
    <s v="NÃO"/>
    <s v="4-Falha Elétrica"/>
    <s v="1.5-Afrouxamento"/>
    <s v="3-Operação/Manutenção"/>
    <s v="5.2-Causas comum"/>
    <x v="0"/>
    <s v="4-Ajuste"/>
    <n v="18.999999999941792"/>
  </r>
  <r>
    <x v="3"/>
    <x v="8"/>
    <s v="OM 2024047417 C-3123701C MANUT PREV AUTOMAÇÃO – 4000h (PRD MI) – PF: Suzuki_x000a_OM 2024047419 MANUT PREV C-3123701C - L.V ENTREGA_x000a_Iniciado hoje o reaperto de bornes no painel, serviço continuará na segunda-feira. O Check list será realizado após a conclusão do reaperto de bornes._x000a_"/>
    <s v="NÃO"/>
    <s v="Preventiva"/>
    <s v="C-3123701C"/>
    <s v="Preditiva"/>
    <x v="0"/>
    <x v="11"/>
    <m/>
    <s v="Preventiva - Revisão geral"/>
    <d v="2021-02-26T08:00:00"/>
    <d v="2021-02-26T16:22:00"/>
    <d v="2021-02-25T12:00:00"/>
    <n v="8.3666666665230878"/>
    <n v="20.000000000058208"/>
    <s v="NÃO"/>
    <x v="0"/>
    <s v="NÃO"/>
    <s v="Manutenção preventiva"/>
    <s v="Manutenção preventiva"/>
    <s v="Manutenção preventiva"/>
    <s v="Manutenção preventiva"/>
    <x v="5"/>
    <s v="10-Revisão geral"/>
    <n v="28.366666666581295"/>
  </r>
  <r>
    <x v="3"/>
    <x v="8"/>
    <s v="OM 2023901491 MC-B-540001C Realizar reparo no motor (PST COTUR) – PF: Suzuki_x000a_Por volta das 11h30 a Empresa MECATURBO entregou a motor diesel revisado na oficina. Foi iniciada então a preparação em campo para movimentação deste motor amanhã para recomposição no seu local de instalação. A equipe de caldeiraria verificou que os quatro furos dos pés não estava adequados com a furação do campo, os mesmos foram removidos para pipeshop para obilongamento dos furos. Em paralelo também foi iniciada pela caldeiraria a confecção da tampa de proteção/suporte da correia do motor. Previsão de ficar pronto é até segunda-feira, dia 08/02. _x000a_[08/02] Realizada a movimentação do motor da oficina para o campo, posicionado motor na base, realizada a montagem do cardan e acoplada a bomba e iniciada a montagem dos periféricos. Durante a montagem foi identificada a necessidade de um espigão de 3/4 x 5/8 rosca NPT Latão e uma mangueira de 2&quot; de alta pressão com comprimento de 500mm que será providenciada amanhã. Como não foi possível concluir a montagem 100% em campo, foi reagendado a vinda da MECATURBO, Scania e TM Caleiras para quinta feira se forma que não haja pendências para a partida do motor._x000a_Aoki e Antonino, favor providenciar o material pendente para a continuidade da montagem do motor em campo._x000a_ [09/02] Realizada a montagem do reservatório novo e a montagem mecânica 90% concluída. Agora estamos pendente pelo Osni transferir o dinheiro para a compra da mangueira e espigão para continuidade da montagem do motor._x000a_ [10/02] Realizada a instalação dos sensores do motor, instala a mangueira que foi comprada e realizado o desraqueteamento da bomba. Pendente abastecer o fluído de arrefecimento, montar filtro de ar e flexível da turbina da seção fria, conectar motor de partida/bateira e teste._x000a_ [11/02] Recebida a equipe da Mecaturbo na unidade, foi instalado as mangueiras que estavam faltando, conectado o motor de arranque e as baterias e realizado um check em toda a montagem. A Scania não compareceu a unidade conforme combinado com a Mecaturbo, sendo reprogramada para amanhã o teste da bomba._x000a_[12/02] Certificado o funcionamento do aquecedor de água. Recebemos pela manhã a equipe da Mecaturbo e o Técnico da Scania, realizada a retirada de ar do sistema de diesel com várias partidas do motor sem aumento de rotação para preenchimento do sistema de combustível e lubrificação interna do motor, após o almoço realizada a partida do motor. Na primeira partida chegamos a rotação de 800rpm conseguindo atingir até 1.100rpm operando por 30 minutos mantendo a temperatura do motor dentro da normalidade. Após muito trabalho foi possível aumentar a rotação do motor para 1.400rpm através do potenciômetro instalado no PN do motor operando também por 30 minutos, em seguida foi aumentada a rotação para 1.800rpm que operou por mais 30 minutos com sucesso e a temperatura do fluído de arrefecimento estabilizado em 83ºC. Removidos os sinais de TRIP d bomba por alta temperatura do sistema de arrefecimento e de baixa pressão de óleo lubrificante. Bomba segue disponível, porém foi orientada a operação para realizar testes somente em dias úteis com acompanhamento da MI/Preditiva. Orientada a operação que a bomba não está partindo em automático, sala de controle e nem pela IHM, somente pelo painel do motor (banco de baterias)._x000a_Foram identificadas algumas pendências que serão tratadas: Não parte em automático, nem pela IHM, nem pela sala de controle, mal contato no PN e pequeno vazamento de água pela linha de retorno do sistema de arrefecimento para a sucção da bomba (Flange de 2” na sucção da bomba). Temos uma ordem planejada para segunda-feira 15/02 para reaperto geral do PN desta bomba."/>
    <s v="sim"/>
    <s v="Corretiva"/>
    <s v="MC-B-540001C"/>
    <s v="Motor"/>
    <x v="2"/>
    <x v="39"/>
    <m/>
    <s v="Revisão geral no motor"/>
    <d v="2021-02-08T08:00:00"/>
    <d v="2021-02-12T17:00:00"/>
    <d v="2021-01-31T23:59:00"/>
    <n v="105"/>
    <n v="176.0166666667792"/>
    <s v="NÃO"/>
    <x v="0"/>
    <s v="NÃO"/>
    <s v="1-Falha Mecânica"/>
    <s v="2.7-Sobreaquecimento"/>
    <s v="Em análise"/>
    <s v="5.5 Desconhecida"/>
    <x v="4"/>
    <s v="2-Reparo"/>
    <n v="281.0166666667792"/>
  </r>
  <r>
    <x v="3"/>
    <x v="8"/>
    <s v="OM 2023901491 MC-B-540001C Realizar reparo no motor (PST COTUR) – PF: Suzuki_x000a_ [19/02] Hoje conforme combinado, tivemos partida assistida da bomba de combate a incêndio C com acompanhamento da equipe da MI(Automação e Mecânica). Foi impresso o relatório emitido pelo Eng. Boito para validarmos o que realmente ficou de pendencia em campo. Antes da partida da bomba verificamos que aquecedor estava operando com temperatura em 38ºC. Visto isso, foi feita a partida em remoto no modo automático com sucesso; foi verificado que os LEDs na frontal do painel estava todos ok; sem registro de alarmes ativos. Foi verificado que não havia mais vazamento no retorno do permutador de água-água. Enfim, de modo geral, após restabelecermos a CPU do PLC todas as condições operacionais da bomba foram restabelecidas, não tendo mais pendencias críticas para tratamento. A única ressalva é quanto ao fluído de escurecido do reservatório que será tratado via fluxo normal, sup. Aoki indicou para que seja programada essa atividade de troca do fluído somente daqui a uns 20 dias pelo menos para que toda sujeira possa desprender e troca com fluído novo seja mais efetiva. Obs.: Essa ordem foi encerrada e foi gerada uma ordem nova para tratamento da questão do fluído OM 2024306516 MC-B-540001C Realizar troca fluido arrefecimento e óleo. Essa atividade será programada após a semana 10. A bomba foi restabelecida para operação sem pendências, solicitado sua remoção da PST e do PFCEO. Foi informado também que a motor original foi coletado em Macaé hoje e deve chegar na unidade na segunda-feira, dia 22/02. Esse motor revisado vai para estoque como reserva estratégia da unidade._x000a_"/>
    <s v="NÃO"/>
    <s v="Corretiva"/>
    <s v="MC-B-540001C"/>
    <s v="Motor"/>
    <x v="2"/>
    <x v="39"/>
    <m/>
    <s v="Revisão geral no motor"/>
    <d v="2021-02-19T08:00:00"/>
    <d v="2021-02-19T16:00:00"/>
    <d v="2021-02-15T15:00:00"/>
    <n v="7.9999999998835847"/>
    <n v="89.000000000058208"/>
    <s v="NÃO"/>
    <x v="0"/>
    <s v="NÃO"/>
    <s v="1-Falha Mecânica"/>
    <s v="2.7-Sobreaquecimento"/>
    <s v="Em análise"/>
    <s v="5.5 Desconhecida"/>
    <x v="4"/>
    <s v="2-Reparo"/>
    <n v="96.999999999941792"/>
  </r>
  <r>
    <x v="3"/>
    <x v="8"/>
    <s v="OM 2024155867 - PN-B-540001A - Reaperto de bornes/limpeza (PRD MI – ARO 2021-035) – PF: Suzuki_x000a_Conforme programado foi realizado limpeza e o reaperto geral do painel, sendo encontrados muitos bornes com ausência de torque._x000a_"/>
    <s v="NÃO"/>
    <s v="Preventiva"/>
    <s v="Preventiva"/>
    <s v="PN-B-540001A"/>
    <x v="2"/>
    <x v="47"/>
    <m/>
    <s v="Preventiva - Revisão geral"/>
    <d v="2021-02-08T08:00:00"/>
    <d v="2021-02-08T12:00:00"/>
    <d v="2021-01-28T12:00:00"/>
    <n v="3.9999999999417923"/>
    <n v="260.00000000005821"/>
    <s v="NÃO"/>
    <x v="0"/>
    <s v="NÃO"/>
    <s v="Manutenção preventiva"/>
    <s v="Manutenção preventiva"/>
    <s v="Manutenção preventiva"/>
    <s v="Manutenção preventiva"/>
    <x v="5"/>
    <s v="10-Revisão geral"/>
    <n v="264"/>
  </r>
  <r>
    <x v="3"/>
    <x v="8"/>
    <s v="OM 2024155643 - PN-B-540001B - Reaperto de bornes/limpeza (PRD MI - ARO 2021-037) – PF: Suzuki_x000a_Realizado o reaperto geral do painel e encontrado cabo solto em circuitos de comando, um na alimentação de uma fonte, um cabo que chega da bateria no painel e realizado limpeza interna do PN. Após a remoção do libra foi realizada a tentativa de partida da porém ao iniciar a preparação, a operação observou a indicação de falha na IHM impedindo a partida. Foi verificado pelo TM de Automação e Elétrica que estava ocorrendo falha de comunicação. Realizada inspeção no interior do PN e constatado que o cabo de comunicação da IHM X MICROLOGIX estava mal conectado, sendo retirado e reconectado novamente normalizando a comunicação. O TM de automação sinalizou que o cabo está sendo forçado pela disposição de montagem no painel, onde recomendou a substituição e melhoria na disposição do cabo. Após isso foi realizada a partida da bomba com sucesso._x000a_"/>
    <s v="NÃO"/>
    <s v="Preventiva"/>
    <s v="Preventiva"/>
    <s v="PN-B-540001B"/>
    <x v="2"/>
    <x v="31"/>
    <m/>
    <s v="Preventiva - Revisão geral"/>
    <d v="2021-02-09T08:00:00"/>
    <d v="2021-02-09T17:00:00"/>
    <d v="2020-12-31T16:00:00"/>
    <n v="9"/>
    <n v="952.00000000011642"/>
    <s v="NÃO"/>
    <x v="0"/>
    <s v="NÃO"/>
    <s v="Manutenção preventiva"/>
    <s v="Manutenção preventiva"/>
    <s v="Manutenção preventiva"/>
    <s v="Manutenção preventiva"/>
    <x v="5"/>
    <s v="10-Revisão geral"/>
    <n v="961.00000000011642"/>
  </r>
  <r>
    <x v="3"/>
    <x v="8"/>
    <s v="OM 2024226945 5420-028/29/30 - Alteração SET PCVs SCI. (PRD MI) – PF: Suzuki_x000a_Em atendimento a GM G&amp;E/UN-AGN/APSP/MI 2021/0006, foi alterado o SET as PCV’s-5420028, 029 e 030 para 1.400kpa. Ficou pendente apenas a partida das bombas para teste._x000a_"/>
    <s v="NÃO"/>
    <s v="Preventiva"/>
    <s v="Preventiva"/>
    <s v="PCV-540028/29/30"/>
    <x v="2"/>
    <x v="115"/>
    <m/>
    <s v="Correção de lógica"/>
    <d v="2021-02-11T08:00:00"/>
    <d v="2021-02-11T15:30:00"/>
    <d v="2018-01-01T00:00:00"/>
    <n v="7.5"/>
    <n v="27296.000000000058"/>
    <s v="NÃO"/>
    <x v="0"/>
    <s v="NÃO"/>
    <s v="Manutenção preventiva"/>
    <s v="Manutenção preventiva"/>
    <s v="Manutenção preventiva"/>
    <s v="Manutenção preventiva"/>
    <x v="5"/>
    <s v="10-Revisão geral"/>
    <n v="27303.500000000058"/>
  </r>
  <r>
    <x v="3"/>
    <x v="8"/>
    <s v="OM 2023476182 B-3123101A folga no ajuste stroke – PF: Suzuki_x000a_Conforme programado foi realizada a verificação da folga do stroke, sendo substituída a engrenagem cônica. Realizada a movimentação do stroke com bomba parada e não apresentou anormalidade._x000a_"/>
    <s v="NÃO"/>
    <s v="Corretiva planejada"/>
    <s v="B-3123101A"/>
    <s v="Engrenagem"/>
    <x v="2"/>
    <x v="85"/>
    <m/>
    <s v="Troca da engrenagem"/>
    <d v="2021-02-01T08:30:00"/>
    <d v="2021-02-01T16:30:00"/>
    <d v="2021-01-29T15:10:00"/>
    <n v="8.0000000000582077"/>
    <n v="65.333333333255723"/>
    <s v="NÃO"/>
    <x v="0"/>
    <s v="NÃO"/>
    <s v="1-Falha Mecânica"/>
    <s v="1.3-Folga/Alinhamento"/>
    <s v="3-Operação/Manutenção"/>
    <s v="3.4-Desgaste e deterioção esperados."/>
    <x v="6"/>
    <s v="2-Reparo"/>
    <n v="73.333333333313931"/>
  </r>
  <r>
    <x v="3"/>
    <x v="8"/>
    <s v="OM 2023476182 B-3123101A folga no ajuste stroke – PF: Suzuki_x000a_Conforme programado foi realizada a verificação da folga do stroke, sendo substituída a engrenagem cônica. Realizada a movimentação do stroke com bomba parada e não apresentou anormalidade._x000a_"/>
    <s v="NÃO"/>
    <s v="Corretiva planejada"/>
    <s v="B-3123101A"/>
    <s v="Engrenagem"/>
    <x v="2"/>
    <x v="85"/>
    <m/>
    <s v="Troca da engrenagem"/>
    <d v="2021-02-12T08:30:00"/>
    <d v="2021-02-12T12:00:00"/>
    <d v="2021-02-01T16:30:00"/>
    <n v="3.5000000000582077"/>
    <n v="255.99999999994179"/>
    <s v="NÃO"/>
    <x v="0"/>
    <s v="NÃO"/>
    <s v="1-Falha Mecânica"/>
    <s v="1.3-Folga/Alinhamento"/>
    <s v="3-Operação/Manutenção"/>
    <s v="3.4-Desgaste e deterioção esperados."/>
    <x v="6"/>
    <s v="2-Reparo"/>
    <n v="259.5"/>
  </r>
  <r>
    <x v="3"/>
    <x v="8"/>
    <s v="OM 2024155520 - PN-B-540001C -  Limpeza  e Reaperto de bornes do painel local e sistema de baterias (PST) – PF: Suzuki_x000a_Realizado reaperto nos bornes, não identificado nenhum borne sem aperto, porem identificado os cabos abaixo seus respectivos bornes, não identificado o motivo._x000a_-PN-B-540001C- 1 - Com cabo anilha 72 fora do borne(provavelmente I/9) do controlador micrologix._x000a_-PN-B-540001C-2- Cabo borne 19 da régua RB-02 fora do borne_x000a_Caleiras, bom dia, Favor dar o suporte nesse caso para definir a ação necessária, grato,_x000a_"/>
    <s v="NÃO"/>
    <s v="Preventiva"/>
    <s v="PN-B-540001C"/>
    <s v="Preventiva"/>
    <x v="2"/>
    <x v="39"/>
    <m/>
    <s v="Preventiva - Revisão geral"/>
    <d v="2021-02-15T12:30:00"/>
    <d v="2021-02-15T15:00:00"/>
    <d v="2021-02-12T17:00:00"/>
    <n v="2.4999999999417923"/>
    <n v="67.5"/>
    <s v="NÃO"/>
    <x v="0"/>
    <s v="NÃO"/>
    <s v="Manutenção preventiva"/>
    <s v="Manutenção preventiva"/>
    <s v="Manutenção preventiva"/>
    <s v="Manutenção preventiva"/>
    <x v="5"/>
    <s v="10-Revisão geral"/>
    <n v="69.999999999941792"/>
  </r>
  <r>
    <x v="3"/>
    <x v="8"/>
    <s v="OM 2024211205 M-VE-P-B-541201B-01 Repara Motor Elétrico (PFCEO+PST COTUR) – PF: Suzuki_x000a_Conforme programado foi realizada a remoção do motor desse permutador da bomba B-01B do sistema de Blowdown para avaliação e reparo em oficina. Equipamento está em bancada para testes. Atividade prossegue amanhã._x000a_[19/02] Dado continuidade na corretiva em oficina. Foi realizada desmontagem do motor em bancada, verificado a presença de bastante água na parte interna; caixa de ligação com bastante umidade; feita a megagem do motor, o mesmo apresentou baixa isolação. Será necessário enviar motor para reparo externo, vamos aproveitar e já utilizar o recurso disponível no contrato da LIGA para essa finalidade. _x000a_GPI-Elétrica: Olavo, favor viabilizar com brevidade o planejamento para envio desse motor em emergência para reparo utilizando o recurso do contrato, este item é crítico por de se tratar de equipamento SO, está sendo acompanhado na PST e no PFCEO. Obrigado._x000a_[22/02] A ordem já foi redelineada pelo GPI prevendo o encaminhamento do motor para reparo externo utilizando o contrato de reparo da LIGA. O prazo contratual para reparo em motores é de 7 dias. Por ora, a bomba segue indisponível. _x000a_"/>
    <s v="NÃO"/>
    <s v="Corretiva planejada"/>
    <s v="M-VE-P-B-541201B-01"/>
    <s v="Motor"/>
    <x v="2"/>
    <x v="59"/>
    <m/>
    <s v="Reparo no motor"/>
    <d v="2021-02-18T08:00:00"/>
    <d v="2021-02-18T17:00:00"/>
    <d v="2018-10-11T16:00:00"/>
    <n v="9"/>
    <n v="20656.000000000116"/>
    <s v="NÃO"/>
    <x v="0"/>
    <s v="NÃO"/>
    <s v="4-Falha Elétrica"/>
    <s v="5.3-Influências Externas diversas"/>
    <s v="3-Operação/Manutenção"/>
    <s v="5.3-Causas combinadas"/>
    <x v="3"/>
    <s v="2-Reparo"/>
    <n v="20665.000000000116"/>
  </r>
  <r>
    <x v="3"/>
    <x v="8"/>
    <s v="OI 2024310066 B-3123103 - Falha na partida (PRD COTUR - ETAPA SEM PT) – PF: Suzuki_x000a_Acionado a manutenção por volta das 07h00 com informação que operação não conseguia fazer a reposição de MEG no V-3123109 da UAPO III devido a falha nessa bomba pneumática. Foi mobilizado equipe de mecânica para avaliar, TM Brazil verificou que direcionador de pilotagem da bomba danificado. Verificamos o desenho da bomba e identificamos sobressalente disponível em estoque. Foi feita a reserva e a substituição em campo. Não emitida PT para essa atividade devido ao esse direcionador de pilotagem ser uma peça pequena de plástico e de montagem por encaixa. Foi trocado este componente com acompanhamento do operador em campo, após a troca a bomba foi estabelecida. Segue operando sem anormalidades. Obs. Criado a reserva Nº 101074627-1 para uma unidade do NM 12.265.950 Bloco b. VALLAIR._x000a_GPI-Mecânica: Luís H, essa bomba é extremamente crítica para equipe da operação para reposição de MEG no Vaso 09, identifiquei que temos NM 12.392.388 Bomba Pneumático, sem parametrização. Por gentileza, viabilizar a inclusão desse sobressalente na lista técnica juntamente com sua parametrização como material estratégico ZS=1, validar essa recomendação com supervisão e engenharia. Essa bomba é de baixo custo, porém sua ausência acarreta impacto operacional significativo para UAPO III._x000a_"/>
    <s v="sim"/>
    <s v="Corretiva"/>
    <s v="B-3123103"/>
    <s v="Posicionador"/>
    <x v="2"/>
    <x v="116"/>
    <m/>
    <s v="Troca do posicionador"/>
    <d v="2021-02-22T08:00:00"/>
    <d v="2021-02-22T09:00:00"/>
    <d v="2018-01-01T00:00:00"/>
    <n v="0.99999999994179234"/>
    <n v="27560.000000000058"/>
    <s v="NÃO"/>
    <x v="0"/>
    <s v="NÃO"/>
    <s v="2-Falha de Material"/>
    <s v="1.4-Deformação"/>
    <s v="2-Fabricação/Instalação"/>
    <s v="1.2-Materiais Inadequado"/>
    <x v="3"/>
    <s v="1-Substituição"/>
    <n v="27561"/>
  </r>
  <r>
    <x v="3"/>
    <x v="8"/>
    <s v="OM 2022539725 VE-P-3123717C Revisão Geral no Conjunto (PST COTUR) – PF: Suzuki_x000a_Conforme combinado, foi antecipada a atividade de revisão geral do ventilador do compressor de reciclo C-3123701C. Logo pela manhã, foi removido o motor do campo para oficina, o mesmo foi aberto e constatado a presença de bastante água em seu interior, praticamente meio copo de água. O motor foi todo desmontado, limpo e colocado para secar. Ao final do dia foi medido novamente sua isolação que ficou na casa dos 5Gohms, que é um valor aceitável. Em campo foi montado o andaime e soltado a estrutura do ventilador para remoção dele amanhã logo no primeiro horário. A expectativa da equipe e revisar todo o conjunto em oficina amanhã e na quarta-feira, dia 24/02 já iniciar a montagem em partida assistida do conjunto em campo._x000a__x000a_"/>
    <s v="NÃO"/>
    <s v="Preventiva"/>
    <s v="VE-P-3123717C "/>
    <s v="Preditiva"/>
    <x v="0"/>
    <x v="11"/>
    <m/>
    <s v="Preventiva - Revisão geral"/>
    <d v="2021-02-22T08:00:00"/>
    <d v="2021-02-22T12:00:00"/>
    <d v="2021-02-20T22:00:00"/>
    <n v="3.9999999999417923"/>
    <n v="34.000000000116415"/>
    <s v="NÃO"/>
    <x v="0"/>
    <s v="NÃO"/>
    <s v="Manutenção preventiva"/>
    <s v="Manutenção preventiva"/>
    <s v="Manutenção preventiva"/>
    <s v="Manutenção preventiva"/>
    <x v="5"/>
    <s v="10-Revisão geral"/>
    <n v="38.000000000058208"/>
  </r>
  <r>
    <x v="3"/>
    <x v="8"/>
    <s v="OM 2022539725 VE-P-3123717C Revisão Geral no Conjunto (PST COTUR) – PF: Suzuki_x000a__x000a_[23/02] Removido o ventilador do campo para reparo em oficina e iniciada a substituição do rolamento do mancal torpedo. Foi deixado o motor secando em bancada  porém foi observado que o motor apresenta um valor baixo no índice de absorção, com isso decidimos em instalar um motor novo existente em estoque para liberação do conjunto amanhã dentro prazo combinado junto a gerência. O motor removido será reparado em bancada e retornado ao estoque como usado._x000a_"/>
    <s v="NÃO"/>
    <s v="Preventiva"/>
    <s v="VE-P-3123717C "/>
    <s v="Preditiva"/>
    <x v="0"/>
    <x v="11"/>
    <m/>
    <s v="Preventiva - Revisão geral"/>
    <d v="2021-02-23T10:00:00"/>
    <d v="2021-02-23T17:00:00"/>
    <d v="2021-02-22T12:00:00"/>
    <n v="7.0000000001164153"/>
    <n v="21.999999999941792"/>
    <s v="NÃO"/>
    <x v="0"/>
    <s v="NÃO"/>
    <s v="Manutenção preventiva"/>
    <s v="Manutenção preventiva"/>
    <s v="Manutenção preventiva"/>
    <s v="Manutenção preventiva"/>
    <x v="5"/>
    <s v="10-Revisão geral"/>
    <n v="29.000000000058208"/>
  </r>
  <r>
    <x v="3"/>
    <x v="8"/>
    <s v="OM 2022539725 VE-P-3123717C Revisão Geral no Conjunto (PST COTUR) – PF: Suzuki_x000a_ [24/02] Finalizada a montagem do conjunto mancal torpedo, hélice e motor em oficina e transportado para o campo. Na liberação da PT, foi observado que na PT não havia a LV da movimentação de carga havendo a necessidade de revisão da PT. Superado isso, foi realizada a liberação da Pt em campo, posicionado o conjunto na base, instaladas as correias e quando foi realizar a conexão dos cabos elétricos, foi identificada que as conexões da caixa de ligação do motor não era compatível com os conexões do flexível, onde foi optado pela remoção da caixa de ligação do motor antigo e instalado no motor novo assim possibilitando a conexão dos cabos. Devido ao avanço do horário, ficou pendente a instalação do aterramento do motor, teste de sentido de giro e instalação da grade de proteção._x000a_"/>
    <s v="NÃO"/>
    <s v="Preventiva"/>
    <s v="VE-P-3123717C "/>
    <s v="Preditiva"/>
    <x v="0"/>
    <x v="11"/>
    <m/>
    <s v="Preventiva - Revisão geral"/>
    <d v="2021-02-24T08:00:00"/>
    <d v="2021-02-24T17:00:00"/>
    <d v="2021-02-23T17:00:00"/>
    <n v="9"/>
    <n v="15"/>
    <s v="NÃO"/>
    <x v="0"/>
    <s v="NÃO"/>
    <s v="Manutenção preventiva"/>
    <s v="Manutenção preventiva"/>
    <s v="Manutenção preventiva"/>
    <s v="Manutenção preventiva"/>
    <x v="5"/>
    <s v="10-Revisão geral"/>
    <n v="24"/>
  </r>
  <r>
    <x v="3"/>
    <x v="8"/>
    <s v="OM 2022539725 VE-P-3123717C Revisão Geral no Conjunto (PST COTUR) – PF: Suzuki_x000a_ [25/02] Montado o aterramento do motor, realizado o teste de sentido de giro e constatado que o conjunto estava com a rotação invertida, o qual foi corrigido o sentido de giro, montada a grade de proteção e liberado o conjunto para operação._x000a_"/>
    <s v="NÃO"/>
    <s v="Preventiva"/>
    <s v="VE-P-3123717C "/>
    <s v="Preditiva"/>
    <x v="0"/>
    <x v="11"/>
    <m/>
    <s v="Preventiva - Revisão geral"/>
    <d v="2021-02-25T08:00:00"/>
    <d v="2021-02-25T17:00:00"/>
    <d v="2021-02-24T17:00:00"/>
    <n v="9"/>
    <n v="15"/>
    <s v="NÃO"/>
    <x v="0"/>
    <s v="NÃO"/>
    <s v="Manutenção preventiva"/>
    <s v="Manutenção preventiva"/>
    <s v="Manutenção preventiva"/>
    <s v="Manutenção preventiva"/>
    <x v="5"/>
    <s v="10-Revisão geral"/>
    <n v="24"/>
  </r>
  <r>
    <x v="3"/>
    <x v="8"/>
    <s v="OM 2023279258 P-C-3123701C Substituir Hélice do Permutador (PRD MI) – PF: Suzuki_x000a_Realizada a remoção do permutador do campo e transportado para oficina para substituição da hélice._x000a_[24/02] Realizada a substituição da hélice do permutador em oficina, reinstalado o conjunto em campo, testado o sentido de giro e liberado para a operação._x000a_"/>
    <s v="NÃO"/>
    <s v="Corretiva planejada"/>
    <s v="P-C-3123701C "/>
    <s v="Hélice do permutador"/>
    <x v="7"/>
    <x v="117"/>
    <m/>
    <s v="Troca da hélice"/>
    <d v="2021-02-24T08:00:00"/>
    <d v="2021-02-24T17:00:00"/>
    <d v="2021-02-23T17:00:00"/>
    <n v="9"/>
    <n v="15"/>
    <s v="NÃO"/>
    <x v="0"/>
    <s v="NÃO"/>
    <s v="2-Falha de Material"/>
    <s v="1.3-Folga/Alinhamento"/>
    <s v="3-Operação/Manutenção"/>
    <s v="3.4-Desgaste e deterioção esperados."/>
    <x v="6"/>
    <s v="1-Substituição"/>
    <n v="24"/>
  </r>
  <r>
    <x v="3"/>
    <x v="8"/>
    <s v="OM 2024303331 B-3123101B Subst. Conj. Acionamento Stroker (PST COTUR) – PF: Suzuki_x000a_Realizada a substituição do conjunto de acionamento, porém no testes manual o conjunto apresentou travamento não baixando de 10%. Equipe conseguiu modular até 100% com a bomba parada e quando foi aliviar a carga o stroke travou em 30% não conseguindo mais movimentar stroke. Equipe solicitou a operação para que colocasse a bomba em recirculação para o vaso e assim que entrou em operação, conseguiu movimentar o stroke de 0 a 100% assim deixando a bomba disponível._x000a_"/>
    <s v="NÃO"/>
    <s v="Corretiva planejada"/>
    <s v="B-3123101B"/>
    <s v="Stroke"/>
    <x v="2"/>
    <x v="4"/>
    <m/>
    <s v="Troca do stroke"/>
    <d v="2021-02-25T12:00:00"/>
    <d v="2021-02-25T16:00:00"/>
    <d v="2020-06-20T12:00:00"/>
    <n v="3.9999999999417923"/>
    <n v="6000"/>
    <s v="NÃO"/>
    <x v="0"/>
    <s v="NÃO"/>
    <s v="1-Falha Mecânica"/>
    <s v="2.4-Desgaste"/>
    <s v="3-Operação/Manutenção"/>
    <s v="3.4-Desgaste e deterioção esperados."/>
    <x v="4"/>
    <s v="1-Substituição"/>
    <n v="6003.9999999999418"/>
  </r>
  <r>
    <x v="3"/>
    <x v="8"/>
    <s v="OM 2023963138 M-B-540001A Substituir Reservatório e Fluido de Arrefecimento – PF: Suzuki_x000a_Realizada a substituição do reservatório de expansão, efetuada a substituição do fluído de arrefecimento, testada a bomba junto a operação e liberado equipamento. _x000a_"/>
    <s v="NÃO"/>
    <s v="Preventiva"/>
    <s v="M-B-540001A"/>
    <s v="Preventiva"/>
    <x v="2"/>
    <x v="47"/>
    <m/>
    <s v="Preventiva - Revisão geral"/>
    <d v="2021-02-26T08:00:00"/>
    <d v="2021-02-26T14:00:00"/>
    <d v="2021-02-08T12:00:00"/>
    <n v="6"/>
    <n v="428.00000000005821"/>
    <s v="NÃO"/>
    <x v="0"/>
    <s v="NÃO"/>
    <s v="Manutenção preventiva"/>
    <s v="Manutenção preventiva"/>
    <s v="Manutenção preventiva"/>
    <s v="Manutenção preventiva"/>
    <x v="5"/>
    <s v="10-Revisão geral"/>
    <n v="434.00000000005821"/>
  </r>
  <r>
    <x v="3"/>
    <x v="8"/>
    <s v="OM – 2024135773– B-1621301B Vazamento pelo selo LOA – PF: Suzuki_x000a_Hoje as 10hs,  conforme solicitado pelo supervisor Aoki, foi realizada uma Inspeção Geral no conjunto moto bomba._x000a_Realizada partida assistida na bomba e não foi constatado nenhuma anormalidade no motor de acionamento, bomba e sistema de selagem. _x000a_Foi completado o vaso de selagem LA que estava com o nível em 50%._x000a_As linhas de selagem do vaso estavam quentes e o fluído de selagem estável no visor do vaso (não emulsificando) como também não foi encontrado nenhum resíduo de vazamento saindo da tubulação do pote de vazamento da selagem._x000a_Acompanhamos acompanhando ao longo do dia a operação da bomba e não foi observado nenhuma anormalidade no equipamento_x000a_Iremos acompanhar durante o feriado e qualquer anormalidade iremos relatar._x000a_Planejamento, por hora suspender a nota ZF-12953490 de substituição do selo._x000a_Aguardar posição do Supervisor Aoki._x000a_"/>
    <s v="NÃO"/>
    <s v="Preventiva"/>
    <s v="B-1621301B"/>
    <s v="Selagem"/>
    <x v="2"/>
    <x v="38"/>
    <m/>
    <s v="Preventiva - Revisão geral"/>
    <d v="2021-02-13T09:00:00"/>
    <d v="2021-02-13T17:00:00"/>
    <d v="2020-06-22T19:00:00"/>
    <n v="8.0000000000582077"/>
    <n v="5654.0000000000582"/>
    <s v="NÃO"/>
    <x v="0"/>
    <s v="NÃO"/>
    <s v="Manutenção preventiva"/>
    <s v="Manutenção preventiva"/>
    <s v="Manutenção preventiva"/>
    <s v="Manutenção preventiva"/>
    <x v="5"/>
    <s v="10-Revisão geral"/>
    <n v="5662.0000000001164"/>
  </r>
  <r>
    <x v="3"/>
    <x v="8"/>
    <s v="Atualização MTBF"/>
    <s v="NÃO"/>
    <m/>
    <m/>
    <m/>
    <x v="2"/>
    <x v="50"/>
    <m/>
    <m/>
    <d v="2021-02-28T23:59:00"/>
    <d v="2021-02-28T23:59:00"/>
    <d v="2018-07-23T16:30:00"/>
    <n v="0"/>
    <n v="22831.483333333279"/>
    <s v="NÃO"/>
    <x v="3"/>
    <m/>
    <m/>
    <m/>
    <m/>
    <m/>
    <x v="7"/>
    <m/>
    <n v="22831.483333333279"/>
  </r>
  <r>
    <x v="3"/>
    <x v="8"/>
    <s v="Atualização MTBF"/>
    <s v="NÃO"/>
    <m/>
    <m/>
    <m/>
    <x v="2"/>
    <x v="89"/>
    <m/>
    <m/>
    <d v="2021-02-28T23:59:00"/>
    <d v="2021-02-28T23:59:00"/>
    <d v="2019-08-28T17:00:00"/>
    <n v="0"/>
    <n v="13206.983333333221"/>
    <s v="NÃO"/>
    <x v="3"/>
    <m/>
    <m/>
    <m/>
    <m/>
    <m/>
    <x v="7"/>
    <m/>
    <n v="13206.983333333221"/>
  </r>
  <r>
    <x v="3"/>
    <x v="8"/>
    <s v="Atualização MTBF"/>
    <s v="NÃO"/>
    <m/>
    <m/>
    <m/>
    <x v="2"/>
    <x v="57"/>
    <m/>
    <m/>
    <d v="2021-02-28T23:59:00"/>
    <d v="2021-02-28T23:59:00"/>
    <d v="2018-11-02T18:00:00"/>
    <n v="0"/>
    <n v="20381.983333333279"/>
    <s v="NÃO"/>
    <x v="3"/>
    <m/>
    <m/>
    <m/>
    <m/>
    <m/>
    <x v="7"/>
    <m/>
    <n v="20381.983333333279"/>
  </r>
  <r>
    <x v="3"/>
    <x v="8"/>
    <s v="Atualização MTBF"/>
    <s v="NÃO"/>
    <m/>
    <m/>
    <m/>
    <x v="2"/>
    <x v="37"/>
    <m/>
    <m/>
    <d v="2021-02-28T23:59:00"/>
    <d v="2021-02-28T23:59:00"/>
    <d v="2020-05-05T18:00:00"/>
    <n v="0"/>
    <n v="7181.983333333279"/>
    <s v="NÃO"/>
    <x v="3"/>
    <m/>
    <m/>
    <m/>
    <m/>
    <m/>
    <x v="7"/>
    <m/>
    <n v="7181.983333333279"/>
  </r>
  <r>
    <x v="3"/>
    <x v="8"/>
    <s v="Atualização MTBF"/>
    <s v="NÃO"/>
    <m/>
    <m/>
    <m/>
    <x v="2"/>
    <x v="94"/>
    <m/>
    <m/>
    <d v="2021-02-28T23:59:00"/>
    <d v="2021-02-28T23:59:00"/>
    <d v="2018-01-01T00:00:00"/>
    <n v="0"/>
    <n v="27719.983333333279"/>
    <s v="NÃO"/>
    <x v="3"/>
    <m/>
    <m/>
    <m/>
    <m/>
    <m/>
    <x v="7"/>
    <m/>
    <n v="27719.983333333279"/>
  </r>
  <r>
    <x v="3"/>
    <x v="8"/>
    <s v="Atualização MTBF"/>
    <s v="NÃO"/>
    <m/>
    <m/>
    <m/>
    <x v="2"/>
    <x v="109"/>
    <m/>
    <m/>
    <d v="2021-02-28T23:59:00"/>
    <d v="2021-02-28T23:59:00"/>
    <d v="2018-01-01T00:00:00"/>
    <n v="0"/>
    <n v="27719.983333333279"/>
    <s v="NÃO"/>
    <x v="3"/>
    <m/>
    <m/>
    <m/>
    <m/>
    <m/>
    <x v="7"/>
    <m/>
    <n v="27719.983333333279"/>
  </r>
  <r>
    <x v="3"/>
    <x v="8"/>
    <s v="Atualização MTBF"/>
    <s v="NÃO"/>
    <m/>
    <m/>
    <m/>
    <x v="2"/>
    <x v="86"/>
    <m/>
    <m/>
    <d v="2021-02-28T23:59:00"/>
    <d v="2021-02-28T23:59:00"/>
    <d v="2019-02-01T17:00:00"/>
    <n v="0"/>
    <n v="18198.983333333221"/>
    <s v="NÃO"/>
    <x v="3"/>
    <m/>
    <m/>
    <m/>
    <m/>
    <m/>
    <x v="7"/>
    <m/>
    <n v="18198.983333333221"/>
  </r>
  <r>
    <x v="3"/>
    <x v="8"/>
    <s v="Atualização MTBF"/>
    <s v="NÃO"/>
    <m/>
    <m/>
    <m/>
    <x v="2"/>
    <x v="96"/>
    <m/>
    <m/>
    <d v="2021-02-28T23:59:00"/>
    <d v="2021-02-28T23:59:00"/>
    <d v="2020-03-03T11:00:00"/>
    <n v="0"/>
    <n v="8700.9833333332208"/>
    <s v="NÃO"/>
    <x v="3"/>
    <m/>
    <m/>
    <m/>
    <m/>
    <m/>
    <x v="7"/>
    <m/>
    <n v="8700.9833333332208"/>
  </r>
  <r>
    <x v="3"/>
    <x v="8"/>
    <s v="Atualização MTBF"/>
    <s v="NÃO"/>
    <m/>
    <m/>
    <m/>
    <x v="2"/>
    <x v="118"/>
    <m/>
    <m/>
    <d v="2021-02-28T23:59:00"/>
    <d v="2021-02-28T23:59:00"/>
    <d v="2018-01-01T00:00:00"/>
    <n v="0"/>
    <n v="27719.983333333279"/>
    <s v="NÃO"/>
    <x v="3"/>
    <m/>
    <m/>
    <m/>
    <m/>
    <m/>
    <x v="7"/>
    <m/>
    <n v="27719.983333333279"/>
  </r>
  <r>
    <x v="3"/>
    <x v="8"/>
    <s v="Atualização MTBF"/>
    <s v="NÃO"/>
    <m/>
    <m/>
    <m/>
    <x v="2"/>
    <x v="119"/>
    <m/>
    <m/>
    <d v="2021-02-28T23:59:00"/>
    <d v="2021-02-28T23:59:00"/>
    <d v="2018-01-01T00:00:00"/>
    <n v="0"/>
    <n v="27719.983333333279"/>
    <s v="NÃO"/>
    <x v="3"/>
    <m/>
    <m/>
    <m/>
    <m/>
    <m/>
    <x v="7"/>
    <m/>
    <n v="27719.983333333279"/>
  </r>
  <r>
    <x v="3"/>
    <x v="8"/>
    <s v="Atualização MTBF"/>
    <s v="NÃO"/>
    <m/>
    <m/>
    <m/>
    <x v="2"/>
    <x v="42"/>
    <m/>
    <m/>
    <d v="2021-02-28T23:59:00"/>
    <d v="2021-02-28T23:59:00"/>
    <d v="2019-02-06T03:09:00"/>
    <n v="0"/>
    <n v="18092.833333333314"/>
    <s v="NÃO"/>
    <x v="3"/>
    <m/>
    <m/>
    <m/>
    <m/>
    <m/>
    <x v="7"/>
    <m/>
    <n v="18092.833333333314"/>
  </r>
  <r>
    <x v="3"/>
    <x v="8"/>
    <s v="Atualização MTBF"/>
    <s v="NÃO"/>
    <m/>
    <m/>
    <m/>
    <x v="2"/>
    <x v="21"/>
    <m/>
    <m/>
    <d v="2021-02-28T23:59:00"/>
    <d v="2021-02-28T23:59:00"/>
    <d v="2019-03-02T15:27:00"/>
    <n v="0"/>
    <n v="17504.533333333209"/>
    <s v="NÃO"/>
    <x v="3"/>
    <m/>
    <m/>
    <m/>
    <m/>
    <m/>
    <x v="7"/>
    <m/>
    <n v="17504.533333333209"/>
  </r>
  <r>
    <x v="3"/>
    <x v="8"/>
    <s v="Atualização MTBF"/>
    <s v="NÃO"/>
    <m/>
    <m/>
    <m/>
    <x v="2"/>
    <x v="32"/>
    <m/>
    <m/>
    <d v="2021-02-28T23:59:00"/>
    <d v="2021-02-28T23:59:00"/>
    <d v="2019-08-30T11:00:00"/>
    <n v="0"/>
    <n v="13164.983333333221"/>
    <s v="NÃO"/>
    <x v="3"/>
    <m/>
    <m/>
    <m/>
    <m/>
    <m/>
    <x v="7"/>
    <m/>
    <n v="13164.983333333221"/>
  </r>
  <r>
    <x v="3"/>
    <x v="8"/>
    <s v="Atualização MTBF"/>
    <s v="NÃO"/>
    <m/>
    <m/>
    <m/>
    <x v="2"/>
    <x v="22"/>
    <m/>
    <m/>
    <d v="2021-02-28T23:59:00"/>
    <d v="2021-02-28T23:59:00"/>
    <d v="2019-07-19T12:00:00"/>
    <n v="0"/>
    <n v="14171.983333333279"/>
    <s v="NÃO"/>
    <x v="3"/>
    <m/>
    <m/>
    <m/>
    <m/>
    <m/>
    <x v="7"/>
    <m/>
    <n v="14171.983333333279"/>
  </r>
  <r>
    <x v="3"/>
    <x v="8"/>
    <s v="Atualização MTBF"/>
    <s v="NÃO"/>
    <m/>
    <m/>
    <m/>
    <x v="2"/>
    <x v="85"/>
    <m/>
    <m/>
    <d v="2021-02-28T23:59:00"/>
    <d v="2021-02-28T23:59:00"/>
    <d v="2020-05-14T17:56:00"/>
    <n v="0"/>
    <n v="6966.0499999999884"/>
    <s v="NÃO"/>
    <x v="3"/>
    <m/>
    <m/>
    <m/>
    <m/>
    <m/>
    <x v="7"/>
    <m/>
    <n v="6966.0499999999884"/>
  </r>
  <r>
    <x v="3"/>
    <x v="8"/>
    <s v="Atualização MTBF"/>
    <s v="NÃO"/>
    <m/>
    <m/>
    <m/>
    <x v="2"/>
    <x v="4"/>
    <m/>
    <m/>
    <d v="2021-02-28T23:59:00"/>
    <d v="2021-02-28T23:59:00"/>
    <d v="2019-03-22T16:49:00"/>
    <n v="0"/>
    <n v="17023.166666666628"/>
    <s v="NÃO"/>
    <x v="3"/>
    <m/>
    <m/>
    <m/>
    <m/>
    <m/>
    <x v="7"/>
    <m/>
    <n v="17023.166666666628"/>
  </r>
  <r>
    <x v="3"/>
    <x v="8"/>
    <s v="Atualização MTBF"/>
    <s v="NÃO"/>
    <m/>
    <m/>
    <m/>
    <x v="2"/>
    <x v="27"/>
    <m/>
    <m/>
    <d v="2021-02-28T23:59:00"/>
    <d v="2021-02-28T23:59:00"/>
    <d v="2019-08-13T17:00:00"/>
    <n v="0"/>
    <n v="13566.983333333221"/>
    <s v="NÃO"/>
    <x v="3"/>
    <m/>
    <m/>
    <m/>
    <m/>
    <m/>
    <x v="7"/>
    <m/>
    <n v="13566.983333333221"/>
  </r>
  <r>
    <x v="3"/>
    <x v="8"/>
    <s v="Atualização MTBF"/>
    <s v="NÃO"/>
    <m/>
    <m/>
    <m/>
    <x v="2"/>
    <x v="28"/>
    <m/>
    <m/>
    <d v="2021-02-28T23:59:00"/>
    <d v="2021-02-28T23:59:00"/>
    <d v="2019-09-30T23:59:00"/>
    <n v="0"/>
    <n v="12408"/>
    <s v="NÃO"/>
    <x v="3"/>
    <m/>
    <m/>
    <m/>
    <m/>
    <m/>
    <x v="7"/>
    <m/>
    <n v="12408"/>
  </r>
  <r>
    <x v="3"/>
    <x v="8"/>
    <s v="Atualização MTBF"/>
    <s v="NÃO"/>
    <m/>
    <m/>
    <m/>
    <x v="2"/>
    <x v="53"/>
    <m/>
    <m/>
    <d v="2021-02-28T23:59:00"/>
    <d v="2021-02-28T23:59:00"/>
    <d v="2019-06-04T16:00:00"/>
    <n v="0"/>
    <n v="15247.983333333337"/>
    <s v="NÃO"/>
    <x v="3"/>
    <m/>
    <m/>
    <m/>
    <m/>
    <m/>
    <x v="7"/>
    <m/>
    <n v="15247.983333333337"/>
  </r>
  <r>
    <x v="3"/>
    <x v="8"/>
    <s v="Atualização MTBF"/>
    <s v="NÃO"/>
    <m/>
    <m/>
    <m/>
    <x v="2"/>
    <x v="64"/>
    <m/>
    <m/>
    <d v="2021-02-28T23:59:00"/>
    <d v="2021-02-28T23:59:00"/>
    <d v="2018-11-07T18:00:00"/>
    <n v="0"/>
    <n v="20261.983333333279"/>
    <s v="NÃO"/>
    <x v="3"/>
    <m/>
    <m/>
    <m/>
    <m/>
    <m/>
    <x v="7"/>
    <m/>
    <n v="20261.983333333279"/>
  </r>
  <r>
    <x v="3"/>
    <x v="8"/>
    <s v="Atualização MTBF"/>
    <s v="NÃO"/>
    <m/>
    <m/>
    <m/>
    <x v="2"/>
    <x v="65"/>
    <m/>
    <m/>
    <d v="2021-02-28T23:59:00"/>
    <d v="2021-02-28T23:59:00"/>
    <d v="2018-11-20T18:00:00"/>
    <n v="0"/>
    <n v="19949.983333333279"/>
    <s v="NÃO"/>
    <x v="3"/>
    <m/>
    <m/>
    <m/>
    <m/>
    <m/>
    <x v="7"/>
    <m/>
    <n v="19949.983333333279"/>
  </r>
  <r>
    <x v="3"/>
    <x v="8"/>
    <s v="Atualização MTBF"/>
    <s v="NÃO"/>
    <m/>
    <m/>
    <m/>
    <x v="2"/>
    <x v="3"/>
    <m/>
    <m/>
    <d v="2021-02-28T23:59:00"/>
    <d v="2021-02-28T23:59:00"/>
    <d v="2018-04-16T14:00:00"/>
    <n v="0"/>
    <n v="25185.983333333221"/>
    <s v="NÃO"/>
    <x v="3"/>
    <m/>
    <m/>
    <m/>
    <m/>
    <m/>
    <x v="7"/>
    <m/>
    <n v="25185.983333333221"/>
  </r>
  <r>
    <x v="3"/>
    <x v="8"/>
    <s v="Atualização MTBF"/>
    <s v="NÃO"/>
    <m/>
    <m/>
    <m/>
    <x v="2"/>
    <x v="38"/>
    <m/>
    <m/>
    <d v="2021-02-28T23:59:00"/>
    <d v="2021-02-28T23:59:00"/>
    <d v="2019-09-11T14:00:00"/>
    <n v="0"/>
    <n v="12873.983333333221"/>
    <s v="NÃO"/>
    <x v="3"/>
    <m/>
    <m/>
    <m/>
    <m/>
    <m/>
    <x v="7"/>
    <m/>
    <n v="12873.983333333221"/>
  </r>
  <r>
    <x v="3"/>
    <x v="8"/>
    <s v="Atualização MTBF"/>
    <s v="NÃO"/>
    <m/>
    <m/>
    <m/>
    <x v="2"/>
    <x v="90"/>
    <m/>
    <m/>
    <d v="2021-02-28T23:59:00"/>
    <d v="2021-02-28T23:59:00"/>
    <d v="2019-08-23T17:00:00"/>
    <n v="0"/>
    <n v="13326.983333333221"/>
    <s v="NÃO"/>
    <x v="3"/>
    <m/>
    <m/>
    <m/>
    <m/>
    <m/>
    <x v="7"/>
    <m/>
    <n v="13326.983333333221"/>
  </r>
  <r>
    <x v="3"/>
    <x v="8"/>
    <s v="Atualização MTBF"/>
    <s v="NÃO"/>
    <m/>
    <m/>
    <m/>
    <x v="2"/>
    <x v="25"/>
    <m/>
    <m/>
    <d v="2021-02-28T23:59:00"/>
    <d v="2021-02-28T23:59:00"/>
    <d v="2019-04-21T15:00:00"/>
    <n v="0"/>
    <n v="16304.983333333279"/>
    <s v="NÃO"/>
    <x v="3"/>
    <m/>
    <m/>
    <m/>
    <m/>
    <m/>
    <x v="7"/>
    <m/>
    <n v="16304.983333333279"/>
  </r>
  <r>
    <x v="3"/>
    <x v="8"/>
    <s v="Atualização MTBF"/>
    <s v="NÃO"/>
    <m/>
    <m/>
    <m/>
    <x v="2"/>
    <x v="45"/>
    <m/>
    <m/>
    <d v="2021-02-28T23:59:00"/>
    <d v="2021-02-28T23:59:00"/>
    <d v="2020-07-17T17:00:00"/>
    <n v="0"/>
    <n v="5430.9833333332208"/>
    <s v="NÃO"/>
    <x v="3"/>
    <m/>
    <m/>
    <m/>
    <m/>
    <m/>
    <x v="7"/>
    <m/>
    <n v="5430.9833333332208"/>
  </r>
  <r>
    <x v="3"/>
    <x v="8"/>
    <s v="Atualização MTBF"/>
    <s v="NÃO"/>
    <m/>
    <m/>
    <m/>
    <x v="2"/>
    <x v="16"/>
    <m/>
    <m/>
    <d v="2021-02-28T23:59:00"/>
    <d v="2021-02-28T23:59:00"/>
    <d v="2019-12-19T19:00:00"/>
    <n v="0"/>
    <n v="10492.983333333337"/>
    <s v="NÃO"/>
    <x v="3"/>
    <m/>
    <m/>
    <m/>
    <m/>
    <m/>
    <x v="7"/>
    <m/>
    <n v="10492.983333333337"/>
  </r>
  <r>
    <x v="3"/>
    <x v="8"/>
    <s v="Atualização MTBF"/>
    <s v="NÃO"/>
    <m/>
    <m/>
    <m/>
    <x v="2"/>
    <x v="47"/>
    <m/>
    <m/>
    <d v="2021-02-28T23:59:00"/>
    <d v="2021-02-28T23:59:00"/>
    <d v="2021-01-28T12:00:00"/>
    <n v="0"/>
    <n v="755.98333333327901"/>
    <s v="NÃO"/>
    <x v="3"/>
    <m/>
    <m/>
    <m/>
    <m/>
    <m/>
    <x v="7"/>
    <m/>
    <n v="755.98333333327901"/>
  </r>
  <r>
    <x v="3"/>
    <x v="8"/>
    <s v="Atualização MTBF"/>
    <s v="NÃO"/>
    <m/>
    <m/>
    <m/>
    <x v="2"/>
    <x v="31"/>
    <m/>
    <m/>
    <d v="2021-02-28T23:59:00"/>
    <d v="2021-02-28T23:59:00"/>
    <d v="2020-10-20T00:00:00"/>
    <n v="0"/>
    <n v="3167.983333333279"/>
    <s v="NÃO"/>
    <x v="3"/>
    <m/>
    <m/>
    <m/>
    <m/>
    <m/>
    <x v="7"/>
    <m/>
    <n v="3167.983333333279"/>
  </r>
  <r>
    <x v="3"/>
    <x v="8"/>
    <s v="Atualização MTBF"/>
    <s v="NÃO"/>
    <m/>
    <m/>
    <m/>
    <x v="2"/>
    <x v="39"/>
    <m/>
    <m/>
    <d v="2021-02-28T23:59:00"/>
    <d v="2021-02-28T23:59:00"/>
    <d v="2021-02-12T17:00:00"/>
    <n v="0"/>
    <n v="390.9833333332208"/>
    <s v="NÃO"/>
    <x v="3"/>
    <m/>
    <m/>
    <m/>
    <m/>
    <m/>
    <x v="7"/>
    <m/>
    <n v="390.9833333332208"/>
  </r>
  <r>
    <x v="3"/>
    <x v="8"/>
    <s v="Atualização MTBF"/>
    <s v="NÃO"/>
    <m/>
    <m/>
    <m/>
    <x v="2"/>
    <x v="120"/>
    <m/>
    <m/>
    <d v="2021-02-28T23:59:00"/>
    <d v="2021-02-28T23:59:00"/>
    <d v="2018-01-01T00:00:00"/>
    <n v="0"/>
    <n v="27719.983333333279"/>
    <s v="NÃO"/>
    <x v="3"/>
    <m/>
    <m/>
    <m/>
    <m/>
    <m/>
    <x v="7"/>
    <m/>
    <n v="27719.983333333279"/>
  </r>
  <r>
    <x v="3"/>
    <x v="8"/>
    <s v="Atualização MTBF"/>
    <s v="NÃO"/>
    <m/>
    <m/>
    <m/>
    <x v="2"/>
    <x v="19"/>
    <m/>
    <m/>
    <d v="2021-02-28T23:59:00"/>
    <d v="2021-02-28T23:59:00"/>
    <d v="2018-03-23T16:00:00"/>
    <n v="0"/>
    <n v="25759.983333333337"/>
    <s v="NÃO"/>
    <x v="3"/>
    <m/>
    <m/>
    <m/>
    <m/>
    <m/>
    <x v="7"/>
    <m/>
    <n v="25759.983333333337"/>
  </r>
  <r>
    <x v="3"/>
    <x v="8"/>
    <s v="Atualização MTBF"/>
    <s v="NÃO"/>
    <m/>
    <m/>
    <m/>
    <x v="2"/>
    <x v="88"/>
    <m/>
    <m/>
    <d v="2021-02-28T23:59:00"/>
    <d v="2021-02-28T23:59:00"/>
    <d v="2019-08-25T16:00:00"/>
    <n v="0"/>
    <n v="13279.983333333337"/>
    <s v="NÃO"/>
    <x v="3"/>
    <m/>
    <m/>
    <m/>
    <m/>
    <m/>
    <x v="7"/>
    <m/>
    <n v="13279.983333333337"/>
  </r>
  <r>
    <x v="3"/>
    <x v="8"/>
    <s v="Atualização MTBF"/>
    <s v="NÃO"/>
    <m/>
    <m/>
    <m/>
    <x v="2"/>
    <x v="121"/>
    <m/>
    <m/>
    <d v="2021-02-28T23:59:00"/>
    <d v="2021-02-28T23:59:00"/>
    <d v="2018-01-01T00:00:00"/>
    <n v="0"/>
    <n v="27719.983333333279"/>
    <s v="NÃO"/>
    <x v="3"/>
    <m/>
    <m/>
    <m/>
    <m/>
    <m/>
    <x v="7"/>
    <m/>
    <n v="27719.983333333279"/>
  </r>
  <r>
    <x v="3"/>
    <x v="8"/>
    <s v="Atualização MTBF"/>
    <s v="NÃO"/>
    <m/>
    <m/>
    <m/>
    <x v="2"/>
    <x v="58"/>
    <m/>
    <m/>
    <d v="2021-02-28T23:59:00"/>
    <d v="2021-02-28T23:59:00"/>
    <d v="2019-09-22T17:00:00"/>
    <n v="0"/>
    <n v="12606.983333333221"/>
    <s v="NÃO"/>
    <x v="3"/>
    <m/>
    <m/>
    <m/>
    <m/>
    <m/>
    <x v="7"/>
    <m/>
    <n v="12606.983333333221"/>
  </r>
  <r>
    <x v="3"/>
    <x v="8"/>
    <s v="Atualização MTBF"/>
    <s v="NÃO"/>
    <m/>
    <m/>
    <m/>
    <x v="2"/>
    <x v="59"/>
    <m/>
    <m/>
    <d v="2021-02-28T23:59:00"/>
    <d v="2021-02-28T23:59:00"/>
    <d v="2018-10-11T16:00:00"/>
    <n v="0"/>
    <n v="20911.983333333337"/>
    <s v="NÃO"/>
    <x v="3"/>
    <m/>
    <m/>
    <m/>
    <m/>
    <m/>
    <x v="7"/>
    <m/>
    <n v="20911.983333333337"/>
  </r>
  <r>
    <x v="3"/>
    <x v="8"/>
    <s v="Atualização MTBF"/>
    <s v="NÃO"/>
    <m/>
    <m/>
    <m/>
    <x v="2"/>
    <x v="51"/>
    <m/>
    <m/>
    <d v="2021-02-28T23:59:00"/>
    <d v="2021-02-28T23:59:00"/>
    <d v="2018-07-26T08:00:00"/>
    <n v="0"/>
    <n v="22767.983333333221"/>
    <s v="NÃO"/>
    <x v="3"/>
    <m/>
    <m/>
    <m/>
    <m/>
    <m/>
    <x v="7"/>
    <m/>
    <n v="22767.983333333221"/>
  </r>
  <r>
    <x v="3"/>
    <x v="8"/>
    <s v="Atualização MTBF"/>
    <s v="NÃO"/>
    <m/>
    <m/>
    <m/>
    <x v="2"/>
    <x v="52"/>
    <m/>
    <m/>
    <d v="2021-02-28T23:59:00"/>
    <d v="2021-02-28T23:59:00"/>
    <d v="2018-07-26T08:00:00"/>
    <n v="0"/>
    <n v="22767.983333333221"/>
    <s v="NÃO"/>
    <x v="3"/>
    <m/>
    <m/>
    <m/>
    <m/>
    <m/>
    <x v="7"/>
    <m/>
    <n v="22767.983333333221"/>
  </r>
  <r>
    <x v="3"/>
    <x v="8"/>
    <s v="Atualização MTBF"/>
    <s v="NÃO"/>
    <m/>
    <m/>
    <m/>
    <x v="2"/>
    <x v="46"/>
    <m/>
    <m/>
    <d v="2021-02-28T23:59:00"/>
    <d v="2021-02-28T23:59:00"/>
    <d v="2018-06-02T16:30:00"/>
    <n v="0"/>
    <n v="24055.483333333279"/>
    <s v="NÃO"/>
    <x v="3"/>
    <m/>
    <m/>
    <m/>
    <m/>
    <m/>
    <x v="7"/>
    <m/>
    <n v="24055.483333333279"/>
  </r>
  <r>
    <x v="3"/>
    <x v="8"/>
    <s v="Atualização MTBF"/>
    <s v="NÃO"/>
    <m/>
    <m/>
    <m/>
    <x v="2"/>
    <x v="20"/>
    <m/>
    <m/>
    <d v="2021-02-28T23:59:00"/>
    <d v="2021-02-28T23:59:00"/>
    <d v="2018-09-05T19:00:00"/>
    <n v="0"/>
    <n v="21772.983333333337"/>
    <s v="NÃO"/>
    <x v="3"/>
    <m/>
    <m/>
    <m/>
    <m/>
    <m/>
    <x v="7"/>
    <m/>
    <n v="21772.983333333337"/>
  </r>
  <r>
    <x v="3"/>
    <x v="8"/>
    <s v="Atualização MTBF"/>
    <s v="NÃO"/>
    <m/>
    <m/>
    <m/>
    <x v="8"/>
    <x v="87"/>
    <m/>
    <m/>
    <d v="2021-02-28T23:59:00"/>
    <d v="2021-02-28T23:59:00"/>
    <d v="2019-02-10T10:30:00"/>
    <n v="0"/>
    <n v="17989.483333333279"/>
    <s v="NÃO"/>
    <x v="3"/>
    <m/>
    <m/>
    <m/>
    <m/>
    <m/>
    <x v="7"/>
    <m/>
    <n v="17989.483333333279"/>
  </r>
  <r>
    <x v="3"/>
    <x v="8"/>
    <s v="Atualização MTBF"/>
    <s v="NÃO"/>
    <m/>
    <m/>
    <m/>
    <x v="8"/>
    <x v="48"/>
    <m/>
    <m/>
    <d v="2021-02-28T23:59:00"/>
    <d v="2021-02-28T23:59:00"/>
    <d v="2019-01-03T15:30:00"/>
    <n v="0"/>
    <n v="18896.483333333221"/>
    <s v="NÃO"/>
    <x v="3"/>
    <m/>
    <m/>
    <m/>
    <m/>
    <m/>
    <x v="7"/>
    <m/>
    <n v="18896.483333333221"/>
  </r>
  <r>
    <x v="3"/>
    <x v="8"/>
    <s v="Atualização MTBF"/>
    <s v="NÃO"/>
    <m/>
    <m/>
    <m/>
    <x v="8"/>
    <x v="54"/>
    <m/>
    <m/>
    <d v="2021-02-28T23:59:00"/>
    <d v="2021-02-28T23:59:00"/>
    <d v="2018-09-13T23:00:00"/>
    <n v="0"/>
    <n v="21576.983333333221"/>
    <s v="NÃO"/>
    <x v="3"/>
    <m/>
    <m/>
    <m/>
    <m/>
    <m/>
    <x v="7"/>
    <m/>
    <n v="21576.983333333221"/>
  </r>
  <r>
    <x v="3"/>
    <x v="8"/>
    <s v="Atualização MTBF"/>
    <s v="NÃO"/>
    <m/>
    <m/>
    <m/>
    <x v="8"/>
    <x v="56"/>
    <m/>
    <m/>
    <d v="2021-02-28T23:59:00"/>
    <d v="2021-02-28T23:59:00"/>
    <d v="2018-10-02T15:00:00"/>
    <n v="0"/>
    <n v="21128.983333333279"/>
    <s v="NÃO"/>
    <x v="3"/>
    <m/>
    <m/>
    <m/>
    <m/>
    <m/>
    <x v="7"/>
    <m/>
    <n v="21128.983333333279"/>
  </r>
  <r>
    <x v="3"/>
    <x v="8"/>
    <s v="Atualização MTBF"/>
    <s v="NÃO"/>
    <m/>
    <m/>
    <m/>
    <x v="8"/>
    <x v="40"/>
    <m/>
    <m/>
    <d v="2021-02-28T23:59:00"/>
    <d v="2021-02-28T23:59:00"/>
    <d v="2018-04-13T18:00:00"/>
    <n v="0"/>
    <n v="25253.983333333279"/>
    <s v="NÃO"/>
    <x v="3"/>
    <m/>
    <m/>
    <m/>
    <m/>
    <m/>
    <x v="7"/>
    <m/>
    <n v="25253.983333333279"/>
  </r>
  <r>
    <x v="3"/>
    <x v="8"/>
    <s v="Atualização MTBF"/>
    <s v="NÃO"/>
    <m/>
    <m/>
    <m/>
    <x v="8"/>
    <x v="36"/>
    <m/>
    <m/>
    <d v="2021-02-28T23:59:00"/>
    <d v="2021-02-28T23:59:00"/>
    <d v="2020-12-12T14:17:51"/>
    <n v="0"/>
    <n v="1881.6858333333512"/>
    <s v="NÃO"/>
    <x v="3"/>
    <m/>
    <m/>
    <m/>
    <m/>
    <m/>
    <x v="7"/>
    <m/>
    <n v="1881.6858333333512"/>
  </r>
  <r>
    <x v="3"/>
    <x v="8"/>
    <s v="Atualização MTBF"/>
    <s v="NÃO"/>
    <m/>
    <m/>
    <m/>
    <x v="8"/>
    <x v="83"/>
    <m/>
    <m/>
    <d v="2021-02-28T23:59:00"/>
    <d v="2021-02-28T23:59:00"/>
    <d v="2018-12-28T16:45:00"/>
    <n v="0"/>
    <n v="19039.233333333337"/>
    <s v="NÃO"/>
    <x v="3"/>
    <m/>
    <m/>
    <m/>
    <m/>
    <m/>
    <x v="7"/>
    <m/>
    <n v="19039.233333333337"/>
  </r>
  <r>
    <x v="3"/>
    <x v="8"/>
    <s v="Atualização MTBF"/>
    <s v="NÃO"/>
    <m/>
    <m/>
    <m/>
    <x v="4"/>
    <x v="17"/>
    <m/>
    <m/>
    <d v="2021-02-28T23:59:00"/>
    <d v="2021-02-28T23:59:00"/>
    <d v="2020-12-19T19:00:00"/>
    <n v="0"/>
    <n v="1708.9833333333372"/>
    <s v="NÃO"/>
    <x v="3"/>
    <m/>
    <m/>
    <m/>
    <m/>
    <m/>
    <x v="7"/>
    <m/>
    <n v="1708.9833333333372"/>
  </r>
  <r>
    <x v="3"/>
    <x v="8"/>
    <s v="Atualização MTBF"/>
    <s v="NÃO"/>
    <m/>
    <m/>
    <m/>
    <x v="4"/>
    <x v="13"/>
    <m/>
    <m/>
    <d v="2021-02-28T23:59:00"/>
    <d v="2021-02-28T23:59:00"/>
    <d v="2020-10-02T10:50:00"/>
    <n v="0"/>
    <n v="3589.1499999999069"/>
    <s v="NÃO"/>
    <x v="3"/>
    <m/>
    <m/>
    <m/>
    <m/>
    <m/>
    <x v="7"/>
    <m/>
    <n v="3589.1499999999069"/>
  </r>
  <r>
    <x v="3"/>
    <x v="8"/>
    <s v="Atualização MTBF"/>
    <s v="NÃO"/>
    <m/>
    <m/>
    <m/>
    <x v="4"/>
    <x v="12"/>
    <m/>
    <m/>
    <d v="2021-02-28T23:59:00"/>
    <d v="2021-02-28T23:59:00"/>
    <d v="2020-12-23T19:00:00"/>
    <n v="0"/>
    <n v="1612.9833333333372"/>
    <s v="NÃO"/>
    <x v="3"/>
    <m/>
    <m/>
    <m/>
    <m/>
    <m/>
    <x v="7"/>
    <m/>
    <n v="1612.9833333333372"/>
  </r>
  <r>
    <x v="3"/>
    <x v="8"/>
    <s v="Atualização MTBF"/>
    <s v="NÃO"/>
    <m/>
    <m/>
    <m/>
    <x v="4"/>
    <x v="15"/>
    <m/>
    <m/>
    <d v="2021-02-28T23:59:00"/>
    <d v="2021-02-28T23:59:00"/>
    <d v="2021-02-23T16:30:00"/>
    <n v="0"/>
    <n v="127.48333333327901"/>
    <s v="NÃO"/>
    <x v="3"/>
    <m/>
    <m/>
    <m/>
    <m/>
    <m/>
    <x v="7"/>
    <m/>
    <n v="127.48333333327901"/>
  </r>
  <r>
    <x v="3"/>
    <x v="8"/>
    <s v="Atualização MTBF"/>
    <s v="NÃO"/>
    <m/>
    <m/>
    <m/>
    <x v="3"/>
    <x v="10"/>
    <m/>
    <m/>
    <d v="2021-02-28T23:59:00"/>
    <d v="2021-02-28T23:59:00"/>
    <d v="2019-04-12T14:19:00"/>
    <n v="0"/>
    <n v="16521.66666666657"/>
    <s v="NÃO"/>
    <x v="3"/>
    <m/>
    <m/>
    <m/>
    <m/>
    <m/>
    <x v="7"/>
    <m/>
    <n v="16521.66666666657"/>
  </r>
  <r>
    <x v="3"/>
    <x v="8"/>
    <s v="Atualização MTBF"/>
    <s v="NÃO"/>
    <m/>
    <m/>
    <m/>
    <x v="3"/>
    <x v="26"/>
    <m/>
    <m/>
    <d v="2021-02-28T23:59:00"/>
    <d v="2021-02-28T23:59:00"/>
    <d v="2020-05-25T11:30:00"/>
    <n v="0"/>
    <n v="6708.4833333333372"/>
    <s v="NÃO"/>
    <x v="3"/>
    <m/>
    <m/>
    <m/>
    <m/>
    <m/>
    <x v="7"/>
    <m/>
    <n v="6708.4833333333372"/>
  </r>
  <r>
    <x v="3"/>
    <x v="8"/>
    <s v="Atualização MTBF"/>
    <s v="NÃO"/>
    <m/>
    <m/>
    <m/>
    <x v="3"/>
    <x v="23"/>
    <m/>
    <m/>
    <d v="2021-02-28T23:59:00"/>
    <d v="2021-02-28T23:59:00"/>
    <d v="2021-02-27T18:30:00"/>
    <n v="0"/>
    <n v="29.483333333220799"/>
    <s v="NÃO"/>
    <x v="3"/>
    <m/>
    <m/>
    <m/>
    <m/>
    <m/>
    <x v="7"/>
    <m/>
    <n v="29.483333333220799"/>
  </r>
  <r>
    <x v="3"/>
    <x v="8"/>
    <s v="Atualização MTBF"/>
    <s v="NÃO"/>
    <m/>
    <m/>
    <m/>
    <x v="3"/>
    <x v="5"/>
    <m/>
    <m/>
    <d v="2021-02-28T23:59:00"/>
    <d v="2021-02-28T23:59:00"/>
    <d v="2020-04-30T23:59:59"/>
    <n v="0"/>
    <n v="7295.9836111111217"/>
    <s v="NÃO"/>
    <x v="3"/>
    <m/>
    <m/>
    <m/>
    <m/>
    <m/>
    <x v="7"/>
    <m/>
    <n v="7295.9836111111217"/>
  </r>
  <r>
    <x v="3"/>
    <x v="8"/>
    <s v="Atualização MTBF"/>
    <s v="NÃO"/>
    <m/>
    <m/>
    <m/>
    <x v="3"/>
    <x v="14"/>
    <m/>
    <m/>
    <d v="2021-02-28T23:59:00"/>
    <d v="2021-02-28T23:59:00"/>
    <d v="2020-11-30T12:00:00"/>
    <n v="0"/>
    <n v="2171.983333333279"/>
    <s v="NÃO"/>
    <x v="3"/>
    <m/>
    <m/>
    <m/>
    <m/>
    <m/>
    <x v="7"/>
    <m/>
    <n v="2171.983333333279"/>
  </r>
  <r>
    <x v="3"/>
    <x v="8"/>
    <s v="Atualização MTBF"/>
    <s v="NÃO"/>
    <m/>
    <m/>
    <m/>
    <x v="1"/>
    <x v="6"/>
    <m/>
    <m/>
    <d v="2021-02-28T23:59:00"/>
    <d v="2021-02-28T23:59:00"/>
    <d v="2021-02-03T05:06:00"/>
    <n v="0"/>
    <n v="618.88333333324408"/>
    <s v="NÃO"/>
    <x v="3"/>
    <m/>
    <m/>
    <m/>
    <m/>
    <m/>
    <x v="7"/>
    <m/>
    <n v="618.88333333324408"/>
  </r>
  <r>
    <x v="3"/>
    <x v="8"/>
    <s v="Atualização MTBF"/>
    <s v="NÃO"/>
    <m/>
    <m/>
    <m/>
    <x v="1"/>
    <x v="30"/>
    <m/>
    <m/>
    <d v="2021-02-28T23:59:00"/>
    <d v="2021-02-28T23:59:00"/>
    <d v="2020-05-25T14:00:00"/>
    <n v="0"/>
    <n v="6705.9833333332208"/>
    <s v="NÃO"/>
    <x v="3"/>
    <m/>
    <m/>
    <m/>
    <m/>
    <m/>
    <x v="7"/>
    <m/>
    <n v="6705.9833333332208"/>
  </r>
  <r>
    <x v="3"/>
    <x v="8"/>
    <s v="Atualização MTBF"/>
    <s v="NÃO"/>
    <m/>
    <m/>
    <m/>
    <x v="1"/>
    <x v="9"/>
    <m/>
    <m/>
    <d v="2021-02-28T23:59:00"/>
    <d v="2021-02-28T23:59:00"/>
    <d v="2020-05-25T19:00:00"/>
    <n v="0"/>
    <n v="6700.9833333333372"/>
    <s v="NÃO"/>
    <x v="3"/>
    <m/>
    <m/>
    <m/>
    <m/>
    <m/>
    <x v="7"/>
    <m/>
    <n v="6700.9833333333372"/>
  </r>
  <r>
    <x v="3"/>
    <x v="8"/>
    <s v="Atualização MTBF"/>
    <s v="NÃO"/>
    <m/>
    <m/>
    <m/>
    <x v="1"/>
    <x v="8"/>
    <m/>
    <m/>
    <d v="2021-02-28T23:59:00"/>
    <d v="2021-02-28T23:59:00"/>
    <d v="2020-12-06T16:57:58"/>
    <n v="0"/>
    <n v="2023.0172222221736"/>
    <s v="NÃO"/>
    <x v="3"/>
    <m/>
    <m/>
    <m/>
    <m/>
    <m/>
    <x v="7"/>
    <m/>
    <n v="2023.0172222221736"/>
  </r>
  <r>
    <x v="3"/>
    <x v="8"/>
    <s v="Atualização MTBF"/>
    <s v="NÃO"/>
    <m/>
    <m/>
    <m/>
    <x v="1"/>
    <x v="2"/>
    <m/>
    <m/>
    <d v="2021-02-28T23:59:00"/>
    <d v="2021-02-28T23:59:00"/>
    <d v="2021-02-16T17:00:00"/>
    <n v="0"/>
    <n v="294.9833333332208"/>
    <s v="NÃO"/>
    <x v="3"/>
    <m/>
    <m/>
    <m/>
    <m/>
    <m/>
    <x v="7"/>
    <m/>
    <n v="294.9833333332208"/>
  </r>
  <r>
    <x v="3"/>
    <x v="8"/>
    <s v="Atualização MTBF"/>
    <s v="NÃO"/>
    <m/>
    <m/>
    <m/>
    <x v="0"/>
    <x v="1"/>
    <m/>
    <m/>
    <d v="2021-02-28T23:59:00"/>
    <d v="2021-02-28T23:59:00"/>
    <d v="2021-02-10T19:00:00"/>
    <n v="0"/>
    <n v="436.98333333333721"/>
    <s v="NÃO"/>
    <x v="3"/>
    <m/>
    <m/>
    <m/>
    <m/>
    <m/>
    <x v="7"/>
    <m/>
    <n v="436.98333333333721"/>
  </r>
  <r>
    <x v="3"/>
    <x v="8"/>
    <s v="Atualização MTBF"/>
    <s v="NÃO"/>
    <m/>
    <m/>
    <m/>
    <x v="0"/>
    <x v="7"/>
    <m/>
    <m/>
    <d v="2021-02-28T23:59:00"/>
    <d v="2021-02-28T23:59:00"/>
    <d v="2020-12-12T10:00:00"/>
    <n v="0"/>
    <n v="1885.9833333333372"/>
    <s v="NÃO"/>
    <x v="3"/>
    <m/>
    <m/>
    <m/>
    <m/>
    <m/>
    <x v="7"/>
    <m/>
    <n v="1885.9833333333372"/>
  </r>
  <r>
    <x v="3"/>
    <x v="8"/>
    <s v="Atualização MTBF"/>
    <s v="NÃO"/>
    <m/>
    <m/>
    <m/>
    <x v="0"/>
    <x v="0"/>
    <m/>
    <m/>
    <d v="2021-02-28T23:59:00"/>
    <d v="2021-02-28T23:59:00"/>
    <d v="2019-02-24T14:30:00"/>
    <n v="0"/>
    <n v="17649.483333333337"/>
    <s v="NÃO"/>
    <x v="3"/>
    <m/>
    <m/>
    <m/>
    <m/>
    <m/>
    <x v="7"/>
    <m/>
    <n v="17649.483333333337"/>
  </r>
  <r>
    <x v="3"/>
    <x v="8"/>
    <s v="Atualização MTBF"/>
    <s v="NÃO"/>
    <m/>
    <m/>
    <m/>
    <x v="0"/>
    <x v="18"/>
    <m/>
    <m/>
    <d v="2021-02-28T23:59:00"/>
    <d v="2021-02-28T23:59:00"/>
    <d v="2020-05-25T11:00:00"/>
    <n v="0"/>
    <n v="6708.9833333332208"/>
    <s v="NÃO"/>
    <x v="3"/>
    <m/>
    <m/>
    <m/>
    <m/>
    <m/>
    <x v="7"/>
    <m/>
    <n v="6708.9833333332208"/>
  </r>
  <r>
    <x v="3"/>
    <x v="8"/>
    <s v="Atualização MTBF"/>
    <s v="NÃO"/>
    <m/>
    <m/>
    <m/>
    <x v="0"/>
    <x v="11"/>
    <m/>
    <m/>
    <d v="2021-02-28T23:59:00"/>
    <d v="2021-02-28T23:59:00"/>
    <d v="2020-05-25T12:00:00"/>
    <n v="0"/>
    <n v="6707.983333333279"/>
    <s v="NÃO"/>
    <x v="3"/>
    <m/>
    <m/>
    <m/>
    <m/>
    <m/>
    <x v="7"/>
    <m/>
    <n v="6707.983333333279"/>
  </r>
  <r>
    <x v="3"/>
    <x v="8"/>
    <s v="Atualização MTBF"/>
    <s v="NÃO"/>
    <m/>
    <m/>
    <m/>
    <x v="9"/>
    <x v="103"/>
    <m/>
    <m/>
    <d v="2021-02-28T23:59:00"/>
    <d v="2021-02-28T23:59:00"/>
    <d v="2020-10-02T14:19:00"/>
    <n v="0"/>
    <n v="3585.6666666665697"/>
    <s v="NÃO"/>
    <x v="3"/>
    <m/>
    <m/>
    <m/>
    <m/>
    <m/>
    <x v="7"/>
    <m/>
    <n v="3585.6666666665697"/>
  </r>
  <r>
    <x v="3"/>
    <x v="8"/>
    <s v="Atualização MTBF"/>
    <s v="NÃO"/>
    <m/>
    <m/>
    <m/>
    <x v="10"/>
    <x v="102"/>
    <m/>
    <m/>
    <d v="2021-02-28T23:59:00"/>
    <d v="2021-02-28T23:59:00"/>
    <d v="2020-10-07T11:50:00"/>
    <n v="0"/>
    <n v="3468.1499999999651"/>
    <s v="NÃO"/>
    <x v="3"/>
    <m/>
    <m/>
    <m/>
    <m/>
    <m/>
    <x v="7"/>
    <m/>
    <n v="3468.1499999999651"/>
  </r>
  <r>
    <x v="3"/>
    <x v="8"/>
    <s v="Atualização MTBF"/>
    <s v="NÃO"/>
    <m/>
    <m/>
    <m/>
    <x v="10"/>
    <x v="29"/>
    <m/>
    <m/>
    <d v="2021-02-28T23:59:00"/>
    <d v="2021-02-28T23:59:00"/>
    <d v="2018-01-01T00:00:00"/>
    <n v="0"/>
    <n v="27719.983333333279"/>
    <s v="NÃO"/>
    <x v="3"/>
    <m/>
    <m/>
    <m/>
    <m/>
    <m/>
    <x v="7"/>
    <m/>
    <n v="27719.983333333279"/>
  </r>
  <r>
    <x v="3"/>
    <x v="8"/>
    <s v="Atualização MTBF"/>
    <s v="NÃO"/>
    <m/>
    <m/>
    <m/>
    <x v="10"/>
    <x v="116"/>
    <m/>
    <m/>
    <d v="2021-02-28T23:59:00"/>
    <d v="2021-02-28T23:59:00"/>
    <d v="2018-01-01T00:00:00"/>
    <n v="0"/>
    <n v="27719.983333333279"/>
    <s v="NÃO"/>
    <x v="3"/>
    <m/>
    <m/>
    <m/>
    <m/>
    <m/>
    <x v="7"/>
    <m/>
    <n v="27719.983333333279"/>
  </r>
  <r>
    <x v="3"/>
    <x v="8"/>
    <s v="Atualização MTBF"/>
    <s v="NÃO"/>
    <m/>
    <m/>
    <m/>
    <x v="10"/>
    <x v="60"/>
    <m/>
    <m/>
    <d v="2021-02-28T23:59:00"/>
    <d v="2021-02-28T23:59:00"/>
    <d v="2018-01-01T00:00:00"/>
    <n v="0"/>
    <n v="27719.983333333279"/>
    <s v="NÃO"/>
    <x v="3"/>
    <m/>
    <m/>
    <m/>
    <m/>
    <m/>
    <x v="7"/>
    <m/>
    <n v="27719.983333333279"/>
  </r>
  <r>
    <x v="4"/>
    <x v="12"/>
    <m/>
    <m/>
    <m/>
    <m/>
    <m/>
    <x v="5"/>
    <x v="81"/>
    <m/>
    <m/>
    <m/>
    <m/>
    <m/>
    <m/>
    <m/>
    <m/>
    <x v="2"/>
    <m/>
    <m/>
    <m/>
    <m/>
    <m/>
    <x v="7"/>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3">
  <r>
    <n v="2020"/>
    <s v="Setembro"/>
    <s v="OM 2023206156 - VE-P-3123716A PERMUTAR MANCAL Y COM VE-P-3123716C (PFCEO + PST COTUR): PF: Suzuki_x000a_Recebido o conjunto mancal e eixo novo da empresa, realizado medição e ajuste de folgas. Iniciada a preparação para montagem do conjunto._x000a_15/09 - Finalizada a montagem do conjunto em oficina. Com apoio da caldeiraria foi ajustado o suporte do sensor de vibração e realizada a correção do TAG do conjunto. Amanhã será instalado o conjunto em campo._x000a_16/09 - Realizada a montagem do conjunto em campo. Testado, sem anormalidades. Item concluído._x000a_"/>
    <s v="NÃO"/>
    <s v="Corretiva planejada"/>
    <s v="MANCAL"/>
    <s v="EIXO E CAMISA"/>
    <s v="Reciclo"/>
    <x v="0"/>
    <s v="Ventilador"/>
    <s v="Troca do mancal e dos ventiladores entre os compressores C-3123701A e C-3123701C."/>
    <d v="2020-09-14T00:00:00"/>
    <d v="2020-09-17T00:00:00"/>
    <d v="2019-10-14T08:00:00"/>
    <n v="72"/>
    <n v="8055.9999999999418"/>
    <s v="SIM"/>
    <x v="0"/>
    <s v="NÃO"/>
    <s v="1-Falha Mecânica"/>
    <s v="1.3-Folga/Alinhamento"/>
    <x v="0"/>
    <x v="0"/>
    <s v="4-Monitoramento Periódico da Condição"/>
    <s v="1-Substituição"/>
    <n v="8127.9999999999418"/>
  </r>
  <r>
    <n v="2020"/>
    <s v="Setembro"/>
    <s v="OE 2023483972 – C-123701A Baixa Eficiência Resfriamento – PF: Suzuki_x000a_Hoje foi dado continuidade na análise pelo Eng. Suzuki e equipe de Mecânica. Foi realizada abertura e substituição dos filtros do engaxetamento, que estavam bastante sujos. Realizado também um pequeno teste de performance em uma das bombas, onde a mesma respondeu de acordo com a curva de performance no ponto de shutoff. Colocada então as resistências para aquecer e na parte da tarde, uma nova partida do sistema foi feita. Mais uma vez o sistema se mostrou muito ineficiente, com vazões e pressões muito baixas. Assim, estamos direcionando esforços agora para encontrar uma TCV para substituição. Conforme informação prévia do Eng. Suzuki, não foi identificada nenhuma válvula compatível no Sistema Petrobras, mas devemos ir mais a fundo nesta busca semana que vem. Em paralelo, Luis H. iniciou cotações com alguns fornecedores desta válvula. Teremos mais novidades na segunda-feira._x000a_"/>
    <s v="NÃO"/>
    <s v="Corretiva planejada"/>
    <s v="TCV-1237412A, filtros FY-1237700A e FY-127701A"/>
    <s v="Filtros e termoelemento da válvula termostática"/>
    <s v="Reciclo"/>
    <x v="1"/>
    <s v="Bombas"/>
    <s v="Limpeza de equipamentos do sistema de refrigeração, destravamento do termoelemento da válvula termostática, etc."/>
    <d v="2020-09-14T00:00:00"/>
    <d v="2020-09-30T00:00:00"/>
    <d v="2020-02-09T19:00:00"/>
    <n v="384"/>
    <n v="5213.0000000000582"/>
    <s v="SIM"/>
    <x v="0"/>
    <s v="NÃO"/>
    <s v="1-Falha Mecânica"/>
    <s v="1.6-Emperramento"/>
    <x v="1"/>
    <x v="1"/>
    <s v="5-Monitoramento Contínuo da Condição"/>
    <s v="1-Substituição"/>
    <n v="5597.0000000000582"/>
  </r>
  <r>
    <n v="2020"/>
    <s v="Setembro"/>
    <s v="05/09/2020_x000a_OI 2023341270 - AQ-C-3123102 B -01 Aquecedor Intertravado – PF: Boito_x000a_Hoje foi relatado pela OP que a chave de temperatura alta do aquecedor de óleo do propano B da fase 2 estava atuada TSH-31231955, o que impede a entrada em operação do aquecedor e, consequentemente, a partida da máquina. Não está prevista a entrada desta máquina em operação após o retorno da parada, mas para qualquer eventualidade, foram realizados 2 AROs e deixados inativos para utilização conforme necessidade: um para permitir partida com temperatura abaixo de 30° (acima de 20°) (ARO 2019-276) e outro para forçar o sinal da chave de temperatura alta para permitir aquecimento de óleo (2020-258). Será acionado TM Squinca para fazer o force se for preciso partir este compressor durante a noite. Atuaremos com a Instrumentação de forma imediata amanhã para corretiva na chave._x000a_06/09 - Hoje foi Removido o TSH-31231955 para manutenção em bancada, (impede a entrada em operação do aquecedor de óleo e, consequentemente, a partida da máquina) , foi constatada falha na micro chave, localizada em estoque, substituída, calibrada a chave e reinstalada. Colocado em operação e sistema operando com sucesso. Temperatura do óleo as 21hs em 36 dando permissivo de partida."/>
    <s v="NÃO"/>
    <s v="Corretiva planejada"/>
    <s v="TSH-31231955B"/>
    <s v="Microchave"/>
    <s v="Propano"/>
    <x v="2"/>
    <s v="Sistema de lubrificação"/>
    <s v="Substituição da microchave"/>
    <d v="2020-09-05T07:00:00"/>
    <d v="2020-09-06T08:00:00"/>
    <d v="2020-08-27T12:00:00"/>
    <n v="25.000000000116415"/>
    <n v="210.99999999994179"/>
    <s v="SIM"/>
    <x v="0"/>
    <s v="NÃO"/>
    <s v="3-Falha na Instrumentação"/>
    <s v="3.3- Sinal/Indicação/Alarme falso"/>
    <x v="1"/>
    <x v="2"/>
    <s v="4-Monitoramento Periódico da Condição"/>
    <s v="1-Substituição"/>
    <n v="236.00000000005821"/>
  </r>
  <r>
    <n v="2018"/>
    <s v="Maio"/>
    <s v="09.05.2018 Andaime+Elétrica:_x000a_OM 2017542446 XV-1621301A Especificação Diâmetro Haste+Chaveta_x000a_Hoje conforme programado foi realizado a montagem de andaime, instalação de pau de carga e desconexão dos cabos elétricos e de rede para remoção do atuador a ser realizado amanhã pela equipe de mecânica. Essa atividade visa levantamento de dados para elaboração de nota de centro para NM criado somente para aquisição do corpo dessa válvula. _x000a_Status: Em andamento - indisponível                                                                                                         10.05.2018 Andaime+Elétrica+Mecânica:_x000a_OM 2017542446 - XV-1621301A Especificação Diâmetro Haste+Chaveta_x000a_Finalizada  a coleta do dimensional da chaveta e da haste e realizada instalação do atuador da válvula, ficando pendente somente teste da válvula que será realizada após finalização da verificação/correção do vazamento de óleo pelo mancal LOA da bomba B-1621301A._x000a_Status: Concluído - Pendente teste                                                                                                            14.05.2018 Mecânica:_x000a_OM 2016886069 - B-1621301A Vazamento de óleo pela caixa mancal_x000a_Concluída a montagem do mancal LOA e será redelineado a atividade para a substituição do selo LOA._x000a_Status: Concluído - Disponível"/>
    <m/>
    <s v="Corretiva"/>
    <s v="B-1621301A"/>
    <s v="MANCAL"/>
    <s v="Bombas"/>
    <x v="3"/>
    <s v="Bomba"/>
    <s v="Substituição de vedações mancal LOA"/>
    <d v="2018-05-10T14:00:00"/>
    <d v="2018-05-14T16:30:00"/>
    <d v="2018-05-10T13:59:00"/>
    <n v="98.499999999941792"/>
    <n v="1.6666666720993817E-2"/>
    <s v="NÃO"/>
    <x v="1"/>
    <s v="NÃO"/>
    <s v="1-Falha Mecânica"/>
    <s v="1.1-Vazamento"/>
    <x v="2"/>
    <x v="3"/>
    <s v="4-Monitoramento Periódico da Condição"/>
    <m/>
    <n v="98.516666666662786"/>
  </r>
  <r>
    <n v="2018"/>
    <s v="Janeiro"/>
    <s v="2017017991 - B-3123101B Vazamento pelo amortecedor de pulsação_x000a_Equipe de mecânica atuou em seguida na identificação do vazamento do amortecedor de pulsação da bomba B de meg da UAPO III. Amortecedor foi removido pelos TMs para oficina e identificado que o vazamento é proveniente do assentamento da sede da válvula de fundo do amortecedor. A bexiga está íntegra. Realizada consulta ao estoque mas não foi encontrado o kit de reparo. Amanhã será feita nova tentativa de consulta, também em outros locais da Petrobras, para tentarmos abreviar o prazo de retorno desta bomba._x000a_Status: Em andamento - Indisponível"/>
    <m/>
    <s v="Corretiva"/>
    <s v="B-3123101B"/>
    <s v="Amortecedor de Pulsação"/>
    <s v="Bombas"/>
    <x v="4"/>
    <s v="PERMUTADOR"/>
    <s v="Substituir o kit de reparo"/>
    <d v="2018-01-01T00:00:00"/>
    <d v="2018-01-04T14:00:00"/>
    <d v="2017-12-31T23:59:00"/>
    <n v="86.000000000058208"/>
    <n v="1.6666666720993817E-2"/>
    <s v="SIM"/>
    <x v="1"/>
    <s v="NÃO"/>
    <s v="1-Falha Mecânica"/>
    <s v="1.1-Vazamento"/>
    <x v="2"/>
    <x v="3"/>
    <s v="4-Monitoramento Periódico da Condição"/>
    <m/>
    <n v="86.016666666779201"/>
  </r>
  <r>
    <n v="2018"/>
    <s v="Março"/>
    <s v="Instrumentação/Automação/Andaime_x000a_OM 2017376423 - C-123101D Falha partida_x000a_Hoje MI foi acionada pela manhã com o relato de queda do compressor de venda D no turno da noite ocasionada pela atuação do PALL-1231327 (sistema de nitrogênio) que não estava aceitando reset. TMs foram ao local mas não identificaram nenhuma anormalidade. Foram realizados testes na geradora, sem nenhum problema. O que se viu foi uma falha na XV de descarga do compressor que estava fechada e não aceitava abertura para permitir a máquina partir. Foi mobilizada equipe de andaime que confeccionou patamar para acesso à válvula. TMs identificaram então uma falha no retorno de posição da mesma. Realizada a substituição do switch e confirmada funcionalidade OK da válvula. Compressor ficou permissivo porém não foi partido em teste por opção da OP._x000a_Status: Concluído - Disponível_x000a_"/>
    <m/>
    <s v="Corretiva"/>
    <s v="XV-1231212"/>
    <s v="Micro Swith"/>
    <s v="Vendas"/>
    <x v="5"/>
    <s v="POSICIONADOR"/>
    <s v="Substituir micro swith"/>
    <d v="2018-03-16T15:00:00"/>
    <d v="2018-03-17T17:00:00"/>
    <d v="2018-03-16T14:59:00"/>
    <n v="26.000000000058208"/>
    <n v="1.6666666720993817E-2"/>
    <s v="SIM"/>
    <x v="1"/>
    <s v="NÃO"/>
    <s v="3-Falha na Instrumentação"/>
    <s v="3.2 - Sem sinal/indicação/alarme"/>
    <x v="2"/>
    <x v="3"/>
    <s v="6-Interferência na Produção"/>
    <m/>
    <n v="26.016666666779201"/>
  </r>
  <r>
    <n v="2018"/>
    <s v="Março"/>
    <s v="Elétrica/Automação/Instrumentação_x000a_OI 2017380996 - C-123101D Falha na partida_x000a_Hoje foi dado prosseguimento na avaliação da falha que, por 3 vezes consecutivas neste final de semana, ocasionou o trip do compressor de venda D logo após a partida (XS-323-Disjuntor Desenergizado). Foi envolvido na análise, além dos TMs Flaviano, Wladimir e Danyell, também o TM André, após a suspeita levantada ontem pela equipe de uma possível falha no booster estar causando este shutdown, retornando o sinal de disjuntor desenergizado. TMs verificaram que, na lógica, existe um sinal de shutdown por &quot;pressão diferencial baixa do filtro do booster&quot; que sempre é enviado após o booster terminar sua operação normal durante a sequência de partida. Este sinal, em uma condição normal, não causa o trip do compressor pois é seguido de um comando &quot;always off&quot; que o inibe. Com a suspeita de que, por algum motivo, algum erro possa ter acontecido na leitura da lógica durante os procedimentos de partida do compressor, talvez ocasionado pelo ESD3 de sábado, foi decidido por realizar um reset no PLC e uma nova tentativa de partida monitorada. Nesta tentativa, o compressor entrou com sucesso na primeira tentativa, e segue em operação. Esta atividade foi muito importante para desenvolvimento da equipe na lógica dos compressores de venda e para confirmar que, frequentemente, problemas na leitura da lógica destes compressores acontecem quando demandada sua partida. Evento similar ocorreu no sábado no compressor de venda E, quando um passo da sequência de partida foi pulado, sem motivo aparente e só foi possível &quot;destravar&quot; a permissão para partida do compressor com um reset no PLC"/>
    <m/>
    <s v="Corretiva"/>
    <s v="PN-C-123101D"/>
    <s v="PLC em LOOP"/>
    <s v="Vendas"/>
    <x v="5"/>
    <s v="Painel de Controle"/>
    <s v="RESET NO PLC"/>
    <d v="2018-03-17T17:00:00"/>
    <d v="2018-03-19T14:30:00"/>
    <d v="2018-03-17T16:59:00"/>
    <n v="45.499999999883585"/>
    <n v="1.6666666720993817E-2"/>
    <s v="SIM"/>
    <x v="1"/>
    <s v="SIM"/>
    <s v="3-Falha na Instrumentação"/>
    <s v="3.1-Falha de Controle"/>
    <x v="2"/>
    <x v="3"/>
    <s v="6-Interferência na Produção"/>
    <m/>
    <n v="45.516666666604578"/>
  </r>
  <r>
    <n v="2018"/>
    <s v="Março"/>
    <s v="2017279332 - TIT-1231509A INDICAÇÃO FALSA_x000a_Após a conclusão da atividade no painel de purga do compressor de propano A, por volta das 09h30, nos foi passada a informação de outra falha no compressor, agora no TIT-509 (temperatura de óleo do primeiro estágio), sendo que este instrumento apresentava indicação travada em 159°C (fim de escala) desde o início de fevereiro. Esta condição não impede o compressor de operar e nem é impeditivo de partir a máquina, porém impede o aquecedor de óleo de ligar para chegar na temperatura correta de partida. Optamos por mobilizar a equipe de instrumentação para tentativa de correção definitiva da falha ao invés de forçar o aquecedor a ligar. Verificado que já existia OM pronta para execução e que ainda não havia sido programada intervenção devido a indisponibilidade do compressor de propano C (preventiva, NR-13). Utilizamos esta OM e os TMs foram ao local e identificaram um cabo solto na conexão do instrumento. Cabo foi reconectado e o instrumento testado sem apresentar nenhuma outra anormalidade. Atividade finalizada por volta das 11h00._x000a_Status: Concluído - Disponível"/>
    <m/>
    <s v="Corretiva"/>
    <s v="TIT-1231509A"/>
    <s v="TIT-1231509A"/>
    <s v="Propano"/>
    <x v="6"/>
    <s v="ÓLEO PRIMEIRO ESTÁGIO"/>
    <s v="Reaperto nos bornes"/>
    <d v="2018-03-04T09:30:00"/>
    <d v="2018-03-04T11:00:00"/>
    <d v="2018-03-04T09:29:00"/>
    <n v="1.5"/>
    <n v="1.6666666720993817E-2"/>
    <s v="NÃO"/>
    <x v="0"/>
    <s v="NÃO"/>
    <s v="3-Falha na Instrumentação"/>
    <s v="3.2 - Sem sinal/indicação/alarme"/>
    <x v="2"/>
    <x v="3"/>
    <s v="9-Sob Demanda"/>
    <m/>
    <n v="1.5166666667209938"/>
  </r>
  <r>
    <n v="2018"/>
    <s v="Janeiro"/>
    <s v="2017169073 - C-123701B - Falha na chave de nível LSL-1237403B_x000a_Acionado manutenção por volta das 21h devido falha na chave de nível LSL-1237403B impedindo a partida do compressor. Elaborado ARO 251, nota, ordem e PT imediata para realização do force e liberado o compressor para operação. Atividade finalizada as 22:30h._x000a_Status: Concluído - Operando"/>
    <m/>
    <s v="Corretiva"/>
    <s v="LSL-1237403A"/>
    <s v="CHAVE DE NÍVEL"/>
    <s v="Reciclo"/>
    <x v="7"/>
    <s v="GG-Combustão"/>
    <s v="FORCE LÓGICO NA CHAVE"/>
    <d v="2018-01-29T21:00:00"/>
    <d v="2018-01-29T22:30:00"/>
    <d v="2017-12-31T23:59:00"/>
    <n v="1.5"/>
    <n v="693.01666666672099"/>
    <s v="NÃO"/>
    <x v="1"/>
    <s v="NÃO"/>
    <s v="3-Falha na Instrumentação"/>
    <s v="3.3- Sinal/Indicação/Alarme falso"/>
    <x v="2"/>
    <x v="3"/>
    <s v="9-Sob Demanda"/>
    <m/>
    <n v="694.51666666672099"/>
  </r>
  <r>
    <n v="2018"/>
    <s v="Maio"/>
    <s v="Instrumentação / Automação / Elétrica/ Andaime_x000a_OI 2017638800 Queda do C-3123102A _x000a_Hoje as 8:38 da manha o compressor desarmou porem sem histórico de alarmes. Segundo relato da operação os instrumentos de campo estavam apagados, porem o TM Silvio ao chegar no local não identificou esta falha. Foi observado que a lógica de primeiro evento não está funcionando e também o sumario de alarmes, , acionado o Eng Daniel para verificação em campo, o mesmo já contactou a MAYEKAWA que está ciente do problema e estão tratando._x000a_Definido com a Instrumentação a verificação de todo circuito de alimentação do painel e instrumentos de campo com apoio da Automação. Verificado pela elétrica também possíveis falhas no rele SEL, nada encontrado._x000a_As 18h30 foi entregue para operação, operando._x000a_Eng Daniel, Favor acompanhar junto a MAYEKAWA a solução do problema,   _x000a_Edinison, o sumario de alarmes na IHM não conseguimos ver com nosso pessoal?_x000a_Status: Concluído - operando , pendente o sumario de alarmes."/>
    <m/>
    <s v="Corretiva"/>
    <s v="C-3123102A"/>
    <m/>
    <s v="Propano"/>
    <x v="8"/>
    <s v="Painel de Controle"/>
    <m/>
    <d v="2018-05-21T08:00:00"/>
    <d v="2018-05-21T18:30:00"/>
    <d v="2017-12-31T23:59:00"/>
    <n v="10.5"/>
    <n v="3368.0166666667792"/>
    <s v="SIM"/>
    <x v="1"/>
    <s v="NÃO"/>
    <s v="3-Falha na Instrumentação"/>
    <s v="3.1-Falha de Controle"/>
    <x v="2"/>
    <x v="3"/>
    <s v="6-Interferência na Produção"/>
    <m/>
    <n v="3378.5166666667792"/>
  </r>
  <r>
    <n v="2018"/>
    <s v="Março"/>
    <s v="2017351816 - B-C-123102C-03A - Remoção da bomba vazamento pelo selo_x000a_Conforme vazamento identificado pelo selo da bomba na partida do compressor, foi definido no redia que deveria ser removida a bomba devido as válvulas de bloqueio estarem dando passagem fazendo com que ficasse com o vazamento continuo pelo selo mecânico. Foi emitida ordem e PT imediata sendo removida a bomba e instalado flange cego disponibilizando o compressor para operação. Em conversa com Supervisor Aoki temos selo e bomba em estoque e será programado para a semana 12 o reparo e instalação da bomba._x000a_Status: Concluído - Compressor Disponível"/>
    <m/>
    <s v="Corretiva"/>
    <s v="B-C-123102C-03A "/>
    <s v="Selo mecânico"/>
    <s v="Propano"/>
    <x v="9"/>
    <s v="LUBRIFICAÇÃO"/>
    <s v="substituir o selo"/>
    <d v="2018-03-12T13:50:00"/>
    <d v="2018-03-12T17:10:00"/>
    <d v="2017-12-31T23:59:00"/>
    <n v="3.3333333333721384"/>
    <n v="1693.8500000000931"/>
    <s v="NÃO"/>
    <x v="0"/>
    <s v="NÃO"/>
    <s v="1-Falha Mecânica"/>
    <s v="1.1-Vazamento"/>
    <x v="2"/>
    <x v="3"/>
    <s v="9-Sob Demanda"/>
    <m/>
    <n v="1697.1833333334653"/>
  </r>
  <r>
    <n v="2018"/>
    <s v="Outubro"/>
    <s v="Vazamento Nos P-B-1621301A-B LA, P-B-1621301A-A Pote de Selagem LOA,_x000a_P-B-1621301A-B Pote de Selagem LA"/>
    <m/>
    <s v="Corretiva"/>
    <s v="B-1621301A"/>
    <s v="Selo mecânico LA - lado acionado"/>
    <s v="Bombas"/>
    <x v="3"/>
    <s v="Bomba"/>
    <s v="Substituir selo"/>
    <d v="2018-10-18T04:22:00"/>
    <d v="2018-11-21T16:30:00"/>
    <d v="2018-09-28T22:00:00"/>
    <n v="828.1333333334187"/>
    <n v="462.3666666666395"/>
    <s v="NÃO"/>
    <x v="1"/>
    <s v="NÃO"/>
    <m/>
    <m/>
    <x v="3"/>
    <x v="4"/>
    <s v="7-Observação Casual"/>
    <m/>
    <n v="1290.5000000000582"/>
  </r>
  <r>
    <n v="2018"/>
    <s v="Março"/>
    <s v="Instrumentação_x000a_OI 2017382039 - C-123102C falha LIT Interestágio_x000a_Ontem foi verificado pela OP que o instrumento de medição de nível interestágio do compressor de propano C estava em falha o que comprometia a partida do sistema de lubrificação do compressor e o aquecimento do óleo. Foram feitas algumas manobras operacionais com apoio do Téc. Carlos da Semapi e foi possível iniciar o aquecimento do óleo ainda ontem, porém o problema no LIT persistia e foi decidido por atuar de forma imediata para correção hoje. Sendo assim, TMs de instrumentação iniciaram atuação e identificaram que a faixa de calibração do instrumento estava errada. Refeita a calibração sem anormalidades e liberado o equipamento para a OP por volta de 16h30 que iniciou os procedimentos de partida. _x000a_Status: Concluído - Disponível_x000a_"/>
    <m/>
    <s v="Corretiva"/>
    <s v="LIT-1231506"/>
    <s v="LIT-1231506C"/>
    <s v="Propano"/>
    <x v="9"/>
    <s v="INTER-ESTÁGIO"/>
    <s v="CALIBRAÇÃO DO INSTRUMENTO"/>
    <d v="2018-03-17T22:00:00"/>
    <d v="2018-03-18T12:29:00"/>
    <d v="2018-03-12T17:10:00"/>
    <n v="14.483333333395422"/>
    <n v="124.83333333319752"/>
    <s v="NÃO"/>
    <x v="0"/>
    <s v="NÃO"/>
    <s v="3-Falha na Instrumentação"/>
    <s v="3.2 - Sem sinal/indicação/alarme"/>
    <x v="2"/>
    <x v="3"/>
    <s v="9-Sob Demanda"/>
    <m/>
    <n v="139.31666666659294"/>
  </r>
  <r>
    <n v="2018"/>
    <s v="Março"/>
    <s v="Vazamento do seo mecânico do 1º estágio do compressor. Está em avaliação pela Mayekawa."/>
    <m/>
    <s v="Corretiva"/>
    <s v="SELO MECÂNICO"/>
    <s v="Selo mecânico"/>
    <s v="Propano"/>
    <x v="9"/>
    <s v="Compressor"/>
    <s v="Substituir selo"/>
    <d v="2018-03-18T12:30:00"/>
    <d v="2018-09-04T16:00:00"/>
    <d v="2018-03-18T12:29:00"/>
    <n v="4083.4999999998836"/>
    <n v="1.6666666720993817E-2"/>
    <s v="NÃO"/>
    <x v="0"/>
    <s v="NÃO"/>
    <s v="1-Falha Mecânica"/>
    <s v="1.1-Vazamento"/>
    <x v="2"/>
    <x v="3"/>
    <s v="9-Sob Demanda"/>
    <m/>
    <n v="4083.5166666666046"/>
  </r>
  <r>
    <n v="2018"/>
    <s v="Agosto"/>
    <s v="01/08 -  Andaime/Mycom_x000a_OM 2017872745 - C-123102C - ANDAIME COMP PROPANO_x000a_OM 2017872747 - C-123102C - Preventiva do compressor_x000a_Iniciada a montagem dos andaimes para a preventiva do compressor de propano C. Também foram iniciadas algumas atividades da preventiva pela MYCOM, como limpeza de filtros Y das bombas e verificação da slide do 2º estágio._x000a_Status: Em andamento"/>
    <m/>
    <s v="Preventiva"/>
    <s v="C-123102C"/>
    <s v="C-123102C"/>
    <s v="Propano"/>
    <x v="9"/>
    <s v="Compressor"/>
    <s v="Realizar manutenção preventiva"/>
    <d v="2018-09-04T16:01:00"/>
    <d v="2018-09-30T18:00:00"/>
    <d v="2018-09-04T16:00:00"/>
    <n v="625.98333333333721"/>
    <n v="1.6666666720993817E-2"/>
    <s v="NÃO"/>
    <x v="0"/>
    <s v="NÃO"/>
    <s v="7-Manutenção Preventiva"/>
    <s v="7-Manutenção Preventiva"/>
    <x v="4"/>
    <x v="5"/>
    <s v="1-Manutenção Periódica"/>
    <m/>
    <n v="626.00000000005821"/>
  </r>
  <r>
    <n v="2018"/>
    <s v="Março"/>
    <s v="02.03.18 - Danilo (U4UE)_x000a_Ordem imediata aberta após OP identificar pequeno vazamento pelo dreno_x000a_da válvula manual de bloqueio da sucção do compressor de venda A._x000a_Aproveitando a oportunidade de parada total da planta prevista para_x000a_amanhã, iremos realizar esta tarefa com a caldeiraria que demanda_x000a_despressurização total do header de sucção para sua liberação."/>
    <m/>
    <s v="Preventiva"/>
    <s v="XV-12310643"/>
    <s v="BUJÃO"/>
    <s v="Vendas"/>
    <x v="10"/>
    <m/>
    <s v="VEDAR E REAPERTAR"/>
    <d v="2018-03-05T11:30:00"/>
    <d v="2018-03-05T12:30:00"/>
    <d v="2018-03-05T11:00:00"/>
    <n v="1.0000000001164153"/>
    <n v="0.49999999988358468"/>
    <s v="NÃO"/>
    <x v="0"/>
    <s v="NÃO"/>
    <s v="1-Falha Mecânica"/>
    <s v="1.1-Vazamento"/>
    <x v="2"/>
    <x v="3"/>
    <s v="7-Observação Casual"/>
    <m/>
    <n v="1.5"/>
  </r>
  <r>
    <n v="2018"/>
    <s v="Agosto"/>
    <s v="13/08 -  Andaime:_x000a_OM 2017918098 - MANUT PREV ANDAIME C-123701A_x000a_Foi realizada a montagem do andaime para o raqueteamento do compressor e iniciada a montagem do andaime para preventiva do compressor._x000a_Status: Em andamento - Continua - 13/08_x000a_"/>
    <m/>
    <s v="Preventiva"/>
    <s v="C-123701A"/>
    <s v="C-123701A"/>
    <s v="Reciclo"/>
    <x v="1"/>
    <s v="Compressor"/>
    <s v="Realizar manutenção preventiva C-123701A"/>
    <d v="2018-08-13T09:30:00"/>
    <d v="2018-09-21T17:00:00"/>
    <d v="2018-08-13T09:29:00"/>
    <n v="943.5"/>
    <n v="1.6666666720993817E-2"/>
    <s v="NÃO"/>
    <x v="0"/>
    <s v="NÃO"/>
    <s v="7-Manutenção Preventiva"/>
    <s v="7.0-Preventiva"/>
    <x v="5"/>
    <x v="6"/>
    <s v="1-Manutenção Periódica"/>
    <m/>
    <n v="943.51666666672099"/>
  </r>
  <r>
    <n v="2018"/>
    <s v="Junho"/>
    <s v="22/06 Caldeiraria:_x000a_OE 2017503327 C-3123701C - Limpeza de Filtros Chapéu de bruxa_x000a_Após esses eventos de queda do compressor A, houve abertura de contagem de 3 horas para nova partida. Sendo assim, foi tentado partida no compressor &quot;C&quot; que sido limpo pela equipe de sobreaviso, no entanto, a máquina logo na primeira partida caiu por baixa pressão na sucção sendo necessária nova limpeza. A equipe caldeiraria foi mobilizada, efetuou a limpeza nos dois filtros que realmente estavam sujos novamente. Por volta das 15:00h terminamos essa atividade. A máquina por volta das 16;00h com sucesso e segue operando. A equipe de operação deve realizar a troca do compressor &quot;C&quot; pelo &quot;A&quot; durante o final de semana para possibilitar a coleta de vibração neste compressor na segunda-feira pela contratada do ISUP._x000a_Status: Concluído - operando."/>
    <m/>
    <s v="Corretiva"/>
    <s v="Filtros Chapéu de bruxa"/>
    <s v="Filtros Chapéu de bruxa"/>
    <s v="Reciclo"/>
    <x v="11"/>
    <s v="Acessórios Pacote"/>
    <s v="LIMPEZA FILTRO CHAPÉU BRUXA"/>
    <d v="2018-06-22T08:20:00"/>
    <d v="2018-06-22T16:00:00"/>
    <d v="2018-06-22T03:15:00"/>
    <n v="7.6666666666860692"/>
    <n v="5.0833333333139308"/>
    <s v="SIM"/>
    <x v="1"/>
    <s v="NÃO"/>
    <s v="5-Falha Externa"/>
    <s v="5.1-Obstrução/Bloqueio/Entupimento"/>
    <x v="2"/>
    <x v="3"/>
    <s v="6-Interferência na Produção"/>
    <s v="5-Conservação"/>
    <n v="12.75"/>
  </r>
  <r>
    <n v="2018"/>
    <s v="Janeiro"/>
    <s v="2017043627 - FT-5132603C Falha secundária (SD do TG-C)_x000a_Hoje por volta das 09h00 a MI foi acionada devido a queda do TG-C por suposta falha na meetering do secundário. Foi criada ordem imediata para atuação da equipe de instrumentação que verificou que a falha provia do FT-5132603C, controlador da meetering. TM Sílvio identificou que um dos cabos do instrumento estava solto de seu terminal (o terminal estava fixado corretamente no borne). Foi realizado o reparo do cabeamento e entregue à OP por volta das 16h30, que realizou sua partida em seguida sem anormalidades._x000a_Status: Concluído - Disponível"/>
    <m/>
    <s v="Corretiva"/>
    <s v="FT-5132603 (80FGS)"/>
    <s v="METERING"/>
    <s v="TGs"/>
    <x v="12"/>
    <s v="Proteção vibração Bently Nevada"/>
    <s v="REAPERTAR OS CABOS"/>
    <d v="2018-01-02T09:00:00"/>
    <d v="2018-01-02T16:30:00"/>
    <d v="2017-12-31T23:59:00"/>
    <n v="7.5"/>
    <n v="33.016666666720994"/>
    <s v="SIM"/>
    <x v="1"/>
    <s v="NÃO"/>
    <s v="3-Falha na Instrumentação"/>
    <s v="3.2 - Sem sinal/indicação/alarme"/>
    <x v="2"/>
    <x v="3"/>
    <s v="6-Interferência na Produção"/>
    <m/>
    <n v="40.516666666720994"/>
  </r>
  <r>
    <n v="2018"/>
    <s v="Janeiro"/>
    <s v="2017165617 - GE-513201C - Falha no termopar 7_x000a_Com o planejamento da operação em colocar o TG-C em operação para liberar os serviços no TG-A para a semana 05, os operadores informaram que quando ocorreu o desligamento do TG-C dia 20/01 ocorreu spread na câmara 5. Ao verificar o histórico identificaram que este termopar apresentava grande discrepância nos valores comprados com os outros termopares, sendo assim a operação informou que não se sentia segura em partir o TG-C nestas condições. Diante do exposto foi emitida ordem e PT imediata para verificação e correção da falha. Solicitado apoio do Eng. Lucas para avaliar esta falha que identificou que o Termopar 7B apresentou um ruído no momento do desligamento do TG-C. Em análise o Supo. Fazzini com sua equipe informou que o multi cabos do termopar 7A está desconectado na casota devido baixa isolação do cabo, para o termopar 7B foi testado o termopar e cabo e não apresentaram nenhuma falha. Foi realizado o reaperto dos bornes de todos os termopares e liberado o TG-C para operação._x000a_Status: Concluído - Disponível"/>
    <m/>
    <s v="Corretiva"/>
    <s v="TE-5132610G-AC"/>
    <s v="Cabos dos termopares"/>
    <s v="TGs"/>
    <x v="12"/>
    <s v="Compressor"/>
    <s v="Reaperto nos bornes"/>
    <d v="2018-01-29T10:00:00"/>
    <d v="2018-01-29T17:00:00"/>
    <d v="2018-01-02T16:30:00"/>
    <n v="7.0000000001164153"/>
    <n v="641.49999999994179"/>
    <s v="NÃO"/>
    <x v="0"/>
    <s v="NÃO"/>
    <s v="3-Falha na Instrumentação"/>
    <s v="3.3- Sinal/Indicação/Alarme falso"/>
    <x v="2"/>
    <x v="3"/>
    <s v="4-Monitoramento Periódico da Condição"/>
    <m/>
    <n v="648.50000000005821"/>
  </r>
  <r>
    <n v="2018"/>
    <s v="Abril"/>
    <s v="05/04 - Hoje por volta das 07:00h tivemos a informação da equipe da operação da queda do C-123701A na data de ontem devido a temperatura alta no &quot;Mancal D&quot;, por atuação do TIT-1237436A, eles informaram que foi observado logo após a queda, constataram uma fumaça proveniente das tampas localizadas na parte superior do compressor. Esse evento aconteceu por volta das 22h30 do dia 05/04 informado também que ocorreu um aumento súbito na temperatura do Mancal D, variando de 66ºC para 89 ºC em espaço de tempo de aprox. 13 minutos, logo na sequência a máquina veio a cair. Com isso, o compressor C-123701B foi colocado novamente em operação. Essa demanda foi encaminhada para avaliação do Coord. Gustavo que prontamente respondeu com as recomendações para avaliação de falha. Para essa atividade foi gerado ordem extraprogramada para início da avaliação amanhã em campo.   _x000a_"/>
    <m/>
    <s v="Corretiva"/>
    <s v="Acoplamento"/>
    <s v="Acoplamento"/>
    <s v="Reciclo"/>
    <x v="1"/>
    <s v="Compressor"/>
    <s v="Substituição de acoplamento e mancal D do compressor"/>
    <d v="2018-04-05T23:45:00"/>
    <d v="2018-06-19T19:00:00"/>
    <d v="2018-04-05T16:00:00"/>
    <n v="1795.2499999998836"/>
    <n v="7.7500000001164153"/>
    <s v="SIM"/>
    <x v="1"/>
    <s v="NÃO"/>
    <s v="2-Falha de Material"/>
    <s v="1.2-Vibração"/>
    <x v="2"/>
    <x v="3"/>
    <s v="6-Interferência na Produção"/>
    <m/>
    <n v="1803"/>
  </r>
  <r>
    <n v="2018"/>
    <s v="Junho"/>
    <s v="27/06 - Mecânica:_x000a_OM 2017503327 - C-3123701C - Limpeza chapéu de bruxa_x000a_Acionado manutenção por volta das 22:500h devido à queda do compressor por diferencial alto de pressão gerando queima elevada de gás, foi mobilizada equipe da mecânica para atuar na limpeza do filtro do primeiro e segundo estágio de forma imediata. Equipamento liberado para atuar pela operação as 02:30h realizado a limpeza dos filtros e liberado para operação as 04:30h para pressurização. Foi encontrada bastante sujeira no filtro do segundo estágio. Equipe dispensada as 05:00h._x000a_Status: Concluído - Disponível"/>
    <m/>
    <s v="Corretiva"/>
    <s v="Filtros Chapéu de bruxa"/>
    <s v="Filtros Chapéu de bruxa"/>
    <s v="Reciclo"/>
    <x v="11"/>
    <s v="Acessórios Pacote"/>
    <s v="LIMPEZA FILTRO CHAPÉU BRUXA"/>
    <d v="2018-06-27T22:50:00"/>
    <d v="2018-06-28T04:30:00"/>
    <d v="2018-06-27T15:00:00"/>
    <n v="5.6666666666278616"/>
    <n v="7.8333333333721384"/>
    <s v="SIM"/>
    <x v="1"/>
    <s v="NÃO"/>
    <s v="5-Falha Externa"/>
    <s v="5.1-Obstrução/Bloqueio/Entupimento"/>
    <x v="2"/>
    <x v="3"/>
    <s v="6-Interferência na Produção"/>
    <s v="5-Conservação"/>
    <n v="13.5"/>
  </r>
  <r>
    <n v="2018"/>
    <s v="Janeiro"/>
    <s v="I 2017169240 - GE-513201C Falha na partida_x000a_Hoje no turno da noite foi relatado pela OP que o TG-C estava apresentando falha na ignição durante tentativas de partida. Foi realizada avaliação pela manhã e constatado que o problema não tinha relação com a questão do termopar 7 solucionada ontem. Sendo assim, foi criada nova ordem imediata para verificação pela instrumentação. Equipe realizou um teste de partida com monitoramento das variáveis envolvidas e não encontrou anormalidades na sequência de partida que possam estar levando as tochas a não acender. Foram então realizados testes no RIC, também sem anomalias. Em seguida, também foram verificadas as 2 XVs do sistema, funcionalidade de PCV, inspeção do RO e abertura das linhas de dreno para verificar presença de umidade. Nenhuma situação aparentemente anormal foi encontrada. Assim, equipe decidiu por uma nova tentativa de partida ao final do dia junto com a OP. Nesta tentativa, o TG queimou de primeira, sem problemas. O mesmo foi acelerado por um curto período pela OP e em seguida parado._x000a_Status: Concluído - Disponível"/>
    <m/>
    <s v="Corretiva"/>
    <s v="JE-5132600CC"/>
    <s v="NÃO CONCLUSIVO"/>
    <s v="TGs"/>
    <x v="12"/>
    <s v="LUBRIFICAÇÃO"/>
    <m/>
    <d v="2018-01-30T08:00:00"/>
    <d v="2018-01-30T20:00:00"/>
    <d v="2018-01-29T17:00:00"/>
    <n v="12"/>
    <n v="15"/>
    <s v="NÃO"/>
    <x v="1"/>
    <s v="NÃO"/>
    <s v="3-Falha na Instrumentação"/>
    <s v="3.2 - Sem sinal/indicação/alarme"/>
    <x v="2"/>
    <x v="3"/>
    <s v="9-Sob Demanda"/>
    <m/>
    <n v="27"/>
  </r>
  <r>
    <n v="2018"/>
    <s v="Maio"/>
    <s v="Mecânica_x000a_OE 2017368917 - C-123701B Lapidação_x000a_Definição a respeito da lapidação em campo das vedações da válvula/cabeçote. O Supervisor AOKI está verificando junto ao TEBAR a possibilidade la lapidação da tampa da válvula para que possamos concluir esta máquina e liberar para operar._x000a_Status: Em andamento - indisponível._x000a_"/>
    <m/>
    <s v="Preventiva"/>
    <s v="VE-1237402"/>
    <s v="PREVENTIVA"/>
    <s v="Reciclo"/>
    <x v="7"/>
    <s v="Compressor"/>
    <s v="PREVENTIVA"/>
    <d v="2018-05-20T14:00:00"/>
    <d v="2018-06-03T14:30:00"/>
    <d v="2018-05-20T13:59:00"/>
    <n v="336.49999999988358"/>
    <n v="1.6666666720993817E-2"/>
    <s v="NÃO"/>
    <x v="0"/>
    <s v="NÃO"/>
    <s v="1-Falha Mecânica"/>
    <s v="1.1-Vazamento"/>
    <x v="2"/>
    <x v="3"/>
    <s v="6-Interferência na Produção"/>
    <m/>
    <n v="336.51666666660458"/>
  </r>
  <r>
    <n v="2018"/>
    <s v="Janeiro"/>
    <s v="2017173784 - GE-513201C Falha na partida (Spread termopar 15/16)_x000a_Hoje MI foi acionada no período da manhã pela OP após 3 tentativas mal sucedidas de partida do TG-C no turno da noite. Nestas 3 oportunidades a máquina caia por spread no termopar 01, no início da ignição, segundo a OP, sendo esta uma falha diferente da verificada ontem, quando a equipe de instrumentação atuou e conseguiu uma partida com sucesso do TG. Foi então criada OM para atuação imediata da equipe de mecânica, que verificou em campo que, na verdade, as quedas se deviam ao spread nos termopares 15 e 16, indicando uma provável falha na tocha da câmara 01. TM Luciano removeu a tocha e não encontrou sujeira visível, mas fez a limpeza com WD e trocou pela tocha da câmara 5 para controle. Foi então iniciadas tentativas de partida do TG, todas sem sucesso e sem relação com o problema de spread verificado anteriormente. Equipes de automação e instrumentação foram envolvidas também para tentar identificar o motivo destas quedas, sem sucesso. Houveram falhas pelo sistema de combustível (SD common gas fail), starter crash reengagement, outras falhas de automação resetadas no PLC até o momento que o TG passou pelo Warm Up, confirmando que não havia mais problemas na tocha da câmara 1 e caiu cerca de 10 minutos depois novamente por SD common gas fail. Assim, interrompemos a atividade e continuaremos amanhã._x000a_OBS: TMs Luciano, Squinca, Martins e Menezes atuaram até aproximadamente 20h45._x000a_Status: Em andamento - Indisponível"/>
    <m/>
    <s v="Corretiva"/>
    <s v="CÂMARA DE COMBUSTÃO"/>
    <s v="Câmara de combustão"/>
    <s v="TGs"/>
    <x v="12"/>
    <s v="GG-Combustão"/>
    <s v="Substituição câmara de combustão"/>
    <d v="2018-01-31T03:00:00"/>
    <d v="2018-02-05T17:45:00"/>
    <d v="2018-01-30T20:00:00"/>
    <n v="134.75000000005821"/>
    <n v="6.9999999999417923"/>
    <s v="NÃO"/>
    <x v="1"/>
    <s v="NÃO"/>
    <s v="1-Falha Mecânica"/>
    <s v="5.1-Obstrução/Bloqueio/Entupimento"/>
    <x v="2"/>
    <x v="3"/>
    <s v="9-Sob Demanda"/>
    <m/>
    <n v="141.75"/>
  </r>
  <r>
    <n v="2018"/>
    <s v="Janeiro"/>
    <s v="2017045578 - GE-513201B Spread na Partida_x000a_Após a queda do TG-A por nível baixo de óleo, como o TG-C ainda não estava disponível, OP tentou realizar a partida do TG-B, sem sucesso. Em 3 tentativas de partida houve spread por atuação dos termopares 01 e 17.  Assim, foi aberta ordem imediata para equipe de mecânica realizar a limpeza das tochas. TMs Sérgio e João Vitor realizaram a tarefa, reinstalaram as tochas e acompanharam a partida do TG, que queimou na primeira tentativa. OBS: TMs João e Sérgio atuaram até aproximadamente 21h30. _x000a_Status: Concluído - Disponível"/>
    <m/>
    <s v="Corretiva"/>
    <s v="CÂMARA DE COMBUSTÃO"/>
    <s v="Câmara de combustão 9"/>
    <s v="TGs"/>
    <x v="13"/>
    <s v="GG-Combustão"/>
    <s v="Limpeza da tocha"/>
    <d v="2018-01-02T14:21:00"/>
    <d v="2018-01-02T19:55:00"/>
    <d v="2017-12-31T23:59:00"/>
    <n v="5.5666666666511446"/>
    <n v="38.366666666697711"/>
    <s v="NÃO"/>
    <x v="1"/>
    <s v="NÃO"/>
    <s v="1-Falha Mecânica"/>
    <s v="5.1-Obstrução/Bloqueio/Entupimento"/>
    <x v="2"/>
    <x v="7"/>
    <s v="9-Sob Demanda"/>
    <m/>
    <n v="43.933333333348855"/>
  </r>
  <r>
    <n v="2018"/>
    <s v="Fevereiro"/>
    <s v="2017173784 - GE-513201C Falha na partida (Spread termopar 15/16)_x000a_Hoje MI foi acionada no período da manhã pela OP após 3 tentativas mal sucedidas de partida do TG-C no turno da noite. Nestas 3 oportunidades a máquina caia por spread no termopar 01, no início da ignição, segundo a OP, sendo esta uma falha diferente da verificada ontem, quando a equipe de instrumentação atuou e conseguiu uma partida com sucesso do TG. Foi então criada OM para atuação imediata da equipe de mecânica, que verificou em campo que, na verdade, as quedas se deviam ao spread nos termopares 15 e 16, indicando uma provável falha na tocha da câmara 01. TM Luciano removeu a tocha e não encontrou sujeira visível, mas fez a limpeza com WD e trocou pela tocha da câmara 5 para controle. Foi então iniciadas tentativas de partida do TG, todas sem sucesso e sem relação com o problema de spread verificado anteriormente. Equipes de automação e instrumentação foram envolvidas também para tentar identificar o motivo destas quedas, sem sucesso. Houveram falhas pelo sistema de combustível (SD common gas fail), starter crash reengagement, outras falhas de automação resetadas no PLC até o momento que o TG passou pelo Warm Up, confirmando que não havia mais problemas na tocha da câmara 1 e caiu cerca de 10 minutos depois novamente por SD common gas fail. Assim, interrompemos a atividade e continuaremos amanhã._x000a_OBS: TMs Luciano, Squinca, Martins e Menezes atuaram até aproximadamente 20h45._x000a_Status: Em andamento - Indisponível"/>
    <m/>
    <s v="Corretiva"/>
    <s v="CÂMARA DE COMBUSTÃO"/>
    <s v="Câmara de combustão"/>
    <s v="TGs"/>
    <x v="12"/>
    <s v="GG-Combustão"/>
    <s v="Substituição câmara de combustão"/>
    <d v="2018-02-10T08:00:00"/>
    <d v="2018-02-10T17:00:00"/>
    <d v="2018-02-05T17:45:00"/>
    <n v="9"/>
    <n v="110.25"/>
    <s v="NÃO"/>
    <x v="1"/>
    <s v="NÃO"/>
    <s v="1-Falha Mecânica"/>
    <s v="5.1-Obstrução/Bloqueio/Entupimento"/>
    <x v="2"/>
    <x v="3"/>
    <s v="9-Sob Demanda"/>
    <m/>
    <n v="119.25"/>
  </r>
  <r>
    <n v="2018"/>
    <s v="Março"/>
    <s v="Elétrica:_x000a_OM 2017414013 PN-GE-513201C-03- Falhas em Gavetas do CCM_x000a_Hoje após a liberação do TGC pela equipe de analítica que atuou regularizando o sistema de fogo e gás, tivemos acionamento da equipe de elétrica para apoio a operação para regularização de falha no CCM impeditivas para partida da máquina. Foi gerado ordem imediata devido a necessidade de verificação interna de gavetas ligados ao sistema do demister e guilhotina. No CCM não foi identificado nenhuma anomalia na gaveta pela operação, porém ao acessar a parte interna identificamos pelos relês de controle o indicativo de botoeiras batidas no campo. Ambas botoeiras foram resetadas no campo normalizando as condições de partida. Após isso realizamos partida na máquina, porém houve SD devido ao falha na velocidade do motor de partida. &quot;LSS65UC087_13&quot; Starter speed estabilished failure SD às 18:30h. Como a equipe da operação estava empenhada em colocar carga no TGD acordamos realizar novos testes amanhã durante o dia.  _x000a_Status: Concluído - indisponível"/>
    <m/>
    <s v="Corretiva"/>
    <s v="PN-M-DG-P-GE-513201C "/>
    <s v="BOTOEIRA"/>
    <s v="TGs"/>
    <x v="12"/>
    <s v="WHRU"/>
    <s v="NORMALIZAR BOTOEIRA"/>
    <d v="2018-03-25T16:00:00"/>
    <d v="2018-03-25T19:00:00"/>
    <d v="2018-02-10T17:00:00"/>
    <n v="3"/>
    <n v="1030.9999999998836"/>
    <s v="SIM"/>
    <x v="1"/>
    <s v="NÃO"/>
    <s v="4-Falha Elétrica"/>
    <s v="4.2-Circuito aberto"/>
    <x v="2"/>
    <x v="3"/>
    <s v="9-Sob Demanda"/>
    <m/>
    <n v="1033.9999999998836"/>
  </r>
  <r>
    <n v="2018"/>
    <s v="Janeiro"/>
    <s v="Automação+Instrumentação:_x000a_OI 2017086772 C-123101E - Falha na IHM e queima de barreira intrínseca_x000a_Após a identificação de um novo vazamento de gás pelo flange do carretel instalado pela Azevedo, diante desse vazamento foi decidido em parar o compressor para realizar o retorqueamento dos estojos. O venda E estava liberado para o Isup realizar a o prolongamento do dreno da linhar ar do compressor, no momento em que alinhou o ar a IHM permaneceu apagada. Foi emitida Ordem e PT imediata para automação para resetar a IHM, quando habilitado a IHM foi identificado que o TE-434 estava em falha e identificado a queima da barreira intrínseca, Acionado a equipe de instrumentação e realizada a substituição da barreira com sucesso. Na pressurização no painel ocorreu nova falha na IHM, onde foi realizado novo reset e liberado para a operação._x000a_Status: Concluído - Operando"/>
    <m/>
    <s v="Corretiva"/>
    <s v="PN-C-123101E "/>
    <s v="Barreira Intrínseca"/>
    <s v="Vendas"/>
    <x v="14"/>
    <s v="Painel de Controle"/>
    <s v="Substituir barreira intrínseca"/>
    <d v="2018-01-11T14:07:00"/>
    <d v="2018-01-12T16:00:00"/>
    <d v="2017-12-31T23:59:00"/>
    <n v="25.883333333360497"/>
    <n v="254.13333333330229"/>
    <s v="SIM"/>
    <x v="1"/>
    <s v="NÃO"/>
    <s v="3-Falha na Instrumentação"/>
    <s v="3.2 - Sem sinal/indicação/alarme"/>
    <x v="2"/>
    <x v="3"/>
    <s v="6-Interferência na Produção"/>
    <m/>
    <n v="280.01666666666279"/>
  </r>
  <r>
    <n v="2018"/>
    <s v="Março"/>
    <s v="Instrumentação+Automação+Mecnãnica:_x000a_OI  2017420526 GE-513201C- Falha na partida_x000a_Na tentativa de partida do TG-C para queima após a preventiva para garantir a queima para a lavagem. Equipe de instrumentação identificou logo pela manhã que a não havia pressão de óleo no sistema acionando a mecânica para apoio na avaliação, em avaliação conjunta chegaram a conclusão que válvula MV-UH-TS-GE-513201C (75QGCV) não estava recebendo o comando de abertura se mantendo com 4MA. Dando andamento na análise em conjunto com a automação, foi identificado que o cartão apresentava o alarme (LAA65UC148_13) dos termopares 1 a 8 (câmaras 2 a 6) estava em falha, onde foi substituído por sobressalente e normalizado. A equipe identificou mais 5 alarmes que não conseguiam realizar reset, onde foram realizados reset via PLC e normalizando 3 alarmes. Amanhã daremos continuidade na avaliação dos outros 2 alarmes existentes, teste na válvula MV-UH-TS-GE-513201C (75QGCV) e tentativa de partida do TG-C. TM's Marcio, Silvio e Danilo liberados as 20:00h._x000a_Status: Em andamento  - Indisponível"/>
    <m/>
    <s v="Corretiva"/>
    <s v="PN-513201-C"/>
    <s v="FALHA NO CARTÃO "/>
    <s v="TGs"/>
    <x v="12"/>
    <s v="Controle e Monitoramento"/>
    <s v="SUBSTITUIR O CALRTÃO DE COMANDO DA VÁLVULA"/>
    <d v="2018-03-26T08:00:00"/>
    <d v="2018-03-30T00:00:00"/>
    <d v="2018-03-25T19:00:00"/>
    <n v="87.999999999941792"/>
    <n v="13.000000000116415"/>
    <s v="SIM"/>
    <x v="1"/>
    <s v="NÃO"/>
    <s v="3-Falha na Instrumentação"/>
    <s v="3.1-Falha de Controle"/>
    <x v="2"/>
    <x v="3"/>
    <s v="9-Sob Demanda"/>
    <m/>
    <n v="101.00000000005821"/>
  </r>
  <r>
    <n v="2018"/>
    <s v="Março"/>
    <s v="NÃO HOUVE A NECESSIDADE DE ATUAR DE FORMA CORRETIVA NO SISTEMA DE ACIONAMNETO DA SOLENÓIDE DO SISTEMA DE CO2.O MESMO FOI REALIZADO NA ORDEM DE 8000 HORAS,COM SEU FUNCIONAMENTO NORMAL.E ATUAÇÃO CORRETA._x000a_STATUS OPERACIONAL_x000a__x000a_EXEC.RODRIGO DO PRADO_x000a_         46261788_x000a_           B1GK"/>
    <m/>
    <s v="Corretiva"/>
    <s v="CILINDROS CO2"/>
    <s v="VÁLVULAS CO2"/>
    <s v="TGs"/>
    <x v="15"/>
    <s v="Fogo e Gás"/>
    <s v="AJUSTE"/>
    <d v="2018-03-26T09:00:00"/>
    <d v="2018-03-26T10:00:00"/>
    <d v="2018-03-25T18:00:00"/>
    <n v="0.99999999994179234"/>
    <n v="15"/>
    <s v="NÃO"/>
    <x v="0"/>
    <s v="NÃO"/>
    <s v="3-Falha na Instrumentação"/>
    <s v="3.1-Falha de Controle"/>
    <x v="2"/>
    <x v="3"/>
    <s v="8-Manutenção Corretiva"/>
    <m/>
    <n v="15.999999999941792"/>
  </r>
  <r>
    <n v="2018"/>
    <s v="Outubro"/>
    <s v="Mecânica+Elétrica+Instrumentação:_x000a_OI 2018247323 - M-C-123102C Vazamento de ar pela caixa de ligação: (#)_x000a_Equipe realizou novamente a instalação da tampa com a vedação antiga aplicando selante no conjunto. Ficou acordado que iremos aguardar o tempo de cura do selante e iremos realizar a pressurização da caixa da caixa de ligação amanhã no primeiro horário. Em paralelo recebemos o retorno da WEG hoje no meio da tarde a cotação e disponibilidade do Perfil de borracha H na unidade de São Bernardo do Campo, com isso fechamos o pedido de 4 metros do perfil de borracha para retirarmos amanhã na parte da manhã."/>
    <m/>
    <s v="Corretiva"/>
    <s v="Motor elétrico"/>
    <s v="Tampa de caixa de motor elétrico"/>
    <s v="Propano"/>
    <x v="9"/>
    <s v="Motor Elétrico"/>
    <s v="Substituição do componente danificado e ajuste de painel de purga"/>
    <d v="2018-10-01T09:00:00"/>
    <d v="2018-10-11T13:10:00"/>
    <d v="2018-09-30T18:00:00"/>
    <n v="244.16666666662786"/>
    <n v="15"/>
    <s v="NÃO"/>
    <x v="0"/>
    <s v="NÃO"/>
    <m/>
    <m/>
    <x v="3"/>
    <x v="4"/>
    <m/>
    <m/>
    <n v="259.16666666662786"/>
  </r>
  <r>
    <n v="2018"/>
    <s v="Janeiro"/>
    <s v="2017041449 - B-2621301B Falha Bently Nevada_x000a_Ontem, após a liberação da bomba pela equipe de automação e instrumentação, no período da noite, novamente o mesmo sensor alarmou no Bently (com a bomba parada) e deixou a bomba indisponível. A OP conseguiu fazer um reset, porém a falha voltava em seguida. Sendo assim, hoje novamente a equipe foi direcionada ao local. Equipe de instrumentação retirou o sensor e aplicou sinal de PT-100 no cartão do Bently, confirmando que a falha não era no sensor. Com apoio do Sup. Fazzini, equipe de automação realizou reset no cartão e limpeza com limpa contato. Supôs-se por uma falha no contato. No período da tarde a bomba foi entregue à OP que realizou sua partida com sucesso. Desde então a bomba segue operando._x000a_Status: Concluído - Disponível"/>
    <m/>
    <s v="Corretiva"/>
    <s v="BENTLY NEVADA "/>
    <s v="BENTLY NEVADA"/>
    <s v="Bombas"/>
    <x v="16"/>
    <s v="ANTI SURGE"/>
    <s v="RESET"/>
    <d v="2018-01-03T08:30:00"/>
    <d v="2018-01-03T16:30:00"/>
    <d v="2018-01-02T17:00:00"/>
    <n v="8.0000000000582077"/>
    <n v="15.499999999883585"/>
    <s v="SIM"/>
    <x v="1"/>
    <s v="NÃO"/>
    <s v="3-Falha na Instrumentação"/>
    <s v="3.3- Sinal/Indicação/Alarme falso"/>
    <x v="2"/>
    <x v="3"/>
    <s v="6-Interferência na Produção"/>
    <m/>
    <n v="23.499999999941792"/>
  </r>
  <r>
    <n v="2018"/>
    <s v="Agosto"/>
    <s v="15,16,17,18,23,24,31/08 -Mecânica/ Caldeiraria _x000a_2017154701- GE-513201D Reparos na Excitatriz_x000a_Durante a pressurização do sistema foi identificado vazamento por  uma trinca na solda._x000a_Status: Em andamento - 31/09_x000a_24/08 - Mecânica:_x000a_OM 2017154701 - GE-513201D Reparos na Excitatriz_x000a_Finalizado a aplicação do selante pela mecânica, equipe de pintura aguardando a cura do selante para concluir a pintura da peça._x000a_Status: Concluído_x000a__x000a_"/>
    <m/>
    <s v="Corretiva planejada"/>
    <s v="EXCITATRIZ DO TGD"/>
    <s v="EXCITATRIZ TGD"/>
    <s v="TGs"/>
    <x v="15"/>
    <s v="Gerador"/>
    <s v="Realizados reapertos das abraçadeiras e das conexões do sistema de óleo sintético"/>
    <d v="2018-08-15T09:00:00"/>
    <d v="2018-08-24T12:00:00"/>
    <d v="2018-08-14T17:00:00"/>
    <n v="219"/>
    <n v="15.999999999941792"/>
    <s v="NÃO"/>
    <x v="0"/>
    <s v="NÃO"/>
    <s v="1-Falha Mecânica"/>
    <s v="1.3-Folga/Alinhamento"/>
    <x v="2"/>
    <x v="3"/>
    <s v="6-Interferência na Produção"/>
    <m/>
    <n v="234.99999999994179"/>
  </r>
  <r>
    <n v="2018"/>
    <s v="Janeiro"/>
    <s v=" 2016977271 - GE-513201B - Falha motor de partida  _x000a_Após a queda do TGD por Spread foi tentado duas partidas no TG-B, sem sucesso devido falha “starter crash re-engagement” nos momentos iniciais do acionamento do motor de partida. Essa condição é pouco diferente das outras ocorrências que temos histórico, esse tipo de falha sempre ocorria quando da aceleração da máquina, essa é primeira vez que vemos essa condição de falha logo na partida do motor. Realizamos com equipe de mecânica um teste de cranck mas não houve sucesso logo no início da partida, houve indicação normal de rotação do motor descartando algum tipo de travamento. No entanto, devido as condições de resolução do TGC serem mais favoráveis optamos por deixar atuação nesse TG para amanhã. Iremos montar alguns logger para testes e avaliação mais detalhada dessa falha. Foi inserido na ordem do motor de partida que está programada a operação para automação montar esses logs´s de acompanhamento._x000a_Status: Indisponível - Inicia 21/01                                                                                                                             23.01.2018 GE-513201B - Falha motor partida TGB. _x000a_Hoje demos prosseguimento avaliação de falha do motor de partida do TGB, em campo realizamos a remoção do sensor de velocidade para verificação do orifício de inserção do sensor de rotação do motor de partida. Constatamos que o sensor capta os pulsos através de um tipo de cruzeta, e não em uma roda fônica comum. Foi realizado o alinhamento do &quot;dente&quot; com o orifício com auxílio de boroscópio e medido a distância entre a face do orifício e o &quot;dente&quot; da cruzeta. Com isso, percebe-se que a inserção do sensor rotação estava aquém da distância medida. Por isso, não conseguíamos receber os pulsos em baixas rotações. Tendo a medida de adequada do ponto de fixação foi realizado ajuste do comprimento de inserção na contraporca e reinstalado do sensor. Na sequência foram realizados dois crank's com sucesso. Foi negociado com operação a partida da máquina por volta das 17:30h, não houve nenhum tipo de anomalia na sequência de partida. Equipamento operou por 01:30h em IDLE, sendo parado as 19:15h. Equipamento testado e liberado para operação. _x000a_Status: Concluído - disponível"/>
    <m/>
    <s v="Corretiva"/>
    <s v="M-PT-513201B"/>
    <s v="Motor de partida"/>
    <s v="TGs"/>
    <x v="13"/>
    <s v="GG-Combustão"/>
    <m/>
    <d v="2018-01-20T09:00:00"/>
    <d v="2018-01-23T17:30:00"/>
    <d v="2018-01-02T19:55:00"/>
    <n v="80.499999999941792"/>
    <n v="421.08333333337214"/>
    <s v="NÃO"/>
    <x v="1"/>
    <s v="NÃO"/>
    <s v="1-Falha Mecânica"/>
    <s v="1.5-Afrouxamento/Perda de Torque"/>
    <x v="2"/>
    <x v="3"/>
    <s v="9-Sob Demanda"/>
    <m/>
    <n v="501.58333333331393"/>
  </r>
  <r>
    <n v="2018"/>
    <s v="Setembro"/>
    <s v="29/09 - Elétrica_x000a_OI 2018247288 - DJ-527 (PN-123001) Bobina de abertura queimada_x000a_Hoje por volta das 05h15, a MI foi acionada com a informação de trip de todo o PN-123001 ocasionado após a parada normal B-1621301A quando concluído bombeio da EF-631503. Segundo informação da OP, a bomba foi parada normalmente pelo CNCL por volta das 04h40 mas desarmou todo o PN-123001, causando a queda do C-3123701C que estava em operação no momento. Devido ao trip do painel, todos os compressores de reciclo da fase 2 ficaram sem condição de partida, ocasionando perda de gás. Foi observado pelos TOs a indicação de &quot;bobina queimada&quot; acesa no disjuntor do motor da bomba. Com isso, TMs Rodney e Valdemar foram mobilizados de imediato para verificação, foi passada a prioridade de tentarmos liberar a partida dos compressores de reciclos e posteriormente atuação na correção da falha do disjuntor do motor da bomba. TMs foram ao local e conseguiram extrair o DJ-527 identificando que realmente a bobina estava queimada por, possivelmente, ter comandado a abertura do disjuntor após o término do bombeio e o disjuntor não ter abrido, necessitando a abertura do TF de alta. Após a extração do disjuntor, foram retirados todos os sinais de trip dos outros disjuntores da barra. Foi observado que o disjuntor do motor do C-3123701C apresentou novamente problemas no carregamento de mola e precisará de correção (inserida operação nesta OM para correção). Assim, antes das 07h já estava liberada partida do C-3123701B para a OP, que ocorreu com sucesso no primeiro horário do turno do dia. Equipe de elétrica foi então deslocada para finalizar as preventivas SO de setembro. Finalizadas as preventivas, foi inserida nova operação nesta OM para tratamento da falha no carregamento de mola do disjuntor do M-C-3123701C e os TMs Rodney e Valdemar partiram para a correção desta falha por volta das 14h. Foi realizada remoção e inserção correta do disjuntor, que desta vez carregou a mola normalmente, deixando também o C-3123701C disponível. Em seguida, TMs iniciaram a corretiva no DJ da B-1621301A, subtituindo a bobina por uma que tinham na sala da elétrica mas a falha não sumiu no relé 86. Possivelmente a bobina está avariada. Iríamos dar prosseguimento nas verificações de uma bobina compatível, porém a OP relatou impossibilidade de partir o OCVAP II após a queda do TG-D por falha no motor da B-2621301A. Assim, equipe foi destinada para esta nova tarefa e retornaremos ao DJ-527 amanhã._x000a_Status: Em andamento - DJ-527 Indisponível (B-1621301A)_x000a_30/09 - Elétrica_x000a_OI 2018247288 - DJ-527 (PN-123001) Bobina de abertura queimada_x000a_Retornando à atividade hoje, TMs realizaram mais uma troca de bobina no disjuntor e desta vez o disjuntor a funcionar corretamente. No entanto, estava apresentando um sinal de SD. Verificando a documentação técnica, TMs identificaram que se tratava de botoeira de emergência apertada no campo. Comunicado a OP que soltou a botoeira, deixando o disjuntor OK. O mesmo não foi testado por falta de produto, mas consideramos OK devido a todas as falhas terem sumido._x000a_Status: Concluído - Disponível"/>
    <m/>
    <s v="Corretiva"/>
    <s v="PN-123001"/>
    <s v="Disjuntor"/>
    <s v="Reciclo"/>
    <x v="11"/>
    <s v="Compressor"/>
    <s v="Subistituição de bobina no disjuntor; Verificação de documentação técnica; destravamento de botoeira de emergência"/>
    <d v="2018-09-28T14:54:00"/>
    <d v="2018-09-28T20:40:00"/>
    <d v="2018-09-27T22:29:00"/>
    <n v="5.7666666666045785"/>
    <n v="16.416666666744277"/>
    <s v="SIM"/>
    <x v="1"/>
    <s v="NÃO"/>
    <s v="4-Falha Elétrica"/>
    <s v="4.0-Geral"/>
    <x v="6"/>
    <x v="8"/>
    <s v="6-Interferência na Produção"/>
    <s v="8-Teste"/>
    <n v="22.183333333348855"/>
  </r>
  <r>
    <n v="2018"/>
    <s v="Junho"/>
    <s v="Automação:_x000a_OI 2017714135 C-3123701C- Análise de falha Queda compressor_x000a_Acionado a manutenção por volta das 12:00h com a informação da OP indicando a queda do compressor sem motivo aparente. Sobe alarme de pressão alta no primeiro estágio, porém as variáveis de processo estão todas estáveis. Não ficou evidente se o compressor primeiro cai e depois resulta em pressão alta ou se primeiro atinge pressão alta no 1º est. e então o compressor cai. Solicitado a manutenção para identificar o que está derrubando o compressor, pois este é o segundo evento do dia ele cai pelo mesmo motivo na período da manhã. TM Tiago identificou que a queda do compressor ocorreu pela atuação da chave de vazão baixo FAL-31237906C, chave de vazão da bomba de lubrificação das camisas. A qual foi ajustada pela mecânica normalizando a falha._x000a_Status: Concluído - Operando"/>
    <m/>
    <s v="Corretiva"/>
    <s v="PCV-31237921C"/>
    <s v="VÁLVULA DE CONTROLE DE PRESSÃO"/>
    <s v="Reciclo"/>
    <x v="11"/>
    <s v="LUBRIFICAÇÃO"/>
    <s v="AJUSTAR PRESSÃO"/>
    <d v="2018-06-09T11:39:00"/>
    <d v="2018-06-09T16:47:00"/>
    <d v="2018-06-08T19:00:00"/>
    <n v="5.1333333333022892"/>
    <n v="16.650000000139698"/>
    <s v="SIM"/>
    <x v="1"/>
    <s v="NÃO"/>
    <s v="3-Falha na Instrumentação"/>
    <s v="3.1-Falha de Controle"/>
    <x v="2"/>
    <x v="3"/>
    <s v="6-Interferência na Produção"/>
    <s v="4-Ajuste"/>
    <n v="21.783333333441988"/>
  </r>
  <r>
    <n v="2018"/>
    <s v="Junho"/>
    <s v="25/06 - Mecânica:_x000a_OE 2015914562 - VE-P-123112A-B - Alinhamento de polia e substituição de correia_x000a_Foi solicitado no redia pelo Gerente e Coord. de Op, prioridade na atuação do reestabelecimento dos ventiladores dos P-123112 do compressor de venda A que estava somente com um ventilador disponível e que não seria possível manter o compressor operando somente com um permutador devido a alta temperatura ambiente. Com isso foi parado o compressor A e emitida PT imediata para a recomposição do ventilador VE-P-123112A-B que estava planejada para a semana 26 dia 27/06. Foi realizado o alinhamento das polias  e substituída a correia, testado e liberado para operação. Será solicitado análise de vibração do ventilador devido no momento dos testes o mecânico ter observado uma possível vibração excessiva no motor do ventilador._x000a_Status: Concluído - Disponível"/>
    <m/>
    <s v="Corretiva"/>
    <s v="VE-P-123112A-B"/>
    <s v="VE-P-123112A-B"/>
    <s v="Vendas"/>
    <x v="10"/>
    <s v="Motor"/>
    <s v=" Alinhamento das polias  e substituída a correia"/>
    <d v="2018-06-25T10:30:00"/>
    <d v="2018-06-25T17:00:00"/>
    <d v="2018-06-24T17:00:00"/>
    <n v="6.5000000000582077"/>
    <n v="17.499999999941792"/>
    <s v="NÃO"/>
    <x v="0"/>
    <s v="NÃO"/>
    <s v="2-Falha de Material"/>
    <s v="2.4-Desgaste"/>
    <x v="2"/>
    <x v="3"/>
    <s v="4-Monitoramento Periódico da Condição"/>
    <m/>
    <n v="24"/>
  </r>
  <r>
    <n v="2018"/>
    <s v="Fevereiro"/>
    <s v="Acompanhamento e apoio a execução de serviços de &quot;Diagnóstico Mensal de Condição&quot; das Unidades Compressoras de Reciclo da Fase 1 e da Fase 2._x000a__x000a_Fiscalização de contrato de assistência técnica e garantia de disponibilidade dos Compressores de Reciclo com a empreasa NEAC._x000a__x000a_- Requisição de Permissão de Trabalho;_x000a_- Acompanhamento da execução da atividades programadas em campo (coleta de dados e análise de vibração no C-123701B);_x000a_(inspeção termográfica em componentes mecânicos do C-123701B);_x000a_preparação para análise preditiva através técnica do diagrama PxV no C-123701B);_x000a_- Leitura e comentários nos RDOs (Relatórios de Ocorrências);_x000a_- Arquivamento de documentos eletrônicos e físicos;_x000a_- Confirmação de HH na Ordem de Manutenção._x000a__x000a_A NEAC apresentará o Relatório Técnico Específico em até 7 (sete) dias corridos, a contar a partir do último dia da visita (23/02/18)."/>
    <m/>
    <s v="Preventiva"/>
    <s v="C-123701B"/>
    <m/>
    <s v="Reciclo"/>
    <x v="7"/>
    <m/>
    <m/>
    <d v="2018-02-22T09:00:00"/>
    <d v="2018-02-27T17:00:00"/>
    <d v="2018-01-29T22:30:00"/>
    <n v="128.00000000005821"/>
    <n v="562.5"/>
    <s v="NÃO"/>
    <x v="0"/>
    <s v="NÃO"/>
    <m/>
    <m/>
    <x v="3"/>
    <x v="4"/>
    <m/>
    <m/>
    <n v="690.50000000005821"/>
  </r>
  <r>
    <n v="2018"/>
    <s v="Junho"/>
    <s v="Mecânica_x000a_OI 2017744282 - C-3123701A Regular bomba de lubrificação das camisas_x000a_Hoje foi identificado pela OP e confirmado pela equipe da SEMAPI que o gotejador do C-3123701A estava com ajuste inadequado, ocasionando em lubrificação insuficiente. Como este compressor deve ser mantido em operação, foi aberta esta ordem imediata para equipe de mecânica realizar o ajuste. Consultado manual e efetuado o ajuste com sucesso. Compressor segue operando desde ontem por volta das 17h sem nenhuma anormalidade, inclusive sem entupimento dos filtros chapéu de bruxa, alinhado para o skid da UPCGN III._x000a_Status: Concluído - Disponível"/>
    <m/>
    <s v="Corretiva"/>
    <s v="C-3123701A"/>
    <s v="GOTEJADOR DE ÓLEO"/>
    <s v="Reciclo"/>
    <x v="0"/>
    <s v="Lubrificação  Compressor"/>
    <s v="AJUSTAR O GOTEJADOR"/>
    <d v="2018-06-16T11:00:00"/>
    <d v="2018-06-16T17:00:00"/>
    <d v="2018-06-15T16:00:00"/>
    <n v="6"/>
    <n v="19.000000000116415"/>
    <s v="NÃO"/>
    <x v="0"/>
    <s v="NÃO"/>
    <s v="1-Falha Mecânica"/>
    <s v="1.0-Geral"/>
    <x v="2"/>
    <x v="3"/>
    <s v="4-Monitoramento Periódico da Condição"/>
    <m/>
    <n v="25.000000000116415"/>
  </r>
  <r>
    <n v="2018"/>
    <s v="Março"/>
    <s v="Mecânica:_x000a_OM 2017191050 - GE-513201C - Preventiva 1.000 (Lavagem e Boroscopia)_x000a_Finalizada a lavagem da GG com sucesso, na primeira tentativa de partida da máquina ocorreu SD na partida pela falha SECUNDARY DOWNSTREAM PRESSURE FAULT SHUTDOWN, foi tentado a segunda partida que foi realizada com sucesso. Em conversa com a Coordenação de operação optamos em deixar o TG-C disponível, mesmo com a necessidade de reparo no suporte da tubulação do vent do gas combustível na chaminé, que estamos prevendo realizar de forma extra programada na segunda 02/04._x000a_Status: Em andamento - Disponível"/>
    <m/>
    <s v="Preventiva"/>
    <s v="B-UH-TS-GE-513201C-02 "/>
    <m/>
    <s v="TGs"/>
    <x v="12"/>
    <m/>
    <m/>
    <d v="2018-03-30T08:00:00"/>
    <d v="2018-03-31T19:00:00"/>
    <d v="2018-03-30T00:00:00"/>
    <n v="34.999999999883585"/>
    <n v="8.0000000000582077"/>
    <s v="NÃO"/>
    <x v="0"/>
    <s v="NÃO"/>
    <m/>
    <m/>
    <x v="3"/>
    <x v="4"/>
    <m/>
    <m/>
    <n v="42.999999999941792"/>
  </r>
  <r>
    <n v="2018"/>
    <s v="Março"/>
    <s v=" Por volta de 00h30, conseguimos restabelecer a condição operacional adequada para a UTGCA com a partida do terceiro compressor de venda (E - após reset no PLC). Isto se deu praticamente simultaneamente com evento de ESD3 (fogo e gás) ocorrido em PMXL-1, que zerou a vazão de importação. Sendo assim, um compressor de venda foi parado (C) e um de propano (A), mas estão disponíveis em caso de necessidade._x000a_"/>
    <m/>
    <s v="Corretiva"/>
    <s v="PN-C-123101E "/>
    <s v="PLC em LOOP"/>
    <s v="Vendas"/>
    <x v="14"/>
    <s v="Painel de Controle"/>
    <s v="RESET NO PLC"/>
    <d v="2018-03-17T13:20:00"/>
    <d v="2018-03-18T00:30:00"/>
    <d v="2018-01-12T16:00:00"/>
    <n v="11.166666666744277"/>
    <n v="1533.3333333333721"/>
    <s v="SIM"/>
    <x v="1"/>
    <s v="SIM"/>
    <s v="3-Falha na Instrumentação"/>
    <s v="3.1-Falha de Controle"/>
    <x v="2"/>
    <x v="3"/>
    <s v="6-Interferência na Produção"/>
    <m/>
    <n v="1544.5000000001164"/>
  </r>
  <r>
    <n v="2018"/>
    <s v="Setembro"/>
    <s v="29/09 - Automação_x000a_OM 2018246857 - GE-513201D Force do sensor Bently Nevada I39UCHH_x000a_Hoje, por volta das 14h15, a OP solicitou apoio da automação para realizar o force de inibição do BDN COMMON VIBRATION HIGH SDL para partida dos compressores de propano da fase 2, conforme nossa orientação. Foi necessário partir estes compressores pois a UTGCA precisou fazer uma breve redução de produção devido a um SD ocorrido em PMXL-1 pela manhã, que foi resolvido rapidamente. Foi realizado o force e tentada a partida do C-3123101B, sem sucesso. Em seguida foi tentada partida no C-3123102A, no momento que ocorreu nova queda do TG-D. Confirmamos com TM Danilo que o intertravamento estava realmente forçado e houve atuação manual do TO na botoeira do TG-D, ao perceber que o nível de vibração subiu quando o C-3123102A entrou em operação. Isto ocasionou a queda do TG e novo descarte de todas as cargas, que foram colocadas novamente para operar pela OP ao longo da tarde. No retorno, o force foi novamente inserido e removido pelo TM Danilo para partida do C-3123102B que segue operando desde então._x000a_Status: Concluído - TG-D Operando (manter OM aberta)_x000a_OBS: Foi resetado o cartão do Bently que apresentava diversas falhas nesta oportunidade pelo TM Danilo, antes da repartida do TG-D."/>
    <m/>
    <s v="Corretiva"/>
    <s v="C-3123102A"/>
    <s v="C-3123102A"/>
    <s v="TGs"/>
    <x v="15"/>
    <s v="Compressor"/>
    <s v="Realizar partida do C-3123102B"/>
    <d v="2018-09-29T14:42:00"/>
    <d v="2018-09-29T15:14:00"/>
    <d v="2018-09-28T16:40:00"/>
    <n v="0.53333333332557231"/>
    <n v="22.03333333338378"/>
    <s v="NÃO"/>
    <x v="0"/>
    <s v="NÃO"/>
    <s v="1-Falha Mecânica"/>
    <s v="1.2-Vibração"/>
    <x v="2"/>
    <x v="9"/>
    <s v="5-Monitoramento Contínuo da Condição"/>
    <m/>
    <n v="22.566666666709352"/>
  </r>
  <r>
    <n v="2018"/>
    <s v="Março"/>
    <s v="Mecânica:_x000a_OI 2017368917 - C-123701B - Queda do compressor por atuação do sensor VE-1237402_x000a_Acionado a manutenção por volta das 11:40h informando a queda do compressor de Reciclo B com atuação de vibração VE-1237402, foi emitida ordem e Pt imediata para verificar o ocorrido, foi removido a proteção do acoplamento e identificado que as lâminas do acoplamento lado do motor estava totalmente danificadas e as lâminas do lado compressor parcialmente danificadas. Com isso o compressor ficou indisponível. Será delineado a atividade de substituição e análise da falha, Foi identificado que temos 1 unidade das lâminas em estoque, será iniciado o delineamento da substituição das lâminas e será atuado logo na seqüência da liberação do compressor_x000a_Status: Em andamento - Indisponível"/>
    <m/>
    <s v="Corretiva"/>
    <s v="VE-1237402"/>
    <m/>
    <s v="Reciclo"/>
    <x v="7"/>
    <m/>
    <m/>
    <d v="2018-03-14T20:30:00"/>
    <d v="2018-03-30T21:30:00"/>
    <d v="2018-02-27T17:00:00"/>
    <n v="385.00000000011642"/>
    <n v="363.49999999988358"/>
    <s v="SIM"/>
    <x v="1"/>
    <s v="NÃO"/>
    <s v="1-Falha Mecânica"/>
    <s v="1.2-Vibração"/>
    <x v="2"/>
    <x v="3"/>
    <s v="6-Interferência na Produção"/>
    <m/>
    <n v="748.5"/>
  </r>
  <r>
    <n v="2018"/>
    <s v="Março"/>
    <s v="Automação_x000a_OI 2017354462 - GE-513201A Falha de comunicação do Bently_x000a_Mais uma vez hoje pela manhã a MI foi acionada pela OP com a informação de nova falha no Bently do TG-A. Ontem havia sido substituído o cartão do Slot 1 do rack do Bently, o que havia momentaneamente solucionado o problema. Em avaliação do TM Dannyel hoje, foi verificada uma falha no cartão do slot 10. Verificado em estoque a disponibilidade de 1 UND do NM 10.655.486 (realizada reserva 77481007/2 na OM) referente a este cartão, porém o mesmo não foi localizado por nós no K-08. Optamos por não acionar o sobreaviso do almoxarifado neste momento para localizar o cartão e realizar a troca dos cartões do slot 10 do TG-C para o do TG-A, monitorando ao longo do final de semana se a falha volta a aparecer em algum dos TGs (quando os cartões foram trocados, nenhum apresentou falha). Iremos tratar na segunda-feira com o almoxarifado o atendimento da reserva para recomposição do TG-C se for o caso. Durante todo o dia de hoje, a falha não voltou a aparecer em nenhum TG. Seguiremos monitorando amanhã e a OP durante o fim do turno da noite._x000a_Status: Concluído - Disponível"/>
    <m/>
    <s v="Corretiva"/>
    <s v="PN-513201-A"/>
    <s v="BENTLY NEVADA"/>
    <s v="TGs"/>
    <x v="17"/>
    <s v="Controle e Monitoramento"/>
    <s v="Substituir cartão"/>
    <d v="2018-03-17T09:00:00"/>
    <d v="2018-03-17T20:00:00"/>
    <d v="2018-03-16T10:30:00"/>
    <n v="11.000000000058208"/>
    <n v="22.5"/>
    <s v="NÃO"/>
    <x v="0"/>
    <s v="NÃO"/>
    <s v="3-Falha na Instrumentação"/>
    <s v="3.1-Falha de Controle"/>
    <x v="2"/>
    <x v="3"/>
    <s v="4-Monitoramento Periódico da Condição"/>
    <m/>
    <n v="33.500000000058208"/>
  </r>
  <r>
    <n v="2018"/>
    <s v="Abril"/>
    <s v="OI 2017479089 - GE-513201C- Drenagem Manifold Central_x000a_Devido manobra operacional do TG-C por queda da Plataforma de Mexilhão, ocorreu SD do TG-C na saída do PREMIX por volta das 11h. Em conversa com Gerente Flaviano solicitou que fosse verificado a presença de líquido no manifoald da central. Emitido ordem e PT imediata e realizado a drenagem do manifoald central encontrando a presença de muito líquido, aproveitada a oportunidade foi drenada e encontrada também a presença de bastante líquido no manifoald das tochas e no manifoald da primária não foi identificado nenhum condensado._x000a_Status: Concluído - Disponível "/>
    <m/>
    <s v="Corretiva"/>
    <s v="GG-513201C"/>
    <s v="Manifold Central"/>
    <s v="TGs"/>
    <x v="12"/>
    <s v="GG-Combustão"/>
    <s v="LIMPEZA DOS DRENOS."/>
    <d v="2018-04-10T09:51:00"/>
    <d v="2018-04-10T18:00:00"/>
    <d v="2018-03-31T19:00:00"/>
    <n v="8.1500000000232831"/>
    <n v="230.85000000003492"/>
    <s v="SIM"/>
    <x v="1"/>
    <s v="NÃO"/>
    <s v="1-Falha Mecânica"/>
    <s v="5.1-Obstrução/Bloqueio/Entupimento"/>
    <x v="2"/>
    <x v="3"/>
    <s v="6-Interferência na Produção"/>
    <m/>
    <n v="239.00000000005821"/>
  </r>
  <r>
    <n v="2018"/>
    <s v="Abril"/>
    <s v="NEAC+Preditiva:_x000a_OM 2017466052 - C-3123701B Revisão Geral_x000a_Finalizada a inspeção de partida do C-3123701 B, avanço curva &quot;S&quot; realizado 100,00% x planejado 91,53%_x000a_Status: Concluído_x000a_"/>
    <m/>
    <s v="Preventiva"/>
    <s v="C-3123701B"/>
    <m/>
    <s v="Reciclo"/>
    <x v="18"/>
    <m/>
    <m/>
    <d v="2018-04-11T09:00:00"/>
    <d v="2018-04-25T17:00:00"/>
    <d v="2017-12-31T23:59:00"/>
    <n v="344.00000000005821"/>
    <n v="2409.016666666721"/>
    <s v="NÃO"/>
    <x v="0"/>
    <s v="NÃO"/>
    <m/>
    <m/>
    <x v="3"/>
    <x v="4"/>
    <m/>
    <m/>
    <n v="2753.0166666667792"/>
  </r>
  <r>
    <n v="2018"/>
    <s v="Março"/>
    <s v="Automação+Engenharia:_x000a_OI 2017412960 GE-513201A - Falha na partida GG NH Pullaway_x000a_Hoje, após a queda do TGD por volta das 14:30h foi tentado diversas partidas no TGA sem sucesso devido devido a falha NH Pullaway Speed Achieved Failure SD. Devido a recorrência de falhas foi mobilizado o apoio do Eng. Lucas para avaliação e apoio no restabelecimento da máquina. Em campo foi verificado que esse SD é devido a um watchdog timer para identificar, após a detecção da ignição, que a rotação NH da GG chegou em 3500 rpm. Conforme já havia sido identificado anteriormente, este timer está configurado para 15s em todos os TGs, porém o diagrama lógico dos TGs apresenta que este timer deveria ser de 30s. Verificado também que nas tentativas de partida que falharam, a rotação NH chegava próximo a 3400, indicando que se o tempo estivesse conforme projeto, provavelmente seria possível a rotação chegar a 3500 e seguir com a sequência de partida. O preset desse timer, em 15s, está em uma rotina da lógica do ECS a qual não temos acesso. Foi identificado na lógica algumas rotinas abertas, uma delas é a &quot;T3gc&quot;, que é responsável para leitura dos dados de cromatografia do gás. Optamos então por incluir ao final dessa rotina uma instrução que altera o preset desse timer para 30s, conforme projeto. Com isso, o timer foi deixado conforme projeto. Após essa alteração, foi realizada a partida do TG com sucesso, onde foi identificado que o TG está demorando 16s para atingir a velocidade de 3500 rpm. Acordamos por deixar o TG com essa temporização até Segunda-feira, onde reavaliaremos qual a estratégia será adotada para regularização do problema, é possível com uma lavagem a máquina possivelmente melhore este tempo de partida. O TGA segue operando em central com carga em torno de 10MW._x000a_Status: Concluído-operando"/>
    <m/>
    <s v="Corretiva"/>
    <s v="PN-513201-A"/>
    <s v="Lógica do ECS"/>
    <s v="TGs"/>
    <x v="17"/>
    <s v="GG-Compressor"/>
    <s v="Ajuste set point"/>
    <d v="2018-03-24T14:30:00"/>
    <d v="2018-03-24T19:30:00"/>
    <d v="2018-03-23T15:00:00"/>
    <n v="5.0000000000582077"/>
    <n v="23.499999999941792"/>
    <s v="SIM"/>
    <x v="1"/>
    <s v="NÃO"/>
    <s v="3-Falha na Instrumentação"/>
    <s v="3.1-Falha de Controle"/>
    <x v="2"/>
    <x v="3"/>
    <s v="9-Sob Demanda"/>
    <m/>
    <n v="28.5"/>
  </r>
  <r>
    <n v="2018"/>
    <s v="Março"/>
    <s v="2017333312 - C-123101A - Falha Pressurização_x000a_Acionado a manutenção devido a queda do compressor de venda A por volta das 12:30h como informação da operação de falha no sistema de pressurização. Foi ordem imediata para verificação no sistema pressurização, foram verificados o cabeamento e pressostato, mas não foram encontrados nenhuma anormalidade. Inclusive constatamos que sistema de pressurização já estava inibido pela chaveta do relé levantada. Esse sistema havia ficado nessa condição force da pressurização devido a painel do CCC poder causar queda nas demais máquinas em operação durante testes funcionais, porém, por algum motivo desconhecido foi dado baixa na ARO e se perdeu o registro dessa condição. Enfim, foi inclusa nessa ordem o registro do retorno da ARO 271 ativando o force e outro registro de remoção que se dará quando da realização do teste funcional. A equipe automação também atuou resetando o cartão modbus que havia travado congelando várias indicações para sala de controle e IHM. Ambas atividades foram por volta das 18:00h. Equipamento liberação com sucesso. _x000a_Status: Concluído - disponível"/>
    <m/>
    <s v="Corretiva"/>
    <s v="PN-C-123101A"/>
    <s v="FORCE RETIRADO SEM COMUNICAÇÃO"/>
    <s v="Vendas"/>
    <x v="10"/>
    <s v="Painel de Controle"/>
    <s v="FORCE LÓGICO NO PAINEL"/>
    <d v="2018-03-06T12:30:00"/>
    <d v="2018-03-06T18:00:00"/>
    <d v="2018-03-05T12:30:00"/>
    <n v="5.4999999999417923"/>
    <n v="24"/>
    <s v="SIM"/>
    <x v="1"/>
    <s v="NÃO"/>
    <s v="3-Falha na Instrumentação"/>
    <s v="3.4-Fora de ajuste"/>
    <x v="2"/>
    <x v="3"/>
    <s v="6-Interferência na Produção"/>
    <m/>
    <n v="29.499999999941792"/>
  </r>
  <r>
    <n v="2018"/>
    <s v="Junho"/>
    <s v="aldeiraria_x000a_OM 2017503180 - C-3123701A Limpeza filtros chapéu de bruxa_x000a_Erick, hoje por volta das 17h00 o compressor de reciclo A da fase 2 caiu por possível saturação dos filtros chapéu de bruxa. O C foi colocado para operar e o A já está librado para execução da limpeza dos filtros amanhã cedo. Favor priorizar com a equipe. Obrigado"/>
    <m/>
    <s v="Corretiva"/>
    <s v="C-3123701A"/>
    <s v="FILTRO"/>
    <s v="Reciclo"/>
    <x v="0"/>
    <s v="Sucção 1º Estágio"/>
    <s v="LIMPEZA DO FILTRO"/>
    <d v="2018-06-17T17:00:00"/>
    <d v="2018-06-18T11:40:00"/>
    <d v="2018-06-16T17:00:00"/>
    <n v="18.666666666569654"/>
    <n v="24"/>
    <s v="SIM"/>
    <x v="1"/>
    <s v="NÃO"/>
    <s v="1-Falha Mecânica"/>
    <s v="5.1-Obstrução/Bloqueio/Entupimento"/>
    <x v="2"/>
    <x v="3"/>
    <s v="6-Interferência na Produção"/>
    <s v="5-Conservação"/>
    <n v="42.666666666569654"/>
  </r>
  <r>
    <n v="2018"/>
    <s v="Janeiro"/>
    <s v="2017041449 - B-2621301B Falha Bently Nevada_x000a_Hoje durante o turno da noite houve ocorrência de queda da B-2621301B por suposta falha na XV-102B. Ao tentar voltar com o bombeio, a bomba apresentou no TE-2621301B sendo que a OP não conseguiu resetar o Bently para tentar a partida. Ao tentar partir a bomba redundante, a mesma operou por algum tempo mas foi observada perda acentuada de fluido de selagem da B-2621301A, levando à parada da bomba. Assim, no primeiro horário optamos por tratar de forma imediata a ocorrência no Bently da bomba B-2621301B. Equipe de automação foi destinada e identificou uma possível falha no instrumento. Assim, a instrumentação foi envolvida e verificou que o TE-301B (temperatura do motor da bomba) estava com seu bloco cerâmico interno rachado, porém segundo Sup. Fazzini, isto não causa nenhuma anormalidade na medição. Sendo assim, foi realizado reset no Bently pela automação e liberada a bomba._x000a_Status: Concluído - Disponível"/>
    <m/>
    <s v="Corretiva"/>
    <s v="BENTLY NEVADA "/>
    <s v="BENTLY NEVADA"/>
    <s v="Bombas"/>
    <x v="16"/>
    <s v="Óleo Sintético"/>
    <s v="RESET"/>
    <d v="2018-01-02T01:03:00"/>
    <d v="2018-01-02T17:00:00"/>
    <d v="2017-12-31T23:59:00"/>
    <n v="15.950000000128057"/>
    <n v="25.066666666651145"/>
    <s v="SIM"/>
    <x v="1"/>
    <s v="NÃO"/>
    <s v="3-Falha na Instrumentação"/>
    <s v="3.3- Sinal/Indicação/Alarme falso"/>
    <x v="2"/>
    <x v="3"/>
    <s v="6-Interferência na Produção"/>
    <m/>
    <n v="41.016666666779201"/>
  </r>
  <r>
    <n v="2018"/>
    <s v="Abril"/>
    <s v="14/04 - Realizado a substituição dos dois oring's da mangueira de descarga da bomba hidráulica pelo oring adquirido pelo Antonino, conforme especificação do Eng. Suzuki. Realizamos uma inspeção mais abrangente e identificamos uma abraçadeira de fixação da tubulação de descarga da bomba dentro do hood debaixo da inlet plenum totalmente solta e uma segunda abaraçadeira com um parafuso caído e o outro quase caído também, normalizado a fixação da tubulação. Acreditamos que pode ser a causa do rompimento dos anéis de vedação."/>
    <m/>
    <s v="Corretiva"/>
    <s v="Oring mangueira sistema de partida"/>
    <s v="Oring"/>
    <s v="TGs"/>
    <x v="12"/>
    <s v="Sistema de partida"/>
    <s v="Substituição do oring e reaperto de fixação de tubulação"/>
    <d v="2018-04-11T00:45:00"/>
    <d v="2018-04-20T20:40:00"/>
    <d v="2018-04-10T18:00:00"/>
    <n v="235.91666666662786"/>
    <n v="6.75"/>
    <s v="NÃO"/>
    <x v="0"/>
    <s v="NÃO"/>
    <s v="2-Falha de Material"/>
    <m/>
    <x v="3"/>
    <x v="4"/>
    <m/>
    <m/>
    <n v="242.66666666662786"/>
  </r>
  <r>
    <n v="2018"/>
    <s v="Abril"/>
    <s v="Hoje conforme acordado foi realizado partida do TGC por volta 05:20h da manhã, porém às 08:45h quando da passagem para PREMIX houve queda por SPREAD nas câmaras. O TM Brazil realizou avaliação pelo gráfico de tendência junto operação e identificou ocorrência de SPREAD nos TE´s 14, 15 e 16(Câmaras 1 e 9). Neste momento, houve descarte de carga pelo GSP de dois vendas e um propano. O TGD se manteve estável em Premix e retornamos com TGB logo em seguida. Por volta das 12:00h já havia sido restabelecido a vazão da unidade. Foi inserido nova operação nesta ordem para sopragem nas câmaras 1, 2 e 9, essa atividade só teve inicio na parte da tarde em função do repartida das máquinas pela operação e aplicação do libra. Os TM´s Brazil  e Anderson da G&amp;E realizaram sopragem das três câmaras com N2, a atividade finalizada por volta das 17:00h. Após intervenção a máquina com sucesso por volta das 17:45h, fez todo ciclo de &quot;Warm up&quot; e foi parada logo em seguida ficando disponível como backup. Foi acordado a partida por volta das 05:00h para a passagem para premix logo no início do próximo turno. "/>
    <m/>
    <s v="Corretiva"/>
    <s v="CÂMARA DE COMBUSTÃO"/>
    <s v="CÂMERA DE COMBUSTÃO"/>
    <s v="TGs"/>
    <x v="12"/>
    <s v="GG-Combustão"/>
    <s v="LIMPAR AS CÂMERAS"/>
    <d v="2018-04-21T08:45:00"/>
    <d v="2018-04-21T17:45:00"/>
    <d v="2018-04-20T20:40:00"/>
    <n v="9"/>
    <n v="12.083333333430346"/>
    <s v="SIM"/>
    <x v="1"/>
    <s v="NÃO"/>
    <s v="1-Falha Mecânica"/>
    <s v="5.1-Obstrução/Bloqueio/Entupimento"/>
    <x v="2"/>
    <x v="3"/>
    <s v="6-Interferência na Produção"/>
    <m/>
    <n v="21.083333333430346"/>
  </r>
  <r>
    <n v="2018"/>
    <s v="Maio"/>
    <s v="Instrumentação:_x000a_OE 2017571718 - GE-513201C Verif. Meetering secundária_x000a_Hoje logo após a intervenção programada na XV-207 a equipe instrumentação iniciou atividade extraprogramada de análise de falha no TGC para a verificação da válvula meetering secundária conforme roteiro definido pela engenharia da MI baseados nos data logs dos eventos. Os TM´s Bretas e Nobre realizaram as verificações em campo nas conexões elétricas, integridade do cabeamento tanto na válvula quanto no controlador MOOG drive. Também foram realizados as medições nas bobinas dos retornos de posição da válvula, os valores encontrados de resistência, impedâncias estavam um poucos diferentes dos valores de referência descrito na ordem, mas comparados com valores de outra válvula existente na oficina estavam bem similares. Atividade prossegue amanhã com a realização do auto-teste do controlador e loop test com intuito de encontrar alguma anormalidade no comportamento da válvula, a principio nada de relevante foi encontrado no campo._x000a_Status: Em andamento - Indisponível 2017571718 - GE-513201C Verif. Meetering secundária_x000a_Hoje foi dado continuidade na análise de falha da meetering do TGC. Os TM´s Bretas e Nobre atuaram na verificação da impedância das bobinas das válvulas meetering primária e central para confrontar com medições encontradas na válvula secundária. Os valores medidos no campo foram: (A - B = 74,1 ohms - Seno, C - D = 74,5 ohms - Cosseno E - F = 31,7 ohms - Referência. Todos estão coerentes com as demais válvulas medidas, porém estão divergente do valores de manual(A - B = 33 ohms - Seno, C - D = 33 ohms - Cosseno  E - F = 16 ohms - Referência). O manual de referência existente para consulta indica outro part number de válvula por isso os desencontros de valores. Foi realizado também o auto-test da com sucesso, o hardware do controlador não apresentou nenhuma falha. No entanto, o led de falha da rede estava ativo, foi realizado procedimento padrão de reset pela casota normalizando a indicação. Por desencargo também verificamos os transmissores de pressão dessa malha PT-63FGSS e PT-63FGSM. Foram verificados toda parte elétrica, conexões, terminais e integridade do cabeamento, foi aberto também as tomadas de impulso para drenagem, mas não foram encontrados nenhum resquício de líquido. Amanhã vamos alinhar com equipe de engenharia se tem mais algum teste a ser realizado para o fechamento da análise de falha para liberação de partida da máquina TGC. Foi acordado com coordenação a realização da troca dessa máquina ou amanhã na parte da tarde ou no mais tardar na terça-feira pela manhã. Pois a máquina B está com tendência aumento de SPREAD no(TE- 16) câmara 01. Com isso, foi gerado ordem imediata 2017577998 para sopragem das três câmaras superiores 1, 2 e 9 assim que essa máquina parar._x000a_Status: Concluído - disponível"/>
    <m/>
    <s v="Preventiva"/>
    <s v="MV-UC-TS-GE-513201C-01"/>
    <m/>
    <s v="TGs"/>
    <x v="12"/>
    <s v="Gás Combustível"/>
    <m/>
    <d v="2018-05-05T10:30:00"/>
    <d v="2018-05-06T18:00:00"/>
    <d v="2018-04-21T17:45:00"/>
    <n v="31.5"/>
    <n v="328.74999999994179"/>
    <s v="NÃO"/>
    <x v="0"/>
    <s v="NÃO"/>
    <s v="3-Falha na Instrumentação"/>
    <s v="3.4-Fora de ajuste"/>
    <x v="2"/>
    <x v="9"/>
    <s v="5-Monitoramento Contínuo da Condição"/>
    <m/>
    <n v="360.24999999994179"/>
  </r>
  <r>
    <n v="2018"/>
    <s v="Maio"/>
    <s v="Mecânica:_x000a_OI 2017586804 GE-513201C - Falha na Partida_x000a_Sinalizado pela equipe da operação por volta das 06:30h da realização de três tentativas de partida do TGC durante a madrugada de hoje sem sucesso devido a falha na ignição das câmaras 1,8,9(TE´s 13,14,15,16). Sendo necessário a intervenção para limpeza das tochas. Em função da indisponibilidade do TGA essa demanda foi tratada como imediata. Foi realizada a retirada as tochas 1, 8 e 9 para limpeza em oficina na sequência os mesmos foram reinstalados em campo. Atividade foi concluída com sucesso por volta das 12:00h. A máquina entrou em operação 12:30h mas caiu durante a fase de warmup devido a falha no sistema de fogo e gás. Verificamos que existiam algumas falhas ativas no EAGLE pertinente a abertura de porta, desbloqueio de CO2 dentre outras que não haviam sido resetadas antes da partida da máquina. Após o reset, a máquina partiu com sucesso, foi colocada em carga e passou para PREMIX com 14,3MW por volta das 15:00h. Obs.: Essa questão da passagem tardia para premix está em avaliação pela equipe de engenharia. Foi montado logger pelo Eng. Mure para acompanhamento de variáveis que influenciam nessa fase, caso venha a ocorrer outro evento de passagem indevida de PREMIX para Central teremos condições analisar melhor a falha. _x000a_Após o retorno do TGC o TGB foi parado para realização de sopragem nas câmaras que estavam apresentando spread elevado. Segue operando TGD e TGC em PREMIX._x000a_Status: Concluído - Operando"/>
    <m/>
    <s v="Corretiva"/>
    <s v="CÂMARA DE COMBUSTÃO"/>
    <s v="CÂMARA DE COMBUSTÃO"/>
    <s v="TGs"/>
    <x v="12"/>
    <s v="GG-Combustão"/>
    <s v="LIMPAR CÂMARAS"/>
    <d v="2018-05-08T06:30:00"/>
    <d v="2018-05-08T12:00:00"/>
    <d v="2018-05-06T18:00:00"/>
    <n v="5.4999999999417923"/>
    <n v="36.500000000058208"/>
    <s v="SIM"/>
    <x v="1"/>
    <s v="NÃO"/>
    <s v="1-Falha Mecânica"/>
    <s v="5.1-Obstrução/Bloqueio/Entupimento"/>
    <x v="2"/>
    <x v="3"/>
    <s v="9-Sob Demanda"/>
    <m/>
    <n v="42"/>
  </r>
  <r>
    <n v="2018"/>
    <s v="Maio"/>
    <s v="Engenharia/Instrumentação/Automação_x000a_OI 2017571718 - GE-513201C PT-5132647 Subst. Instrumento_x000a_Nesta madrugada, por volta das 4h00, houve nova ocorrência de passagem de pré-mix para central do TG-C com alta carga (cerca de 13,5MW). OP identificou esta passagem rápido e passou o TG de Droop para Isoch na tentativa de evitar um retorno de central para pré-mix, o que realmente não ocorreu. Este evento possibilitou que o data logger que a Engenharia da MI havia colocado para monitorar parâmetros de pressão de saída do difusor da GG confirmasse que, no momento da ocorrência, um dos dois instrumentos de medição apresentou pico divergente do outro. Assim, optamos por realizar atividade imediata corretiva hoje. TG-B foi colocado em operação sem anormalidades, liberando o TG-C para a MI atuar por volta das 14h. Equipe de instrumentação implementou a recomendação da Engenharia de substituir o instrumento defeituoso (PT-5132647) e equipe de automação também fez sua parte checando o cartão e multiplexador associados ao instrumento. Ao final do dia, a atividade foi concluída, ficando para amanhã pela manhã a partida do TG-C. Vamos manter o monitoramento destas variáveis para termos a certeza de que foi efetivo. TG-C foi deixado como disponível em caso de necessidade nesta noite._x000a_Status: Concluído (pendente teste) - Disponível_x000a_Ocorrência: TG-513201C_x000a__x000a_Causa: Corretiva._x000a__x000a_Atuação: Efetuado requisição NM 11.202.251. Transmissor novo PT 5132-647C, foi levantada a curva do instrumento utilizando os referidos padrões de referência. Após o término do procedimento, o instrumento recebeu nova etiqueta/selo de calibração, com dados atualizados e foi encaminhado para reinstalação e realinhamento, ao processo. Conforme resultados da calibração realizada, o Instrumento encontra-se dentro da especificação de ERRO (EMAD). Foi gerado certificado de calibração e anexado na ordem._x000a__x000a_Situação deixada: Foi deixado o range do instrumento de 0 a 2800kpa._x000a__x000a_Responsáveis: Silvio/Menezes._x000a_"/>
    <m/>
    <s v="Corretiva"/>
    <s v="PT-5132647C"/>
    <s v="PT-5132647C"/>
    <s v="TGs"/>
    <x v="12"/>
    <s v="GG-Combustão"/>
    <s v="SUBSTITUIR INSTRUMENTO"/>
    <d v="2018-05-16T09:00:00"/>
    <d v="2018-05-16T18:00:00"/>
    <d v="2018-05-08T12:00:00"/>
    <n v="9"/>
    <n v="189"/>
    <s v="NÃO"/>
    <x v="0"/>
    <s v="NÃO"/>
    <s v="3-Falha na Instrumentação"/>
    <s v="3.3- Sinal/Indicação/Alarme falso"/>
    <x v="2"/>
    <x v="3"/>
    <s v="5-Monitoramento Contínuo da Condição"/>
    <m/>
    <n v="198"/>
  </r>
  <r>
    <n v="2018"/>
    <s v="Maio"/>
    <s v="Automação/Instrumentação/Engenharia_x000a_OI 2017571718 - GE-513201C PT-5132647 Subst. Instrumento_x000a_Hoje pela manhã, o TG-C foi parado pela OP conforme havíamos combinado. Equipes de instrumentação e automação iniciaram atuação e contaram com apoio dos Eng. Lucas e Mure, além do envolvimento dos Sup. Edinilson e Fazzini. Foram realizadas as verificações propostas pela engenharia e mais algumas ao longo do dia: substituído cartão, foi passado um novo cabeamento externo para teste, invertidos canais do cartão para ver se o problema se invertia indicando um possível problema interno no PLC. A cada tentativa, eram realizados crancks no TG para verificar o ruído e não foi observada melhora em nenhuma delas. Equipe então partiu para tentativa de ajuste no damping dos transmissores e desta vez foi observado que o ruído diminuiu. Partimos então para um ajuste fino no damping pois, a depender do valor colocado, o TG nem conseguia partir para teste. Ao final do dia, chegou-se a um valor de damping de 0,8s que permitiu a partida correta do TG e um comportamento menos ruidoso do instrumentos. Assim, o TG foi parado e será mantido disponível ao longo do final de semana. Estamos planejando para segunda-feira uma tentativa de partida do TG-C com passagem a pré-mix para vermos se a atuação de hoje foi efetiva para correção da falha._x000a_OBS: TMs Menezes, Bruno Forship, Norte Forship e Eng. Lucas atuaram até próximo das 21h._x000a_OBS: TM Danyell atuou até aproximadamente 20h._x000a_Status: Pendente teste de passagem a pré-mix - Disponível"/>
    <m/>
    <s v="Corretiva"/>
    <s v="PT-5132647C"/>
    <s v="PT-5132647C"/>
    <s v="TGs"/>
    <x v="12"/>
    <s v="GG-Combustão"/>
    <s v="SUBSTITUIR INSTRUMENTO"/>
    <d v="2018-05-18T08:00:00"/>
    <d v="2018-05-18T21:00:00"/>
    <d v="2018-05-16T18:00:00"/>
    <n v="12.999999999941792"/>
    <n v="38.000000000058208"/>
    <s v="NÃO"/>
    <x v="0"/>
    <s v="NÃO"/>
    <s v="3-Falha na Instrumentação"/>
    <s v="3.3- Sinal/Indicação/Alarme falso"/>
    <x v="2"/>
    <x v="3"/>
    <s v="5-Monitoramento Contínuo da Condição"/>
    <m/>
    <n v="51"/>
  </r>
  <r>
    <n v="2018"/>
    <s v="Janeiro"/>
    <s v="2017173758 - GE-513201B Falha na partida (Ignition Failure)_x000a_Hoje MI foi acionada logo pela manhã após o relato da OP de tentar realizar partidas do TG-B no turno da noite quando ocorreu falhas na ignição (Ignition Failure SD). Foi criada ordem imediata para verificação pela equipe de instrumentação e automação onde se identificou necessidade de apoio também da mecânica para verificação das tochas. Devido à priorização da atividade no TG-C e no Venda D, a continuidade da intervenção foi postergada para amanhã. Solicitamos também ao Coordenador André que, se possível, detalhe um pouco mais os eventos ocorridos na última madrugada neste TG e nos informe por email para tentarmos ganhar mais tempo no diagnóstico amanhã cedo._x000a_Status: Em andamento - Indisponíve"/>
    <m/>
    <s v="Corretiva"/>
    <s v="JE-5132600CB"/>
    <s v="NÃO CONCLUSIVO"/>
    <s v="TGs"/>
    <x v="13"/>
    <s v="GG-Combustão"/>
    <m/>
    <d v="2018-01-31T08:00:00"/>
    <d v="2018-01-31T14:00:00"/>
    <d v="2018-01-23T17:30:00"/>
    <n v="6"/>
    <n v="182.50000000011642"/>
    <s v="SIM"/>
    <x v="1"/>
    <s v="NÃO"/>
    <s v="3-Falha na Instrumentação"/>
    <s v="3.2 - Sem sinal/indicação/alarme"/>
    <x v="2"/>
    <x v="3"/>
    <s v="6-Interferência na Produção"/>
    <m/>
    <n v="188.50000000011642"/>
  </r>
  <r>
    <n v="2018"/>
    <s v="Setembro"/>
    <s v="28/09 - Elétrica_x000a_OI 2018244539 - M-B-1621301A Em Falha_x000a_Hoje de manhã fomos informados pela OP sobre a indisponibilidade do sistema OCVAP I, devido a uma falha no carregamento de mola do DJ-527A (bomba A) e falha na XV-301B (sucção da bomba B), ocorridas durante tentativa de partida do bombeio no turno da noite. Optamos por atuar de imediato com a elétrica no disjunto do motor da bomba A, devido ao histórico recente de intervenção nele. Em 24/09 a OP solicitou prioridade na correção de falha similar neste disjuntor, pois necessitava bombear, a MI atuou mas na hora do teste, por opção da OP, o mesmo não foi liberado. Hoje no redia questionamos a OP se o turno da noite verificou a situação da gaveta na K-24, o que nos foi confirmado. Sendo assim, hoje pela manhã a equipe retornou ao local mas constatou que o disjuntor estava extraído. Feita inserção para a OP e liberado. Foi acompanhada tentativas de partida do sistema, porém sem sucesso. Ambas as bombas retornavam condição anormal de não escorvadas. Esta situação foi tratada pela OM 2018244572, abaixo._x000a_Status: Concluído"/>
    <m/>
    <s v="Corretiva"/>
    <s v="Disjuntor M-B-1621301A"/>
    <s v="Disjuntor M-B-1621301A"/>
    <s v="Bombas"/>
    <x v="3"/>
    <s v="Motor"/>
    <s v="Realização da inserção do disjuntor"/>
    <d v="2018-09-28T09:00:00"/>
    <d v="2018-09-28T22:00:00"/>
    <d v="2018-09-26T18:10:00"/>
    <n v="12.999999999941792"/>
    <n v="38.833333333313931"/>
    <s v="NÃO"/>
    <x v="1"/>
    <s v="NÃO"/>
    <s v="4-Falha Elétrica"/>
    <s v="4.3-Sem energia"/>
    <x v="2"/>
    <x v="9"/>
    <s v="9-Sob Demanda"/>
    <m/>
    <n v="51.833333333255723"/>
  </r>
  <r>
    <n v="2018"/>
    <s v="Junho"/>
    <s v="27/06 - Andaime:_x000a_OM 2017776408 - VE-P-123112A-A Montar andaime e substituir correia_x000a_Concluída a montagem do andaime para a substituição da correia amanhã pela mecânica. Compressor A somente com dois permutadores disponíveis._x000a_Status: Em andamento – Indisponível_x000a__x000a_28/06 - Mecânica_x000a_OM 2017776408 - VE-P-123112A-A Montar andaime e substituir correia_x000a_Realizado a substituição da correia, testado e liberado o ventilador para operação, desta forma deixamos o compressor A com 3 dos 4 ventiladores disponíveis. _x000a_Status: Concluído –disponível_x000a_"/>
    <m/>
    <s v="Corretiva"/>
    <s v="VE-P-123112A-A"/>
    <s v="VE-P-123112A-A"/>
    <s v="Vendas"/>
    <x v="10"/>
    <s v="Ventilador"/>
    <s v="SUBSTITUIR CORREIA"/>
    <d v="2018-06-27T09:00:00"/>
    <d v="2018-06-28T09:00:00"/>
    <d v="2018-06-25T17:00:00"/>
    <n v="24"/>
    <n v="39.999999999941792"/>
    <s v="NÃO"/>
    <x v="0"/>
    <s v="NÃO"/>
    <s v="2-Falha de Material"/>
    <s v="2.4-Desgaste"/>
    <x v="2"/>
    <x v="0"/>
    <s v="4-Monitoramento Periódico da Condição"/>
    <m/>
    <n v="63.999999999941792"/>
  </r>
  <r>
    <n v="2018"/>
    <s v="Janeiro"/>
    <s v="GE-513201A Vazamento de Óleo Sintético (SD do TG-A)_x000a_Após a queda do TG-C, OP colocou em operação o TG-A, que partiu sem maiores problemas porém veio a cair por volta das 16h00 por baixo nível de óleo sintético. Equipe da Semapi foi acionada para realizar a completação e investigação da falha. Conforme informado pela equipe, cerca de 80 litros de óleo foram perdidos no vazamento. Foi completado 120 litros e deixada a máquina com aproximadamente 300mm de nível (acima do que estava antes do vazamento). Ao abrir o hood, foi encontrada bastante sujeira de óleo e não foi possível identificar o ponto exato do vazamento, mas Sup. Helimar suspeita de ser algum mangote. Nos próximos dias será dada continuidade nesta avaliação, com a limpeza do hood e avaliação da possibilidade de partir o TG com as portas do hood abertas para abreviar o tempo de identificação do ponto que falhou. _x000a_Status: Indisponível 07.01.2018 GE-513201A - Sanar vazamento conexão bomba motor de partida_x000a_Ontem durante a partida TGA por volta das 11:00h para realização dos testes de estanqueidade das linhas de óleo sintético do hood houve pequeno vazamento na conexão do mangote da bomba do motor de partida (externo), o resíduo de óleo ficou contido no dick de contenção localizado abaixo na bomba. Hoje a equipe de mecânica substituiu os o'rings das duas extremidades do mangote de 1.1/2&quot; do motor de partida. Constatado que o'ring estava realmente rompido no ponto onde ocorreu o vazamento. Atividade foi concluída por volta das 10:00h, logo em seguida o TGA foi colocado em operação, o mesmo ficou operando até as 15:00h com carga de 2MW. Por volta das 18:00h realizamos inspeção interna no hood para verificar a existência de algum vazamento, nada foi encontrado. Dessa forma, o equipamento foi liberado para operação. Acordamos junto a coordenação fazer da TGD pelo TGA durante o dia._x000a_INFORMATIVO: O TGD permaneceu durante todo o final de semana com mesma contagem de partículas no debris counter(14) está estável._x000a_Status: Concluído - disponível"/>
    <m/>
    <s v="Corretiva"/>
    <s v="TANQUE DE ÓLEO"/>
    <s v="O'RING"/>
    <s v="TGs"/>
    <x v="17"/>
    <s v="GG-Combustão"/>
    <m/>
    <d v="2018-01-02T16:00:00"/>
    <d v="2018-01-07T10:00:00"/>
    <d v="2017-12-31T23:59:00"/>
    <n v="114"/>
    <n v="40.016666666662786"/>
    <s v="SIM"/>
    <x v="1"/>
    <s v="NÃO"/>
    <s v="1-Falha Mecânica"/>
    <s v="1.1-Vazamento"/>
    <x v="2"/>
    <x v="3"/>
    <s v="6-Interferência na Produção"/>
    <m/>
    <n v="154.01666666666279"/>
  </r>
  <r>
    <n v="2018"/>
    <s v="Abril"/>
    <s v="Instrumentação+Automação:_x000a_OM 2016220721 - B-540002B - Substituir TSH-5420301_x000a_TM Silvio e Danilo atuaram no TSH e idenficaram que o alarme existente na IHM não era referente uma falha do termostato, mas um erro na lógica onde havia a entrada do sinal do instrumento porem no PLC não havia lógica habilitada paro recebimento do sinal do campo. Removida a IHM do campo e também foi constatado que não havia backup da lógica, com isso foi realizado o backup da lógica e estudado como poderia ser habilitada o recebimento do sinal do termostato. Realizado tentativa de habilitação sem sucesso, equipe de automação precisará de mis tempo apara estudar a lógica da bomba para corrigir esta falha de alta temperatura do sistema de arrefecimento. Atividade deverá ser reprogramada para a equipe de automação._x000a_Status: Concluído substituição do Termostato - Disponíve"/>
    <m/>
    <s v="Corretiva"/>
    <s v="B-540002B"/>
    <s v="TSH-5420301/ LOGICA"/>
    <s v="Bombas"/>
    <x v="19"/>
    <m/>
    <s v="SUBSTITUIR TSH/ AJUSTAR LÓGICA PLC"/>
    <d v="2018-04-28T08:00:00"/>
    <d v="2018-04-29T18:00:00"/>
    <d v="2018-04-26T14:30:00"/>
    <n v="33.999999999941792"/>
    <n v="41.500000000116415"/>
    <s v="NÃO"/>
    <x v="1"/>
    <s v="NÃO"/>
    <s v="3-Falha na Instrumentação"/>
    <s v="3-Falha na Instrumentação"/>
    <x v="2"/>
    <x v="3"/>
    <s v="2-Teste Funcional"/>
    <m/>
    <n v="75.500000000058208"/>
  </r>
  <r>
    <n v="2018"/>
    <s v="Fevereiro"/>
    <s v="2017188825 - GE-513201B Sopragem Câmara 9_x000a_Após a conclusão da atividade de ontem na falha de partida do TG-B, hoje de manhã o mesmo foi colocado para operar com sucesso. Ao passar para o pré-mix, também com sucesso, foi notado comportamento anormal na câmara 9, sendo que o termopar 14 estava indicando temperatura muito superior aos demais, em torno de 100°C. Pelo histórico que temos de, em condições parecidas, acontecer SD por spread caso a medição ultrapasse 150°C, optamos por novamente para a máquina, partindo o TG-A, e intervir na câmara 9 para sopragem. Foi aberta OM Imediata e os TMs Luciano e João Vitor realizaram a tarefa. TG foi testado ao final do dia e partiu sem problemas e sem apresentar spread._x000a_Status: Concluído - Disponível"/>
    <m/>
    <s v="Corretiva"/>
    <s v="CÂMARA DE COMBUSTÃO"/>
    <s v="Câmara de combustão"/>
    <s v="TGs"/>
    <x v="13"/>
    <s v="GG-Combustão"/>
    <s v="Soprar as câmeras com N2"/>
    <d v="2018-02-02T08:21:00"/>
    <d v="2018-02-09T18:00:00"/>
    <d v="2018-01-31T14:00:00"/>
    <n v="177.65000000002328"/>
    <n v="42.349999999918509"/>
    <s v="NÃO"/>
    <x v="0"/>
    <s v="NÃO"/>
    <s v="1-Falha Mecânica"/>
    <s v="5.1-Obstrução/Bloqueio/Entupimento"/>
    <x v="2"/>
    <x v="3"/>
    <s v="5-Monitoramento Contínuo da Condição"/>
    <m/>
    <n v="219.99999999994179"/>
  </r>
  <r>
    <n v="2018"/>
    <s v="Fevereiro"/>
    <m/>
    <m/>
    <s v="Corretiva"/>
    <s v="GE-513201A"/>
    <m/>
    <s v="TGs"/>
    <x v="17"/>
    <s v="Gás Combustível"/>
    <m/>
    <d v="2018-02-15T12:50:00"/>
    <d v="2018-02-19T12:00:00"/>
    <d v="2018-02-13T17:30:00"/>
    <n v="95.166666666744277"/>
    <n v="43.333333333313931"/>
    <s v="NÃO"/>
    <x v="0"/>
    <s v="NÃO"/>
    <m/>
    <m/>
    <x v="3"/>
    <x v="4"/>
    <m/>
    <m/>
    <n v="138.50000000005821"/>
  </r>
  <r>
    <n v="2018"/>
    <s v="Abril"/>
    <s v="08/04 - Acionado a manutenção por volta das 16;00h devido a queda compressor de reciclo C-123701B devido atuação intertravamento por temperatura no da garrafa de descarga do 2º estágio(V-C-123701B-04), em função da indisponibilidade do compressor de reciclo C-123701A demanda foi tratada como imediata. Foi negociado com operação a realização de force nesse instrumento enquanto atuávamos no TGB, porém em análise na lógica o TM Danilo identificou a presença de dois instrumentos redundantes TIT-404B-1 e TIT-404B-2 em canais diferentes de entrada analógica do PLC que atuaram com mesmo valor de intertravamento de temperatura elevada, esses instrumentos entrando em lógica de votação SIL2. Tendo essa informação recuamos na questão do force, buscando documentação não menção alguma a esse segundo instrumento no campo ou quanto a redundância de medição aplicada nesta máquina. Em campo verificamos que realmente só existe um sensor fisicamente, foi verificado termoelemento, integridade e isolação do cabeamento, testado a calibração do transmissor tudo ok. A única ressalva foi que encontramos o transmissor de temperatura com parafuso de fixação da suportação frouxo acarretando em vibração excessiva na parte eletronica quando do compressor em operação. Foi realizado também loop teste desse instrumento e constatado pelo TM Danilo que valor de entrada analógica está identifico nos TIT-404B-1 e TIT-404B-2 de alguma forma fisicamente internamente no painel esse sinal está sendo duplicado para entrar nessa lógica de votação SIL2. Verificamos também que essa lógica existe para diversos outros instrumentos tais como TIT-402/404/407/409 e PIT-401/403/406/409/411.Após a intervenção o equipamento foi testado e liberado para operação por volta das 20;00h"/>
    <m/>
    <s v="Corretiva"/>
    <s v="TIT-1237404B"/>
    <s v="TIT-1237404B"/>
    <s v="Reciclo"/>
    <x v="7"/>
    <s v="2ºEST 1º PROCESSO"/>
    <s v="FIXAR TIT"/>
    <d v="2018-04-08T16:00:00"/>
    <d v="2018-04-08T20:00:00"/>
    <d v="2018-03-30T21:30:00"/>
    <n v="4.0000000001164153"/>
    <n v="210.49999999988358"/>
    <s v="SIM"/>
    <x v="1"/>
    <s v="NÃO"/>
    <s v="3-Falha na Instrumentação"/>
    <s v="3.3- Sinal/Indicação/Alarme falso"/>
    <x v="2"/>
    <x v="3"/>
    <s v="6-Interferência na Produção"/>
    <m/>
    <n v="214.5"/>
  </r>
  <r>
    <n v="2018"/>
    <s v="Setembro"/>
    <s v="28/09 - OM 2018246857 - GE-513201D Shutdown TG-D (atuação do sensor Bently Nevada I39UCHH)_x000a_Hoje, por volta das 16h10, houve queda do TG-D por nova atuação do sensor do Bently Nevada I39UCHH, como ocorreu também já havia ocorrido alguns dias atrás. Houve o descarte de todas as cargas, ficando somente o TG-B operando. Porém, não houve grande transtorno operacional para voltar com todas as máquinas e por volta das 18h30 a UTGCA já estava exportando normalmente. A queda ocorreu no momento da partida do C-3123102A, mesma situação verificada em outras oportunidades. Equipe de engenharia está avaliando estas ocorrências e suspeita que há algum efeito que o fechamento do disjuntor do motor deste compressor causa no disjuntor do TG-D, que está localizado fisicamente no painel do lado do painel do motor do compressor. Como isto ainda está sob análise, definimos em conjunto com a gerência que toda próxima partida de qualquer compressor de propano da fase 2 só deve ocorrer com a inibição deste sensor, através da ativação do ARO 2018/045. E assim foi feito no retorno da planta pelo TM Danilo, com a partida do C-3123102B. Este force deve ser feito durante antes da partida e retirado logo após a partida com sucesso destes compressores. Manteremos esta OM aberta para atuar desta forma sempre que necessário enquanto ainda não temos um parecer para solução definitiva do problema._x000a_Status: Concluído - TG-D Operando (manter OM aberta)"/>
    <m/>
    <s v="Corretiva"/>
    <s v="Em análise"/>
    <s v="Em análise"/>
    <s v="TGs"/>
    <x v="15"/>
    <s v="Gerador"/>
    <s v="Realizar análise de falha"/>
    <d v="2018-09-28T16:14:00"/>
    <d v="2018-09-28T16:40:00"/>
    <d v="2018-09-26T16:25:00"/>
    <n v="0.43333333334885538"/>
    <n v="47.816666666592937"/>
    <s v="SIM"/>
    <x v="1"/>
    <s v="NÃO"/>
    <s v="8-Em análise"/>
    <s v="8-Em análise"/>
    <x v="7"/>
    <x v="10"/>
    <s v="6-Interferência na Produção"/>
    <m/>
    <n v="48.249999999941792"/>
  </r>
  <r>
    <n v="2018"/>
    <s v="Setembro"/>
    <s v="26/09 - Eng. Gustavo, Eng Lucas, Eng Fernando, Sup Aoki e Sup Thomaz _x000a_GE-513201D - Shutdown_x000a_Hoje por voltas das 16:20h ocorreu o SD do TG-D por uma falha do bently BDN COMMON VIBRATION HIGH SDL e na sequência subindo o alarme PT NDE X VIBRATION HIGH ALM já na parada do TG-D com isso derrubando 2 compressor de propano fase 1 e 3 compressores de venda. Este TG vinha operando em PREMIX sem apresentar anormalidades, quando no momento da partida do compressor C-3123102A ao mesmo tempo ocorreu o SD do TG-D. Em avaliação iniciada pela equipe não foi identificada a causa do SD do TG-D, segue em análise._x000a_Status: Em andamento - Operando em PREMIX"/>
    <m/>
    <s v="Corretiva"/>
    <s v="Em análise"/>
    <s v="Em análise"/>
    <s v="TGs"/>
    <x v="15"/>
    <s v="Gerador"/>
    <s v="Realizar análise de falha"/>
    <d v="2018-09-26T15:57:00"/>
    <d v="2018-09-26T16:25:00"/>
    <d v="2018-09-24T16:00:00"/>
    <n v="0.46666666679084301"/>
    <n v="47.950000000011642"/>
    <s v="SIM"/>
    <x v="1"/>
    <s v="SIM"/>
    <s v="3-Falha na Instrumentação"/>
    <s v="3.3- Sinal/Indicação/Alarme falso"/>
    <x v="3"/>
    <x v="4"/>
    <s v="6-Interferência na Produção"/>
    <m/>
    <n v="48.416666666802485"/>
  </r>
  <r>
    <n v="2018"/>
    <s v="Setembro"/>
    <s v="08,09/09 - Automação:_x000a_OE 2017334883 - B-631503 Falha na Partida_x000a_Acionado a manutenção as 23:40h do dia 07/09 devido a operação estar tentando operar a bomba para realizar o descarregamento de propano, devido a bomba estar recebendo um sinal de shutdown impedindo a partida. TM Tiago avaliou e identificou que o sinal partia da XV-6315046 por estar em falha, realizado force na XV-6315046 e colocado a bomba em operação em seguida. Atividade concluída as 00:30h do dia 08/09. Elaborado ARO 21 para o force da XV-6315046._x000a_Status: Concluído - Operando_x000a_"/>
    <m/>
    <s v="Corretiva"/>
    <s v="XV-6315046"/>
    <s v="XV-6315046"/>
    <s v="Bombas"/>
    <x v="20"/>
    <s v="Bomba"/>
    <s v="_x000a_Realização do force na XV-6315046 _x000a_"/>
    <d v="2018-09-08T00:00:00"/>
    <d v="2018-09-08T01:00:00"/>
    <d v="2018-09-05T19:00:00"/>
    <n v="0.99999999994179234"/>
    <n v="53.000000000058208"/>
    <s v="SIM"/>
    <x v="1"/>
    <s v="NÃO"/>
    <s v="1-Falha Mecânica"/>
    <s v="1.6Interferência/Travamento/Emperramento"/>
    <x v="2"/>
    <x v="3"/>
    <s v="9-Sob Demanda"/>
    <m/>
    <n v="54"/>
  </r>
  <r>
    <n v="2018"/>
    <s v="Setembro"/>
    <s v="09/09 - Automação:_x000a_OE 2017334883 - B-631503 Falha na Partida - Remover force XV-6315046_x000a_Após o reparo realizado pela instrumentação na data de ontem na XV-6315046, hoje foi removido o force pela automação e dado baixa na ARO 21_x000a_Status: Concluído-operando"/>
    <m/>
    <s v="Corretiva planejada"/>
    <s v="XV-6315046"/>
    <s v="XV-6315046"/>
    <s v="Bombas"/>
    <x v="20"/>
    <s v="Bomba"/>
    <s v="_x000a_Remoção do force na XV-6315046 _x000a_"/>
    <d v="2018-09-10T08:00:00"/>
    <d v="2018-09-10T09:00:00"/>
    <d v="2018-09-08T01:00:00"/>
    <n v="0.99999999994179234"/>
    <n v="55.000000000116415"/>
    <s v="NÃO"/>
    <x v="1"/>
    <s v="NÃO"/>
    <s v="1-Falha Mecânica"/>
    <s v="1.6Interferência/Travamento/Emperramento"/>
    <x v="2"/>
    <x v="3"/>
    <s v="6-Interferência na Produção"/>
    <m/>
    <n v="56.000000000058208"/>
  </r>
  <r>
    <n v="2018"/>
    <s v="Março"/>
    <s v="Automação:_x000a_OI 2017375700 - C-123101A - Falha impedindo partida_x000a_Acionado manutenção por volta das 20:20h devido a queda do compressor de venda D e na tentativa de partida a operação identificou que a válvula anti surge do Venda D XV1231214 estava travada a princípio. Diante disso forma partir o compressor A porém apresenta falha e não conseguia resetar, acionado TM Danyell para avalia um possível travamento do Bentlly, na primeira avaliação suspeitou da falha de um cartão da Bently, retirado sobressalente do estoque e substituído sem sucesso. Ao aprofundar um pouco mais na identificação, foi observado que o TE-34 do mancal do motor principal estava em falha e chegando a conclusão da barreira intrínseca queimada. Acionado o TM Helvio as 22;30h e realizada a substituição da barreira por outra recuperada eliminando a falha. Iniciada nova partida sendo abortada por falha no booster. Ao avaliar o funcionamento do booster foi identificado que um dos cilindros pneumáticos estava solto com os 4 parafusos caídos e que o tube de acionamento do cilindro havia cisalhado na anilha, normalizado a fixação do cilindro e refeito a fixação do Tube. Após isto foi realizada nova partida do compressor com sucesso as 23:45h. TM Danyell e TM Helvio liberados as 00:00h. OBS: Compressor D ficou indisponível para melhor avaliação no dia seguinte._x000a_Status: Concluído - Operando"/>
    <m/>
    <s v="Corretiva"/>
    <s v="BARREIRAS INTRÍNSECAS"/>
    <s v="Barreira Intrínseca"/>
    <s v="Vendas"/>
    <x v="10"/>
    <s v="PAINEL DE PROTEÇÃO"/>
    <s v="Substituir barreira intrínseca"/>
    <d v="2018-03-15T20:00:00"/>
    <d v="2018-03-15T23:45:00"/>
    <d v="2018-03-13T11:00:00"/>
    <n v="3.75"/>
    <n v="57"/>
    <s v="SIM"/>
    <x v="1"/>
    <s v="NÃO"/>
    <s v="3-Falha na Instrumentação"/>
    <s v="3.2 - Sem sinal/indicação/alarme"/>
    <x v="2"/>
    <x v="3"/>
    <s v="9-Sob Demanda"/>
    <m/>
    <n v="60.75"/>
  </r>
  <r>
    <n v="2018"/>
    <s v="Janeiro"/>
    <s v="2016999925 - B-123101B Ruído Anormal e Temperatura Elevada_x000a_Iniciada atividade na bomba B de MEG da UAPO-I. Realizada medição dimensional da folga do primeiro pinhão do redutor, após desacoplamento motor x redutor. Atividade segue amanhã._x000a_Status: Em andamento - Indisponível_x000a_"/>
    <m/>
    <s v="Corretiva"/>
    <s v="B-123101B"/>
    <s v="B-123101B"/>
    <s v="Bombas"/>
    <x v="21"/>
    <m/>
    <m/>
    <d v="2018-01-03T09:30:00"/>
    <d v="2018-01-16T15:30:00"/>
    <d v="2017-12-31T23:59:00"/>
    <n v="318"/>
    <n v="57.516666666779201"/>
    <s v="NÃO"/>
    <x v="1"/>
    <s v="NÃO"/>
    <s v="1-Falha Mecânica"/>
    <s v="1.3-Folga/Alinhamento"/>
    <x v="2"/>
    <x v="3"/>
    <s v="1-Manutenção Periódica"/>
    <m/>
    <n v="375.5166666667792"/>
  </r>
  <r>
    <n v="2018"/>
    <s v="Maio"/>
    <s v="Instrumentação_x000a_OI 2017636026 - GE-513201C - ZSL-5132603C Alarme_x000a_Hoje pela manhã fomos acionados com a informação de falha do sensor ZSL-5132603C (331FDC2) que está indicando porta dos filtros do TG-C aberta, porém a mesma está fechada. Verificado que esta falha acarreta ocasiona indisponibilidade do TG-C e conseqüente perda da redundância da geração principal. Assim, aberta ordem imediata para atuação da instrumentação. TM Sílvio identificou que o sensor estava danificado, necessitando substituição. Realizada reserva 78746910 e retirada uma unidade do NM 11.296.637 do estoque. Feita a troca do sensor e o equipamento voltou a ficar funcional, disponibilizando novamente o TG-C._x000a_Status: Concluído - Disponível"/>
    <m/>
    <s v="Corretiva"/>
    <s v="ZSL-5132603C"/>
    <s v="SENSOR DE PORTA"/>
    <s v="TGs"/>
    <x v="12"/>
    <s v="Ar de Ventilação"/>
    <s v="SUBSTITUIR SENSOR"/>
    <d v="2018-05-20T08:00:00"/>
    <d v="2018-05-20T14:00:00"/>
    <d v="2018-05-18T21:00:00"/>
    <n v="6"/>
    <n v="35.000000000058208"/>
    <s v="NÃO"/>
    <x v="0"/>
    <s v="NÃO"/>
    <s v="3-Falha na Instrumentação"/>
    <s v="3.2 - Sem sinal/indicação/alarme"/>
    <x v="2"/>
    <x v="1"/>
    <s v="4-Monitoramento Periódico da Condição"/>
    <m/>
    <n v="41.000000000058208"/>
  </r>
  <r>
    <n v="2018"/>
    <s v="Setembro"/>
    <s v="03,04/09 - Caldeiraria:_x000a_OM 2017613206 B-2123101B - Ajuste Defasagem_x000a_Hoje foi dado prosseguimento na intervenção da bomba de MEG B da UAPO II pela caldeiraria. Foi realizado o desraqueteamento das linhas de sucção e descarga, reinstalado o acumulador de pressão calibrado e iniciado a montagem da suportação das linhas. Atividade continua amanhã, devemos concluir a suportação junto com paralelismo._x000a_Status: Em andamento - continua 04/09"/>
    <m/>
    <s v="Corretiva"/>
    <s v="B-2123101B"/>
    <s v="B-2123101B"/>
    <s v="Bombas"/>
    <x v="22"/>
    <s v="Bomba"/>
    <s v="Realizar o desraqueteamento da Bomba"/>
    <d v="2018-09-03T09:30:00"/>
    <d v="2018-09-04T16:30:00"/>
    <d v="2018-08-31T17:00:00"/>
    <n v="30.999999999941792"/>
    <n v="64.5"/>
    <s v="NÃO"/>
    <x v="1"/>
    <s v="NÃO"/>
    <s v="1-Falha Mecânica"/>
    <s v="1.6Interferência/Travamento/Emperramento"/>
    <x v="2"/>
    <x v="3"/>
    <s v="3-Inspeção"/>
    <m/>
    <n v="95.499999999941792"/>
  </r>
  <r>
    <n v="2018"/>
    <s v="Maio"/>
    <s v="Caldeiraria_x000a_OM 2017409647 P. UPCGN 1- C-123701B Relocar permutador_x000a_OM 2017410182 P. UPCGN 1- C-123701A Relocar permutador_x000a_OM 2017490807 - P-C-123701B-01B Vazamento pelo flange _x000a_Realizado com sucesso hoje pela equipe da CCT a troca dos permutadores água x óleo do NEA A para o NEA B. Também foi realizado nesta oportunidade a reinstalação da válvula do permutador que apresentou vazamento, após ter sua junta de teflon do corpo substituída em oficina._x000a_Status: Concluído"/>
    <m/>
    <s v="Preventiva"/>
    <s v="P-C-123701B-01A"/>
    <m/>
    <s v="Reciclo"/>
    <x v="7"/>
    <m/>
    <m/>
    <d v="2018-05-15T08:00:00"/>
    <d v="2018-05-15T17:00:00"/>
    <d v="2018-04-08T20:00:00"/>
    <n v="9"/>
    <n v="876"/>
    <s v="NÃO"/>
    <x v="0"/>
    <s v="NÃO"/>
    <m/>
    <m/>
    <x v="3"/>
    <x v="4"/>
    <m/>
    <m/>
    <n v="885"/>
  </r>
  <r>
    <n v="2018"/>
    <s v="Março"/>
    <s v="AT-1231201C -Em falha_x000a_------------------------------------------------------------------------_x000a_Ver relato ..._x000a__x000a_Data: 05/03/2018; OM: 2017324795; PT: 10968386 das 12:00h até 17:00h._x000a_Ocorrência: C-123101C - Geradora de N2 / AT-201._x000a_Causa: Corretiva._x000a_Atuação: Realizado primeiramente a verificação do alinhamento de ar-_x000a_comprimido para geradora de nitrogênio e posteriormente solicitado ao_x000a_operador que desce o comando de inicialização da mesma, logo após,_x000a_verificamos as indicações dos transmissores de pressão de entrada &quot;PIT-_x000a_442&quot; e de saída &quot;PIT-426&quot;da geradora, e notamos que somente o_x000a_transmissor de pressão de entrada é que estava com a pressão requerida_x000a_em aproximadamente 660kPa e observamos que o transmissor de saída &quot;PIT-_x000a_426&quot; estava com a indicação de pressão zerada. Desta forma, efetuamos o_x000a_alinhamento do by-pass da &quot;PCV-243&quot; e notamos que o &quot;PIT-426&quot; permanecia_x000a_com a indicação zerada, então chegamos à conclusão que a válvula &quot;ROV-_x000a_235&quot; não estava aberta. Solicitamos apoio da equipe de automação para_x000a_verificação do comando da &quot;SOV-235&quot; que é responsável pela atuação da_x000a_respectiva válvula &quot;ROV-235&quot;, enquanto realizamos as devidas medições de_x000a_tensão de alimentação &quot;24Vcc&quot; da &quot;SOV-235&quot; (sem tensão) e de saída de_x000a_ar-comprimido da &quot;SOV-235&quot; (sem ar de saída). Em paralelo, realizamos a_x000a_verificação do analisador de oxigênio &quot;AT-201&quot;, passando o gás padrão de_x000a_O2 à 10% e o mesmo indicou o valor coerente de 99,8% na IHM, em seguida_x000a_passamos o gás padrão de nitrogênio à 99,99% e o mesmo indicou também o_x000a_valor coerente de -0,1% na IHM, o que descartou qualquer possível_x000a_problema com o analisador de O2. Por fim, a equipe de automação,_x000a_realizou vários forces para teste da &quot;SOV-235&quot;, até que foi observado_x000a_que o CLP do compressor de venda &quot;C&quot; estava &quot;PARADO&quot; em &quot;STOP&quot;. Foi_x000a_normalizado o CLP passando para modo &quot;RUN&quot; e em seguida, testado_x000a_novamente a &quot;SOV-235&quot; com sucesso, onde foi observado que a &quot;ROV-235&quot;_x000a_foi perfeitamente aberta, permitindo que o transmissor de pressão de_x000a_saída &quot;PIT-426&quot; indicasse a devida pressão requerida em aproximadamente_x000a_660kPa e toda a malha de controle da geradora passou a funcionar_x000a_perfeitamente._x000a_Situação deixada: Disponível a geradora de nitrogênio e analisador de_x000a_O2, porém a equipe de automação ainda realizará a atualização do Backup_x000a_do programa desta máquina._x000a_Responsáveis: Márcio Jaime, Hélvio, Martins, Prado G&amp;E, Eber Automação e_x000a_Anderson GE."/>
    <m/>
    <s v="Corretiva"/>
    <s v="PN-C-123101C"/>
    <s v="ANALIZADOR DE O2"/>
    <s v="Vendas"/>
    <x v="23"/>
    <s v="SELAGEM"/>
    <s v="AJUSTAR O ANALISADOR"/>
    <d v="2018-03-05T12:00:00"/>
    <d v="2018-03-05T17:00:00"/>
    <d v="2018-03-02T16:00:00"/>
    <n v="5.0000000000582077"/>
    <n v="68.000000000058208"/>
    <s v="NÃO"/>
    <x v="0"/>
    <s v="NÃO"/>
    <s v="3-Falha na Instrumentação"/>
    <s v="3.4-Fora de ajuste"/>
    <x v="2"/>
    <x v="3"/>
    <s v="6-Interferência na Produção"/>
    <m/>
    <n v="73.000000000116415"/>
  </r>
  <r>
    <n v="2018"/>
    <s v="Maio"/>
    <s v="NEAC/Mecânica_x000a_OM 2017546708 - C-3123701A Apoio de Partida_x000a_OM 2017546786 - C-3123701B Apoio de Partida_x000a_OM 2017546837 - C-3123701C Apoio de Partida_x000a_Hoje foi realizada a conferência do aperto de todas as porcas castelo de fixação das gaiolas das válvulas dos 3 compressores. Foram encontradas diversas porcas sem aperto, com aperto insuficiente ou arruelas danificadas. Para viabilizar a disponibilizar os compressores C e B, a equipe removeu as arruelas que estavam em bom estado do compressor A e instalou nos compressores B e C. No total foram 7 arruelas removidas, que agora estão pendentes de instalação no compressor A. Feito contato com a empresa que fez a usinagem das arruelas do C-123701B e acertado que façam o mesmo serviço nas arruelas do C-3123701A. Amanhã, até o meio-dia, já teremos este material em mãos para instalar a liberar os compressores para partida no período da tarde._x000a_Status: Em andamento - Indisponível"/>
    <m/>
    <s v="Preventiva"/>
    <s v="C-3123701B"/>
    <m/>
    <s v="Reciclo"/>
    <x v="18"/>
    <m/>
    <m/>
    <d v="2018-05-15T08:00:00"/>
    <d v="2018-05-18T22:00:00"/>
    <d v="2018-04-25T17:00:00"/>
    <n v="85.999999999883585"/>
    <n v="471"/>
    <s v="NÃO"/>
    <x v="0"/>
    <s v="NÃO"/>
    <m/>
    <m/>
    <x v="3"/>
    <x v="4"/>
    <m/>
    <m/>
    <n v="556.99999999988358"/>
  </r>
  <r>
    <n v="2018"/>
    <s v="Setembro"/>
    <s v="14/09 -Automação/Instrumentação:_x000a_OM 2017907218 -  - Apoio ao retorno da Unidade_x000a_C-123101A: Com a queda do TG-D devido ao problema de óleo térmico, houve o descarte do venda A. Ao tentar partir novamente, não foi possível pois havia sinal de SD despressurizado da máquina que não aceitava reset. TM Danilo foi envolvido na atividade e, com auxílio do notebook, identificou que a falha provinha de uma falha no inversor de frequência. Esta falha foi resetada pelo TO com sucesso e a máquina partiu na primeira tentativa. Segue operando._x000a_Status: Concluído - Operando_x000a_14/09 -Automação/Instrumentação:_x000a_OM 2017907218 -  - Apoio ao retorno da Unidade_x000a_C-123101A: No inicio do turno da noite foi acionado a manutenção devido o compressor C-123102A estar indisponível por um sinal de shutdown que a operação não conseguia resetar. TM Thiago avaliou os sinais do painel onde não foi encontrado anormalidade, retornando a análise da lógica identificou o sinal travado no PES, realizado reset normalizando deixando o compressor disponível_x000a_Status: Concluído - Disponível"/>
    <m/>
    <s v="Corretiva"/>
    <s v="PES"/>
    <s v="PES"/>
    <s v="Vendas"/>
    <x v="10"/>
    <s v="Sistema de partida"/>
    <s v="Realização de reset no  inversor de frequência"/>
    <d v="2018-09-14T10:30:00"/>
    <d v="2018-09-14T23:00:00"/>
    <d v="2018-09-11T09:00:00"/>
    <n v="12.500000000058208"/>
    <n v="73.5"/>
    <s v="NÃO"/>
    <x v="0"/>
    <s v="NÃO"/>
    <s v="3-Falha na Instrumentação"/>
    <s v="3.5-Falha no Software"/>
    <x v="6"/>
    <x v="11"/>
    <s v="9-Sob Demanda"/>
    <m/>
    <n v="86.000000000058208"/>
  </r>
  <r>
    <n v="2018"/>
    <s v="Janeiro"/>
    <s v="2017010249 - M-VE-P-2123113A Substituir Correia_x000a_Realizada com sucesso pela equipe da G&amp;E a substituição da correia do M-VE-P-2123113A. Ventilador disponível. - Item do PFCEO quitado._x000a_Status: Concluído - Disponível"/>
    <m/>
    <s v="Intervenção por condição"/>
    <s v="CORREIA"/>
    <s v="Correia"/>
    <m/>
    <x v="24"/>
    <s v="Proteção vibração Bently Nevada"/>
    <s v="Substituir correia"/>
    <d v="2018-01-04T09:00:00"/>
    <d v="2018-01-04T12:00:00"/>
    <d v="2017-12-31T23:59:00"/>
    <n v="3"/>
    <n v="81.016666666720994"/>
    <s v="NÃO"/>
    <x v="0"/>
    <s v="NÃO"/>
    <s v="1-Falha Mecânica"/>
    <s v="1.4-Deformação"/>
    <x v="2"/>
    <x v="3"/>
    <s v="4-Monitoramento Periódico da Condição"/>
    <m/>
    <n v="84.016666666720994"/>
  </r>
  <r>
    <n v="2018"/>
    <s v="Junho"/>
    <s v="1) Atividades de Emergência/Imediatas:_x000a_21/06 Mecânica:_x000a_OI 2017503327 C-3123701C - Limpeza de Filtro Chapéu de Bruxa _x000a_Acionado a manutenção por volta das 21:00h devido a tentativas de partida nos compressores de reciclo A e C da fase II sem sucesso em função de baixa pressão na sucção dos compressores, sendo necessário a limpeza nos filtros chapéu de bruxa. A operação optou pela limpeza do compressor &quot;C&quot; devido ao mesmo estar com maior confiabilidade. Dessa forma, foi mobilizado os TM de sobreaviso da mecânica para realização da limpeza nos filtros do compressor C. Foi constatado a presença de sujeira seca no interior dos dois filtros, feito limpeza e reinstalado ambos no campo. Atividade concluída por das volta das 03:15h. Após a intervenção o compressor foi tentado nova partida sem sucesso, a máquina veio a cair por baixa pressão agora na sucção do 2º estágio. Durante o acompanhamento de partida não foi constatado nenhum tipo de vazamento pelos flanges, sendo assim, o equipamento foi considerando entregue pela manutenção. A operação operação verificou ruído sonoro elevado vindo da região dos skids na área e optou reavaliar as condições operacionais no campo antes de mobilizar apoio da manutenção. Logo pela manhã vamos realizar a limpeza nos filtros do compressor C-3123701A. Obs.: TM´s Sérgio e João katsu desmobilizados as 04:00h.._x000a_Status: Concluído - disponível."/>
    <m/>
    <s v="Corretiva"/>
    <s v="C-3123701C"/>
    <s v="Filtro Chapéu de Bruxa "/>
    <s v="Reciclo"/>
    <x v="11"/>
    <s v="Acessórios Pacote"/>
    <s v="LIMPEZA FILTRO CHAPÉU BRUXA"/>
    <d v="2018-06-21T21:00:00"/>
    <d v="2018-06-22T03:15:00"/>
    <d v="2018-06-18T11:40:00"/>
    <n v="6.2499999999417923"/>
    <n v="81.333333333372138"/>
    <s v="SIM"/>
    <x v="1"/>
    <s v="NÃO"/>
    <s v="5-Falha Externa"/>
    <s v="5.1-Obstrução/Bloqueio/Entupimento"/>
    <x v="2"/>
    <x v="3"/>
    <s v="6-Interferência na Produção"/>
    <s v="5-Conservação"/>
    <n v="87.583333333313931"/>
  </r>
  <r>
    <n v="2018"/>
    <s v="Março"/>
    <s v="Automação:_x000a_OI 2017354462 - GE-513201A - Falha de comunicação do Bently_x000a_Fomos acionados hoje devido o TG-A estar indisponível e não aceitando reset, TM Danyell da automação foi avaliar a falha e identificou que o Bently estava travado, emitida Pt imediata para reset do Bently, após realização do reset foi normalizado e deixado o TG-A disponível para operação._x000a_Status: Concluído - Disponível"/>
    <m/>
    <s v="Corretiva"/>
    <s v="BENTLY NEVADA "/>
    <s v="BENTLY NEVADA"/>
    <s v="TGs"/>
    <x v="17"/>
    <s v="Controle e Monitoramento"/>
    <s v="RESET DO BENTLY NEVADA"/>
    <d v="2018-03-16T08:00:00"/>
    <d v="2018-03-16T10:30:00"/>
    <d v="2018-03-12T17:30:00"/>
    <n v="2.4999999999417923"/>
    <n v="86.500000000116415"/>
    <s v="NÃO"/>
    <x v="0"/>
    <s v="NÃO"/>
    <s v="3-Falha na Instrumentação"/>
    <s v="3.1-Falha de Controle"/>
    <x v="2"/>
    <x v="3"/>
    <s v="4-Monitoramento Periódico da Condição"/>
    <m/>
    <n v="89.000000000058208"/>
  </r>
  <r>
    <n v="2018"/>
    <s v="Maio"/>
    <s v="Caldeiraria_x000a_OI 2017636109 - C-123701B filtro saturado_x000a_Ordem imediata aberta após identificação de cavitação na bomba de óleo do compressor. Equipe de caldeiraria atuou na limpeza do filtro Y da bomba de óleo do compressor NEA B da fase 1. Realizada limpeza com sucesso, porém compressor não será partido neste momento devido ao dano encontrado nas vedações da tampa de uma das válvulas do 1E2P._x000a_Status: Concluído_x000a_"/>
    <m/>
    <s v="Corretiva"/>
    <s v="FY-1237800B"/>
    <s v="FILTRO "/>
    <s v="Reciclo"/>
    <x v="7"/>
    <s v="BOMBA LUBRIFICAÇÃO DO 1º ST"/>
    <s v="SUBSTUIR/LIMPAR FILTRO"/>
    <d v="2018-05-20T10:00:00"/>
    <d v="2018-05-20T14:00:00"/>
    <d v="2018-05-15T17:00:00"/>
    <n v="4.0000000001164153"/>
    <n v="112.99999999988358"/>
    <s v="NÃO"/>
    <x v="0"/>
    <s v="NÃO"/>
    <s v="5-Falha Externa"/>
    <s v="5.1-Obstrução/Bloqueio/Entupimento"/>
    <x v="2"/>
    <x v="3"/>
    <s v="6-Interferência na Produção"/>
    <m/>
    <n v="117"/>
  </r>
  <r>
    <n v="2018"/>
    <s v="Março"/>
    <s v="Automação_x000a_OI 2017382036 - C-123101A Falha na IHM (painel apagado)_x000a_Ontem a MI foi acionada por volta de 15h45 com o relato da OP de que a IHM do compressor de venda A estava com as indicações dos valores das variáveis do compressor apagados (blocos pretos nas variáveis). Como isto não ocasionava queda da máquina e a indicação estava visível através da tela dos compressores de venda da sala de controle, mas impediria a possibilidade de tentar uma nova partida em caso de queda do compressor, a atividade corretiva foi priorizada apenas para hoje de forma imediata. TM Danyell verificou em campo que o cabo ethernet que chega na placa de rede estava conectado na placa cujo IP estava errado. Foi realizada a troca do cabo para a placa de rede do IP correto, normalizando de imediato a indicação na IHM._x000a_Status: Concluído - Disponível_x000a_"/>
    <m/>
    <s v="Preventiva"/>
    <s v="PN-C-123101A"/>
    <s v="CONEXÃO DE CABOS"/>
    <s v="Vendas"/>
    <x v="10"/>
    <s v="Painel de Controle"/>
    <s v="RECONECTAR EM LOCAL CORRETO."/>
    <d v="2018-03-19T15:45:00"/>
    <d v="2018-03-19T16:00:00"/>
    <d v="2018-03-15T23:45:00"/>
    <n v="0.24999999994179234"/>
    <n v="87.999999999941792"/>
    <s v="NÃO"/>
    <x v="0"/>
    <s v="NÃO"/>
    <s v="3-Falha na Instrumentação"/>
    <s v="3.1-Falha de Controle"/>
    <x v="2"/>
    <x v="3"/>
    <s v="4-Monitoramento Periódico da Condição"/>
    <m/>
    <n v="88.249999999883585"/>
  </r>
  <r>
    <n v="2018"/>
    <s v="Outubro"/>
    <s v="Mecânica:_x000a_OI 2018305348 - C-123102C - Vazamento de óleo pelo filtro Y_x000a_Após a partida do compressor apresentou vazamento de óleo e propano pela tampa do filtro Y localizado debaixo do V-123102C-02 a montante do FG-1231507C. Solicitado pela operação atuação imediata para sanar o vazamento de óleo e propano para assim partir compressor. Com o segundo compressor de propano parada na fase não ocorria perca/restrição na exportação de gás porém gerando perca na produção de líquidos. Realizada a substituição do filtro e liberado para a operação. Com a queda do compressor por alta temperatura de óleo no segundo estágio, acompanhamos a 1º partida por volta das 20:30h após ter sanado o vazamento onde ocorreu nova queda por temperatura alta no segundo estágio onde acompanhamos de perto a operação da FV-1231513C e a mesma durante a partida e parada operou sem apresentar falhas físicas na sua operação, nesta queda foi inspecionado o compressor e identificado que as válvulas de bloqueio da TV-1231503C de injeção de propano líquido no compressor estavam fechadas. Forma abertas a válvulas e realizado nova partida sem sucesso por falha na SDV-1231503C abrindo a contagem de 1h sendo que esta válvula não havia apresentado falha em nenhuma partida anterior e logo após aceitou o reset eliminando a falha. Alinhado com a operação que se fossem tentar mais uma partida ainda a noite, a manutenção não estaria acompanhando devido a próxima partida que iria abrir a contagem muito longa e sendo que nas quedas começaram apresentar falhas diferentes e que estaríamos acompanhando a partida logo pela manhã. Equipe mecânica liberada às 21:30h _x000a_Status: Concluído - Disponível para operar"/>
    <m/>
    <s v="Corretiva"/>
    <s v="Filtro Y "/>
    <s v="Filtro Y do sistema de óleo"/>
    <s v="Propano"/>
    <x v="9"/>
    <s v="Lubrificação 2 estágio Compressor"/>
    <s v="Substituição de filtro Y"/>
    <d v="2018-10-11T18:00:00"/>
    <d v="2018-10-11T21:30:00"/>
    <d v="2018-10-11T13:10:00"/>
    <n v="3.5000000000582077"/>
    <n v="4.8333333333721384"/>
    <s v="NÃO"/>
    <x v="0"/>
    <s v="NÃO"/>
    <m/>
    <m/>
    <x v="3"/>
    <x v="4"/>
    <s v="9-Sob Demanda"/>
    <m/>
    <n v="8.3333333334303461"/>
  </r>
  <r>
    <n v="2018"/>
    <s v="Julho"/>
    <s v="11/07 - Mecânica/ Instrumentação: _x000a_OI 2017839933 - Queda do TG-D  _x000a_Hoje pela manha ocorreu a queda do TG-D durante a partida por Spread nas câmaras 1, 2 e 9 durante passagem para pré-mix.. A programação era a parada do TG-C na sequência para verificação do sistema de gás combustível. _x000a_Ordem delineada para a limpeza em 12/07. O TG-D ficou disponível para operar em central._x000a_Status: Disponível, em andamento.Mecânica/ Instrumentação: _x000a_12/07 - OI 2017839933 - Queda do TG-D  _x000a_Concluída a limpeza das câmaras as 17hs , definido pela operação a partida e troca somente dos TGs somente amanha (13/07) pela manha._x000a_Status: Concluído, Disponível.Mecânica/ Instrumentação: _x000a_13/07 - OI 2017839933 - Queda do TG-D  _x000a_Realizado a partida do TG-D as 9:00 com passagem para pré-mix, as 10:15 o TG-C foi retirado de operação.. _x000a_Status: Concluído, operando."/>
    <m/>
    <s v="Corretiva"/>
    <s v="câmaras 1, 2 e 9"/>
    <s v="câmaras 1, 2 e 9"/>
    <s v="TGs"/>
    <x v="15"/>
    <s v="GG-Combustão"/>
    <s v="LIMPEZA NAS CÂMERAS"/>
    <d v="2018-07-11T09:00:00"/>
    <d v="2018-07-12T17:00:00"/>
    <d v="2018-07-07T16:00:00"/>
    <n v="32.000000000058208"/>
    <n v="89.000000000058208"/>
    <s v="SIM"/>
    <x v="1"/>
    <s v="NÃO"/>
    <s v="1-Falha Mecânica"/>
    <s v="1.6Interferência/Travamento/Emperramento"/>
    <x v="2"/>
    <x v="3"/>
    <s v="6-Interferência na Produção"/>
    <m/>
    <n v="121.00000000011642"/>
  </r>
  <r>
    <n v="2018"/>
    <s v="Setembro"/>
    <s v="11/09 - Instrumentação:_x000a_OM 2017942001 TG-D - Serv. Gerais - Queda do Falha na 75QCDV_x000a_Por volta da 05:30h ocorreu a queda do TG-D por falha na 75QCDV  GGLO CONTROL VALVE POSITION VALVE. No primeiro horário do sobreaviso fomos acionados para restabelecer o TG-D, foi deslocado os TM's Matrins e Grammlich que avaliaram a falha e identificaram um cabo de controle da válvula folgado no GS3. Reapertado todos os bornes e realizada a partida TG-D com sucesso por volta das 11h._x000a_Status: Concluído - Operando"/>
    <m/>
    <s v="Corretiva"/>
    <s v="Cabo de controle da válvula no GS3"/>
    <s v="Cabo de controle da válvula no GS3"/>
    <s v="TGs"/>
    <x v="15"/>
    <s v="Gerador"/>
    <s v="Reapertos em todos os bornes"/>
    <d v="2018-09-11T05:30:00"/>
    <d v="2018-09-11T11:00:00"/>
    <d v="2018-09-07T12:00:00"/>
    <n v="5.5000000001164153"/>
    <n v="89.499999999941792"/>
    <s v="SIM"/>
    <x v="1"/>
    <s v="NÃO"/>
    <s v="3-Falha na Instrumentação"/>
    <s v="3.2 - Sem sinal/indicação/alarme"/>
    <x v="2"/>
    <x v="3"/>
    <s v="6-Interferência na Produção"/>
    <m/>
    <n v="95.000000000058208"/>
  </r>
  <r>
    <n v="2018"/>
    <s v="Outubro"/>
    <s v="28/10 - Mecânica_x000a_OM 2018356004 - B-3123101B Baixo rendimento_x000a_Iniciada atividade de mecânica na bomba. Hoje TMs Davi e João K. realizaram a remoção das válvulas de sucção e descarga da bomba e verificaram que o rompimento do diafragma, pela posição do rasgo encontrado, indica uma sobrepressão proveniente da bomba para o processo. Assim, descartamos a hipótese de uma sobrepressão proveniente do processo. Análise prosseguiu com a verificação das válvulas de segurança da bomba. Foi identificado pelos TMs que as válvulas desta bomba estão com ajuste bem diferente das válvulas da bomba redundante, além uma delas apresentar oxidação acentuada. Isto pode estar ocasionando um mal funcionamento da recirculação que esta válvula deve fazer para proteger a membrana e o cabeçote de sobrepressão. Amanhã a análise continua. Será verificado se a bomba está operando nas condições de projeto, pois tudo indica que ela está trabalhando mais solicitada pelo processo."/>
    <m/>
    <s v="Corretiva"/>
    <s v="B-3123101B"/>
    <s v="Membrana da bomba"/>
    <s v="Bombas"/>
    <x v="4"/>
    <s v="Bomba"/>
    <s v="Substituição de membrana danificada"/>
    <d v="2018-10-23T15:27:00"/>
    <d v="2018-11-20T18:00:00"/>
    <d v="2018-09-11T16:00:00"/>
    <n v="674.54999999993015"/>
    <n v="1007.4500000001281"/>
    <s v="NÃO"/>
    <x v="1"/>
    <s v="NÃO"/>
    <s v="1-Falha Mecânica"/>
    <s v="2.8-Rompimento/Colapso"/>
    <x v="2"/>
    <x v="3"/>
    <s v="3-Inspeção"/>
    <m/>
    <n v="1682.0000000000582"/>
  </r>
  <r>
    <n v="2018"/>
    <s v="Junho"/>
    <s v="_x000a_Instrumentação+Elétrica:_x000a_OI 2017703320 C-3123102A - Baixa eficiência Sist. Aquecimento de óleo_x000a_Hoje tivemos atuação pelas equipes da MI para restabelecimento do compressor de propano A da adequação que estava indisponível devido à baixa eficiência no sistema de aquecimento de óleo. Em campo o TM Martins identificou que a válvula de controle de temperatura TV-31231906A estava indisponível devido a caixa infiltração de água no interior da caixa de interligação da solenoide de alimentação de ar. Foi realizado limpeza geral, troca das conexões e substituição do fusível que queimado. Após a intervenção a válvula de controle retornou à operação com seu alinhamento original. A falha possivelmente era causada devido ao travamento dessa válvula que é de três vias, seu alinhamento estava direcionando todo o fluxo de óleo para os coolers de refrigeração, quando do momento da reenergização da válvula TV-906A houve retornou do fluxo de óleo para vaso do 1º estágio, onde fica localizado a medição de controle através do TIT-905A. Sendo assim, o óleo retornou a temperatura de controle correta variando entre 37ºC a 33ºC liberando dessa forma a máquina para partida. Tivemos também atuação da equipe de elétrica verificando as condições do aquecedor, foram medidos tanto as resistências de aquecimento quanto o balanceamento de fases (em torno de 11A) estava tudo OK. Dessa forma, o equipamento foi liberado para operação por volta das 15:00h._x000a_Status: Concluído - disponível"/>
    <m/>
    <s v="Corretiva"/>
    <s v="TCV-31231985A"/>
    <s v="VÁLVULA DE CONTROLE DE TEMPERATURA"/>
    <s v="Propano"/>
    <x v="8"/>
    <s v="Lubrificação  Compressor"/>
    <s v="SUBSTITUIÇÃO DE CONEXÕES E FUSÍVEL"/>
    <d v="2018-06-06T16:00:00"/>
    <d v="2018-06-07T14:00:00"/>
    <d v="2018-06-06T15:59:00"/>
    <n v="22.000000000116415"/>
    <n v="1.6666666546370834E-2"/>
    <s v="SIM"/>
    <x v="1"/>
    <s v="NÃO"/>
    <s v="3-Falha na Instrumentação"/>
    <s v="3.2 - Sem sinal/indicação/alarme"/>
    <x v="2"/>
    <x v="3"/>
    <s v="6-Interferência na Produção"/>
    <m/>
    <n v="22.016666666662786"/>
  </r>
  <r>
    <n v="2018"/>
    <s v="Junho"/>
    <s v="22/06 - Caldeiraria:_x000a_OE 2017503180 -C-3123701A - Limpeza de Filtros Chapéu de bruxa (#)_x000a_Hoje pela manhã tivemos a partida do compressor de reciclo pela OP por volta das 08:00h o mesmo operou até as 08:20h, vindo a cair por atuação do intertravamento de baixa pressão na sucção PDAH-912A. Dessa forma, foi mobilizado equipe de caldeiraria para limpeza nos filtros de chapéu de bruxa. Em campo verificamos que o filtro de 6&quot; do 2º estágio estava bem sujo e danificado, o elemento filtrante virou &quot;avesso a montagem original&quot;. Tivemos bastante dificuldade para remover esse filtro danificado, pela informação da CCT esse não foi a primeiro evento deste tipo. Felizmente tínhamos um filtro reserva no canteiro da CCT que substituiu o filtro danificado, o filtro do 1º estágio foi limpo e reinstalado. Atividade foi concluída por volta das 12:30h. Após a intervenção de limpeza dos filtros a máquina foi partida, porém nas duas tentativas houve queda consecutivas por temperatura elevada na descarga do 2º estágio, muito por conta da temperatura do dia e da ausência de um dos motores do sistema de refrigeração (M-VE-P-3123716A) que está em processo de compras junto ao SBS. Obs.: Precisaremos buscar informações junto ao fabricante SFAY o motivo desse filtro inverter para dentro da tubulação, se alguma falha construtiva ou de especificação._x000a_Status: Concluído - disponível. (Com restrição de temperatura)"/>
    <m/>
    <s v="Corretiva"/>
    <s v="Filtros Chapéu de bruxa"/>
    <s v="Filtros Chapéu de bruxa"/>
    <s v="Reciclo"/>
    <x v="0"/>
    <s v="Acessórios Pacote"/>
    <s v="LIMPEZA FILTRO CHAPÉU BRUXA"/>
    <d v="2018-06-22T08:20:00"/>
    <d v="2018-06-22T12:30:00"/>
    <d v="2018-06-18T11:40:00"/>
    <n v="4.1666666668024845"/>
    <n v="92.666666666627862"/>
    <s v="SIM"/>
    <x v="1"/>
    <s v="NÃO"/>
    <s v="5-Falha Externa"/>
    <s v="5.1-Obstrução/Bloqueio/Entupimento"/>
    <x v="2"/>
    <x v="3"/>
    <s v="6-Interferência na Produção"/>
    <s v="5-Conservação"/>
    <n v="96.833333333430346"/>
  </r>
  <r>
    <n v="2018"/>
    <s v="Fevereiro"/>
    <m/>
    <m/>
    <s v="Corretiva"/>
    <s v="AIQ-5132601B"/>
    <m/>
    <s v="TGs"/>
    <x v="13"/>
    <s v="Fogo e Gás"/>
    <m/>
    <d v="2018-02-20T13:00:00"/>
    <d v="2018-02-20T17:00:00"/>
    <d v="2018-02-09T18:00:00"/>
    <n v="4.0000000001164153"/>
    <n v="258.99999999994179"/>
    <s v="SIM"/>
    <x v="1"/>
    <s v="NÃO"/>
    <s v="3-Falha na Instrumentação"/>
    <s v="3.2 - Sem sinal/indicação/alarme"/>
    <x v="2"/>
    <x v="3"/>
    <s v="9-Sob Demanda"/>
    <m/>
    <n v="263.00000000005821"/>
  </r>
  <r>
    <n v="2018"/>
    <s v="Fevereiro"/>
    <s v="2017233301 - GE-513201A - Teste das válvulas meatring_x000a_Devido a queda do TG-A em 08/02 por falha na válvula meatring secundária, foi emitida ordem para verificação e testes das 3 válvulas: central, primária e secundária conforme recomendação do Eng. lucas. Nos testes realizados na data de hoje observou que a válvula meatring secundária apresentou diversos ruídos com características de possível travamento da válvula. Equipe emitiu relatório para avaliação do Eng. Lucas para confirmação da falha na válvula. Consultado o estoque identificado que possuímos 3 válvulas disponíveis ( NM 11.290.815 Válvula p/turb.gás R.ROYCE )._x000a_"/>
    <m/>
    <s v="Corretiva"/>
    <s v="MV-UH-TS-GE-513201A-01A"/>
    <s v="Válvula Metering Central"/>
    <s v="TGs"/>
    <x v="17"/>
    <s v="GG-Combustão"/>
    <m/>
    <d v="2018-02-13T09:00:00"/>
    <d v="2018-02-13T17:30:00"/>
    <d v="2018-02-08T21:00:00"/>
    <n v="8.4999999999417923"/>
    <n v="108"/>
    <s v="NÃO"/>
    <x v="0"/>
    <s v="NÃO"/>
    <s v="3-Falha na Instrumentação"/>
    <s v="3.1-Falha de Controle"/>
    <x v="2"/>
    <x v="3"/>
    <s v="8-Manutenção Corretiva"/>
    <m/>
    <n v="116.49999999994179"/>
  </r>
  <r>
    <n v="2018"/>
    <s v="Junho"/>
    <s v="Instrumentação+Automação+Engenharia:_x000a_OE 2017571718 - GE-513201C - Verificação válvula 20FGCD+Inversão tomadas PIT-647/649._x000a_Hoje tivemos no período da manhã tivemos a troca dos TGC pelo TGB. Por volta das 08:20h durante a passagem de Prémix para central oTGC veio a cair com carga de12,5MW, neste mesmo mmento o TGB passou de 3MW para 13MW segurando a carga da planta junto ao TGD. Comportamento este já esperado devido a suspeita de liquido na câmaras inferiores. Na parte após o resfriamento e bloqueio da máquina, tivemos atuação da instrumentação e automação com Eng Mure, Lucas e Sup. Fazzini, foi realizado a inversão das tomadas de medição no hood entre os PIT´s -647/649, removido o damping dos dois sensores, realizado também a drenagem do header das câmaras inferiores, foi constatado a presença de bastante água. Foi implementando a configuração dos data loggers para realização dos testes funcionais. Devido a tardar do horário optamos por deixar a máquina disponível e fazer os testes na válvula de 20FGCD amanhã logo no primeiro horário._x000a_Status: Em andamento - Continua"/>
    <m/>
    <s v="Preventiva"/>
    <s v="20FGTORD"/>
    <s v="VÁLVULA SOLENÓIDE"/>
    <s v="TGs"/>
    <x v="12"/>
    <s v="GG-Combustão"/>
    <s v="MANUTENIR VÁLVULA SOLENÓIDE"/>
    <d v="2018-06-07T08:00:00"/>
    <d v="2018-06-09T15:00:00"/>
    <d v="2018-05-20T14:00:00"/>
    <n v="54.999999999941792"/>
    <n v="426"/>
    <s v="SIM"/>
    <x v="1"/>
    <s v="NÃO"/>
    <s v="3-Falha na Instrumentação"/>
    <s v="3.1-Falha de Controle"/>
    <x v="2"/>
    <x v="3"/>
    <s v="6-Interferência na Produção"/>
    <m/>
    <n v="480.99999999994179"/>
  </r>
  <r>
    <n v="2018"/>
    <s v="Julho"/>
    <s v="17/07 - Instrumentação+Automação:_x000a_OM 2017819994 - GE-513201C Avaliar Meetering Secundária_x000a_Hoje tivemos atuação conjunta das equipes de instrumentação e automação na avaliação da falha na meetering. Inicialmente as equipes optaram por fazer uma avaliação das condições de lógica da válvula de dreno da câmara secundária de alta onde verificamos a presença de bastante água (20FGSD2). Foram verificados a integridade do cabeamento, alimentação da válvula, tudo estava Ok. No entanto, constatamos que essa válvula estava travada fechada, por isso o acumulo de líquido. Foram abertos também para inspeção os tubbing de conexão e encontrado bastante líquido nessa linha que fica em nível mais abaixo das câmaras. Dessa forma, incluímos na ordem uma nova operação para mecânica inspecionar, drenar e secar com N2 todos os trechos de linha inferiores que podem estar com líquido. Considerando a demanda de trabalho e a dificuldade para remoção da válvula do campo, acordamos com a coordenação a indisponibilidade da máquina hoje para continuidade dos trabalhos amanhã. _x000a_Status: Em andamento - continua 18/07  ---  18/07 - Instrumentação+Automação:_x000a_OM 2017819994 - GE-513201C Avaliar Meetering Secundária (#)_x000a_Hoje foi dado continuidade na intervenção no TGC. A equipe de instrumentação verificou em bancada que válvula removida estava com a bobina da solenoide danificada, e com bastante oxidação nos internos, sem condições de reparo. Não foi encontrado no primeiro momento sobressalente em estoque, dessa forma optamos por verificar o sistema de diesel onde encontramos outras válvulas deste mesmo modelo, removemos uma delas para oficina onde foi realizado testes funcionais e avaliação dos internos estavam todos íntegros, O equipamento foi reinstalado no campo, realizado teste funcional com automação com sucesso._x000a_A equipe de mecânica removeu todas linhas de drenagem das câmaras inferiores e injetaram N2 para secagem geral. Atividade foi concluída e o TG entregue à OP por volta das 19:30h_x000a_OBS.: TM´s Davi, Luciano e Danilo atuaram até as 19:30h_x000a_Status: Concluído - Disponível --  19/07 Mecânica+Instrumentação:_x000a_OM 2017819994 - GE-513201C-01C Avaliar Meetering Secundária_x000a_Hoje realizamos nova tentativa de partida no TGC com intuito de identificar as falhas que ocorreram ontem ao final da intervenção da mecânica que impediram a liberação. Os TMs Brazil e Martins acompanharam três tentativas de partida sem sucesso. A primeira houve falha na ignição de todas as câmaras, foi feito o procedimento de ciclagem das velas, não houve falha. Na segunda e terceira tentativa a falha foi devido ausência de ignição na câmara 01(TE´s 15 e 16). Devido ao tardar do horário foi acordado com a coordenação a limpeza da tocha da câmara 01, amanhã no primeiro horário. _x000a_Status: Indisponível - Continua 20/07 --- 20/07 - Mecânica:_x000a_OM 2017819994 - GE-513201C- Avaliar Meetering Secundária (#)_x000a_Hoje nova atuação da equipe de mecânica no TG-C,  foi tentado três tentativa sem sucesso ontem devido falha ignição da câmara 01. O TM Brazil removeu a tocha da câmara 01 junto com a mangueira para limpeza em oficina, lá foi constatado bastante sujeira(resquício de zinabre) nos furos da tocha e pouco na mangueira. Ambos foram lavados, limpos e reinstalado no campo. Após a intervenção a máquina partiu de primeira. A máquina operou em IDLE em torno de 40 minutos das 11:20 ao 12:00h e foi parada. Equipamento testado e liberado para OP.  "/>
    <m/>
    <s v="Corretiva"/>
    <s v="Meetering Secundária"/>
    <s v="Meetering Secundária"/>
    <s v="TGs"/>
    <x v="12"/>
    <s v="GG-Combustão"/>
    <s v="Foi removida todas linhas de drenagem das câmaras inferiores; injetaram N2 para secagem geral; reinstalação do equipamento e testes funcionais; romoção e limpeza da tocha câmera 01"/>
    <d v="2018-07-17T09:00:00"/>
    <d v="2018-07-20T11:40:00"/>
    <d v="2018-06-09T15:00:00"/>
    <n v="74.666666666627862"/>
    <n v="906"/>
    <s v="NÃO"/>
    <x v="0"/>
    <s v="NÃO"/>
    <s v="1-Falha Mecânica"/>
    <s v="1.6Interferência/Travamento/Emperramento"/>
    <x v="2"/>
    <x v="3"/>
    <s v="8-Manutenção Corretiva"/>
    <m/>
    <n v="980.66666666662786"/>
  </r>
  <r>
    <n v="2018"/>
    <s v="Junho"/>
    <s v="Mecânica:_x000a_OI 2017368917 - C-123701B - Sanar vazamento_x000a_Hoje no período da manhã fomos acionados pela OP com a informação de pequeno vazamento gás no compressor de reciclo B que estava em operação identificado pela equipe do SMS durante o turno da noite. A equipe da operação não soube precisar no primeiro momento o local adequado. Com isso, foi mobilizada equipe de mecânica para nova em campo junto ao SMS, nessa inspeção foram constatados dois pontos de vazamento sendo um deles pelas porcas castelo e outro próximo em linha de tubbing no vaso de descarga. Tendo essa avaliação do cenário foi solicitado a parada da máquina para intervenção imediata pela MI. Máquina foi parada por volta das 13:00h onde foram realizados reapertos tanto nessas porcas castelo quanto nas tampas do 1ºP 1ºE/2ºE e 2ºP1ºE. Também foi necessário trocar a anilha do tubbing do manômetro de indicação local de pressão do vaso de descarga que cisalhou, local este por onde estava a quantidade do vazamento. Sanado essas falhas a máquina foi liberada pela MI para operação por volta das 15:00h. _x000a_Obs.: Logo após o retorno houve uma nova inspeção pela equipe do SMS, não sendo mais identificado nenhum tipo vazamento. Equipamento segue operando sem anormalidades. _x000a_Status: concluído operando"/>
    <m/>
    <s v="Corretiva"/>
    <s v="C-123701B"/>
    <s v="TAMPAS DAS VÁLVULAS"/>
    <s v="Reciclo"/>
    <x v="7"/>
    <s v="Compressor"/>
    <s v="REAPERTO NAS TAMPAS DAS VÁLVULAS"/>
    <d v="2018-06-04T13:00:00"/>
    <d v="2018-06-04T15:00:00"/>
    <d v="2018-06-03T14:30:00"/>
    <n v="2.0000000000582077"/>
    <n v="22.5"/>
    <s v="NÃO"/>
    <x v="0"/>
    <s v="NÃO"/>
    <s v="1-Falha Mecânica"/>
    <s v="1.1-Vazamento"/>
    <x v="8"/>
    <x v="12"/>
    <s v="4-Monitoramento Periódico da Condição"/>
    <m/>
    <n v="24.500000000058208"/>
  </r>
  <r>
    <n v="2018"/>
    <s v="Março"/>
    <s v="Mecânica_x000a_OE 2017316040 - GG-GE-513201B Sopragem Câmaras 1, 2 e 9_x000a_Após relato da OP de ontem e confirmação da preditiva sobre spread elevado nos termopares 1 e 16 do TG-B, indicando uma possível queda no retorno da planta ou ao longo do mês de março, optamos hoje por realizar preventivamente a sopragem das câmaras 1, 2 e 9, de forma imediata. Atividade transcorreu sem surpresas disponibilizando o TG ao final do dia. OBS: Foi definido por soprar as câmaras e não substituí-las para que a equipe de preditiva/grandes máquinas possa fazer um monitoramento da eficiência das sopragem ao longo do mês de março."/>
    <m/>
    <s v="Corretiva planejada"/>
    <s v="CÂMARA DE COMBUSTÃO"/>
    <s v="CÂMARA 1,2 e9"/>
    <s v="TGs"/>
    <x v="13"/>
    <s v="GG-Combustão"/>
    <s v="Soprar as câmeras com N2"/>
    <d v="2018-03-04T07:30:00"/>
    <d v="2018-03-04T15:30:00"/>
    <d v="2018-02-20T17:00:00"/>
    <n v="8.0000000000582077"/>
    <n v="278.49999999994179"/>
    <s v="NÃO"/>
    <x v="0"/>
    <s v="NÃO"/>
    <s v="1-Falha Mecânica"/>
    <s v="5.1-Obstrução/Bloqueio/Entupimento"/>
    <x v="2"/>
    <x v="3"/>
    <s v="4-Monitoramento Periódico da Condição"/>
    <m/>
    <n v="286.5"/>
  </r>
  <r>
    <n v="2018"/>
    <s v="Março"/>
    <s v="Elétrica+Automação+Instrumentação+Engenharia:_x000a_OI 2017404953 GE-513201A - Falha motor de partida._x000a_Hoje, foi dado continuidade na avaliação da falha no motor de partida do TGA com apoio do Eng. Lucas. Em campo verificamos que a gaveta do motor da bomba não estava sendo energizada devido falha no cabeamento de controle vindo do inversor de frequência; os TM´s Bruno e Rodney identificaram um mal contato nesse cabo, foi realizado reaperto geral normalizando a energização da gaveta. Após essa intervenção foi teste um crank, o sistema entrou de primeira. Na sequência foi realizado outro também não houve anormalidades. Foi descartada a suspeita do controlador da FCV. Eng. Lucas entregou para equipe de instrumentação tabela com correlação de mA x V, os valores medidos durante os testes estavam bem coerentes. Equipamento foi testado e liberado para operação por volta das 15:00h._x000a_Obs.: O mesmo deve entrar em operação em IDLE na segunda para realização de atividades programadas da equipe de preditiva. _x000a_Status: Concluído - disponível "/>
    <m/>
    <s v="Corretiva"/>
    <s v="M-P-GE-513201A-03"/>
    <s v="Conexão Cabo de Controle"/>
    <s v="TGs"/>
    <x v="17"/>
    <s v="Sistema de partida"/>
    <s v="Reaperto dos bornes"/>
    <d v="2018-03-22T14:00:00"/>
    <d v="2018-03-23T15:00:00"/>
    <d v="2018-03-17T20:00:00"/>
    <n v="24.999999999941792"/>
    <n v="114"/>
    <s v="NÃO"/>
    <x v="0"/>
    <s v="NÃO"/>
    <s v="4-Falha Elétrica"/>
    <s v="4.2-Circuito aberto"/>
    <x v="2"/>
    <x v="3"/>
    <s v="4-Monitoramento Periódico da Condição"/>
    <m/>
    <n v="138.99999999994179"/>
  </r>
  <r>
    <n v="2018"/>
    <s v="Junho"/>
    <s v="27/06 - Caldeiraria:_x000a_OM 2017503327 - C-3123701C - Limpeza chapéu de bruxa_x000a_Acionado manutenção por volta das 10:30h devido à queda do compressor por diferencial alto de pressão, mobilizada equipe da CCT para atuar na limpeza do filtro. Compressor foi liberado para execução por volta das 13:00h, sendo limpo o filtro e liberado para operação por volta das 15:00h. Foi encontrada bastante sujeira no filtro do segundo estágio._x000a_Status: Concluído - Disponível_x000a_"/>
    <m/>
    <s v="Corretiva"/>
    <s v="Filtros Chapéu de bruxa"/>
    <s v="Filtros Chapéu de bruxa"/>
    <s v="Reciclo"/>
    <x v="11"/>
    <s v="Acessórios Pacote"/>
    <s v="LIMPEZA FILTRO CHAPÉU BRUXA"/>
    <d v="2018-06-27T10:30:00"/>
    <d v="2018-06-27T15:00:00"/>
    <d v="2018-06-22T16:00:00"/>
    <n v="4.5"/>
    <n v="114.50000000005821"/>
    <s v="SIM"/>
    <x v="1"/>
    <s v="NÃO"/>
    <s v="5-Falha Externa"/>
    <s v="5.1-Obstrução/Bloqueio/Entupimento"/>
    <x v="2"/>
    <x v="3"/>
    <s v="6-Interferência na Produção"/>
    <s v="5-Conservação"/>
    <n v="119.00000000005821"/>
  </r>
  <r>
    <n v="2018"/>
    <s v="Março"/>
    <s v="Mecânica_x000a_OI 2017380997 - GE-513201B Limpeza de Tochas 4 e 5_x000a_Durante tentativa de partida do TG-B após queda da planta, por 3 vezes consecutivas, a máquina caia durante a queima por spread nos termopares 5, 6 e 7. Foi criada, então, ordem imediata para atuação da mecânica na limpeza das tochas 4 e 5. TMs atuaram até aproximadamente 16h30, liberando novamente o TG para partida, que aconteceu sem anormalidades na primeira tentativa._x000a_Status: Concluído - Operando_x000a_OBS: Pendente associação de nota - OM criada sem nota."/>
    <m/>
    <s v="Corretiva"/>
    <s v="CÂMARA DE COMBUSTÃO"/>
    <s v="TOCHAS"/>
    <s v="TGs"/>
    <x v="13"/>
    <s v="GG-Combustão"/>
    <s v="LIMPEZA NAS TOCHAS"/>
    <d v="2018-03-17T14:20:00"/>
    <d v="2018-03-17T18:30:00"/>
    <d v="2018-03-04T15:30:00"/>
    <n v="4.1666666668024845"/>
    <n v="310.83333333319752"/>
    <s v="SIM"/>
    <x v="1"/>
    <s v="NÃO"/>
    <s v="1-Falha Mecânica"/>
    <s v="5.1-Obstrução/Bloqueio/Entupimento"/>
    <x v="2"/>
    <x v="3"/>
    <s v="9-Sob Demanda"/>
    <m/>
    <n v="315"/>
  </r>
  <r>
    <n v="2018"/>
    <s v="Agosto"/>
    <s v="22,28,29,30/08 - Automação+Instrumentação:_x000a_OM 2017422589 GE-513201A/B/C/D- Implementar lógica de votação_x000a_Conforme programado foram realizados os testes com sucesso na implementação da lógica de votação._x000a_Status: Concluído"/>
    <m/>
    <s v="Corretiva planejada"/>
    <s v="PLC"/>
    <s v="PLC"/>
    <s v="TGs"/>
    <x v="15"/>
    <s v="Controle e Monitoramento"/>
    <s v=" Implementação da lógica de votação no PLC"/>
    <d v="2018-08-22T16:00:00"/>
    <d v="2018-08-30T19:00:00"/>
    <d v="2018-08-17T17:00:00"/>
    <n v="195"/>
    <n v="118.99999999988358"/>
    <s v="NÃO"/>
    <x v="0"/>
    <s v="NÃO"/>
    <s v="3-Falha na Instrumentação"/>
    <s v="3.4-Fora de ajuste"/>
    <x v="2"/>
    <x v="3"/>
    <s v="Sem falha"/>
    <m/>
    <n v="313.99999999988358"/>
  </r>
  <r>
    <n v="2018"/>
    <s v="Março"/>
    <s v="Mecânica:_x000a_OI  2017437650 - GE-513201A - Remover mangueira da bomba hidráulica do motor de partida_x000a_Removida a mangueira hidráulica do TG-A para instalação e lavagem do TG-C._x000a_Status: Concluído - Indisponível"/>
    <m/>
    <s v="Corretiva"/>
    <s v="B-UH-TS-GE-513201A-02 "/>
    <s v="MANGUEIRA "/>
    <s v="TGs"/>
    <x v="17"/>
    <s v="Sistema de partida"/>
    <s v="SUBSTITUIR MANGUEIRA "/>
    <d v="2018-03-29T20:00:00"/>
    <d v="2018-03-29T21:30:00"/>
    <d v="2018-03-24T19:30:00"/>
    <n v="1.5"/>
    <n v="120.50000000005821"/>
    <s v="NÃO"/>
    <x v="0"/>
    <s v="NÃO"/>
    <s v="1-Falha Mecânica"/>
    <s v="1.1-Vazamento"/>
    <x v="2"/>
    <x v="3"/>
    <s v="Sem falha"/>
    <m/>
    <n v="122.00000000005821"/>
  </r>
  <r>
    <n v="2018"/>
    <s v="Outubro"/>
    <s v="Instrumentação+Automação:_x000a_OI 2018305403 - C-123102C - Falha na partida_x000a_Devido algumas tentativas de partida do compressor sem sucesso  apresentando falha na XV-1231503C, a equipe foi até ao local realizou testes na válvula que operou normalmente. Acompanhado a partida do compressor junto com a operação que ocorreu com sucesso sem apresentar falhas._x000a_Status: Concluído - Operando "/>
    <m/>
    <s v="Corretiva"/>
    <s v="SDV-1231503C"/>
    <s v="SDV-1231503C"/>
    <s v="Propano"/>
    <x v="9"/>
    <s v="Acessórios Pacote"/>
    <s v="Modulação da válvula e verificação em campo não identificado defeitos"/>
    <d v="2018-10-12T07:30:00"/>
    <d v="2018-10-12T09:00:00"/>
    <d v="2018-10-11T21:30:00"/>
    <n v="1.5"/>
    <n v="9.9999999999417923"/>
    <s v="SIM"/>
    <x v="1"/>
    <s v="NÃO"/>
    <m/>
    <m/>
    <x v="3"/>
    <x v="4"/>
    <s v="9-Sob Demanda"/>
    <m/>
    <n v="11.499999999941792"/>
  </r>
  <r>
    <n v="2018"/>
    <s v="Janeiro"/>
    <s v="2017065523 B-6313101B - Falha de Comunicação válvulas XV´s_x000a_Acionado a manutenção por volta das 10:00h devido a falha de comunicação nas duas XV-102 e XV-104 da bomba booster B do OCVAP II, impedindo a partida do sistema. Foi gerado imediata devido a indisponibilidade do tramo A que também ficou indisponível em função de indicação de falha de desbalanceamento de fase na gaveta. Em campo os TM´s Tiago e Hélvio efetuaram teste em remoto na XV-6313102/104, a princípio não indícios de anormalidade anormalidades na rede Profibus e em seguida foi acompanhada a partida da bomba, o sistema caiu logo após a partida apresentando falha de falta de fase S na XV-6313102. Sendo assim, foi acionada a manutenção elétrica que verificou a integridade do cabeamento elétrico, realizou medições de tensão, verificou a parametrização da falha na válvula, porém não encontrou nenhuma anormalidade. Após os testes foram feitos três acionamentos locais de abertura e fechamento nas válvulas todas com sucesso. Em seguida, o sistema foi colocado em operação às 15:30h e não apresentou mais falhas, segue operando. _x000a_Obs.: Amanhã vamos tratar também como imediata a avaliação do desbalanceamento de fase que indisponibilizou todo o tramo A.  _x000a_Status: Concluído - Operando._x000a_"/>
    <m/>
    <s v="Corretiva"/>
    <s v="B-6313101B"/>
    <s v="Indefinido"/>
    <s v="Bombas"/>
    <x v="25"/>
    <s v="Painel CCM"/>
    <m/>
    <d v="2018-01-06T10:00:00"/>
    <d v="2018-01-06T16:00:00"/>
    <d v="2017-12-31T23:59:00"/>
    <n v="6"/>
    <n v="130.01666666666279"/>
    <s v="NÃO"/>
    <x v="1"/>
    <s v="NÃO"/>
    <s v="3-Falha na Instrumentação"/>
    <s v="3.1-Falha de Controle"/>
    <x v="2"/>
    <x v="3"/>
    <s v="6-Interferência na Produção"/>
    <m/>
    <n v="136.01666666666279"/>
  </r>
  <r>
    <n v="2018"/>
    <s v="Outubro"/>
    <s v="05/10 - Engenharia:_x000a_OI 2018280969 GE-513201D Fator Correção SD 05/10_x000a_Hoje tivemos por volta das 08h35 a queda do TG-D devido atingimento do limite do fator de correção do gás combustível. Nesse SD o TG-B se manteve em operação com carga de 4MW, o cenário diferente desse shutdown foi que houve o descarte de carga de todos três compressores de venda em operação A/C/E junto com compressores de Propano fase I e II, O retorno TG-D em operação foi relativamente rápido por volta das 09h15h passando para PREMIX novamente as 11h45. Foi gerado ordem imediata para análise de falha deste pelo Eng. Takahashi que fez avaliação dos valores de fator de correção implementado para quatro máquinas e identificou algumas discrepâncias entre os preset, principalmente na máquina &quot;D&quot;. Constatamos em levantamento no PLC que valores de preset de correção de vazão tanto primária quanto para secundária (Coolstop) das máquinas A /B/C estão entre 0,10 a 0,14 e na máquina D este valor está em 0,05. Foi tentado ajuste desse parâmetro no PLC do TG-D sem sucesso, quando se que há um novo scan o valor retorna para condição anterior devido código fechado. Vamos avaliar na segunda-feira com apoio do Eng. Lucas se temos alguma outra alternativa para padronização desses valores de forma a evitar comportamento anômalo entre os turbogeradores. Obs.: Não encontramos na documentação técnica valores de referência para esses parâmetros citados. Gerado relatório de análise de falha anexado na ordem._x000a_Status: Em andamento - operando"/>
    <m/>
    <s v="Corretiva"/>
    <s v="PLC"/>
    <s v="PLC"/>
    <s v="TGs"/>
    <x v="15"/>
    <s v="Controle e Monitoramento"/>
    <s v=" 09h15h passando para PREMIX novamente as 11h45. Foi gerado ordem imediata para análise de falha deste pelo Eng. Takahashi que fez avaliação dos valores de fator de correção implementado para quatro máquinas e identificou algumas discrepâncias entre os preset, principalmente na máquina &quot;D&quot;. Constatamos em levantamento no PLC que valores de preset de correção de vazão tanto primária quanto para secundária (Coolstop) das máquinas A /B/C estão entre 0,10 a 0,14 e na máquina D este valor está em 0,05. Foi tentado ajuste desse parâmetro no PLC do TG-D sem sucesso, quando se que há um novo scan o valor retorna para condição anterior devido código fechado. Vamos avaliar na segunda-feira com apoio do Eng. Lucas se temos alguma outra alternativa para padronização desses valores de forma a evitar comportamento anômalo entre os turbogeradores. Obs.: Não encontramos na documentação técnica valores de referência para esses parâmetros citados. Gerado relatório de análise de falha anexado na ordem._x000a_Status: Em andamento - operando"/>
    <d v="2018-10-05T08:35:00"/>
    <d v="2018-10-05T09:15:00"/>
    <d v="2018-09-29T15:14:00"/>
    <n v="0.6666666665696539"/>
    <n v="137.34999999997672"/>
    <s v="SIM"/>
    <x v="1"/>
    <s v="NÃO"/>
    <s v="3-Falha na Instrumentação"/>
    <s v="3.0-Geral"/>
    <x v="2"/>
    <x v="7"/>
    <s v="6-Interferência na Produção"/>
    <m/>
    <n v="138.01666666654637"/>
  </r>
  <r>
    <n v="2018"/>
    <s v="Julho"/>
    <s v="21/07 - _x000a_Automação:_x000a_OI 2017878827 GE-513201C- 39GBLA1- Inserir force(#)_x000a_Mobilizado TM Danilo para realizar o force no sensor de deslocamento axial 39GBLA1(VE-5132620C). Em campo foi inibido o sensor no módulo da bently permitindo a sequência de partida. Após a bypass a máquina partiu de primeira. Para essa atividade foi gerado e ativada a  ARO 339. Foram criadas operações nessa ordem para inserção e remoção do force. Os mesmo deverá ser removido após a parada da máquina, pois requer download no módulo da bently. Após a partida da máquina o valor do deslocamento axial normalizou. O equipamento retornou em operação às 02:20h. Dessa forma, acordamos com coordenação de manter a máquina em central em paralelo com TG-D em Premix até restabelecimento total da exportação pela manhã seria realizada uma partida assistida no TG-B para avaliar o motivo da falha de ignição que impediu o retorno da máquina. _x000a_Planejamento - Automação: Valdeli, por gentileza programar a operação 20 dessa ordem na programação semanal ou por oportunidade assim que a máquina parar, deverá ser removido o force e dado baixa na ARO 339. Item registrado no controle líder para acompanhamento. _x000a_Obs.: TM Danilo atuou até as 02:30h_x000a_Status: Concluído - operando"/>
    <m/>
    <s v="Corretiva"/>
    <s v="VE-5132620C"/>
    <s v="VE-5132620C"/>
    <s v="TGs"/>
    <x v="12"/>
    <s v="Ventilador"/>
    <s v="REALIZAR FORCE; BYPASS "/>
    <d v="2018-07-21T00:30:00"/>
    <d v="2018-07-21T02:20:00"/>
    <d v="2018-07-20T11:40:00"/>
    <n v="1.8333333331975155"/>
    <n v="12.833333333430346"/>
    <s v="SIM"/>
    <x v="1"/>
    <s v="NÃO"/>
    <s v="1-Falha Mecânica"/>
    <s v="1.6Interferência/Travamento/Emperramento"/>
    <x v="2"/>
    <x v="3"/>
    <s v="9-Sob Demanda"/>
    <m/>
    <n v="14.666666666627862"/>
  </r>
  <r>
    <n v="2018"/>
    <s v="Junho"/>
    <s v="28/06 - Instrumentação:_x000a_OM 2017264079 - TV-1231503A_CORRIGIR FALHA VÁLVULA TRAVADA_x000a_Conforme acordado com a operação assim que parado o compressor foi realizado atuação da TV que estava com histórico de travamento sendo identificado uma falha no posicionador, foi substituído o posicionador, realizado auto setup e liberado o compressor para operação._x000a_Status: Concluído – Operando_x000a_"/>
    <m/>
    <s v="Intervenção por condição"/>
    <s v="TV-1231503A"/>
    <s v="TV-1231503A"/>
    <s v="Propano"/>
    <x v="6"/>
    <s v="Lubrificação"/>
    <s v="Substituído o posicionador e realizado auto setup"/>
    <d v="2018-06-28T13:00:00"/>
    <d v="2018-06-28T14:00:00"/>
    <d v="2018-06-22T15:00:00"/>
    <n v="1.0000000001164153"/>
    <n v="141.99999999994179"/>
    <s v="NÃO"/>
    <x v="0"/>
    <s v="NÃO"/>
    <s v="1-Falha Mecânica"/>
    <s v="1.6Interferência/Travamento/Emperramento"/>
    <x v="2"/>
    <x v="3"/>
    <s v="5-Monitoramento Contínuo da Condição"/>
    <m/>
    <n v="143.00000000005821"/>
  </r>
  <r>
    <n v="2018"/>
    <s v="Junho"/>
    <s v="Automação_x000a_OI 2017744502 - PN-C-123101D Partida indisponível_x000a_Devido à indisponibilidade dos ventiladores VE-P123112D-C/D por falhas que estão sob tratamento da MI, foi relatado pela OP que o compressor C-123101D está indisponível para partida.  Por ainda não termos uma previsão de retorno próximo dos permutadores e devido à indisponibilidade do C-123101A (NR-13), foi criada esta ordem imediata para inserção de um force que permitiria a partida do venda D com apenas 2 ventiladores, o que será suficiente para resfriar o gás. Destinado TM Danilo para a tarefa que verificou que a lógica prevê que a partida do compressor é liberada com a disponibilidade de, ao menos, um dos ventiladores A e B, em conjunto com ao menos um dos ventiladores C e D. No entanto, esta condição deveria ocorrer apenas para partida pressurizada do compressor, o que não é o caso agora. Para realizarmos este force (ARO 341) que liberaria a partida do compressor com os ventiladores A e B que estão disponíveis, exigimos da OP a pressurização do compressor em seguida, para certificarmo-nos de que o procedimento foi feito corretamente, já que este force nunca foi feito, ao menos pelo TM Danilo. No entanto a Coordenação não liberou a pressurização para teste. Assim, o force não foi feito, o compressor permanece indisponível e iremos deixar esta OM e PT abertas para atuação emergencial em caso de necessidade de partida do venda D._x000a_Status: Em andamento - Indisponível_x000a_"/>
    <m/>
    <s v="Corretiva"/>
    <s v="PN-C-123101D"/>
    <s v="LÓGICA"/>
    <s v="Vendas"/>
    <x v="5"/>
    <s v="Controle e Monitoramento"/>
    <s v="FORCE ARO 341"/>
    <d v="2018-06-29T08:00:00"/>
    <d v="2018-06-29T09:00:00"/>
    <d v="2018-06-23T10:00:00"/>
    <n v="0.99999999994179234"/>
    <n v="142.00000000011642"/>
    <s v="NÃO"/>
    <x v="0"/>
    <s v="NÃO"/>
    <s v="3-Falha na Instrumentação"/>
    <s v="3.1-Falha de Controle"/>
    <x v="2"/>
    <x v="7"/>
    <s v="9-Sob Demanda"/>
    <m/>
    <n v="143.00000000005821"/>
  </r>
  <r>
    <n v="2018"/>
    <s v="Março"/>
    <s v="Automação:_x000a_OI 2017356478 - C-123101A - IHM Apagada_x000a_Com a redução da Plataforma de Mexilhão houve a necessidade de parada do compressor, porém algum tempo depois foi identificado que a IHM estava apagada e que já estavam com a necessidade de partida do compressor, emitida ordem e PT imediata e reiniciado o computador normalizando a IHM, porém logo em seguida tornou a apagar a IHM novamente. Acertado com a coordenação de operação e removida a IHM para avaliação em bancada sendo identificado que cooler do processador está danificado. Amanhã daremos continuidade na busca de sobressalente para realização do reparo. Forship liberada as 17:30h._x000a_Status: Em andamento - Indisponível Continua 13/03 _x000a_"/>
    <m/>
    <s v="Corretiva"/>
    <s v="PN-C-123101A"/>
    <s v="VENTILADOR DA IHM"/>
    <s v="Vendas"/>
    <x v="10"/>
    <s v="Painel de Controle"/>
    <s v="Substituir ventilador/ fusível"/>
    <d v="2018-03-12T17:30:00"/>
    <d v="2018-03-13T11:00:00"/>
    <d v="2018-03-06T18:00:00"/>
    <n v="17.500000000116415"/>
    <n v="143.49999999994179"/>
    <s v="NÃO"/>
    <x v="0"/>
    <s v="NÃO"/>
    <s v="3-Falha na Instrumentação"/>
    <s v="3.1-Falha de Controle"/>
    <x v="2"/>
    <x v="3"/>
    <s v="6-Interferência na Produção"/>
    <m/>
    <n v="161.00000000005821"/>
  </r>
  <r>
    <n v="2018"/>
    <s v="Junho"/>
    <s v="Instrumentação:_x000a_OI 2017704252 C-123701B-Falha de indicação TIT-1237402B(#)_x000a_Hoje fomos acionados pela operação por volta das 08:30 com a informação da queda do compressor de reciclo B da fase I devido a falha na indicação de temperatura TIT-402B. Em função da indisponibilidade de compressor A atividade foi tratada como imediata. Em campo equipe de instrumentação identificou que sensor de temperatura PT-100 estava com termoelemento aberto, foi necessária sua substituição. Neste caso, o termoelemento instalado era redundante. Com isso, foi feito a troca o cabeamento interno restabelecendo a medição. Após isso, foram realizados verificação no transmissor e feito loop teste da malha de temperatura com PLC, simulando todo o range da faixa com sucesso. Equipamento foi testado e liberado pela manutenção às 12:00h e logo na sequência retornou em operação._x000a_Status: Concluído - operando"/>
    <m/>
    <s v="Corretiva"/>
    <s v="TIT-1237404B"/>
    <s v="SENSOR DE TEMPERATURA"/>
    <s v="Reciclo"/>
    <x v="7"/>
    <s v="Descarga 1º Estágio"/>
    <s v="Substituir Sensor"/>
    <d v="2018-06-07T08:00:00"/>
    <d v="2018-06-07T12:00:00"/>
    <d v="2018-06-04T15:00:00"/>
    <n v="3.9999999999417923"/>
    <n v="65.000000000058208"/>
    <s v="SIM"/>
    <x v="1"/>
    <s v="NÃO"/>
    <s v="3-Falha na Instrumentação"/>
    <s v="3.3- Sinal/Indicação/Alarme falso"/>
    <x v="2"/>
    <x v="3"/>
    <s v="6-Interferência na Produção"/>
    <m/>
    <n v="69"/>
  </r>
  <r>
    <n v="2018"/>
    <s v="Fevereiro"/>
    <s v="Instalação de válvula de reteção no spool de descarga do compressor de venda B"/>
    <m/>
    <s v="Corretiva"/>
    <s v="C-123101B"/>
    <s v="Selo mecânico"/>
    <s v="Vendas"/>
    <x v="26"/>
    <s v="Compressor"/>
    <s v="Instalação de check valve descarga compressor"/>
    <d v="2018-02-01T09:00:00"/>
    <d v="2018-03-28T00:00:00"/>
    <d v="2017-12-31T23:59:00"/>
    <n v="1311"/>
    <n v="753.01666666672099"/>
    <s v="NÃO"/>
    <x v="0"/>
    <s v="NÃO"/>
    <s v="5-Falha Externa"/>
    <s v="5-Influência Externa"/>
    <x v="9"/>
    <x v="13"/>
    <s v="2-Teste Funcional"/>
    <m/>
    <n v="2064.016666666721"/>
  </r>
  <r>
    <n v="2018"/>
    <s v="Abril"/>
    <s v="17/07 - Hoje fomos informados pela OP no período da manhã sobre uma falha no inversor do pony motor B dos compressores de venda, ocasionando sua indisponibilidade. Foi relatado que o ruído do ventilador do inversor era característico de travamento e era acompanhado de um cheiro de queimado após cerca de 1 minuto de sua partida, ocasionando a falha do inversor. Esta situação provavelmente foi ocasionada após os SDs da semana passada e priorizamos para hoje atuação imediata com a equipe de elétrica. TMs verificaram, ao abrir o inversor, que havia uma das quatro ventoinhas queimada. Equipe possuía uma reserva na oficina e realizou a substituição. Inversor foi selecionado como principal e não apresentou mais nenhuma falha. O mesmo foi deixado selecionado para ser utilizado como primeira opção quando da próxima necessidade de partir um compressor de venda (possivelmente o C) e foi dado como disponível."/>
    <m/>
    <s v="Corretiva"/>
    <s v="CF-M-M-C-123101B"/>
    <s v="VENTOINHA DO INVERSOR"/>
    <s v="Vendas"/>
    <x v="26"/>
    <s v="CF-M-M-C-123101B"/>
    <s v="SUBISTITUIR VENTOINHA DO INVERSOR"/>
    <d v="2018-04-17T07:30:00"/>
    <d v="2018-04-17T20:00:00"/>
    <d v="2018-03-28T00:00:00"/>
    <n v="12.500000000058208"/>
    <n v="487.5"/>
    <s v="SIM"/>
    <x v="1"/>
    <s v="NÃO"/>
    <s v="2-Falha de Material"/>
    <s v="2.7-Sobreaquecimento"/>
    <x v="2"/>
    <x v="3"/>
    <s v="6-Interferência na Produção"/>
    <m/>
    <n v="500.00000000005821"/>
  </r>
  <r>
    <n v="2018"/>
    <s v="Março"/>
    <s v="Automação:_x000a_OI 2017356483 - C-123101C - IHM travada_x000a_Com necessidade partida do terceiro compressor e não foi possível partir o compressor C devido a IHM do compressor estar sem a indicação de todos os parâmetros do compressor de monitoramento e partida. Equipe foi até o local identificando que o Windows estava travado, foi reiniciado o Windows e normalizado a indicação sendo colocado o compressor em operação na seqüência._x000a_Status: Concluído - Operando"/>
    <m/>
    <s v="Corretiva"/>
    <s v="PN-C-123101C"/>
    <s v="SOFTWARE"/>
    <s v="Vendas"/>
    <x v="23"/>
    <s v="Painel de Controle"/>
    <s v="REINICIAR O WINDOWS"/>
    <d v="2018-03-12T15:00:00"/>
    <d v="2018-03-12T17:00:00"/>
    <d v="2018-03-05T17:00:00"/>
    <n v="2.0000000000582077"/>
    <n v="165.99999999994179"/>
    <s v="SIM"/>
    <x v="1"/>
    <s v="NÃO"/>
    <s v="3-Falha na Instrumentação"/>
    <s v="3.1-Falha de Controle"/>
    <x v="2"/>
    <x v="3"/>
    <s v="9-Sob Demanda"/>
    <m/>
    <n v="168"/>
  </r>
  <r>
    <n v="2018"/>
    <s v="Março"/>
    <s v="Elétrica:_x000a_OI 2017421655  GE-513201B- Temperatura no estator do gerador_x000a_Acionado a manutenção devido a queda do TG-B por volta das 17:30h por alarme de temperatura alta no estator do gerador através do sensor TE-5132671B (26GNt02). Em avaliação realizada pelo TM Bruno e Eng. Allan foi identificado uma atuação espúria do sensor, foi avaliação decidido em realizar o force do instrumento e liberar o TG-B para operação. Emitida ordem e PT imediata, emitido ARO 278 e realizado o force, após foi realizada a partida do TG-B com sucesso. Na sequência a coordenação de operação decidiu em colocar o TG-B em PREMIX. Equipamento liberado para operação das 19:40h. _x000a_Status: Concluído - operando _x000a_"/>
    <m/>
    <s v="Preventiva"/>
    <s v="TE-5132671"/>
    <s v="TE-5132671C"/>
    <s v="TGs"/>
    <x v="13"/>
    <s v="GERADOR"/>
    <s v="FORCE OFF NO INSTRUMENTO"/>
    <d v="2018-03-26T17:30:00"/>
    <d v="2018-03-26T19:40:00"/>
    <d v="2018-03-17T18:30:00"/>
    <n v="2.1666666667442769"/>
    <n v="214.99999999988358"/>
    <s v="SIM"/>
    <x v="1"/>
    <s v="NÃO"/>
    <s v="3-Falha na Instrumentação"/>
    <s v="3-Falha na Instrumentação"/>
    <x v="2"/>
    <x v="3"/>
    <s v="6-Interferência na Produção"/>
    <m/>
    <n v="217.16666666662786"/>
  </r>
  <r>
    <n v="2018"/>
    <s v="Julho"/>
    <s v="22/07 - Analítica+Mecânica+Instrumentação:_x000a_OI 2017880210 GE-513201C - Análise evento SD - 22/07(#)_x000a_Hoje por volta das 07h40 tivemos a informação da equipe da operação do shutdown do TG-C devido atuação do sistema de fogo e gás. O cenário era TG-D operando em Premix junto com TG-B e TG-C operando em central, no momento da queda do TG-C, o TG-B passou de central para Premix assumindo a carga da planta junto com TG-D sem maiores anomalias. _x000a_A princípio houve dúvida quanto ao acionamento das baterias de CO2 uma vez que não houve acionamento da sinalização sonora e visual da máquina. Dessa forma, foi mobilizado equipe de manutenção para avaliar se evento era real ou se tratava de falha espúria. Os TM´s Márcio e Martins confirmaram a atuação de dois sensores de fogo dentro do hood AIS-5132620(Lado norte localizado acima) e AIS-5132622(Lado sul próximo as bombas óleo sintético) foram reais. Sendo assim, foi mobilizado TM´s Brazil e Rodrigo para avaliação detalhada dentro do hood, nesta verificação foi encontrado uma conexão de gás da tomada secundaria de baixa da câmara 08 bem frouxa na direção do AIS-5132622 que foi o que atuou primeiro. Acreditamos que possivelmente este foi ponto que gerou o incidente, a mesma foi reapertada. Foi realizado também uma verificação completa no interior no hood, mas não foi encontrado nenhum vestígio junta, óleo queimado e ou princípio de incêndio. Foi realizado verificação geral em todas as conexões e mangueiras, porém não foram encontradas anomalias. Testamos todo o sistema de fogo e gás; detectores, sinalizadores, botoeiras, caixas de junção, todos funcionando adequadamente. Houve intervenção pela mecânica em um dos dampers de ventilação do hood que não fechou adequadamente devido a travamento mecânico, foi feito lubrificação e sanado a falha. Acordado com a coordenação que máquina ficará indisponível até a reposição dos cilindros de C02 prevista para amanhã pela MI. Foi emitido ordem imediata para detalhamento da análise do evento juntamente com as ações realizadas em campo, foi gerado um relatório técnico que ficou muito bom. Essa é uma boa prática devemos adotar para registro de todos os eventos deste tipo. Supervisores, segue anexo para divulgação nos DDS. _x000a_Status: Em andamento- indisponível - 23/07 - Mecânica+Movimentação Carga+Analítica:_x000a_OI 2017880210 GE-513201C- Substituição Cilindros CO2  _x000a_Hoje foi dado prosseguimento na intervenção extraprogramada do TG-C. Foram substituídos os três cilindros de CO2 descarregados por sobressalentes disponíveis no estoque. Foram realizados também novos testes funcionais no sistema de fogo e gás pela equipe de analítica. Na intervenção de ontem havíamos encontrado um sinalizador luminoso com a presença de umidade no seu circuito eletrônico, o mesmo foi limpo e hoje e reforçado as vedações do seu invólucro com silicone. Aproveitamos também fazer abrir a porta lateral da região da PT para inspeção de como estava o local, os TM´s Brazil e João Katsu informaram que foi encontrado presença de óleo. Dessa forma, o equipamento foi liberado para operação às 17:00h._x000a_Status: Concluído - disponível_x000a_"/>
    <m/>
    <s v="Corretiva"/>
    <s v="AIS-5132622"/>
    <s v="AIS-5132622"/>
    <s v="TGs"/>
    <x v="12"/>
    <s v="Fogo e Gás"/>
    <s v="REAPERTO"/>
    <d v="2018-07-22T07:40:00"/>
    <d v="2018-07-23T17:00:00"/>
    <d v="2018-07-21T02:20:00"/>
    <n v="33.333333333372138"/>
    <n v="29.333333333430346"/>
    <s v="SIM"/>
    <x v="1"/>
    <s v="NÃO"/>
    <s v="3-Falha na Instrumentação"/>
    <s v="3.4-Fora de ajuste"/>
    <x v="2"/>
    <x v="3"/>
    <s v="9-Sob Demanda"/>
    <m/>
    <n v="62.666666666802485"/>
  </r>
  <r>
    <n v="2018"/>
    <s v="Junho"/>
    <s v="2017503327 - C-3123701A/C Limpeza filtros chapéu de bruxa_x000a_Ontem ocorreu a queda do compressor de reciclo A da fase 2 por volta das 17h, que vinha operando desde sexta-feira. OP tentou colocar em operação o compressor C durante o turno da noite mas este também caiu com poucos segundos de operação devido ao entupimento dos filtros. Assim, hoje priorizamos com a caldeiraria a limpeza dos filtros de ambos os compressores, no primeiro horário. Atividade foi realizada com sucesso para os dois compressores, finalizando por volta das 11h45 e liberando para a OP, que partiu o compressor C._x000a_Status: Em andamento - Compressores Disponíveis"/>
    <m/>
    <s v="Corretiva"/>
    <s v="C-3123701C"/>
    <s v="FILTRO"/>
    <s v="Reciclo"/>
    <x v="11"/>
    <s v="Sucção 1º Estágio"/>
    <s v="LIMPEZA DO FILTRO"/>
    <d v="2018-06-18T00:00:00"/>
    <d v="2018-06-18T11:40:00"/>
    <d v="2018-06-09T16:47:00"/>
    <n v="11.666666666627862"/>
    <n v="199.21666666661622"/>
    <s v="NÃO"/>
    <x v="0"/>
    <s v="NÃO"/>
    <s v="1-Falha Mecânica"/>
    <s v="5.1-Obstrução/Bloqueio/Entupimento"/>
    <x v="2"/>
    <x v="3"/>
    <s v="6-Interferência na Produção"/>
    <m/>
    <n v="210.88333333324408"/>
  </r>
  <r>
    <n v="2018"/>
    <s v="Junho"/>
    <s v="Instrumentação+Automação+Preditiva:_x000a_OI 2017403852 - SKID UPCGN-03_APOIOS PARA REPARTIDA_x000a_Após a limpeza dos filtros do compressor A  e não sendo encontrado obstrução nos filtros e a máquina caindo por diferencial alto de pressão e o compressor C caindo pela mesma falha porém sendo encontrado pequeno acumulo de sujeira no filtro, em conversa com TM Gobis acompanhamos a partida do compressor A acompanhado as pressões de entrada e saída dos dos demisters do 1 e 2 estágio, onde tivemos a suspeita de obstrução nos demister, realizamos a partida do compressor e concluímos que os demisters estão OK. Passamos a suspeitar da operação das PV's 901 e 902 que com o curto tempo de operação não conseguíamos ver as válvulas operando, solicitado apoio para a automação para acompanhar as partidas e tentar identificar um possível falha na operação ou lógica das PV's. Na quarta partida do compressor A, conseguimos que o compressor operasse por uns 3 minutos, mas para esta condição o operador abrir a válvula de vent do vaso de descarga do 1º estágio para flare aliviando a pressão do inter estágio vindo a cair logo após por diferencial alto entre os estágios devido o vent do vaso ser de um diâmetro pequeno 3/4&quot;. Após esta condição de operar mais tempo com o vent aberto, chegamos uma possível travamento ou obstrução na chek valve de descarga do primeiro estágio, a qual iremos remover para inspeção. O que chamou mais atenção foi que na quarta partida do compressor por volta das 17:50h o compressor entrou em operação sozinho sendo atuada a botoeira de emergência no painel do compressor pelo operador, mesmo alarmando temperatura alta do motor principal. Será necessário avaliar a configuração do relé SEL que não bloqueou a partida do compressor acusando temperatura alta no motor e porque o compressor entrou em operação sem ter recebido comando de partida._x000a_Status: Em andamento - Indisponível"/>
    <m/>
    <s v="Corretiva"/>
    <s v="C-3123701A"/>
    <s v="C-3123701A"/>
    <s v="Reciclo"/>
    <x v="0"/>
    <s v="Acessórios Pacote"/>
    <s v="VÁRIAS AÇÕES NO ACOMPANHAMENTO DA PARTIDA"/>
    <d v="2018-06-14T00:00:00"/>
    <d v="2018-06-15T16:00:00"/>
    <d v="2018-06-05T13:59:00"/>
    <n v="39.999999999941792"/>
    <n v="202.01666666666279"/>
    <s v="NÃO"/>
    <x v="0"/>
    <s v="NÃO"/>
    <s v="5-Falha Externa"/>
    <s v="5.3-Influências Externas diversas"/>
    <x v="10"/>
    <x v="14"/>
    <s v="8-Manutenção Corretiva"/>
    <m/>
    <n v="242.01666666660458"/>
  </r>
  <r>
    <n v="2018"/>
    <s v="Junho"/>
    <s v="Instrumentação:_x000a_OI 2017704252 C-123701B-Falha de indicação TIT-1237402B(#)_x000a_Acionado a manutenção por volta das 08:30h com informação da OP da queda do compressor de reciclo B da fase I devido a falha no TIT-402B que passou de 70ºc para 150ºC de forma repentina derrubando a máquina. Havíamos troca o sensor termoelemento danificado no dia 07/06 pelo seu par reserva. Foi verificado em campo que identificado que o termoelemento teria aberto, sendo necessitando a substituição do PT-100, identificado sobressalente NM 11.218.583 gerado reserva 79086006-1 de uma unidade  e realizado a substituição do instrumento em campo. Após a substituição do instrumento e colocado o compressor em operação com sucesso._x000a_Status: Concluído - Operando"/>
    <m/>
    <s v="Corretiva"/>
    <s v="TIT-1237402B"/>
    <s v="TRANSMISSOR DE TEMPERATURA"/>
    <s v="Reciclo"/>
    <x v="7"/>
    <s v="Descarga 1º Estágio"/>
    <s v="SUBSTITUIR TIT"/>
    <d v="2018-06-09T08:16:00"/>
    <d v="2018-06-09T15:00:00"/>
    <d v="2018-06-07T12:00:00"/>
    <n v="6.7333333332790062"/>
    <n v="44.266666666720994"/>
    <s v="SIM"/>
    <x v="1"/>
    <s v="NÃO"/>
    <s v="3-Falha na Instrumentação"/>
    <s v="3.3- Sinal/Indicação/Alarme falso"/>
    <x v="2"/>
    <x v="3"/>
    <s v="6-Interferência na Produção"/>
    <m/>
    <n v="51"/>
  </r>
  <r>
    <n v="2018"/>
    <s v="Abril"/>
    <s v="08/04 - Hoje tivemos atuação conjunta das equipes de MI para avaliar a falha ocorrida na partida do TGB durante a madrugada. Realizamos partida acompanhada para verificar os valores de pressão do sistema de gás e comportamento das válvulas. Verificamos que a linha de gás da tocha estava com valor 180Kpa a menor comparada com partida de outras máquinas. Já havíamos passados por tipo de falha de falha de ignição de todas as câmaras em atuação anteriores, na época a falha ocorrida era devido a travamento da válvula de dreno da tocha 20FGTORD que estava travada aberta. Com isso, partimos para realizar teste de estanqueidade nas válvulas de dreno utilizando injeção de ar comprimido. Dito e feito, a válvula estava realmente travada aberta. Com isso, a mesma foi removida para reparo em bancada onde constatado a presença de bastante sujeira em seu interior, foi realizado limpeza e teste funcionais com sucesso. Na sequência a válvula foi reinstalado no campo, simulamos abertura e fechamento pelo PLC a mesma respondeu adequadamente. Após intervenção em campo realizamos partida na máquina, dessa vez a câmaras ignitaram normalmente, porém agora caíram spread. Foram três tentativas de partida sem sucesso devido a spread nas câmaras 1,2,4,7,8,9.  Devido ao tardar do horário foi acordado com coordenação a continuidade dessa atividade, iremos remover as tochas que deram falha para limpeza. Atividade paralisada 20:00h"/>
    <m/>
    <s v="Corretiva"/>
    <s v="GG-513201B"/>
    <s v="20 FGTORD"/>
    <s v="TGs"/>
    <x v="13"/>
    <s v="GG-Combustão"/>
    <s v="SUBSTITUIR VÁLVULA SOLENÓIDE"/>
    <d v="2018-04-08T07:00:00"/>
    <d v="2018-04-09T17:00:00"/>
    <d v="2018-03-26T19:40:00"/>
    <n v="34.000000000116415"/>
    <n v="299.33333333325572"/>
    <s v="SIM"/>
    <x v="1"/>
    <s v="NÃO"/>
    <s v="3-Falha na Instrumentação"/>
    <s v="3-Falha na Instrumentação"/>
    <x v="2"/>
    <x v="3"/>
    <s v="9-Sob Demanda"/>
    <m/>
    <n v="333.33333333337214"/>
  </r>
  <r>
    <n v="2018"/>
    <s v="Julho"/>
    <s v="Automação_x000a_OM 2017761671 - C-3123701A Partida sem Comando_x000a_Conforme programação semanal, hoje foi avaliado pelo TM Thiago a lógica de partida/temporização do compressor de reciclo A da fase 2, em busca de possíveis motivos que poderiam fazer esta máquina partir sem comando. Foi relatado pela OP uma ocorrência destas na semana passada, durante tentativas de partida após limpezas de filtros chapéu de bruxa. Porém, em conversa com Coord. André, TOs de produção 2 e Sup. de Prod. 2, não havia relato algum em passagens de serviço da OP sobre esta situação realmente ter ocorrido. Mesmo assim, TM Thiago verificou a lógica do compressor A, comparou-a com a dos compressores B e C da fase 2 e não identificou nenhuma condição que poderia permitir a partida sem comando. Também foi verificada a temporização de liberação de partida pelos motores elétricos, estando os motores dos 3 compressores com a mesma lógica implementada. Assim, demos por concluída a atividade e aguardaremos uma possível nova ocorrência no momento de tentativas de partida do compressor, que está sendo mantido como última opção para operar devido aos altos índices de vibração encontrados nas tubulações de processo._x000a_Status: Concluído - Disponível"/>
    <m/>
    <s v="Preventiva"/>
    <s v="PN-C-3123701A"/>
    <s v="C-3123701A"/>
    <s v="Reciclo"/>
    <x v="0"/>
    <s v="Compressor"/>
    <s v="VERIFICADO O SISTEMA DE PARTIDA "/>
    <d v="2018-07-01T13:00:00"/>
    <d v="2018-07-01T15:00:00"/>
    <d v="2018-06-22T12:30:00"/>
    <n v="2.0000000000582077"/>
    <n v="216.49999999988358"/>
    <s v="NÃO"/>
    <x v="0"/>
    <s v="NÃO"/>
    <s v="1-Falha Mecânica"/>
    <s v="1.2-Vibração"/>
    <x v="2"/>
    <x v="7"/>
    <s v="4-Monitoramento Periódico da Condição"/>
    <m/>
    <n v="218.49999999994179"/>
  </r>
  <r>
    <n v="2018"/>
    <s v="Junho"/>
    <s v="NÃO HOUVE APONTAMENTO  NOS FATOS RELEVANTES"/>
    <m/>
    <s v="Corretiva"/>
    <s v="M-C-123101B"/>
    <s v="TERMO-ELEMENTO"/>
    <s v="Vendas"/>
    <x v="26"/>
    <s v="Motor"/>
    <s v="SUBSTITUIÇÃO DO TERMO ELEMENTO"/>
    <d v="2018-06-18T12:24:00"/>
    <d v="2018-06-18T12:55:00"/>
    <d v="2018-04-17T20:00:00"/>
    <n v="0.5166666666045785"/>
    <n v="1480.4000000000233"/>
    <s v="SIM"/>
    <x v="1"/>
    <s v="NÃO"/>
    <s v="3-Falha na Instrumentação"/>
    <s v="3.3- Sinal/Indicação/Alarme falso"/>
    <x v="2"/>
    <x v="3"/>
    <s v="6-Interferência na Produção"/>
    <m/>
    <n v="1480.9166666666279"/>
  </r>
  <r>
    <n v="2018"/>
    <s v="Julho"/>
    <s v="26/07 - Mecânica+Analítica+Eng. Lucas_x000a_OI 2017880210 GE-513201C - SD por detecção de fogo (#)_x000a_As 08:30h de hoje ocorreu o SD do TG-C por atuação do sistema de fogo e gás com disparo da bateria 1 dos cilindros de CO2. Em breve análise a equipe da mecânica TM Luciano e Sergio não identificou nenhum indício de fogo, porém foi verificado no log de eventos que o Sensor 28FPEV13 atuou por 3 segundos e depois de 35 segundos ocorreu a atuação do Sensor 28FPEV1 por 4 segundos. Como foi o segundo evento com a mesma falha dentro de 5 dias e prestes a parada dos TG's devido a parada da unidade, foi alinhado com a coordenação de operação que iremos programar para a semana 32 a análise e correção da falha ocorrida. Foi agendada uma reunião para 31/07 as 10h para definição de uma estratégia de atuação nos TG's durante a parada._x000a_Status: Indisponível"/>
    <m/>
    <s v="Corretiva"/>
    <s v="Em análise"/>
    <s v="GE-513201C"/>
    <s v="TGs"/>
    <x v="12"/>
    <s v="Fogo e Gás"/>
    <s v="Falha sendo estuda"/>
    <d v="2018-07-26T08:30:00"/>
    <d v="2018-09-17T17:00:00"/>
    <d v="2018-07-23T17:00:00"/>
    <n v="1280.5000000001164"/>
    <n v="63.499999999883585"/>
    <s v="SIM"/>
    <x v="1"/>
    <s v="NÃO"/>
    <s v="8-Em análise"/>
    <s v="8-Em análise"/>
    <x v="7"/>
    <x v="10"/>
    <s v="6-Interferência na Produção"/>
    <m/>
    <n v="1344"/>
  </r>
  <r>
    <n v="2018"/>
    <s v="Setembro"/>
    <s v="04,05,06/09 - Automação+Engenharia+Elétrica+Instrumentação:_x000a_OM 2017944084 GE-513201D - Falha do Breaker _x000a_Hoje retornamos a atuação no saneamento de falhas do TG-D. Equipe de instrumentação verificou todos os sensores da PT no campo inclusive o que apresentou falha no System One 39PTA, não foram encontradas nenhuma anormalidades na integridade do cabeamento, verificados sinais do sensor e valores de referência de calibração, tudo ok. No entanto, durante a verificação da integridade do cabeamento de chave de comutação de fechamento do bracker TM Dannyell constatou uma falha no cartão do bently nevada onde entra esse sensor com indicativo de &quot;not ok&quot; tentou alguns resets sem sucesso. Para resolver essa falha foi download na configuração do I/O e assim foi restabelecido o cartão. Nas conexões da chave de comutação não foi encontrado nenhuma folga ou falha cabeamento. Após essa intervenção realizamos nova partida da máquina, foram feitos vários testes de fechar e abrir o bracker com máquina sem carga, em todas as vezes não ocorreu mais falha. Sendo assim, optamos por incluir algumas cargas para fazer novo testes, foram alimentados em torno de seis transformadores de vários PN-A/B/C e em todos os testes obtivemos sucesso. Sendo assim, encerramos por volta das 20h30 os testes. Equipamento liberado para operação._x000a_Status: Concluído-disponível"/>
    <m/>
    <s v="Corretiva"/>
    <s v="Breaker"/>
    <s v="Breaker"/>
    <s v="TGs"/>
    <x v="15"/>
    <s v="Gerador"/>
    <s v="Verificação de todos os sensores da PT  e os sinais do sensor e valores de referência de calibração; realização do download na configuração do I/O para restabelecer o cartão; realização de testes"/>
    <d v="2018-09-04T13:00:00"/>
    <d v="2018-09-04T16:00:00"/>
    <d v="2018-08-25T18:30:00"/>
    <n v="3"/>
    <n v="234.49999999988358"/>
    <s v="NÃO"/>
    <x v="0"/>
    <s v="NÃO"/>
    <s v="3-Falha na Instrumentação"/>
    <s v="3.2 - Sem sinal/indicação/alarme"/>
    <x v="2"/>
    <x v="3"/>
    <s v="3-Inspeção"/>
    <m/>
    <n v="237.49999999988358"/>
  </r>
  <r>
    <n v="2018"/>
    <s v="Abril"/>
    <s v="Status: Em andamento - Indisponível"/>
    <m/>
    <s v="Corretiva"/>
    <s v="PN-C-123101E "/>
    <s v="TE-401"/>
    <s v="Vendas"/>
    <x v="14"/>
    <s v="Controle e Monitoramento"/>
    <s v="REAPERTAR OS CABOS"/>
    <d v="2018-04-24T15:00:00"/>
    <d v="2018-04-24T16:00:00"/>
    <d v="2018-03-18T00:30:00"/>
    <n v="0.99999999994179234"/>
    <n v="902.49999999994179"/>
    <s v="NÃO"/>
    <x v="0"/>
    <s v="NÃO"/>
    <s v="3-Falha na Instrumentação"/>
    <s v="3.3- Sinal/Indicação/Alarme falso"/>
    <x v="6"/>
    <x v="2"/>
    <s v="6-Interferência na Produção"/>
    <m/>
    <n v="903.49999999988358"/>
  </r>
  <r>
    <n v="2018"/>
    <s v="Maio"/>
    <s v="OM 2017311490 - C-123101A - Teste Funcional+Falha XV-207_x000a_Hoje conforme programado tivemos o apoio do Anderson da GE para realização dos testes funcionais no compressor de venda A após a troca das check´s valve realizadas no final de semana. No entanto, houve o pedido da gerência da operação no REDIA para realizar o teste no compressor de venda B batendo a botoeira. Foi acordado junto a GE para partimos o venda A recirculando e na sequência que seja parado o B através da botoeira de forma a testar se ocorrência alguma evento de queda do compressor A cenário similar a falha que tivemos ao longo da semana 17 com intuito de verificar se ocorreria algum evento. Foram ativados alguns logs´s para essa finalidade. Porém, houve falha no limite de posição da XV-207 que impediu a partida do compressor. Tivemos chuva forte no período da tarde que possibilitou atuação da instrumentação ao final da tarde. Tendo restabelecido as condições climáticas a equipe de instrumentação atuou prontamente no limite de posição normalizando a indicação do sinal. Devido ao tardar do horário os testes foram postergados para amanhã._x000a_Status: Em andamento - disponível"/>
    <m/>
    <s v="Corretiva"/>
    <s v="C-123101A"/>
    <s v="Compressor"/>
    <s v="Vendas"/>
    <x v="10"/>
    <s v="Compressor"/>
    <s v="Instalação de check valve descarga compressor"/>
    <d v="2018-05-05T08:00:00"/>
    <d v="2018-05-07T16:00:00"/>
    <d v="2018-04-24T16:45:00"/>
    <n v="55.999999999883585"/>
    <n v="255.25000000011642"/>
    <s v="NÃO"/>
    <x v="0"/>
    <s v="NÃO"/>
    <s v="5-Falha Externa"/>
    <s v="5-Influência Externa"/>
    <x v="9"/>
    <x v="13"/>
    <s v="2-Teste Funcional"/>
    <m/>
    <n v="311.25"/>
  </r>
  <r>
    <n v="2018"/>
    <s v="Maio"/>
    <s v="Mecânica_x000a_OI 2017569952 - OI-GE-513201B Limpeza das Tochas (após queda geral da geração)_x000a_Por volta das 09h20 de hoje, houve ocorrência de queda da geração na UTGCA. Este evento está sob avaliação da engenharia mas já foi verificado que houve uma nova ocorrência de passagem de pré-mix para central do TG-C, com aproximadamente 14MW e, ao retornar para pré-mix, causou spread derrubando a máquina. O TG-D tentou assumir parte da carga indo de 14MW para 20MW, e em seguida para 10MW, não conseguindo segurar e caindo também em seguida. Durante a repartida dos equipamentos, foi colocado em operação o TG-C e em seguida o TG-D pois houveram duas ocorrências seguidas de spread nos termopares 15 e 16 (câmara 1) do TG-B durante a partida. Com o objetivo de pararmos o TG-C para termos uma melhor avaliação do que está causando este comportamento anormal, foi criada ordem imediata para atuação da mecânica na limpeza da tocha do TG-B. Atividade foi iniciada logo após o almoço e por volta das 15h concluída, com a partida do TG ocorrendo com sucesso na primeira tentativa. Com isso o TG-C foi parado novamente e o TG-B opera neste momento sem anormalidades, em pré-mix. As demais grandes máquinas entraram em operação sem a necessidade de envolvimento da MI._x000a_Status: Concluído - Disponível"/>
    <m/>
    <s v="Corretiva"/>
    <s v="CÂMARA DE COMBUSTÃO"/>
    <s v="CÂMARA DE COMBUSTÃO"/>
    <s v="TGs"/>
    <x v="13"/>
    <s v="GG-Combustão"/>
    <s v="LIMPAR CÂMARAS"/>
    <d v="2018-05-03T09:20:00"/>
    <d v="2018-05-03T17:00:00"/>
    <d v="2018-04-09T17:00:00"/>
    <n v="7.6666666666860692"/>
    <n v="568.33333333331393"/>
    <s v="SIM"/>
    <x v="1"/>
    <s v="NÃO"/>
    <s v="1-Falha Mecânica"/>
    <s v="5.1-Obstrução/Bloqueio/Entupimento"/>
    <x v="2"/>
    <x v="3"/>
    <s v="6-Interferência na Produção"/>
    <m/>
    <n v="576"/>
  </r>
  <r>
    <n v="2018"/>
    <s v="Junho"/>
    <s v="Caldeiraria:_x000a_OE 2017503327 C-31213701C - Limpeza de Filtro Chapéu de Bruxa._x000a_OE 2017503407 C-31213701B - Limpeza de Filtro Chapéu de Bruxa._x000a_Hoje formos acionados pela equipe da operação com informação de queda do compressor de reciclo C da adequação em devido ao nível baixo de óleo de lubrificação. A equipe da Semapi foi acionada pela OP e fez a reposição. Após essa intervenção foi tentado nova partida da máquina sem sucesso devido a obstrução nos filtros. Foi tentado também a partida do compressor B que estava disponível como backup também sem sucesso, houve a mesma falha de obstrução nos filtros. Dessa forma, foi mobilizado a equipe CCT para realização da limpeza nos filtros chapéu de bruxa tanto do compressor B quanto do C. Atividade foi concluída com sucesso por volta das 18:30h, deixando as duas máquinas disponíveis para OP._x000a_Obs.: Equipe CCT desmobilizada as 19:00h._x000a_Status: Concluído - disponível_x000a_"/>
    <m/>
    <s v="Corretiva"/>
    <s v="C-3123701C"/>
    <s v="FILTRO "/>
    <s v="Reciclo"/>
    <x v="11"/>
    <s v="Sucção 1º Estágio"/>
    <s v="LIMPEZA DE FILTRO"/>
    <d v="2018-06-08T10:35:00"/>
    <d v="2018-06-08T19:00:00"/>
    <d v="2018-05-28T13:30:00"/>
    <n v="8.4166666666860692"/>
    <n v="261.08333333325572"/>
    <s v="SIM"/>
    <x v="1"/>
    <s v="NÃO"/>
    <s v="5-Falha Externa"/>
    <s v="5.1-Obstrução/Bloqueio/Entupimento"/>
    <x v="2"/>
    <x v="3"/>
    <s v="6-Interferência na Produção"/>
    <s v="5-Conservação"/>
    <n v="269.49999999994179"/>
  </r>
  <r>
    <n v="2018"/>
    <s v="Julho"/>
    <s v="09/07 - Mecânica:_x000a_OE 2017503327 C-3123701C Limpeza Filtro Chapéu de Bruxa._x000a_Efetuada a limpeza do filtro do C-3123701C pela mecânica do sobreaviso, não detectada obstrução/sujeira no mesmo, montado e entregue a operação, Compressor colocado em operação. _x000a_Status: operando._x000a_"/>
    <m/>
    <s v="Corretiva"/>
    <s v="Filtro Chapéu de Bruxa"/>
    <s v="Filtro Chapéu de Bruxa"/>
    <s v="Reciclo"/>
    <x v="11"/>
    <s v="Acessórios Pacote"/>
    <s v="Limpeza Filtro Chapéu de Bruxa"/>
    <d v="2018-07-09T09:00:00"/>
    <d v="2018-07-09T13:00:00"/>
    <d v="2018-06-28T04:30:00"/>
    <n v="3.9999999999417923"/>
    <n v="268.5"/>
    <s v="NÃO"/>
    <x v="0"/>
    <s v="NÃO"/>
    <s v="5-Falha Externa"/>
    <s v="5.1-Obstrução/Bloqueio/Entupimento"/>
    <x v="2"/>
    <x v="3"/>
    <s v="6-Interferência na Produção"/>
    <m/>
    <n v="272.49999999994179"/>
  </r>
  <r>
    <n v="2018"/>
    <s v="Outubro"/>
    <s v="24/10 - Caldeiraria+Andaime+Mecânica:_x000a_OM 2014868101 - B-513201A Com vazamento de óleo térmico_x000a_Conforme programado foi realizada a montagem do pau de carga e raqueteamento da bomba"/>
    <m/>
    <s v="Corretiva"/>
    <s v="Bomba"/>
    <s v="Junta de tampa de voluta da bomba"/>
    <s v="Bombas"/>
    <x v="27"/>
    <s v="bomba"/>
    <s v="Substituição da junta"/>
    <d v="2018-10-25T08:30:00"/>
    <d v="2018-11-20T13:30:00"/>
    <d v="2017-12-31T23:59:00"/>
    <n v="629.00000000005821"/>
    <n v="7136.5166666666628"/>
    <s v="NÃO"/>
    <x v="1"/>
    <s v="NÃO"/>
    <s v="1-Falha Mecânica"/>
    <s v="1.4-Deformação"/>
    <x v="2"/>
    <x v="0"/>
    <s v="3-Inspeção"/>
    <m/>
    <n v="7765.516666666721"/>
  </r>
  <r>
    <n v="2018"/>
    <s v="Maio"/>
    <s v="Mecânica:_x000a_OE 2017577998 GE-513201B Sopragem câmaras_x000a_Após parada da máquina TGB tivemos atuação da equipe de mecânica para sopragem das três câmaras superiores 1,2 e 9. Essa atividade foi iniciada por volta das 17:30h devido ao tempo de resfriamento da máquina para acesso ao hood e aplicação do libra pela equipe da operação. Atividade concluída com sucesso as 20:00h. Amanhã temos previsto uma série de atividades programadas com intuito de zerar o backlog de corretivas dessa máquina. A mesma permanece disponível como backup da planta. Obs.: TM Davi atuou até as 20:00h._x000a_Status: Concluído - disponível"/>
    <m/>
    <s v="Preventiva"/>
    <s v="CÂMARA DE COMBUSTÃO"/>
    <s v="CÂMARA DE COMBUSTÃO"/>
    <s v="TGs"/>
    <x v="13"/>
    <s v="GG-Combustão"/>
    <s v="LIMPAR CÂMARAS"/>
    <d v="2018-05-08T12:00:00"/>
    <d v="2018-05-08T20:00:00"/>
    <d v="2018-05-03T17:00:00"/>
    <n v="8.0000000000582077"/>
    <n v="114.99999999994179"/>
    <s v="NÃO"/>
    <x v="0"/>
    <s v="NÃO"/>
    <s v="1-Falha Mecânica"/>
    <s v="5.1-Obstrução/Bloqueio/Entupimento"/>
    <x v="2"/>
    <x v="3"/>
    <s v="5-Monitoramento Contínuo da Condição"/>
    <m/>
    <n v="123"/>
  </r>
  <r>
    <n v="2018"/>
    <s v="Junho"/>
    <s v="1) Atividades de Emergência/Imediatas:_x000a_22/06 Caldeiraria/Mecânica:_x000a_OI 2017768190 BC-123102A-01A - Limpeza Filtro Y STR_x000a_Acionado a manutenção por volta das 12:00h com informação pela operação de queda do compressor de propano C-123102A devido a baixa pressão de sucção da bomba de óleo de lubrificação do 1º estágio. A bomba redundante &quot;B&quot; está indisponível em função da ausência do spool que está em reparo externo na MYCOM. Dessa forma, foi a ordem imediata para atuação de limpeza no filtro Y. A equipe da caldeiraria realizou a limpeza do filtro e a mecânica fez o ajuste no parafuso de vazão no cabeçote da bomba. Atividade concluída por volta das 14:30h o equipamento foi testado e liberado para operação. O mesmo partiu com sucesso as 15:00h e segue em operação.   _x000a_Status: Concluído - operando."/>
    <m/>
    <s v="Corretiva"/>
    <s v="STR-09A Filtro"/>
    <s v="STR-09A Filtro"/>
    <s v="Propano"/>
    <x v="6"/>
    <s v="Lubrificação 1 estágio Compressor"/>
    <s v="LIMPEZA DO FILTRO Y"/>
    <d v="2018-06-22T12:00:00"/>
    <d v="2018-06-22T15:00:00"/>
    <d v="2018-06-10T20:30:00"/>
    <n v="3"/>
    <n v="279.50000000005821"/>
    <s v="SIM"/>
    <x v="1"/>
    <s v="NÃO"/>
    <s v="5-Falha Externa"/>
    <s v="5.1-Obstrução/Bloqueio/Entupimento"/>
    <x v="2"/>
    <x v="1"/>
    <s v="6-Interferência na Produção"/>
    <m/>
    <n v="282.50000000005821"/>
  </r>
  <r>
    <n v="2018"/>
    <s v="Maio"/>
    <s v="Mecânica G&amp;E:_x000a_OM 2017484092 B-UH-TS-GE-513201B-02 Subst. de Oring do B. Partida_x000a_Hoje conforme programado foi tivemos atuação da equipe de mecânica nas mangueiras da bomba do motor de partida do TGB.  Foram substituídos todos os anéis O' rings com desgaste por sobressalentes novos, sendo um total de quatro anéis de viton com dureza Shore A de 90 a 100. Após a intervenção foi realizado teste de estanqueidade partindo a bomba, e, não houve indícios de vazamento. Dessa forma, equipamento foi testado e liberado para operação por volta das 15:00h_x000a_Status: Concluído disponível"/>
    <m/>
    <s v="Corretiva"/>
    <s v="B-UH-TS-GE-513201B-02 "/>
    <m/>
    <s v="TGs"/>
    <x v="13"/>
    <s v="Sistema de partida"/>
    <m/>
    <d v="2018-05-09T08:30:00"/>
    <d v="2018-05-09T16:30:00"/>
    <d v="2018-05-08T20:00:00"/>
    <n v="8.0000000000582077"/>
    <n v="12.499999999883585"/>
    <s v="NÃO"/>
    <x v="0"/>
    <s v="NÃO"/>
    <m/>
    <m/>
    <x v="3"/>
    <x v="4"/>
    <m/>
    <m/>
    <n v="20.499999999941792"/>
  </r>
  <r>
    <n v="2018"/>
    <s v="Agosto"/>
    <s v="13,15/08 -_x000a_ OE 2014868114 - B-513201B - Montar andaime e e sanar vazamento pela voluta_x000a_Realizada remoção dos periféricos da bomba para possibilitar sua abertura. Amanhã deve ser aberta a voluta e substituída a junta._x000a_Status: Em andamento_x000a_COMENTARIO SAP 27/08 - Atividade não realizada por solicitação do coordenador Carlos Toledo com justificativa assinada. O mesmo informou que somente ira disponibilizar o equipamento para desraqueamento quando o filtro Y da sucção da bomba estiver fechado e torqueado._x000a__x000a_Obs: esta pendente a junta do Filtro Y"/>
    <m/>
    <s v="Corretiva"/>
    <s v="ROLAMENTO DA B-513201B"/>
    <s v="ROLAMENTO B-513201B"/>
    <s v="Bombas"/>
    <x v="28"/>
    <s v="Bomba"/>
    <s v="Realizar subistituição de rolamento"/>
    <d v="2018-08-13T13:30:00"/>
    <d v="2018-10-01T09:30:00"/>
    <d v="2017-12-31T23:59:00"/>
    <n v="1172.0000000000582"/>
    <n v="5389.516666666721"/>
    <s v="NÃO"/>
    <x v="1"/>
    <s v="NÃO"/>
    <s v="1-Falha Mecânica"/>
    <s v="1.2-Vibração"/>
    <x v="2"/>
    <x v="1"/>
    <s v="4-Monitoramento Periódico da Condição"/>
    <m/>
    <n v="6561.5166666667792"/>
  </r>
  <r>
    <n v="2018"/>
    <s v="Julho"/>
    <s v="Elétrica+Eng. Fernando:_x000a_25/07 - OI 2017896934 - GE-513201D - Falha no fechamento do break_x000a_Após a queda do TG-B foi realizada a partida do TG-D com sucesso, porém ao realizar o comando de fechamento do break ocorreu a queda do TG-D indicando alarme no G-60 de carga reativa. Eng. Fernando coletou a oscilografia no relé e em primeira análise do ocorrido, esta falha é diferente das falhas já apresentada no passado sendo uma possível falha no enrolamento do gerador, esta falha ainda não é confirmada devido por ter sido um evento muito rápido. Alinhado com a coordenação de operação para realizarmos uma nova partida do TG-D amanhã um pouco antes da parada dos TG's para uma nova análise do Eng. Fernando._x000a_Status: Em análise - Indisponível  -  26/07 - Elétrica+Eng. Fernando:_x000a_OI 2017896934 - GE-513201D - Falha no fechamento do break (#)_x000a_Conforme acordado com a operação devido a falha apresentada no fechamento do break do TG-D em 25/07, foi realizado o teste de fechamento do Break na data de hoje com  acompanhamento do Eng. Fernando que ocorreu com sucesso não apresentando nenhuma falha. Em conversa com Eng. Fernando mesmo sendo superado esta falha será discutido na estratégia de atuação dos TG's para o retorno da parada a falha na partida do TG-D quando o TG-D é o primeiro TG a ser colocado na barra._x000a_Status: Concluído - Disponível_x000a_"/>
    <m/>
    <s v="Corretiva"/>
    <s v="GE-513201D"/>
    <s v="GE-513201D"/>
    <s v="TGs"/>
    <x v="15"/>
    <s v="Controle e Monitoramento"/>
    <s v="Estudo em análise e teste de fechamento do Break"/>
    <d v="2018-07-25T10:00:00"/>
    <d v="2018-07-26T12:30:00"/>
    <d v="2018-07-12T17:00:00"/>
    <n v="26.500000000116415"/>
    <n v="304.99999999988358"/>
    <s v="SIM"/>
    <x v="1"/>
    <s v="NÃO"/>
    <s v="8-Em análise"/>
    <s v="8-Em análise"/>
    <x v="7"/>
    <x v="10"/>
    <s v="6-Interferência na Produção"/>
    <m/>
    <n v="331.5"/>
  </r>
  <r>
    <n v="2018"/>
    <s v="Junho"/>
    <s v="23/06 Instrumentação_x000a_OM 2017420875 -GE-513201B Ajuste da válvula HV-0805_x000a_Hoje após o restabelecimento dos TGB tivemos atuação do TM Silvio no ajuste da HV-0805, o valor de pressão inicial estava 0,9 KPA, foi tentado o ajuste para deixar dentro dos valores de tolerância(1,7K a 2,0Kpa) com rotação acima dos 6200rpm, porém sem sucesso. O Valor ficou fixo 0,11KPa, não conseguindo mais nenhum tipo de ajuste pela válvula. Dessa forma, atividade será reprogramada para verificação geral em todo o sistema. Deverá ser realizado calibração da PCV, verificação da válvula de retenção, solenoide e novo ajuste na HV. _x000a_Status: Reprogramar- operando"/>
    <m/>
    <s v="Preventiva"/>
    <s v="HV-0805"/>
    <s v="HV-0805"/>
    <s v="TGs"/>
    <x v="13"/>
    <s v="Controle e Monitoramento"/>
    <s v="Ajustar valor de pressão da válvula HV-0805"/>
    <d v="2018-06-23T09:00:00"/>
    <d v="2018-06-23T17:00:00"/>
    <d v="2018-05-09T16:30:00"/>
    <n v="8.0000000000582077"/>
    <n v="1072.5"/>
    <s v="NÃO"/>
    <x v="0"/>
    <s v="NÃO"/>
    <s v="3-Falha na Instrumentação"/>
    <s v="3.4-Fora de ajuste"/>
    <x v="2"/>
    <x v="3"/>
    <s v="5-Monitoramento Contínuo da Condição"/>
    <m/>
    <n v="1080.5000000000582"/>
  </r>
  <r>
    <n v="2018"/>
    <s v="Junho"/>
    <s v="Mecânica:_x000a_OI 2017715343 - C-123102A - STR-14A - Limpeza filtro Y _x000a_Acionado manutenção devido o filtro da bomba B-C-123102A-03A estar apresentando diferencial alto e com risco de queda do compressor devido a bomba redundante estar sem o spool de descarga. Emitida ordem e PT imediata, parado o compressor por volta das  18:00h para atuação da manutenção. Realizada a limpeza do filtro Y, pressurizado e ajustada a PCV da bomba que estava no limite do seu curso. Atividade finalizada asa 21:15h._x000a_Status: Concluído - Operando"/>
    <m/>
    <s v="Corretiva"/>
    <s v="STR-14A"/>
    <s v="FILTRO Y"/>
    <s v="Propano"/>
    <x v="6"/>
    <s v="Lubrificação  Compressor"/>
    <s v="LIMPAR FILTRO"/>
    <d v="2018-06-10T17:25:00"/>
    <d v="2018-06-10T20:30:00"/>
    <d v="2018-05-28T22:40:00"/>
    <n v="3.0833333332557231"/>
    <n v="306.75"/>
    <s v="NÃO"/>
    <x v="0"/>
    <s v="NÃO"/>
    <s v="5-Falha Externa"/>
    <s v="5.1-Obstrução/Bloqueio/Entupimento"/>
    <x v="2"/>
    <x v="3"/>
    <s v="4-Monitoramento Periódico da Condição"/>
    <m/>
    <n v="309.83333333325572"/>
  </r>
  <r>
    <n v="2018"/>
    <s v="Junho"/>
    <s v="1) Atividades de Emergência/Imediatas:_x000a__x000a_Instrumentação:_x000a_OI 2017704252 C-123701B-Falha de indicação TIT-1237402B(#):_x000a_Acionado a manutenção por volta das 10:40h informando a queda do compressor por atuação do TIT-1237402B. Deslocado o TM Helvio para verificar o que ocorreu identificando que o instrumento instalado em 09/06 apresentou falha no termoelemento, necessitando que fosse realizada a substituição do instrumento. Em consulta ao estoque não encontramos um PT-100 com o cumprimento adequado de 450mm, sendo que no dia 09/06 instalamos um PT-100 com 470mm e veio a falha e devido a vibração veio a folgar o instrumento. Para termos uma melhor confiabilidade e não termos queima de gás, foi realizada a remoção do TIT-1237402A e instalado no compressor B liberando o compressor B para operação. compressor liberado por voltas 14:00h._x000a_Status: Concluído - Operando"/>
    <m/>
    <s v="Corretiva"/>
    <s v="TIT-1237402B"/>
    <s v="TERMO-ELEMENTO"/>
    <s v="Reciclo"/>
    <x v="7"/>
    <s v="Descarga 1º Estágio"/>
    <s v="SUBSTITUIR TIT"/>
    <d v="2018-06-13T10:27:00"/>
    <d v="2018-06-13T13:45:00"/>
    <d v="2018-06-09T15:00:00"/>
    <n v="3.2999999999301508"/>
    <n v="91.450000000011642"/>
    <s v="SIM"/>
    <x v="1"/>
    <s v="NÃO"/>
    <s v="3-Falha na Instrumentação"/>
    <s v="3.3- Sinal/Indicação/Alarme falso"/>
    <x v="2"/>
    <x v="3"/>
    <s v="6-Interferência na Produção"/>
    <m/>
    <n v="94.749999999941792"/>
  </r>
  <r>
    <n v="2018"/>
    <s v="Julho"/>
    <s v="21/07 - INFORMATIVO-1:_x000a_GE-513201B - Shutdown: Acionado a manutenção por volta da 01:30h com informação da operação da ocorrência de queda do TG-B por volta da 0:30h devido a um comportamento anormal nas válvulas do controle de gás combustível. Logo após a queda foram tentadas em torno de quatro partidas sem sucesso devido a falha de ignição da máquina. Neste evento houve descarte de cargas dos compressores de vendas C e B. Em paralelo foi tentado a partida do TG-C sem sucesso, devido à atuação do intertravamento do sensor de deslocamento axial 39GBLA1 que estava com sua indicação fora do limite de tolerância. Mesmo após a partida da bomba do sistema de lubrificação óleo o deslocamento de posição do eixo estava muito lento, sendo estimado em torno de 1:30h para dar o permissivo de partida da máquina. Em paralelo também foi verificado pela OP uma falha impeditiva de partida no compressor de venda B. Assim, foram mobilizadas as equipes de automação e instrumentação para o restabelecimento da planta. Para essa finalidade foram geradas as seguintes ordens imediatas:    - 21/07 - INFORMATIVO-2: _x000a__x000a_GE-513201B: Por volta das 10:00h realizamos partida assistida no TG-B, a máquina perdeu a primeira tentativa com falha de &quot;desacoplamento&quot; do motor de partida. Na segunda tentativa a máquina partiu com sucesso, sem nenhum tipo de desvio. Dessa forma, a equipe da operação optou por manter o TG-B operando em central em conjunto com TG-C até redução da pressão de entrada do Gasmex. No entanto, durante no meio da tarde durante troca de cargas entre TG-B e TG-C o mesmo veio a cair. Foi colocado em operação logo em seguida, neste evento não houve acionamento da manutenção. Foi gerado ordem imediata para análise deste evento de queda do TG-B. Serão envolvidas as equipes de sobreaviso para levantar os data logger, resumo de falha, horário de eventos, de forma desenvolver as equipes na análise de falha de grandes máquinas.   - 23/07 - Automação+Engenharia:_x000a_OI 2017878844 GE-513201B Análise de Falha SD - 21/07 _x000a_Hoje devido atividades de apoio do projeto ASA pela equipe de automação não conseguimos avançar nessa análise. TM Danilo passou informalmente para Eng. Lucas o que encontrou nos trends da máquina do dia do evento. Está pendente o fechamento da análise de falha agora com pouco mais de abrangência pela automação devido ao SD ontem por volta das 14h18. O TG-B segue operando na condição de central, e deve ficar no sacrifício em baixa carga devido a parada total da exportação à partir da 0h00 de hoje. _x000a_Status: Em andamento - disponível_x000a_"/>
    <m/>
    <s v="Corretiva"/>
    <s v="TS-GE-513201B "/>
    <s v="TS-GE-513201B "/>
    <s v="TGs"/>
    <x v="13"/>
    <s v="GG-Turbina"/>
    <s v="OPERANDO EM CENTRAL"/>
    <d v="2018-07-21T01:30:00"/>
    <d v="2018-07-21T10:00:00"/>
    <d v="2018-06-23T17:00:00"/>
    <n v="8.4999999999417923"/>
    <n v="656.49999999994179"/>
    <s v="SIM"/>
    <x v="1"/>
    <s v="NÃO"/>
    <s v="8-Em análise"/>
    <s v="8-Em análise"/>
    <x v="7"/>
    <x v="10"/>
    <s v="6-Interferência na Produção"/>
    <m/>
    <n v="664.99999999988358"/>
  </r>
  <r>
    <n v="2018"/>
    <s v="Setembro"/>
    <s v="24/09 - Mecânica/Elétrica_x000a_OM 2017942001 TG-D - Serv. Gerais - Retorno de Parada - Subir Guilhotina e Falha no motor de partida_x000a_Motor de partida - No retorno do TG-D após SD, tentamos duas partidas sem sucesso por alarme de curto no motor da bomba hidráulica. Equipe de elétrica megou o motor não identificando anormalidades e constatando uma falha espúria no soft starter, realizado reset e dado a partida do TG-D com sucesso._x000a_Status: Concluído - Operando"/>
    <m/>
    <s v="Corretiva"/>
    <s v="Motor de partida"/>
    <s v="Motor de partida"/>
    <s v="TGs"/>
    <x v="15"/>
    <s v="Sistema de partida"/>
    <s v="Realização de reset no soft starter"/>
    <d v="2018-09-24T12:53:00"/>
    <d v="2018-09-24T16:00:00"/>
    <d v="2018-09-11T11:00:00"/>
    <n v="3.1166666665230878"/>
    <n v="313.8833333333605"/>
    <s v="NÃO"/>
    <x v="0"/>
    <s v="NÃO"/>
    <s v="3-Falha na Instrumentação"/>
    <s v="3.5-Falha no Software"/>
    <x v="2"/>
    <x v="3"/>
    <s v="9-Sob Demanda"/>
    <m/>
    <n v="316.99999999988358"/>
  </r>
  <r>
    <n v="2018"/>
    <s v="Março"/>
    <s v="PT- 11009012; das 19:30h até 01:30h._x000a_Ocorrência: C-123102A/ SDV-1231502A Falha_x000a_Causa: Válvula solenoide danificada._x000a_Atuação: Retirada a válvula solenoide, reparo em bancada, reinstalação e acompanhado teste durante a operação._x000a_Situação deixada: Operando._x000a_Responsáveis: Grammlich/Hélvio."/>
    <m/>
    <s v="Corretiva"/>
    <s v="XV-1231502A"/>
    <s v="VÁLVULA SOLENÓIDE"/>
    <s v="Propano"/>
    <x v="6"/>
    <s v="BY-PASS"/>
    <s v="SUBSTITUIR VÁLVULA SOLENÓIDE"/>
    <d v="2018-03-17T19:30:00"/>
    <d v="2018-03-18T01:30:00"/>
    <d v="2018-03-04T11:00:00"/>
    <n v="6"/>
    <n v="320.49999999994179"/>
    <s v="NÃO"/>
    <x v="0"/>
    <s v="NÃO"/>
    <s v="3-Falha na Instrumentação"/>
    <s v="3.4-Fora de ajuste"/>
    <x v="2"/>
    <x v="3"/>
    <s v="6-Interferência na Produção"/>
    <m/>
    <n v="326.49999999994179"/>
  </r>
  <r>
    <n v="2018"/>
    <s v="Outubro"/>
    <s v="18/10 - Elétrica+Instrumentação:_x000a_OI 2018335655 B-2621301B falha na partida (#)_x000a_Hoje por volta das 12h00 tivemos informação da equipe da operação da queda da bomba B do OCVAP II que estava em operação assistida devido a falha no cubículo da bomba B-2621301B. Em campo P-7 Elieser verificou a indicação no rele SEL de TRIP por RTD do motor. Dessa forma, foi gerado ordem imediata para verificação e correção da falha. TM Rodney e Marcelo verificaram pela estação de engenharia elétrica que falha era devido a um comportamento anormal do sensor de temperatura da fase T. Com apoio TM Silvio foi aberto no campo a caixa de interligação dos sensores de temperatura dos enrolamentos, sendo medidos os valores ohmicos dos sensores utilizando o padrão de calibração, não foi encontrado desvio nos RTD´s. Assim, foram simulados valores de temperatura do padrão no campo para relé do campo e testado todos os valores de intertravamento, tudo funcionou adequadamente. Verificamos com mais alguns testes no campo que falha ocorreu devido mal no terminal da conexão do borne do tipo de pressão para a conexão do sensor com cabo de saída do campo para relé. Para regularizar a falha foi necessária relocação do sensor da fase T para borne do sensor reserva, ficando um dos sensores isolados fora terminal. Futuramente será necessário a troca deste tipo de terminal de pressão por outro do tipo parafuso roscado. Após a intervenção regularizou a falha no rele, normalizando indicação. Equipamento liberado pelo MI as 20h45"/>
    <m/>
    <s v="Corretiva"/>
    <s v="Sensor temperatura enrolamento fase T"/>
    <s v="Sensor temperatura enrolamento fase T"/>
    <s v="Bombas"/>
    <x v="16"/>
    <s v="Controle e Monitoramento"/>
    <s v="Alteração de ligação em borne reserva "/>
    <d v="2018-10-18T07:54:00"/>
    <d v="2018-10-18T21:00:00"/>
    <d v="2018-10-04T20:30:00"/>
    <n v="13.099999999918509"/>
    <n v="323.4000000001397"/>
    <s v="SIM"/>
    <x v="1"/>
    <s v="NÃO"/>
    <s v="1-Falha Mecânica"/>
    <s v="1.3-Folga/Alinhamento"/>
    <x v="2"/>
    <x v="1"/>
    <s v="6-Interferência na Produção"/>
    <m/>
    <n v="336.50000000005821"/>
  </r>
  <r>
    <n v="2018"/>
    <s v="Outubro"/>
    <s v="14/10 - Elétrica/Mecânica_x000a_OI 2018308373 - GE-513202 Gerador não partiu em teste (#)_x000a_Durante realização de teste de rotina do MTU, OP relatou que tentou algumas vezes e o mesmo não partia, girando o motor de partida por cerca de apenas 2 segundos e parando em seguida. Mobilizados TMs de mecânica para avaliação inicial e posteriormente TMs de elétrica. Foi sugerido pelos TMs que as baterias estavam descarregadas pois aparentemente o motor de partida não estava entrando adequadamente. Como não possuímos em estoque, foram removidas as baterias de um dos bancos da B-540001C (OI 2018308405 abaixo) para instalação no MTU. Após a instalação, foram realizados testes de partida com acompanhamento dos TMs Valdemar e Wladimir porém a falha persistia. TMs de elétrica instalaram as baterias removidas do MTU na B-540001C para testar se era mesmo problema nelas e a bomba funcionou normalmente, indicando que as baterias estavam boas. Assim, TMs de mecânica prosseguiram na avaliação do MTU, removendo os conectores X1 a X4 para teste. Ao remover o conector X2, referente aos chicotes dos sensores de monitoramento de parâmetros como pressão, temperatura, nível e rotação, TMs perceberam que a partida foi mais longa, levando o MTU a cair apenas por uma possível falha no monitoramento destes parâmetros. Foram verificados níveis de óleo (OK), água do motor (OK) e água do aftercooler (um pouco abaixo do máximo). Nesta verificação, TMs perceberam o sensor de temperatura da água do tanque do aftercooler estava acima do nível da água presente no motor. Este sensor está posicionado bem acima do tanque segundo os TMs. Foi completado o nível até o topo e tentada mais uma partida, desta vez com sucesso, na primeira tentativa. Tudo indica que a temperatura de água era o impeditivo de partida. Ao final do dia, orientamos o TO André Vicente a solicitar uma revisão do padrão de operação/ronda/testes do MTU, no que diz respeito ao nível de água que deve ser verificado. Para o MTU, indicamos que o nível deve estar o mais próximo possível das tampas dos tanques de água, diferentemente dos tanques dos demais motores diesel da unidade que aceitam um nível um pouco mais baixo."/>
    <m/>
    <s v="Corretiva"/>
    <s v="Motor de partida"/>
    <s v="Sensor de temperatura sistema de arrefecimento"/>
    <s v="Gerador Emergencia"/>
    <x v="29"/>
    <s v="Controle e Monitoramento"/>
    <s v="Reabastecido nivel de agua para atuação correta do sensor"/>
    <d v="2018-10-14T07:30:00"/>
    <d v="2018-10-14T19:00:00"/>
    <d v="2018-09-30T17:00:00"/>
    <n v="11.499999999941792"/>
    <n v="326.49999999994179"/>
    <s v="NÃO"/>
    <x v="0"/>
    <s v="NÃO"/>
    <m/>
    <m/>
    <x v="3"/>
    <x v="4"/>
    <s v="9-Sob Demanda"/>
    <m/>
    <n v="337.99999999988358"/>
  </r>
  <r>
    <n v="2018"/>
    <s v="Setembro"/>
    <s v="23/09 - Mecânica_x000a_OM 2017941950 - GE-513201C - Acompanhamento partida dos TGs_x000a_Acompanhado a partida do TG-C e a pressurização inicial não apresentou anormalidades, na primeira partida por volta das 14:30h ocorreu sem sucesso por não acusar temperatura no termopar 15 causando SD por IGNITION FAILURE SHUTDWON. Realizamos nova partida as 14:45 também sem sucesso por GGNL3 OVERSPEEAD SDL, foi realizada a terceira partida também sem sucesso não acendendo a câmara 1. Emitida a PT imediata e realizado a limpeza da tocha da câmara 1 onde foi identificado que a tocha estava totalmente incrustada, realizamos a quarta partida do TG-C com sucesso. No momento da aceleração no descolamento da PT a pressão de ar interna do hood chegou a atingir 0,15Kpa no PDT-5132678 que com 14,9kpa entra o segundo ventilador que não chegou a ocorrer, na sequência normalizando em 0,30Kpa. No momento em que o TG-C realizou o Warm up a pressão do hood se manteve estável em 0,30kpa. Por questões operacionais o TG-C se manteve em operação em central em conjunto com os TG's-B e D._x000a_Status: Concluído - Operando_x000a_29/09 - Mecânica/Analítica_x000a_OI 2018235650 - TG-C Atuação sistema de fogo &amp; Gas (#)_x000a_Hoje demos continuidade na atividade. Direcionamos os dois TMs do sobreaviso de mecânica e mais o apoio dos TMs do COMPERJ para a atividade no TG-C, a fim de cumprir com o combinado de entregar este TG até domingo. Atividade teve bom andamento. Equipe realizou a drenagem inferior da PT (espaço confinado) e realizou o reaperto e todas as conexões do manifold traseiro, após a remoção do manifold dianteiro. Foi identificado que vários niples destas conexões estavam frouxos. Este reaperto nunca havia sido feito anteriormente em nenhum TG e podemos pensar em uma abrangência para os demais ou incluir na preventiva. No período da tarde equipe prosseguiu com a instalação de todo o manifold dianteiro, apertadas as conexões e conseguimos finalizar hoje toda a reinstalação._x000a_TM Márcio seguiu trabalhando na questão do aplicativo para utilizar o celular Ex filmando dentro do hood, porém ainda não encontramos um app que filme e sobrescreva o vídeo quando a memória do celular esgotar. Sugerimos por tentar uma outra abordagem, utilizando bluetooth do celular para comunicar com algum computador externo e gravar os vídeos no HD do computador. _x000a_Com a conclusão da atividade da mecânica, em contato com Ger. Flaviano, decidimos por amanhã de manhã realizar uma última checagem de possíveis pontos soltos com a mecânica e instalar o celular no TG-C e colocá-lo para rodar. Pretendemos deixar o TG rodando por tempo suficiente até esgotar a memória do celular (1h a 2h) e depois parar o TG para ver como ficou o vídeo, partindo novamente o TG em seguida._x000a_Status: Em andamento - Indisponível_x000a_30/09 - Mecânica/Analítica/Instrumentação_x000a_OI 2018235650 - TG-C Atuação sistema de fogo &amp; Gas (#)_x000a_Hoje TM Rodrigo deu mais uma checada nas tubulações que sofreram intervenção no TG-C, logo pela manhã, estando tudo OK para partida. Insistimos um pouco mais com TM Márcio Jaime nos aplicativos de gravação de vídeo para o celular Ex e conseguimos encontrar um que funcionou a contento, como estávamos imaginando. Deixamos o aparelho filmando na sala da analítica por cerca de 1h30, em teste e conseguimos salvar os últimos vídeos gravados. Antes da instalação no TG-C, o aparelho foi configurado para gravar vídeos novos vídeos de 20 em 20 minutos, sobrescrevendo os anteriores, ou seja, teremos 40 sempre os últimos 40 minutos de gravação, na melhor qualidade permitida pela câmera do celular e pelo aplicativo. Por volta das 14h, a instalação do aparelho no TG foi concluída. Vamos filmar sem usar o flash do celular e sem a iluminação do hood instalada, buscando identificar de onde provém o fogo, caso ocorra novamente. TG foi colocado para operar em seguida, partindo na primeira tentativa, às 14h30. Acertamos com a OP de parar o TG às 17h para verificarmos se tudo funcionou conforme prevíamos mas resolvemos parar por volta das 18h devido à forte chuva. Analisando os vídeos, não foi possível gravar da forma que imaginávamos. Aprofundando um pouco mais no aplicativo, desabilitamos função que reinicia os vídeos com o impacto, para evitar que a vibração ocasione o reinício da gravação. Também descobrimos que, iniciando a gravação e bloqueando a tela do celular, a gravação continua e não para caso ocorra algum impacto na tela. Mantivemos a frequência de gravação de 20 em 20 minutos mas alteramos para que o celular salve os últimos 3 vídeos. O celular foi reinstalado por volta das 19h e orientamos a OP a realizar a partida do TG no turno da noite. Amanhã iremos fazer mais uma conferência dos vídeos logo pela manhã, para ver se agora tudo está OK, para liberarmos o TG definitivamente para operar em central.  _x000a_Status: Em andamento - Disponível"/>
    <m/>
    <s v="Corretiva"/>
    <s v="Câmeras de combustão"/>
    <s v="Câmeras de combustão"/>
    <s v="TGs"/>
    <x v="12"/>
    <s v="GG-Combustão"/>
    <s v="Limepeza na aâmeras de combustão"/>
    <d v="2018-09-23T13:52:00"/>
    <d v="2018-09-23T17:16:00"/>
    <d v="2018-09-17T17:00:00"/>
    <n v="3.4000000000814907"/>
    <n v="140.8666666665813"/>
    <s v="NÃO"/>
    <x v="0"/>
    <s v="NÃO"/>
    <s v="1-Falha Mecânica"/>
    <s v="1.6Interferência/Travamento/Emperramento"/>
    <x v="2"/>
    <x v="0"/>
    <s v="9-Sob Demanda"/>
    <m/>
    <n v="144.26666666666279"/>
  </r>
  <r>
    <n v="2018"/>
    <s v="Maio"/>
    <s v="B-1621301A Perda de fluído de selagem"/>
    <m/>
    <s v="Corretiva"/>
    <s v="B-1621301A"/>
    <s v="Selo mecânico"/>
    <s v="Bombas"/>
    <x v="3"/>
    <s v="Selagem"/>
    <s v="Substituir selo"/>
    <d v="2018-05-28T10:12:00"/>
    <d v="2018-07-03T19:45:00"/>
    <d v="2018-05-14T16:30:00"/>
    <n v="873.54999999987194"/>
    <n v="329.70000000006985"/>
    <s v="NÃO"/>
    <x v="2"/>
    <s v="NÃO"/>
    <s v="1-Falha Mecânica"/>
    <s v="1.1-Vazamento"/>
    <x v="2"/>
    <x v="3"/>
    <s v="4-Monitoramento Periódico da Condição"/>
    <m/>
    <n v="1203.2499999999418"/>
  </r>
  <r>
    <n v="2018"/>
    <s v="Outubro"/>
    <s v="04/10 - Mecânica+Elétrica+Automação:_x000a_OI 2018275987 B-2621301B Falha na Partida_x000a_Hoje durante os testes funcionais de partida da bomba B-2621301B houve falha devido atuação da sobrecarga do motor do ventilador do permutador lado LOA impedindo a partida dessa bomba. Foi ordem imediata para atuação da equipe de mecânica e elétrica no campo. Foi constatado travando do motor. TM João Vitor com Isaque da Sulzer conseguiram destravar o rotor, após o destravamento foi partida pela lógica do PLC e motor rodou normal. No entanto, quando da sequência normal partida pelo CNCL esse ventilador não entrava, foi apoio de automação novamente junto com elétrica para tentar identificar o motivo dessa nova falha. Devido ao tardar do horário desmobilizamos a equipe da Sulzer, mas continuamos a investigação da análise de falha para tentar liberar essa bomba para partida amanhã. TM Squinca e Sugahara com apoio da elétrica conseguiram identificar que a falha era devido ao comando de acionamento estar no modo remoto na tela do sistema elétrico da ECOS, quando passamos esse controle para posição local que é controle pelo PLC do OCVAP a bomba normalizou a condição. Porém, em nova tentativa de partida por volta das 20h00 a bomba fez todo o sequencialmente normal mas caiu devido a falha de fechamento do disjuntor. Em avaliação previa realizada no K-13 TM Flaviano e Marcelinho verificaram que possivelmente a falha e devido posicionamento da chave MOC que dá retorno de fechado do disjuntor, sendo assim, optamos continuar essa intervenção nesse disjuntor no primeiro horário com intuito de liberação a operação assistida dessa máquina pela Sulzer. O sistema segue com a bomba A disponível para operação._x000a_Obs.: TM Sugahara atuou até as 19h00, TM´s Squinca, Marcelinho e Flaviano atuaram até 20h30._x000a_Status: Em andamento - indisponível_x000a_05/10 - Mecânica+Elétrica+Automação:_x000a_OI 2018275987 B-2621301B Falha na Partida_x000a_Após o restabelecimento da planta por volta das 13h00 foi dado continuidade na correção da falha do disjuntor da bomba principal B do OCVAP II. TM´s Flaviano e Marcelinho atuaram removendo o disjuntor do cúbico do PN-513202 onde verificaram um mal contato nas conexões de controle do mesmo. Foi realizado reaperto junto testes funcionais com disjuntor na posição de teste. Em todos os comando simulados pelo relé obtivemos sucesso nas indicações (/Inserido/Aberto/Fechado). Não foi possível fazer teste de partida do sistema devido à bomba principal A já estar em operação em transferência do tanque 02. Acordamos com a coordenação no próximo bombeamento fazermos uma operação assistida para entrega definitiva do equipamento. Equipamento disponível para operação.  _x000a_Status: Concluído- disponível_x000a_08/10 - Mecânica+Preditiva:_x000a_OM 2017591632 - B-2621301B Partida Assistida_x000a_Acompanhada a partida da bomba que foi realizada com sucesso, porém a bomba só conseguiu operar  por 10 minutos por baixar muito rápido o fluído de selagem da bomba lado LOA, onde rapidamente a equipe mecânica identificou a passagem pela PSV-26521302 que quando fechada a válvula de bloqueio da PSV o pote de selagem estabilizou o nível descartando falha no selo mecânico. Passada a informação ao coordenador de operação que negociou com a equipe de caldeiraria e inspeção, a remoção da PSV-2621302 no primeiro horário de amanhã 09/10 para ser enviada para calibração juntos com as demais PSV's previstas para serem enviadas pela inspeção para calibração amanhã 09/10. Previsão de retorno desta PSV até quinta feira 10/10 para ser instalada em campo._x000a_Status: Em andamento - Indisponível   _x000a_"/>
    <m/>
    <s v="Corretiva"/>
    <s v="Disjuntor do cúbico do PN-513202"/>
    <s v="PN-513202"/>
    <s v="Bombas"/>
    <x v="16"/>
    <s v="Bomba"/>
    <s v="Foi realizado reaperto junto testes funcionais com disjuntor na posição de teste"/>
    <d v="2018-10-04T15:00:00"/>
    <d v="2018-10-04T20:30:00"/>
    <d v="2018-09-20T15:50:00"/>
    <n v="5.4999999999417923"/>
    <n v="335.16666666674428"/>
    <s v="NÃO"/>
    <x v="1"/>
    <s v="NÃO"/>
    <s v="4-Falha Elétrica"/>
    <s v="4-Falha Elétrica"/>
    <x v="6"/>
    <x v="8"/>
    <s v="9-Sob Demanda"/>
    <m/>
    <n v="340.66666666668607"/>
  </r>
  <r>
    <n v="2018"/>
    <s v="Abril"/>
    <s v="Instrumentação:_x000a_OI 2017535697 C-1213101E Falha TE-401_x000a_Por volta das 13:00h foi acionado a manutenção devido a parada do compressor por falha no TE-1234401, o qual havia apresentado falha no dia 24/04. Reemitida PT para a equipe de instrumentação para identificar o porque voltou a falhar o instrumento. Realizado a substituição da barreira intrínseca e reapertado todos os bornes do instrumento até o cartão de entrada não apresentando mais falha._x000a_Status: Concluído - Disponível_x000a__x000a_"/>
    <m/>
    <s v="Corretiva"/>
    <s v="PN-C-123101E "/>
    <s v="Barreira Intrínseca"/>
    <s v="Vendas"/>
    <x v="14"/>
    <s v="Controle e Monitoramento"/>
    <s v="Substituição da barreira"/>
    <d v="2018-04-25T13:00:00"/>
    <d v="2018-04-25T14:00:00"/>
    <d v="2018-04-24T16:00:00"/>
    <n v="1.0000000001164153"/>
    <n v="21"/>
    <s v="SIM"/>
    <x v="1"/>
    <s v="NÃO"/>
    <s v="3-Falha na Instrumentação"/>
    <s v="3.3- Sinal/Indicação/Alarme falso"/>
    <x v="6"/>
    <x v="2"/>
    <s v="6-Interferência na Produção"/>
    <m/>
    <n v="22.000000000116415"/>
  </r>
  <r>
    <n v="2018"/>
    <s v="Junho"/>
    <s v="Automação:_x000a_OM 2017298863 - C-3123102A - IHM não mostra alarmes_x000a_Hoje tivemos atuação da automação na IHM do compressor de propano A da adequação que está com ausência de indicação de alarmes e falha na tela. Foi tentando a restauração do backup da aplicação anterior pela rede, mas sem sucesso. A IHM ficou travada após esse processo de restauração, devido ausência de bancada de andaime para abertura da tampa do painel essa atividade ficou para amanhã. Foi negociado com equipe de andaime para montagem de um pequeno patamar de acesso no pipe shop e instalação no campo. Esse acesso é necessário para abertura de todos os parafusos da tampa do painel. Será necessário realizar a desernegização da IHM juntamente com novo processo de restauração de backup, agora através da porta USB localizada no interior do painel de campo. Devido a esse travamento da IHM o compressor A ficou indisponível para operação._x000a_Status: Em andamento - Indisponível Continua 06/06"/>
    <m/>
    <s v="Corretiva"/>
    <s v="PN-C-3123102A"/>
    <s v="IHM"/>
    <s v="Propano"/>
    <x v="8"/>
    <s v="Controle e Monitoramento"/>
    <s v="SUBSTITUIR IHM"/>
    <d v="2018-06-05T14:00:00"/>
    <d v="2018-06-06T16:00:00"/>
    <d v="2018-05-21T18:30:00"/>
    <n v="25.999999999883585"/>
    <n v="355.5"/>
    <s v="NÃO"/>
    <x v="0"/>
    <s v="NÃO"/>
    <s v="3-Falha na Instrumentação"/>
    <s v="3.1-Falha de Controle"/>
    <x v="2"/>
    <x v="3"/>
    <s v="7-Observação Casual"/>
    <m/>
    <n v="381.49999999988358"/>
  </r>
  <r>
    <n v="2018"/>
    <s v="Agosto"/>
    <s v="03,04,05,06/08 - Caldeiraria+Andaime+Guindaste:_x000a_OM 2017010846 - C-123101B - Relocação de PSV's  PSV-1231209 com a PSV-1231206 / PSV-1231207 com a PSV-1231204 / PSV-1231208A com a PSV-1231205A / PSV-1231208B com a PSV-1231205B_x000a_OM 2017010275 - C-123101C - Relocação de PSV's PSV-1231206 com a PSV-1231209 / PSV-1231204 com a PSV-1231207 / PSV-1231205A com a PSV-1231208A / PSV-1231205B com a PSV-1231208B_x000a_Hoje após a revisão das matrizes e aplicação do libra do campo tivemos a liberação dessas atividades por volta das 10:00h. No entanto, assim foi solto parte dos parafusos das PSV´s menores foi constatado a presença de gás na linha. Nas três PSV´s que foram abertas encontramos a mesma condição. A princípio foi deixado em torno de 45 minutos para se ocorria a despressurização, mas sem sucesso. A equipe operação tentou fazer a alivio por linha vent abaixo, mas o gás está classificando área com risco de paralisar outras frentes de trabalho naquela. Dessa forma, optamos junto a coordenação por parar essa atividade e deixar para verificação mais detalhada pela equipe da noite juntamente com a despressurização total dos trechos. Acredita-se que esse gás possa ser pressão residual interna aos compressores. Além dessa questão tivemos interferência de chuva e simultaneidade com atividade do ISUP. Sendo assim, optamos junto a fiscalização realizarmos essa atividade durante no sábado, saindo dessa interferência e tendo a drenagem das linhas prioridades junto a coordenação. Serão um total de 8 trocas de PSV´s para inversão, sendo quatro menores e quatro maiores que demandarão uso do pau de carga e movimentação de carga. Atividade será realizada em paralelo com atividade da EMED. _x000a_Status: Reprogramada- Previsto para 04/08_x000a_06/08 - Caldeiraria+Andaime:_x000a_OM 2017010846 - C-123101B - Relocação de PSV's  _x000a_OM 2017010275 - C-123101C - Relocação de PSV's  _x000a_Hoje conforme programado foi realizado o torqueamento nas 8 PSV´s dos compressores de venda B e C invertidas na data de ontem. Atividade foi concluída com sucesso por volta das 15:00h. Ficou pendente somente a desmontagem dos paus de carga no campo devido ao mal tempo. Reforçado com planejamento da caldeiraria a inclusão da remoção dos forces físicos das XV´s(208/209) na programação da sem#34  _x000a_Status: concluído- disponível"/>
    <m/>
    <s v="Preventiva"/>
    <s v="PVs"/>
    <s v="PVs"/>
    <s v="Vendas"/>
    <x v="26"/>
    <s v="Acessórios Pacote"/>
    <s v="Recolação e torqueamento de PVs entre os compressores B e C"/>
    <d v="2018-08-03T08:30:00"/>
    <d v="2018-08-06T15:00:00"/>
    <d v="2018-06-18T12:55:00"/>
    <n v="78.500000000058208"/>
    <n v="1099.5833333332557"/>
    <s v="NÃO"/>
    <x v="0"/>
    <s v="NÃO"/>
    <s v="7-Manutenção Preventiva"/>
    <s v="7-Manutenção Preventiva"/>
    <x v="4"/>
    <x v="5"/>
    <s v="1-Manutenção Periódica"/>
    <m/>
    <n v="1178.0833333333139"/>
  </r>
  <r>
    <n v="2018"/>
    <s v="Abril"/>
    <s v="Automação_x000a_OI 2017454271 - C-123101A Parada inesperada do compressor_x000a_Hoje no período da tarde a OP realizou manobra de parada do venda B e partida do venda D para atender ao rodízio da equipe de grandes máquinas. Por volta das 17h30, a MI foi acionada pela OP com a informação de parada despressurizada do venda A, logo após a partida do venda D. Equipe de automação foi destinada para tentar identificar o motivo da falha que, na IHM, retornava apenas informação de disjuntor aberto. TMs destrincharam a lógica e verificaram que, de acordo com SOE do PES, o primeiro alarme foi o XS1231406A e depois ocorreram os outros, como o XS1231409A e o fechamento da XV1231207. Foi identificado que os possíveis causadores do XS1231406A são: alguns detectores de gás e fogo que dependem de botoeira, sendo que existem 2 detectores de gás com votação 2 de 2, e falha de posição da XV1231207. Assim, foi descartada a hipótese de gás/fogo/botoeira e acreditamos na hipótese de uma falha espúria da posição da XV-207 (mas não há registro no SOE). Foi realizada a movimentação da XV1231207 que indicou corretamente a posição de aberto e fechado. Portanto, o equipamento foi dado como liberado para a OP sendo que, caso volte a ocorrer o problema, já podemos nos direcionar para a XV._x000a_OBS: TMs Squinca e Thiago atuaram até aproximadamente 20h15._x000a_Status: Concluído - Disponível_x000a_"/>
    <m/>
    <s v="Corretiva"/>
    <s v="C-123101A"/>
    <m/>
    <s v="Vendas"/>
    <x v="10"/>
    <m/>
    <m/>
    <d v="2018-04-03T17:30:00"/>
    <d v="2018-04-03T20:15:00"/>
    <d v="2018-03-19T16:00:00"/>
    <n v="2.7500000000582077"/>
    <n v="361.5"/>
    <s v="SIM"/>
    <x v="1"/>
    <s v="NÃO"/>
    <s v="3-Falha na Instrumentação"/>
    <s v="3.1-Falha de Controle"/>
    <x v="2"/>
    <x v="3"/>
    <s v="6-Interferência na Produção"/>
    <m/>
    <n v="364.25000000005821"/>
  </r>
  <r>
    <n v="2018"/>
    <s v="Março"/>
    <s v="Andaime/Mecânica_x000a_OI 2017438789 - C-123701A Queda do compressor por Vibração_x000a_Após ocorrência de quebra das lâminas do acoplamento do compressor de reciclo A da fase 1 na última quinta-feira a noite, hoje foi possível iniciar intervenção fora da programação para substituição. Foi montado pau de carga sobre o acoplamento e realizada a conferência inicial do alinhamento pela equipe de mecânica, além do centro magnético do motor e medição do GAP, conforme havíamos combinado. Atividade segue em andamento amanhã com o desacoplamento do conjunto e continua nos próximos dias com previsão de conclusão até 10/04._x000a_Status: Em andamento - Indisponível"/>
    <m/>
    <s v="Corretiva"/>
    <s v="C-123701A"/>
    <s v="LÂMINA DO ACOPLAMENTO"/>
    <s v="Reciclo"/>
    <x v="1"/>
    <s v="ACOPLAMENTO"/>
    <s v="SUBSTITUIR ACOPLAMENTO"/>
    <d v="2018-03-30T22:00:00"/>
    <d v="2018-04-05T16:00:00"/>
    <d v="2018-03-15T19:40:00"/>
    <n v="138"/>
    <n v="362.33333333325572"/>
    <s v="SIM"/>
    <x v="1"/>
    <s v="NÃO"/>
    <s v="1-Falha Mecânica"/>
    <s v="1.2-Vibração"/>
    <x v="2"/>
    <x v="3"/>
    <s v="6-Interferência na Produção"/>
    <m/>
    <n v="500.33333333325572"/>
  </r>
  <r>
    <n v="2018"/>
    <s v="Junho"/>
    <s v="Instrumentação+Automação+Preditiva:_x000a_OI 2017704252 - C-123701B-Falha de indicação TIT-1237402B(#):_x000a_Por voltas 08:30h foi acionado a manutenção devido o TIT-1237402B estar com a tampa e conexões do instrumento folgada, foi solicitado ao TM Helvio para avaliar o que estava ocorrendo, em primeira avaliação o TM Helvio indicou que a falha seria por alta vibração na tubulação e que estaria ocorrendo a falha no instrumento, então solicitamos apoio da equipe de preditiva que realizou uma coleta de vibração global antes e após o instrumento e na carcaça do compressor não identificando vibração excessiva. Em analise da conexão do instrumento suspeita que devido a a diferença no comprimento dos niples e no comprimento do instrumento é que pode estar causando estas falhas. Supevisor Fazzini encontrou no estoque um PIT com um comprimento da haste menor eliminando todas as conexões excessivas para a instalação do instrumento, assim conectando o instrumento direto no poço. Realizado a substituição do instrumento com a inserção de force para não ocorresse a parada do compressor, concluída a instalação do PIT, removido force e liberado o compressor por volta das 15h._x000a_Status: Concluído - Operando"/>
    <m/>
    <s v="Corretiva"/>
    <s v="TIT-1237402B"/>
    <s v="TRANSMISSOR DE TEMPERATURA"/>
    <s v="Reciclo"/>
    <x v="7"/>
    <s v="Descarga 1º Estágio"/>
    <s v="SUBSTITUIR TIT"/>
    <d v="2018-06-14T08:00:00"/>
    <d v="2018-06-14T15:00:00"/>
    <d v="2018-06-13T13:45:00"/>
    <n v="6.9999999999417923"/>
    <n v="18.250000000116415"/>
    <s v="SIM"/>
    <x v="1"/>
    <s v="NÃO"/>
    <m/>
    <s v="3.3- Sinal/Indicação/Alarme falso"/>
    <x v="2"/>
    <x v="3"/>
    <s v="6-Interferência na Produção"/>
    <m/>
    <n v="25.250000000058208"/>
  </r>
  <r>
    <n v="2018"/>
    <s v="Março"/>
    <s v="AZT. C-123101C - Instalação de retenção e figura oito_x000a__x000a_- Este projeto visa eliminar o problema de rotação reversa nos_x000a_compressores do Gás de Venda através da instalação de válvulas de_x000a_retenção na descarga dos mesmos. Outro objetivo deste projeto é_x000a_facilitar a liberação dos compressores para manutenção através da_x000a_instalação de figura 8 na sucção e descarga dos mesmos. Para_x000a_implementação deste projeto será realizado o corte e solda nas linhas de_x000a_descarga e sução, adequação de suportes, uso da ponte rolante do gás de_x000a_venda, uso de andaimes, uso de nitrogênio para inertização do sistema._x000a_Este projeto será implementado conforme MD-9540.03-1231-940-P4C-001"/>
    <m/>
    <s v="Corretiva"/>
    <s v="C-123101C"/>
    <s v="Selo mecânico"/>
    <s v="Vendas"/>
    <x v="23"/>
    <s v="Compressor"/>
    <s v="Instalação de check valve descarga compressor"/>
    <d v="2018-03-28T00:00:00"/>
    <d v="2018-04-24T10:30:00"/>
    <d v="2018-03-12T17:00:00"/>
    <n v="658.5"/>
    <n v="366.99999999994179"/>
    <s v="NÃO"/>
    <x v="0"/>
    <s v="NÃO"/>
    <s v="5-Falha Externa"/>
    <s v="5-Influência Externa"/>
    <x v="9"/>
    <x v="13"/>
    <s v="2-Teste Funcional"/>
    <m/>
    <n v="1025.4999999999418"/>
  </r>
  <r>
    <n v="2018"/>
    <s v="Abril"/>
    <s v="09/04 - Hoje atuamos de forma extraprogramada na bomba diesel de injeção de água nas esferas devido que apresentou falha ontem durante o teste funcional semanal. O TM Brazil realizou o desacoplamento da motor x bomba de forma a deixar o motor livre para operar e fazer testes funcionais. Tendo o motor livre foi remota e apresentou dificuldades para entrar, foi realizado processo de injeção de diesel pelo sistema manual colocando assim o motor em funcionamento. Foi constatado a presença de bastante ar na linha, feito sangria nos bicos de injeção. Após intervenção deixamos o motor operar por volta de 01:00h. Após esse período a máquina e feito mais dois testes de partida, tanto no modo remoto pela sala de controle quanto pela partida manual pneumática local o equipamento pegou de primeira. Essas falhas de partida são comuns devido a essa bomba diesel não operar por tempo maior, no máximo ela opera por 2 minutos e logo em seguida e parada devido alagamento que ela causa no pátio de esferas e brita lateral. Para melhoria nesse sistema foi aberta a SEP SEP 592/2018 para ISUP para instalação de linha de recirculação de forma a possibilitar que essa bomba possa operar pelo menos por meia hora, também foi aberto nota ZE 10464244 para equipe SAP para avaliação do corpo de engenharia para a revisão do plano de manutenção colocando essa sugestão de a cada 3 meses desacoplar essa bomba para ela rodar pelo menos por  01:00h. "/>
    <m/>
    <s v="Corretiva"/>
    <s v="AR NO SISTEMA DE COMBUSTÍVEL"/>
    <s v=" B-540002B"/>
    <s v="Bombas"/>
    <x v="19"/>
    <s v="MC-B-540002B"/>
    <s v="REVISAR PLANO PARA TESTE FUNCIONAL"/>
    <d v="2018-04-08T18:00:00"/>
    <d v="2018-04-09T19:00:00"/>
    <d v="2018-03-23T16:00:00"/>
    <n v="24.999999999941792"/>
    <n v="386.00000000005821"/>
    <s v="NÃO"/>
    <x v="1"/>
    <s v="NÃO"/>
    <s v="1-Falha Mecânica"/>
    <s v="1.6Interferência/Travamento/Emperramento"/>
    <x v="2"/>
    <x v="3"/>
    <s v="2-Teste Funcional"/>
    <m/>
    <n v="411"/>
  </r>
  <r>
    <n v="2018"/>
    <s v="Agosto"/>
    <s v="21/08 - Instrumentação+Automação:_x000a_OM 2017010846 C-123101B - Remover Force Físico XV-208_x000a_Hoje com apoio do TM Martins e Caleiras foi realizado a remoção do force físico da XV-208, foi montado o conjunto de acionamento pneumático na válvula junto com sensor de posição. Após a recomposição no campo o realizado o teste de acionamento com apoio da automação. Atividade concluída com sucesso às 17h00._x000a_Status: Concluído- disponível_x000a_"/>
    <m/>
    <s v="Corretiva"/>
    <s v="XV-208"/>
    <s v="XV-208"/>
    <s v="Vendas"/>
    <x v="26"/>
    <s v="Acessórios Pacote"/>
    <s v="Realizado a remoção do force físico da XV-208, Montado o conjunto de acionamento pneumático na válvula junto com sensor de posição e  teste de acionamento."/>
    <d v="2018-08-21T13:00:00"/>
    <d v="2018-08-21T15:00:00"/>
    <d v="2018-08-06T15:00:00"/>
    <n v="2.0000000000582077"/>
    <n v="357.99999999994179"/>
    <s v="NÃO"/>
    <x v="0"/>
    <s v="NÃO"/>
    <s v="1-Falha Mecânica"/>
    <s v="1.6Interferência/Travamento/Emperramento"/>
    <x v="2"/>
    <x v="3"/>
    <s v="6-Interferência na Produção"/>
    <m/>
    <n v="360"/>
  </r>
  <r>
    <n v="2018"/>
    <s v="Abril"/>
    <s v="Instrumentação:_x000a_OM 2016220721 - B-540002B - Substituir TSH-5420301_x000a_Realizada a substituição do instrumento porém permaneceu a falha não conseguindo resetar. Será dado continuidade amanhã com apoio da automação._x000a_Status: Em andamento – Disponível_x000a_"/>
    <m/>
    <s v="Corretiva"/>
    <s v="B-540002B"/>
    <s v="TSH-5420301"/>
    <s v="Bombas"/>
    <x v="19"/>
    <m/>
    <s v="SUBSTITUIR TSH"/>
    <d v="2018-04-26T13:00:00"/>
    <d v="2018-04-26T14:30:00"/>
    <d v="2018-04-09T19:00:00"/>
    <n v="1.5"/>
    <n v="402"/>
    <s v="NÃO"/>
    <x v="1"/>
    <s v="NÃO"/>
    <s v="3-Falha na Instrumentação"/>
    <s v="3-Falha na Instrumentação"/>
    <x v="2"/>
    <x v="3"/>
    <s v="2-Teste Funcional"/>
    <m/>
    <n v="403.5"/>
  </r>
  <r>
    <n v="2018"/>
    <s v="Setembro"/>
    <s v="21/09 - Instrumentação/ Automação_x000a_OM 2017907218 - Instrumentação - Apoio ao retorno da Unidade/Selagem Instrumentos_x000a_B-232101B  - Apresentou falha na partida, o TM Rodiney verificou uma falha no cubículo, após intervenção a bomba entrou em operação atendendo a demanda._x000a_Status: Em andamento."/>
    <m/>
    <s v="Corretiva"/>
    <s v="Cubículo da B-232101B"/>
    <s v="Cubículo da B-232101B"/>
    <s v="Bombas"/>
    <x v="22"/>
    <s v="Bomba"/>
    <s v="Intervenção na falha no cubículo"/>
    <d v="2018-09-21T13:40:00"/>
    <d v="2018-09-21T21:40:00"/>
    <d v="2018-09-04T16:30:00"/>
    <n v="8.0000000000582077"/>
    <n v="405.16666666668607"/>
    <s v="NÃO"/>
    <x v="1"/>
    <s v="NÃO"/>
    <s v="6-Demais Falhas (Miscelâneas)"/>
    <s v="6.0-Geral"/>
    <x v="6"/>
    <x v="8"/>
    <s v="9-Sob Demanda"/>
    <m/>
    <n v="413.16666666674428"/>
  </r>
  <r>
    <n v="2018"/>
    <s v="Julho"/>
    <s v="25/07 - Instrumentação+Automação+Eng. Lucas:_x000a_OI 2017878844 GE-513201B - Falha de ignição_x000a_OI 2017878844 GE-513201B Análise de Falha SD - 21/07 _x000a_Por volta das 07:30h ocorreu o SD do TG-B, foram realizadas 4 tentativas de partida do TG-B sem sucesso por falha de ignição. Em análise da falha de ignição foi identificado que a XV 20FGTORD do dreno da tocha apresentava passagem, foi removida a XV para bancada porém mesmo após o reparo permaneceu dando passagem. Com isso foi identificado a existência de uma XV idêntica no sistema de diesel o qual não mais opera sendo removida para testes, a XV removida do diesel respondeu perfeitamente. Instalada a XV na linha de dreno da tocha e realizado os testes com sucesso._x000a_A questão do SD ocorrido, foi avaliado pelo Eng. Lucas onde identificou que foi a mesma falha que ocorreu no sábado 21/07 foi o que causou o SD na data de hoje, o instrumento PIT-5132647 (63GG305_1) de pressão de descarga da PT indo para fim de escala gerando o SD no TG-B. Com isso foi realizado a substituição do instrumento, verificado a malha do instrumento e liberado para operação. Solicitado a coordenação de operação a partida do TG-B para teste, mas informaram que só realizariam a partida após a troca do turno as 21h_x000a_Status: Concluído - Disponível (Pendente Teste)"/>
    <m/>
    <s v="Corretiva"/>
    <s v="PIT-5132647"/>
    <s v="XV 20FGTORD"/>
    <s v="TGs"/>
    <x v="13"/>
    <s v="Sistema de partida"/>
    <s v="Instalação da XV na linha de dreno da tocha e Substituição do PIT-5132647"/>
    <d v="2018-07-25T07:30:00"/>
    <d v="2018-07-25T19:00:00"/>
    <d v="2018-07-21T10:00:00"/>
    <n v="11.499999999941792"/>
    <n v="93.500000000058208"/>
    <s v="SIM"/>
    <x v="1"/>
    <s v="NÃO"/>
    <s v="3-Falha na Instrumentação"/>
    <s v="3.4-Fora de ajuste"/>
    <x v="2"/>
    <x v="3"/>
    <s v="6-Interferência na Produção"/>
    <m/>
    <n v="105"/>
  </r>
  <r>
    <n v="2018"/>
    <s v="Setembro"/>
    <s v="24/09 - Caldeiraria/Instrumentação/Automação_x000a_OI - 2018225045 - GE-513201C - Shutdwon do TG_x000a_No dia 24/09/18 ocorreu o shutdown na unidade com a ocorrência do TG-C assumir carga do TG-B e D chegando a 24MW levando os TG's B e D praticamente a 0 de carga, ocorrendo a queda do TG-C por Overspeead e consequentemente o os TG's B e D tentaram assumir a carga caindo na sequência. Em avaliação foi observado que a válvula metering primaria apresentou passagem ocasionando o aumento de aceleração da máquina assumindo a carga dos outros TG's e caindo na sequência. Após testes de acionamento da válvula e controlador para identificar a causa da falha, nos testes apresentou que a válvula não estava respondendo o comando enviado, realizando a abertura desconforme. Com isso foi mobilizado recurso de caldeiraria para atuar na substituição da válvula em conjunto com a equipe de instrumentação de entrou no turno da noite para acompanhar a operação da unidade._x000a_Após dificuldades na liberação, foi iniciado os serviços as 21:15hs, sendo concluída somente as 06hs._x000a_Erick,  Leandro e a dupla saíram as 06hs da manha e não estarão presentes hoje, devemos avaliar as demandas de hoje face a ausência destes, favor comunicar o Serafim_x000a_Status: Em andamento. "/>
    <m/>
    <s v="Corretiva"/>
    <s v="GE-513201C"/>
    <s v="GE-513201C"/>
    <s v="TGs"/>
    <x v="12"/>
    <s v="Gerador"/>
    <s v="Substituição da válvula"/>
    <d v="2018-09-24T12:59:00"/>
    <d v="2018-09-25T08:10:00"/>
    <d v="2018-09-23T17:16:00"/>
    <n v="19.183333333348855"/>
    <n v="19.716666666674428"/>
    <s v="SIM"/>
    <x v="1"/>
    <s v="SIM"/>
    <s v="1-Falha Mecânica"/>
    <s v="1.6Interferência/Travamento/Emperramento"/>
    <x v="2"/>
    <x v="7"/>
    <s v="6-Interferência na Produção"/>
    <m/>
    <n v="38.900000000023283"/>
  </r>
  <r>
    <n v="2018"/>
    <s v="Maio"/>
    <s v="OM 2017503407 - C-3123701B Limpeza filtros chapéu de bruxa_x000a_Iniciadas tentativas de partida do compressor B hoje pela manhã. Compressor partiu e veio a cair poucos segundos depois, novamente por pressão baixa na sucção. Isto ocorreu por duas vezes consecutivas, quando o motor abriu contagem de 3 horas para permitir uma nova partida. Aproveitando este intervalo, equipe de caldeiraria foi destinada para verificação dos filtros chapéu de bruxa de 4&quot; e 6&quot;. Foi encontrada muita sujeira nos filtros, sendo principalmente resíduos metálicos. Também identificado que a tela do filtro de sucção do segundo estágio foi rompida. O principal objetivo da instalação destes filtros era realmente impedir este tipo de resíduo de entrar no compressor. Após a limpeza e reinstalação do filtro do primeiro estágio e substituição do filtro do segundo, ao final da tarde foi tentada uma nova tentativa e, desta vez, o compressor operou com sucesso por cerca de 12 minutos, vindo a cair novamente por pressão baixa. Assim, equipe da CCT realizou uma nova abertura dos filtros identificando desta vez praticamente nenhuma sujeira em nenhum, mas novamente a tela do filtro do segundo estágio rompida. Foi decidido pela equipe da MI e NEAC por não trocarmos novamente este filtro (só temos mais um filtro novo, com tela). Será feito contato com a gerência da NEAC através do Técnico Antônio Jorge para saber a posição da NEAC de se liberar a instalação do filtro pela NEA. Também vamos envolver a fiscalização / Equipe de grandes máquinas amanhã na avaliação. Assim, compressor foi deixado indisponível esta noite, com a pendência de instalar este filtro para tentar novas partidas._x000a_OBS: Foi observado, durante o período que a máquina operou, que a vibração nas tubulações ficou imperceptível, dando indícios também de um bom trabalho nas suportações. _x000a_Status: Em andamento - Indisponível"/>
    <m/>
    <s v="Corretiva"/>
    <s v="FT-C-3123701B-02"/>
    <s v="FILTRO "/>
    <s v="Reciclo"/>
    <x v="18"/>
    <m/>
    <s v="SUBTITUIR FILTRO"/>
    <d v="2018-05-18T16:00:00"/>
    <d v="2018-05-18T17:30:00"/>
    <d v="2018-05-17T17:00:00"/>
    <n v="1.5"/>
    <n v="22.999999999883585"/>
    <s v="NÃO"/>
    <x v="0"/>
    <s v="NÃO"/>
    <s v="5-Falha Externa"/>
    <s v="5.1-Obstrução/Bloqueio/Entupimento"/>
    <x v="2"/>
    <x v="3"/>
    <s v="6-Interferência na Produção"/>
    <m/>
    <n v="24.499999999883585"/>
  </r>
  <r>
    <n v="2018"/>
    <s v="Abril"/>
    <s v="Foi realizada a instalação da mangueira de retorno de óleo na bomba do motor de partida._x000a_Realizada inspeção interna do sistema de partida para verificar possíveis pontos de fixação soltos._x000a_Não foi realizado teste no sistema pois haviam outras atividades ocorrendo no TGA."/>
    <m/>
    <s v="Corretiva"/>
    <s v="B-UH-TS-GE-513201A-02 "/>
    <s v="MANGUEIRA"/>
    <s v="TGs"/>
    <x v="17"/>
    <s v="Sistema de Partida"/>
    <s v="Reinstalar mangueira"/>
    <d v="2018-04-17T08:00:00"/>
    <d v="2018-04-26T13:00:00"/>
    <d v="2018-03-29T21:30:00"/>
    <n v="220.99999999988358"/>
    <n v="442.5"/>
    <s v="NÃO"/>
    <x v="0"/>
    <s v="NÃO"/>
    <m/>
    <m/>
    <x v="3"/>
    <x v="4"/>
    <m/>
    <m/>
    <n v="663.49999999988358"/>
  </r>
  <r>
    <n v="2018"/>
    <s v="Março"/>
    <s v="2017319252 - AQ-C-123102B-01 Em falha_x000a_Hoje, por volta das 8h da manhã, a MI foi acionado pela OP com a informação de falha no aquecedor de óleo do primeiro estágio do compressor de propano B, impedindo a elevação de temperatura do óleo para possibilitar a partida da máquina. Elaborada OM imediata e destinados TMs Valdemar, Rodney e Danilo para a tarefa. Foi verificado pelos TMs que, ao ligar as bombas de óleo para circular, as mesmas caiam após poucos segundos, desligando o aquecedor. Porém o motivo da queda era diferencial alto nos filtros. Realizado ajuste da pressão da bomba pelo Sup. João da OP que foi eficaz para manter as bombas operando e o aquecedor ligado, sem anormalidades. Atividade concluída por volta das 9h._x000a_Status: Concluído - Disponível"/>
    <m/>
    <s v="Corretiva"/>
    <s v="AQ-C-123102B-00"/>
    <s v="PRESSÃO DIFERENCIAL ALTO NO FILTRO"/>
    <s v="Propano"/>
    <x v="30"/>
    <s v="LUBRIFICAÇÃO"/>
    <s v="Ajuste de pressão na bomba de óleo"/>
    <d v="2018-03-04T08:00:00"/>
    <d v="2018-03-04T09:00:00"/>
    <d v="2018-02-13T18:30:00"/>
    <n v="0.99999999994179234"/>
    <n v="445.5"/>
    <s v="NÃO"/>
    <x v="0"/>
    <s v="NÃO"/>
    <s v="5-Falha Externa"/>
    <s v="5.1-Obstrução/Bloqueio/Entupimento"/>
    <x v="2"/>
    <x v="9"/>
    <s v="9-Sob Demanda"/>
    <m/>
    <n v="446.49999999994179"/>
  </r>
  <r>
    <n v="2018"/>
    <s v="Agosto"/>
    <s v="14/09 - Mecânica_x000a_OM 2018038714 - Mecânica/Caldeiraria - Apoio ao retorno da Unidade_x000a_GE-513201D: Com as dificuldades encontradas para se operar o sistema de óleo térmico que estamos passando neste retorno operacional, hoje a tarde houve o aumento da temperatura do óleo acima de 270°C, que deveria ocasionar a queda do TG-D (o que não ocorreu). Assim, foi retirada carga do TG pela OP e solicitado apoio da mecânica para baixar a guilhotina do WRHU. Atividade realizada com sucesso ao final do dia pelos TMs de sobreaviso._x000a_Status: Concluído - Operando"/>
    <m/>
    <s v="Corretiva"/>
    <s v="WRHU"/>
    <s v="Guilhotina do WRHU"/>
    <s v="TGs"/>
    <x v="15"/>
    <s v="WHRU"/>
    <s v="Abaixar a guilhotina do WRHU"/>
    <d v="2018-08-14T08:00:00"/>
    <d v="2018-08-14T17:00:00"/>
    <d v="2018-07-26T12:30:00"/>
    <n v="9"/>
    <n v="451.5"/>
    <s v="NÃO"/>
    <x v="0"/>
    <s v="NÃO"/>
    <s v="3-Falha na Instrumentação"/>
    <s v="3.2 - Sem sinal/indicação/alarme"/>
    <x v="2"/>
    <x v="3"/>
    <s v="5-Monitoramento Contínuo da Condição"/>
    <m/>
    <n v="460.5"/>
  </r>
  <r>
    <n v="2018"/>
    <s v="Janeiro"/>
    <s v="2017131750 GE-513201D Falha Passagem p/PREMIX_x000a_Após a queda do TGC durante a madrugada equipe da operação optou inicialmente pela partida dessa máquina sem sucesso. Inicialmente ocorreram algumas falhas no sistema de ignição devido a temperatura das câmaras e logo na sequência falha no WHRU. Houve uma última tentativa bem-sucedida, a máquina chegou a operar bem central mas caiu por volta das 05:30h quando da tentativa de PREMIX devido SPREAD na câmara 02(TE´s #01/#17). Foi emitido ordem imediata para atuação da equipe de mecânica para sopragem das câmaras 1, 2 e 9 juntamente com a drenagem das câmaras. Atividades foram concluídas com sucesso ainda no período da manhã, foi encontrado pouco de condensado nas câmaras inferiores. Equipamento foi liberado para operação as 12:00h. A máquina foi colocada em operação por volta das 13:00h e passou para premix com sucesso por volta das 14:00h.   _x000a_Status: Concluído disponível"/>
    <m/>
    <s v="Corretiva"/>
    <s v="GG-513201D"/>
    <s v="Câmara de combustão"/>
    <s v="TGs"/>
    <x v="15"/>
    <s v="Combustão"/>
    <s v="Soprar as câmeras com N2"/>
    <d v="2018-01-20T05:30:00"/>
    <d v="2018-01-20T13:00:00"/>
    <d v="2017-12-31T23:59:00"/>
    <n v="7.5"/>
    <n v="461.51666666666279"/>
    <s v="NÃO"/>
    <x v="1"/>
    <s v="NÃO"/>
    <s v="1-Falha Mecânica"/>
    <s v="5.1-Obstrução/Bloqueio/Entupimento"/>
    <x v="2"/>
    <x v="3"/>
    <s v="6-Interferência na Produção"/>
    <m/>
    <n v="469.01666666666279"/>
  </r>
  <r>
    <n v="2018"/>
    <s v="Outubro"/>
    <s v="28/10 - Caldeiraria/Mecânica_x000a_OM 2016856590 -  B-540001B REALIZAR TROCA DO ROTOR_x000a_Realizado raqueteamento da bomba com sucesso pela caldeiraria. Realizada remoção dos spools do sistema de selagem e arrefecimento da bomba. Um dos flanges do sistema de selagem foi danificado durante a desmontagem e precisaremos de atenção especial para realizar substituição dentro do período de troca do rotor da bomba. Amanhã iniciaremos a abertura da voluta da bomba."/>
    <m/>
    <s v="Corretiva"/>
    <s v="Bomba"/>
    <s v="rotor Bomba"/>
    <s v="Bombas"/>
    <x v="31"/>
    <s v="Bomba"/>
    <s v="Substituição de rotor da bomba para aumento de head fornecido"/>
    <d v="2018-10-30T09:00:00"/>
    <d v="2018-11-06T10:28:00"/>
    <d v="2018-06-05T15:00:00"/>
    <n v="169.46666666673264"/>
    <n v="3522"/>
    <s v="NÃO"/>
    <x v="1"/>
    <s v="NÃO"/>
    <s v="5-Falha Externa"/>
    <s v="5.1-Obstrução/Bloqueio/Entupimento"/>
    <x v="2"/>
    <x v="1"/>
    <s v="4-Monitoramento Periódico da Condição"/>
    <m/>
    <n v="3691.4666666667326"/>
  </r>
  <r>
    <n v="2018"/>
    <s v="Maio"/>
    <s v="OM 2017503407 - C-3123701B Limpeza filtros chapéu de bruxa_x000a_Iniciadas tentativas de partida do compressor B hoje pela manhã. Compressor partiu e veio a cair poucos segundos depois, novamente por pressão baixa na sucção. Isto ocorreu por duas vezes consecutivas, quando o motor abriu contagem de 3 horas para permitir uma nova partida. Aproveitando este intervalo, equipe de caldeiraria foi destinada para verificação dos filtros chapéu de bruxa de 4&quot; e 6&quot;. Foi encontrada muita sujeira nos filtros, sendo principalmente resíduos metálicos. Também identificado que a tela do filtro de sucção do segundo estágio foi rompida. O principal objetivo da instalação destes filtros era realmente impedir este tipo de resíduo de entrar no compressor. Após a limpeza e reinstalação do filtro do primeiro estágio e substituição do filtro do segundo, ao final da tarde foi tentada uma nova tentativa e, desta vez, o compressor operou com sucesso por cerca de 12 minutos, vindo a cair novamente por pressão baixa. Assim, equipe da CCT realizou uma nova abertura dos filtros identificando desta vez praticamente nenhuma sujeira em nenhum, mas novamente a tela do filtro do segundo estágio rompida. Foi decidido pela equipe da MI e NEAC por não trocarmos novamente este filtro (só temos mais um filtro novo, com tela). Será feito contato com a gerência da NEAC através do Técnico Antônio Jorge para saber a posição da NEAC de se liberar a instalação do filtro pela NEA. Também vamos envolver a fiscalização / Equipe de grandes máquinas amanhã na avaliação. Assim, compressor foi deixado indisponível esta noite, com a pendência de instalar este filtro para tentar novas partidas._x000a_OBS: Foi observado, durante o período que a máquina operou, que a vibração nas tubulações ficou imperceptível, dando indícios também de um bom trabalho nas suportações. _x000a_Status: Em andamento - Indisponível"/>
    <m/>
    <s v="Corretiva"/>
    <s v="FT-C-3123701B-02"/>
    <s v="FILTRO "/>
    <s v="Reciclo"/>
    <x v="18"/>
    <m/>
    <s v="SUBTITUIR FILTRO"/>
    <d v="2018-05-21T14:00:00"/>
    <d v="2018-05-21T16:00:00"/>
    <d v="2018-05-18T17:30:00"/>
    <n v="1.9999999998835847"/>
    <n v="68.500000000116415"/>
    <s v="NÃO"/>
    <x v="0"/>
    <s v="NÃO"/>
    <s v="5-Falha Externa"/>
    <s v="5.1-Obstrução/Bloqueio/Entupimento"/>
    <x v="2"/>
    <x v="3"/>
    <s v="6-Interferência na Produção"/>
    <m/>
    <n v="70.5"/>
  </r>
  <r>
    <n v="2018"/>
    <s v="Junho"/>
    <s v="27/06 - Andaime/Mecânica/Caldeiraria/Lubrificação:_x000a_OM 2017612984 - B-2123101A - AJUSTE DE DEFASAGEM_x000a_Realizada a montagem do pau de carga, remoção dos spools de sucção e descarga, remoção dos amortecedores de pulsação. Amanhã daremos início para a verificação da defasagem dos pistões._x000a_Status: Em andamento – Indisponível_x000a_28/06 - Mecânica:_x000a_OM 2017612984 - B-2123101A - AJUSTE DE DEFASAGEM_x000a_Realizada a desmontagem  bomba, iniciado a realização do ajuste da defasagem dos pistões e preparação para a montagem da bomba._x000a_Status: Em andamento – Indisponível_x000a_29/06 - OM 2017612984 - B-2123101A - AJUSTE DE DEFASAGEM_x000a_Atividade prosseguiu hoje com a instalação dos 3 diafragmas e tampas. Para segunda-feira, fica o torqueamento das tampas e alinhamento do conjunto._x000a_Status: Em andamento - Indisponível"/>
    <m/>
    <s v="Corretiva"/>
    <s v="B-2123101A"/>
    <s v="MONTAGEM INCORRETA"/>
    <s v="Bombas"/>
    <x v="32"/>
    <s v="Outros"/>
    <s v="CORREÇÃO DA MONTAGEM"/>
    <d v="2018-06-27T09:00:00"/>
    <d v="2018-07-04T16:00:00"/>
    <d v="2017-12-31T23:59:00"/>
    <n v="174.99999999994179"/>
    <n v="4257.016666666721"/>
    <s v="NÃO"/>
    <x v="1"/>
    <s v="NÃO"/>
    <s v="1-Falha Mecânica"/>
    <s v="1.6Interferência/Travamento/Emperramento"/>
    <x v="2"/>
    <x v="3"/>
    <s v="4-Monitoramento Periódico da Condição"/>
    <m/>
    <n v="4432.0166666666628"/>
  </r>
  <r>
    <n v="2018"/>
    <s v="Setembro"/>
    <s v="15/09 - Automação_x000a_OM 2017907218 - Automação - Apoio ao retorno da Unidade_x000a_C-123101B: No turno da noite, após descarte das cargas dos TGs ocorrida por falha no GSP, a IHM do compressor de venda B apagou. Hoje no primeiro horário, TM Danilo foi destinado a verificar o que ocorreu. Ocorrência foi resolvida apenas com a desconexão/reconexão da alimentação elétrica do painel. IHM está funcional novamente e o venda B disponível._x000a_Status: Concluído - Disponível"/>
    <m/>
    <s v="Corretiva"/>
    <s v="GSP"/>
    <s v="IHM"/>
    <s v="Vendas"/>
    <x v="26"/>
    <s v="Painel Elétrico"/>
    <s v="Realização de desconexão e reconexão da alimentação elétrica do painel"/>
    <d v="2018-09-15T00:30:00"/>
    <d v="2018-09-18T03:00:00"/>
    <d v="2018-08-21T15:00:00"/>
    <n v="74.499999999941792"/>
    <n v="585.50000000005821"/>
    <s v="NÃO"/>
    <x v="0"/>
    <s v="NÃO"/>
    <s v="4-Falha Elétrica"/>
    <s v="4.3-Sem energia"/>
    <x v="2"/>
    <x v="0"/>
    <s v="9-Sob Demanda"/>
    <m/>
    <n v="660"/>
  </r>
  <r>
    <n v="2018"/>
    <s v="Janeiro"/>
    <s v="2016917323 C-123102B - Falha válvula controle LV-504B_x000a_Acionado a manutenção por volta das 07:30h devido a falha na válvula de controle de nível do propano B ocasionando em distúrbio no controle do V-02. Identificamos no SAP uma ordem já estava mapeada no backlog do MI para essa falha. Devido indisponibilidade do compressor C pela campanha NR-13 essa demanda foi priorizada. Em campo verificamos que micro switch da posição de fechada estava impedância alta e a de aberto estava com baixa isolação, com isso, ambas foram trocadas por swicth´s sobressalentes disponível em estoque. Após a troca foram realizados vários testes de abertura e fechamento com sucesso. Equipamento testado e liberado por volta das 13:00h. _x000a_Status: concluído operando "/>
    <m/>
    <s v="Corretiva"/>
    <s v="LV-1231504B"/>
    <s v="SWITHS DA VÁLVULA DE CONTROLE DE NÍVEL"/>
    <s v="Propano"/>
    <x v="30"/>
    <s v="Sistema de partida"/>
    <s v="SUBSTITUIR OS SWITS"/>
    <d v="2018-01-21T08:30:00"/>
    <d v="2018-01-21T11:30:00"/>
    <d v="2017-12-31T23:59:00"/>
    <n v="3"/>
    <n v="488.51666666666279"/>
    <s v="NÃO"/>
    <x v="0"/>
    <s v="NÃO"/>
    <s v="3-Falha na Instrumentação"/>
    <s v="3.3- Sinal/Indicação/Alarme falso"/>
    <x v="2"/>
    <x v="3"/>
    <s v="6-Interferência na Produção"/>
    <m/>
    <n v="491.51666666666279"/>
  </r>
  <r>
    <n v="2018"/>
    <s v="Abril"/>
    <s v="Hoje foi realizada a conferência do aperto de todas as porcas castelo de fixação das gaiolas das válvulas dos 3 compressores. Foram encontradas diversas porcas sem aperto, com aperto insuficiente ou arruelas danificadas. Para viabilizar a disponibilizar os compressores C e B, a equipe removeu as arruelas que estavam em bom estado do compressor A e instalou nos compressores B e C. No total foram 7 arruelas removidas, que agora estão pendentes de instalação no compressor A. Feito contato com a empresa que fez a usinagem das arruelas do C-123701B e acertado que façam o mesmo serviço nas arruelas do C-3123701A. Amanhã, até o meio-dia, já teremos este material em mãos para instalar a liberar os compressores para partida no período da tarde."/>
    <m/>
    <s v="Corretiva"/>
    <s v="PN-C-123101A"/>
    <s v="NÃO IDENTIFICADO"/>
    <s v="Vendas"/>
    <x v="10"/>
    <m/>
    <s v="VERIFICADO O SISTEMA DE PARTIDA "/>
    <d v="2018-04-24T15:00:00"/>
    <d v="2018-04-24T16:45:00"/>
    <d v="2018-04-03T20:15:00"/>
    <n v="1.7499999999417923"/>
    <n v="498.75"/>
    <s v="NÃO"/>
    <x v="0"/>
    <s v="NÃO"/>
    <s v="3-Falha na Instrumentação"/>
    <s v="3.1-Falha de Controle"/>
    <x v="2"/>
    <x v="3"/>
    <s v="6-Interferência na Produção"/>
    <m/>
    <n v="500.49999999994179"/>
  </r>
  <r>
    <n v="2018"/>
    <s v="Março"/>
    <s v="Mecânica:_x000a_OM 2017413788 B-C-123102B-01B-Limpeza Filtro STR-10_x000a_Acionado a manutenção por volta das 08:30h da manhã devido a queda do compressor de propano B devido a baixa eficiência da B-C-123102B-01B. Foi gerado ordem imediata para atuação da equipe de mecanica na limpeza do fitro. O mesmo foi removido do campo para oficina onde foi realizada a limpeza e sopragem. Foi necessário confeccionar junta para reinstalação do equipamento no campo. O Equipamento foi reinstalado por volta das 15:00h. Após o retorno da máquina por volta das 18:30h após a partida do TGD foi necessário ajustar o parafuso de controle da PCV. Equipamento testado e liberado às 19:00h para operação. _x000a_Status: Concluído - operando_x000a_"/>
    <m/>
    <s v="Corretiva"/>
    <s v="STR 10B"/>
    <s v="STR-10B"/>
    <s v="Propano"/>
    <x v="30"/>
    <s v="SISTEMA DE LUBRIFICAÇÃPO"/>
    <s v="LIMPAR O STR 10B"/>
    <d v="2018-03-25T08:30:00"/>
    <d v="2018-03-25T19:00:00"/>
    <d v="2018-03-04T09:00:00"/>
    <n v="10.5"/>
    <n v="503.49999999994179"/>
    <s v="SIM"/>
    <x v="1"/>
    <s v="NÃO"/>
    <s v="1-Falha Mecânica"/>
    <s v="5.1-Obstrução/Bloqueio/Entupimento"/>
    <x v="2"/>
    <x v="3"/>
    <s v="6-Interferência na Produção"/>
    <m/>
    <n v="513.99999999994179"/>
  </r>
  <r>
    <n v="2018"/>
    <s v="Março"/>
    <s v="Automação:_x000a_OI 2017354462 - GE-513201A - Falha de comunicação do Bently_x000a_Logo pela manhã foi acionado a manutenção devido a IHM do TG-A estar com as indicações congeladas, TM Squinca avaliou e identificou a necessidade de resetar o rack do bently para tentar normalizar as indicações. Emitida ordem e Pt imediata, sendo realizado o desligamento dos fusíveis e reset do bently nevada normalizando as indicação, acompanhado durante a tarde e não apresentou falhas._x000a_Status: Concluído - Disponível"/>
    <m/>
    <s v="Corretiva"/>
    <s v="PN-513201-A"/>
    <s v="BENTLY NEVADA"/>
    <s v="TGs"/>
    <x v="17"/>
    <s v="Controle e Monitoramento"/>
    <s v="RESET NO BENTLY NEVADA"/>
    <d v="2018-03-12T13:00:00"/>
    <d v="2018-03-12T17:30:00"/>
    <d v="2018-02-19T12:00:00"/>
    <n v="4.5"/>
    <n v="504.99999999994179"/>
    <s v="NÃO"/>
    <x v="0"/>
    <s v="NÃO"/>
    <s v="3-Falha na Instrumentação"/>
    <s v="3.1-Falha de Controle"/>
    <x v="2"/>
    <x v="3"/>
    <s v="6-Interferência na Produção"/>
    <m/>
    <n v="509.49999999994179"/>
  </r>
  <r>
    <n v="2018"/>
    <s v="Outubro"/>
    <s v="20/10 - Mecânica:_x000a_OI 2018322321 C-3123701A -Limpeza Filtro(Apoio ISUP)_x000a_OI 2018326316 C-3123701C -Limpeza Filtro(Apoio ISUP)_x000a_Acionado a manutenção por volta das 0h10 com informação da operação da indisponibilidade de recurso do ISUP para atendimento a limpeza dos filtros chapéu de bruxa dos compressores. Assim, foi mobilizada a equipe de mecânica para realizar atividade. Foi incluso nas ordens do ISUP operação de apoio do MI para limpeza dos filtros. Realizado inicialmente a limpeza do filtro compressor A e logo em seguida o do compressor C, em ambos os casos foi verificado que a estrutura do filtro estava íntegra, apresentaram somente uma pequena camada de sujeira característica de fuligem seca oriunda resíduo de tubulação. Equipamentos liberados pela MI por volta das às 04h00 . Após intervenção o compressor A foi colocado em operação com sucesso.  Obs.:TM´s Rodrigo e Sérgio ficaram em interstício até 15h00._x000a_Status: Concluído disponível"/>
    <m/>
    <s v="Corretiva"/>
    <s v="Filtro Y sucção "/>
    <s v="Filtro Y sucção compressor 1 estagio"/>
    <s v="Reciclo"/>
    <x v="11"/>
    <s v="Acessórios Pacote"/>
    <s v="Remoção, limpeza e reinstalação do filtro"/>
    <d v="2018-10-20T01:30:00"/>
    <d v="2018-10-20T04:00:00"/>
    <d v="2018-09-28T20:40:00"/>
    <n v="2.4999999999417923"/>
    <n v="508.83333333337214"/>
    <s v="NÃO"/>
    <x v="0"/>
    <s v="NÃO"/>
    <s v="5-Falha Externa"/>
    <s v="5.1-Obstrução/Bloqueio/Entupimento"/>
    <x v="2"/>
    <x v="3"/>
    <s v="4-Monitoramento Periódico da Condição"/>
    <m/>
    <n v="511.33333333331393"/>
  </r>
  <r>
    <n v="2018"/>
    <s v="Julho"/>
    <s v="PFCEO - Compressor apresenta sobrecarga devido passagem interna nas válvulas e engaxetamento. _x000a__x000a_Em andamento análise da falha pela Eng. MI._x000a_Em paralelo, sendo realizado levantamento de materiais para realização da preventiva do compressor (recomendação NEAC), com possibilidade de execução no mês de setembro caso não existam materiais impeditivos em falta. "/>
    <m/>
    <s v="Corretiva"/>
    <s v="C-123701A"/>
    <s v="C-123701A"/>
    <s v="Reciclo"/>
    <x v="1"/>
    <s v="Compressor"/>
    <s v="Em andamento análise da falha pela Eng. MI"/>
    <d v="2018-07-11T08:00:00"/>
    <d v="2018-08-13T09:29:00"/>
    <d v="2018-06-19T19:00:00"/>
    <n v="793.48333333327901"/>
    <n v="517.00000000011642"/>
    <s v="SIM"/>
    <x v="1"/>
    <s v="NÃO"/>
    <s v="8-Em análise"/>
    <s v="8-Em análise"/>
    <x v="7"/>
    <x v="10"/>
    <s v="9-Sob Demanda"/>
    <m/>
    <n v="1310.4833333333954"/>
  </r>
  <r>
    <n v="2018"/>
    <s v="Setembro"/>
    <s v="26/09 - Mecânica/Analítica_x000a_OI 2018235650 - TG-C - Atuação sistema de fogo &amp; Gas_x000a_Hoje por volta das 11:10h ocorreu o SD do TG-C com acionamento do sistema de fogo e gás do TG-C. Foi realziado a primeira análise e identificado que também ocorreu o disparo de 3 cilindros de CO2 da primeira bateira. Equipe de análitica realizou uma avaliação inicial informando que foi uma detecção real onde ouve atuação dos sensores 28FVE1 e 3, acionamento idêntica a das duas ocerrências anteriaores. Com isso foi emitida ordem e PT imediata para avaliação e correção da falha, sendo realizado em campo verificando e testando os sensores que corresponderam perfeitamente aos testes. Já realizado a substituição dos 3 cilindros de CO2 e iniciado pela mecânica nova investigação para tentar identificar o local que possa estar ocorrendo o ponto de ignição._x000a_Status: Em andamento - Disponível porém sem encontrar a causa real da falha_x000a_28/09 - Mecânica/Analítica_x000a_OI 2018235650 - TG-C Atuação sistema de fogo &amp; Gas_x000a_Hoje foi dado prosseguimento no reaperto geral das conexões do TG-C pela mecânica. Analítica atuou tentando instalar alguns aplicativos no celular Ex que possibilitem que os vídeos gravados na câmera do celular sobrescrevam-se automaticamente, para assim podermos instalar o celular dentro do hood. Amanhã a atividade das duas disciplinas prossegue. Mecânica irá continuar o reaperto e realizar a drenagem inferior da PT, através do acesso à porta lateral traseira do hood. Analítica seguirá trabalhando na instalação de um aplicativo que atenda nossa necessidade. Nosso objetivo será concluir toda a intervenção no TG-C até domingo e realizar uma partida da máquina neste dia, conforme orientação gerencial._x000a_Status: Em andamento - Indisponível"/>
    <m/>
    <s v="Corretiva"/>
    <s v="Em análise"/>
    <s v="Em análise"/>
    <s v="TGs"/>
    <x v="12"/>
    <s v="Fogo e Gás"/>
    <s v="Realizar análise de falha"/>
    <d v="2018-09-26T11:10:00"/>
    <d v="2018-09-30T14:22:00"/>
    <d v="2018-09-25T08:10:00"/>
    <n v="99.199999999953434"/>
    <n v="27"/>
    <s v="SIM"/>
    <x v="1"/>
    <s v="NÃO"/>
    <s v="3-Falha na Instrumentação"/>
    <s v="3.3- Sinal/Indicação/Alarme falso"/>
    <x v="3"/>
    <x v="4"/>
    <s v="6-Interferência na Produção"/>
    <m/>
    <n v="126.19999999995343"/>
  </r>
  <r>
    <n v="2018"/>
    <s v="Abril"/>
    <m/>
    <m/>
    <s v="Corretiva"/>
    <s v="Correia"/>
    <s v="Mancal"/>
    <s v="Ventiladores"/>
    <x v="33"/>
    <s v="Ventilador"/>
    <s v="Substituir mancal"/>
    <d v="2018-04-25T10:30:00"/>
    <d v="2018-07-13T17:00:00"/>
    <d v="2018-04-02T16:30:00"/>
    <n v="1902.5000000000582"/>
    <n v="546"/>
    <s v="NÃO"/>
    <x v="0"/>
    <s v="NÃO"/>
    <s v="2-Falha de Material"/>
    <s v="2.6-Fadiga"/>
    <x v="2"/>
    <x v="3"/>
    <s v="4-Monitoramento Periódico da Condição"/>
    <m/>
    <n v="2448.5000000000582"/>
  </r>
  <r>
    <n v="2018"/>
    <s v="Maio"/>
    <s v="Andaime+Elétrica+Mecânica:_x000a_OM 2017542446 - XV-1621301A Especificação Diâmetro Haste+Chaveta_x000a_Finalizada  a coleta do dimensional da chaveta e da haste e realizada instalação do atuador da válvula, ficando pendente somente teste da válvula que será realizada após finalização da verificação/correção do vazamento de óleo pelo mancal LOA da bomba B-1621301A._x000a_Status: Concluído - Pendente teste"/>
    <m/>
    <s v="Preventiva"/>
    <s v="XV-1621301A"/>
    <s v="Atuador "/>
    <s v="Bombas"/>
    <x v="3"/>
    <s v="Motor"/>
    <s v="COLETAR MEDIDAS PARA CADASTRO SAP"/>
    <d v="2018-05-09T10:00:00"/>
    <d v="2018-05-10T14:00:00"/>
    <d v="2018-04-16T14:00:00"/>
    <n v="28.000000000116415"/>
    <n v="547.99999999988358"/>
    <s v="NÃO"/>
    <x v="1"/>
    <s v="NÃO"/>
    <m/>
    <m/>
    <x v="3"/>
    <x v="4"/>
    <m/>
    <m/>
    <n v="576"/>
  </r>
  <r>
    <n v="2018"/>
    <s v="Outubro"/>
    <s v="28/10 - Instrumentação/Automação_x000a_OI 2018370695 - GE-513201D Falha na Ignição_x000a_Ordem imediata aberta para atuação da equipe de instrumentação, com apoio de automação na verificação da falha de ignição ocorrida por 3x consecutivas durante tentativas de partida do TG-D, após SD geral da UTGCA hoje. Nas 3 tentativas, nenhuma tocha acendia. Foi realizado teste de centelhamento do RIC, respondendo OK. Assim, em avaliação de trends e das partidas, equipe suspeita de falha na válvula de dreno da tocha (20FGTORD) e/ou falha na válvula de ignição (20FGTORI). TMs André e Nobre atuaram a princípio na válvula de dreno, que era a maior suspeita, realizando teste de modulação com apoio do TM Thiago e a mesma não movimentou. TMs abriram a solenóide da válvula e identificaram uma presença muito grande e incomum de água no seu interior. Foi checada também a própria válvula, internamente, e a mesma não apresentou nenhuma anormalidade. Assim, TMs substituíram a solenóide de acionamento por outra que possuíam na oficina. Realizado testes de funcionamento, desta vez com sucesso. Foi acompanhada duas novas tentativas de partida do TG-D, sem sucesso. Nestas tentativas, a sequência de partida estava apresentando um comportamento anormal, no que diz respeito ao tempo de abertura/fechamento do WHRU. Aparentemente este tempo está muito curto e precisará ser estudada uma alteração para ele. Com a entrada do turno da noite, resolvemos tentar uma nova partida e desta vez o TG-D passou com sucesso deste passo. TMs acompanharam a partida e a queima ocorreu com sucesso."/>
    <m/>
    <s v="Corretiva"/>
    <s v="Válvula dreno 20FGTORD"/>
    <s v="solenoíde válvula 20FGTORD"/>
    <s v="TGs"/>
    <x v="15"/>
    <s v="GG-Combustão"/>
    <s v="Substituição de solenoíde da válvula 20FGTORD"/>
    <d v="2018-10-28T09:25:00"/>
    <d v="2018-10-28T19:24:00"/>
    <d v="2018-10-05T09:15:00"/>
    <n v="9.9833333333954215"/>
    <n v="552.16666666668607"/>
    <s v="NÃO"/>
    <x v="0"/>
    <s v="NÃO"/>
    <s v="3-Falha na Instrumentação"/>
    <s v="3.2 - Sem sinal/indicação/alarme"/>
    <x v="2"/>
    <x v="1"/>
    <s v="9-Sob Demanda"/>
    <m/>
    <n v="562.15000000008149"/>
  </r>
  <r>
    <n v="2018"/>
    <s v="Fevereiro"/>
    <s v="2017237894 - C-123102B - Filtro Y do V-123103 obstruído_x000a_Acionado manutenção por volta das 15:30h, devido a operação em sua ronda ter identificado que o V-123103 estar com o LG indicando 100% de nível podendo causar arraste de óleo para o sistema de gás e consequentemente perda de óleo do compressor. Avaliado o compressor e havia a hipótese do filtro estar obstruído ou a check valv estar travada na linha de injeção de óleo do V-123103 para a sucção do primeiro estágio do compressor. Decidido parar o compressor para que atuassemos na falha, removido o filtro Y e encontrado muita sujeira. Realizado limpeza, testado e liberado o compressor as 18:30h. _x000a_"/>
    <m/>
    <s v="Corretiva"/>
    <s v="Filtro Y"/>
    <s v="Filtro Y"/>
    <s v="Propano"/>
    <x v="30"/>
    <s v="Vaso 123102-03"/>
    <s v="Desobstruir fltro"/>
    <d v="2018-02-13T15:30:00"/>
    <d v="2018-02-13T18:30:00"/>
    <d v="2018-01-21T11:30:00"/>
    <n v="3"/>
    <n v="556.00000000011642"/>
    <s v="NÃO"/>
    <x v="0"/>
    <s v="NÃO"/>
    <s v="5-Falha Externa"/>
    <s v="5.1-Obstrução/Bloqueio/Entupimento"/>
    <x v="2"/>
    <x v="3"/>
    <s v="4-Monitoramento Periódico da Condição"/>
    <m/>
    <n v="559.00000000011642"/>
  </r>
  <r>
    <n v="2018"/>
    <s v="Junho"/>
    <s v="27/06 - Mecânica:_x000a_OE 2017368917 - C-123701B - Vazamento pela tampa do compressor (#)_x000a_Acionado manutenção por volta das 11h com informação de vazamento de gás pela tampa do compressor indicando 70% explosividade na região do 2E2P. TM Brazil e Davi avaliaram e identificaram vazamento pelas porcas castelo da válvula de descarga lado externo e nas porcas castelo das tampas de sucção deste mesmo estágio e processo. Ao remover as porcas castelo notou-se que as juntas instalas eram maiores do que o alojamento para seu acentamento e com a dilatação térmica do compressor é que pode ter causado o vazamento, realizado a substituição dos anéis de vedação, pressurizado e liberado o compressor._x000a_Status: Concluído - Operando"/>
    <m/>
    <s v="Corretiva"/>
    <s v="C-123701B Compressor"/>
    <s v="Arruelas de vedação"/>
    <s v="Reciclo"/>
    <x v="7"/>
    <s v="Sistema de Nitrogênio"/>
    <s v="Substituição dos anéis de vedação"/>
    <d v="2018-06-27T13:00:00"/>
    <d v="2018-06-27T17:00:00"/>
    <d v="2018-06-14T15:00:00"/>
    <n v="4.0000000001164153"/>
    <n v="309.99999999994179"/>
    <s v="NÃO"/>
    <x v="0"/>
    <s v="NÃO"/>
    <s v="1-Falha Mecânica"/>
    <s v="1.1-Vazamento"/>
    <x v="9"/>
    <x v="15"/>
    <s v="5-Monitoramento Contínuo da Condição"/>
    <m/>
    <n v="314.00000000005821"/>
  </r>
  <r>
    <n v="2018"/>
    <s v="Agosto"/>
    <s v="18,23,27, 30/08 -Mecânica_x000a_OM 2017941846 TG-B - Serv. Gerais - Retorno de Parada - Remoção e inspeção dos combustores_x000a_Após a remoção dos injetores e discharge Nozzle das câmaras 1, 3 e 7, foi realizado a inspeção e identificado marcas superficiais na no combustor support frame. Porém foi encontrado pequenas erosões no Side Cheek do combustores e realizado o registro fotográfico para o relatório._x000a_Status: Em andamento - Continua 31/08_x000a_31/08 - Mecânica_x000a_OM 2017941846 TG-B - Serv. Gerais - Retorno de Parada - Remoção e inspeção dos combustores_x000a_Após a inspeção, foi instalados todas as discharge Nozzle, os suportes e os injetores. Será realizado o relatório nas próximas semanas._x000a_Status: Concluído- Disponível _x000a_"/>
    <m/>
    <s v="Corretiva"/>
    <s v="GE-513201B"/>
    <s v="GE-513201B"/>
    <s v="TGs"/>
    <x v="13"/>
    <s v="Gerador"/>
    <s v=" Realizado reapertado as abraçadeiras de dentro do hood que suportam as tubulações da bomba do motor de partida; Limpea nos filtros cestos da scavenge L2, L3 e L4."/>
    <d v="2018-08-18T10:00:00"/>
    <d v="2018-09-10T10:30:00"/>
    <d v="2018-07-25T19:00:00"/>
    <n v="552.50000000005821"/>
    <n v="567"/>
    <s v="NÃO"/>
    <x v="0"/>
    <s v="NÃO"/>
    <s v="6-Demais Falhas (Miscelâneas)"/>
    <s v="6-Diversos/Miscelâneas"/>
    <x v="2"/>
    <x v="3"/>
    <s v="6-Interferência na Produção"/>
    <m/>
    <n v="1119.5000000000582"/>
  </r>
  <r>
    <n v="2018"/>
    <s v="Outubro"/>
    <s v="09/10 - Automação+Instrumentação+Andaime:_x000a_OI 2018291287 - GE-513201B- Shutdown por atuação no sensor de vibração da PT 39PTNEY (#)_x000a_Por volta das 05:15h de hoje ocorreu o SD do TG-B por falha no BDN3500 COMMON VIBRATION HIGH SDL e dois segundos após gerou alarme de SD pelo sensor de vibração da PT 39PTNEY (VE-5132604B) com isso gerando SD parcial. Assim que a manutenção chegou no local a falha ainda não havia sido resetada e o sensor já não estava mais em falha. Equipe de instrumentação verificou o instrumento e de primeiro momento não foi identificado falha do instrumento, após algum tempo foi percebido que o instrumento apresentava picos espúrios que podem ter causado a que da do TG-B. Com isso foi elaborada a ARO-2018-0064 e realizado o force do instrumento disponibilizando o TG-B para operação."/>
    <m/>
    <s v="Corretiva"/>
    <s v="PT 39PTNEY (VE-5132604B)"/>
    <s v="Sensor de vibração radial 39PTNEY "/>
    <s v="TGs"/>
    <x v="13"/>
    <s v="Controle e Monitoramento"/>
    <s v="Avaliação e inserção de force - ARO 2018/0064"/>
    <d v="2018-10-09T05:18:00"/>
    <d v="2018-10-09T16:00:00"/>
    <d v="2018-09-10T10:30:00"/>
    <n v="10.699999999953434"/>
    <n v="690.79999999998836"/>
    <s v="SIM"/>
    <x v="1"/>
    <s v="NÃO"/>
    <s v="3-Falha na Instrumentação"/>
    <s v="3.3- Sinal/Indicação/Alarme falso"/>
    <x v="3"/>
    <x v="4"/>
    <s v="6-Interferência na Produção"/>
    <m/>
    <n v="701.49999999994179"/>
  </r>
  <r>
    <n v="2018"/>
    <s v="Setembro"/>
    <s v="24/09 - Instrumentação/Automação_x000a_OM 2017907218 -  Apoio ao retorno da Unidade - UAPO I, II e III, UPCGN II e III_x000a_C-123101B - Com a queda da unidade a IHM do compressor de venda havia ficado com a tela do Windows não conseguindo partir, TM Daniyell foi até o local tentou inserir a senha porém sem sucesso. o TM Danyell voltou a IHM com a senha antiga normalizando a IHM. Concluído disponível"/>
    <m/>
    <s v="Corretiva"/>
    <s v="IHM"/>
    <s v="IHM"/>
    <s v="Vendas"/>
    <x v="26"/>
    <s v="Controle e Monitoramento"/>
    <s v="Realização de login com senha antiga da IHM"/>
    <d v="2018-09-24T13:00:00"/>
    <d v="2018-09-24T15:00:00"/>
    <d v="2018-09-18T03:00:00"/>
    <n v="2.0000000000582077"/>
    <n v="153.99999999994179"/>
    <s v="NÃO"/>
    <x v="0"/>
    <s v="NÃO"/>
    <s v="3-Falha na Instrumentação"/>
    <s v="3.5-Falha no Software"/>
    <x v="10"/>
    <x v="14"/>
    <s v="9-Sob Demanda"/>
    <m/>
    <n v="156"/>
  </r>
  <r>
    <n v="2018"/>
    <s v="Outubro"/>
    <s v="01/10 - Mecânica_x000a_OI 2018235650 - GE-513201C Drenagem e limpeza das tochas (Op. 0110)_x000a_Hoje por volta das 13h, OP foi colocar novamente o TG-C para operar após realizarmos mais alguns ajustes no celular Ex para gravar, mas houve duas falhas seguidas na partida por spread nos termopares da câmara 5. Mobilizada equipe de mecânica, e inserida operação de drenagem e limpeza da tocha nesta OM pelo Sup. Aoki. TM João Vitor realizou a atividade e o TG foi liberado para nova partida. Partida ocorreu com sucesso na segunda tentativa, por volta das 17h00. _x000a_Status: Concluído - Disponível_x000a_"/>
    <m/>
    <s v="Corretiva"/>
    <s v="Câmeras de combustão"/>
    <s v="Câmera 05"/>
    <s v="TGs"/>
    <x v="12"/>
    <s v="Sistema de combustão"/>
    <s v="Limepeza na câmera de combustão"/>
    <d v="2018-10-01T13:00:00"/>
    <d v="2018-10-01T17:00:00"/>
    <d v="2018-09-30T14:22:00"/>
    <n v="4.0000000001164153"/>
    <n v="22.633333333244082"/>
    <s v="NÃO"/>
    <x v="0"/>
    <s v="NÃO"/>
    <s v="1-Falha Mecânica"/>
    <s v="1.6Interferência/Travamento/Emperramento"/>
    <x v="2"/>
    <x v="9"/>
    <s v="9-Sob Demanda"/>
    <m/>
    <n v="26.633333333360497"/>
  </r>
  <r>
    <n v="2018"/>
    <s v="Outubro"/>
    <s v="02/10 - Mecânica/Andaime:_x000a_OE 2018233764 - GE-513201B Subst. câmaras 3 e 8 e Soprar câmaras 1, 2 e 9._x000a_Hoje conforme combinado foi realizado a montagem do pau de carga pela equipe de andaime realizado a sopragem das três câmaras superiores 1,2 e 9, removido as câmaras 3 e 8 para oficina. Na parte da tarde foram montadas duas câmaras sobressalentes limpas e removido o pau de carga. Atividades concluída com sucesso por volta das 17h00. Não tivemos sucesso nas duas primeiras partidas devido a falha WHRU e motor de partida, na terceira tentativa a máquina entrou em operação com sucesso por volta das 19h30, operou em torno de 01h00 em IDLE e foi parada. Acordado com coordenação para assim que planta tiver carga para operar com essa máquina em PREMIX a mesma deve ser colocada em operação e parado o TG-C. Pela avaliação da OP em função do rampap de MXL, essa condição deve ser atendida no final do turno.  _x000a_Status: Concluído - Disponível"/>
    <m/>
    <s v="Corretiva"/>
    <s v="Câmeras de combustão"/>
    <s v="Câmeras de combustão 1,2,3,8 e 9"/>
    <s v="TGs"/>
    <x v="13"/>
    <s v="Sistema de combustão"/>
    <s v="_x000a__x000a_ Realizado a sopragem das três câmaras superiores 1,2 e 9, removido as câmaras 3 e 8 para oficina; montadas duas câmaras sobressalentes limpas e removido o pau de carga. "/>
    <d v="2018-10-10T08:00:00"/>
    <d v="2018-10-10T19:30:00"/>
    <d v="2018-10-09T16:00:00"/>
    <n v="11.499999999941792"/>
    <n v="16.000000000116415"/>
    <s v="NÃO"/>
    <x v="0"/>
    <s v="NÃO"/>
    <s v="1-Falha Mecânica"/>
    <s v="1.6Interferência/Travamento/Emperramento"/>
    <x v="2"/>
    <x v="9"/>
    <s v="9-Sob Demanda"/>
    <m/>
    <n v="27.500000000058208"/>
  </r>
  <r>
    <n v="2018"/>
    <s v="Outubro"/>
    <s v="15/10 - Instrumentação_x000a_OI 2018313281 - M-B-UH-TS-GE-513201B-02 Sobrecarga no motor (#)_x000a_Hoje pela manhã OP iniciou tentativas de partida do TG-B para liberar o TG-C para intervenção de automação nos próximos dias, conforme combinado. No entanto, em 3 tentativas consecutivas de partida, o TG caiu durante a etapa de purga do WHRU, sempre com o alarme de starter crash re-engagement e alarme de sobrecarga no motor no inversor. Em conversa com Eng. Lucas, identificamos que esta situação seria corrigida de forma paliativa da mesma maneira que ocorreu no retorno da parada, com o ajuste manual da tensão no controlador da válvula de controle do fluxo de óleo da bomba de partida (FCV-5132604B). Este procedimento já havia sido realizado pelo Eng. Lucas e Sup. Fazzini no retorno da UTGCA após a parada. O mesmo foi realizado com sucesso pelo TM Hélvio, durante tentativa de partida do TG no início da tarde e o TG foi colocado em operação por volta das 14h30 e passou ao pré-mix sem anormalidades."/>
    <m/>
    <s v="Corretiva"/>
    <s v="Sistema de controle motor de partida"/>
    <s v="Sistema de partida"/>
    <s v="TGs"/>
    <x v="13"/>
    <s v="Sistema de Partida"/>
    <s v="Ajuste manual de rampa de aceleração do motor de partida"/>
    <d v="2018-10-15T13:00:00"/>
    <d v="2018-10-15T15:00:00"/>
    <d v="2018-10-10T19:30:00"/>
    <n v="2.0000000000582077"/>
    <n v="113.49999999994179"/>
    <s v="NÃO"/>
    <x v="0"/>
    <s v="NÃO"/>
    <m/>
    <m/>
    <x v="3"/>
    <x v="4"/>
    <s v="9-Sob Demanda"/>
    <m/>
    <n v="115.5"/>
  </r>
  <r>
    <n v="2018"/>
    <s v="Setembro"/>
    <s v="10/09 - Mecânica G&amp;E:_x000a_OE 2017269608 - C-123701B LUBRIFICADOR B VAZAMENTO ÓLEO_x000a_OE 2018027840 - C-123701A Remoção/Instalação do radiador _x000a_Devido a remoção do radiador do Hydrocon do compressor C-123701B por vazamento deixando o compressor indisponível, foi removido o radiador do Hydrocon do compressor C-123701A e instalado no compressor B deixando disponível._x000a_Status: Concluído - C-123701A Em preventiva / C-123701B - Disponível"/>
    <m/>
    <s v="Corretiva"/>
    <s v="Lubrificador Mecanico"/>
    <s v="Radiador"/>
    <s v="Reciclo"/>
    <x v="7"/>
    <s v="Lubrificação"/>
    <s v="Remoção do radiador do Hydrocon do compressor C-123701A e instalado no compressor B"/>
    <d v="2018-09-01T00:00:00"/>
    <d v="2018-09-10T16:30:00"/>
    <d v="2018-06-27T17:00:00"/>
    <n v="232.5"/>
    <n v="1566.9999999999418"/>
    <s v="NÃO"/>
    <x v="0"/>
    <s v="NÃO"/>
    <s v="1-Falha Mecânica"/>
    <s v="1.4-Deformação"/>
    <x v="2"/>
    <x v="3"/>
    <s v="5-Monitoramento Contínuo da Condição"/>
    <m/>
    <n v="1799.4999999999418"/>
  </r>
  <r>
    <n v="2018"/>
    <s v="Junho"/>
    <s v="Caldeiraria:_x000a_OE 2017503327 C-31213701C - Limpeza de Filtro Chapéu de Bruxa._x000a_OE 2017503407 C-31213701B - Limpeza de Filtro Chapéu de Bruxa._x000a_Hoje formos acionados pela equipe da operação com informação de queda do compressor de reciclo C da adequação em devido ao nível baixo de óleo de lubrificação. A equipe da Semapi foi acionada pela OP e fez a reposição. Após essa intervenção foi tentado nova partida da máquina sem sucesso devido a obstrução nos filtros. Foi tentado também a partida do compressor B que estava disponível como backup também sem sucesso, houve a mesma falha de obstrução nos filtros. Dessa forma, foi mobilizado a equipe CCT para realização da limpeza nos filtros chapéu de bruxa tanto do compressor B quanto do C. Atividade foi concluída com sucesso por volta das 18:30h, deixando as duas máquinas disponíveis para OP._x000a_Obs.: Equipe CCT desmobilizada as 19:00h._x000a_Status: Concluído - disponível"/>
    <m/>
    <s v="Corretiva"/>
    <s v="C-3123701B"/>
    <s v="FILTRO "/>
    <s v="Reciclo"/>
    <x v="18"/>
    <s v="Sucção 1º Estágio"/>
    <s v="LIMPEZA DE FILTRO"/>
    <d v="2018-06-08T12:00:00"/>
    <d v="2018-06-08T19:00:00"/>
    <d v="2018-05-21T16:00:00"/>
    <n v="6.9999999999417923"/>
    <n v="428.00000000005821"/>
    <s v="SIM"/>
    <x v="1"/>
    <s v="NÃO"/>
    <s v="5-Falha Externa"/>
    <s v="5.1-Obstrução/Bloqueio/Entupimento"/>
    <x v="2"/>
    <x v="3"/>
    <s v="6-Interferência na Produção"/>
    <s v="5-Conservação"/>
    <n v="435"/>
  </r>
  <r>
    <n v="2018"/>
    <s v="Agosto"/>
    <s v="03,04,05,06/08 - Caldeiraria+Andaime+Guindaste:_x000a_OM 2017010846 - C-123101B - Relocação de PSV's  PSV-1231209 com a PSV-1231206 / PSV-1231207 com a PSV-1231204 / PSV-1231208A com a PSV-1231205A / PSV-1231208B com a PSV-1231205B_x000a_OM 2017010275 - C-123101C - Relocação de PSV's PSV-1231206 com a PSV-1231209 / PSV-1231204 com a PSV-1231207 / PSV-1231205A com a PSV-1231208A / PSV-1231205B com a PSV-1231208B_x000a_Hoje após a revisão das matrizes e aplicação do libra do campo tivemos a liberação dessas atividades por volta das 10:00h. No entanto, assim foi solto parte dos parafusos das PSV´s menores foi constatado a presença de gás na linha. Nas três PSV´s que foram abertas encontramos a mesma condição. A princípio foi deixado em torno de 45 minutos para se ocorria a despressurização, mas sem sucesso. A equipe operação tentou fazer a alivio por linha vent abaixo, mas o gás está classificando área com risco de paralisar outras frentes de trabalho naquela. Dessa forma, optamos junto a coordenação por parar essa atividade e deixar para verificação mais detalhada pela equipe da noite juntamente com a despressurização total dos trechos. Acredita-se que esse gás possa ser pressão residual interna aos compressores. Além dessa questão tivemos interferência de chuva e simultaneidade com atividade do ISUP. Sendo assim, optamos junto a fiscalização realizarmos essa atividade durante no sábado, saindo dessa interferência e tendo a drenagem das linhas prioridades junto a coordenação. Serão um total de 8 trocas de PSV´s para inversão, sendo quatro menores e quatro maiores que demandarão uso do pau de carga e movimentação de carga. Atividade será realizada em paralelo com atividade da EMED. _x000a_Status: Reprogramada- Previsto para 04/08_x000a_06/08 - Caldeiraria+Andaime:_x000a_OM 2017010846 - C-123101B - Relocação de PSV's  _x000a_OM 2017010275 - C-123101C - Relocação de PSV's  _x000a_Hoje conforme programado foi realizado o torqueamento nas 8 PSV´s dos compressores de venda B e C invertidas na data de ontem. Atividade foi concluída com sucesso por volta das 15:00h. Ficou pendente somente a desmontagem dos paus de carga no campo devido ao mal tempo. Reforçado com planejamento da caldeiraria a inclusão da remoção dos forces físicos das XV´s(208/209) na programação da sem#34  _x000a_Status: concluído- disponível"/>
    <m/>
    <s v="Preventiva"/>
    <s v="PVs"/>
    <s v="PVs"/>
    <s v="Vendas"/>
    <x v="23"/>
    <s v="Acessórios Pacote"/>
    <s v="Recolação e torqueamento de PVs entre os compressores B e C"/>
    <d v="2018-08-03T08:30:00"/>
    <d v="2018-08-06T15:00:00"/>
    <d v="2018-07-03T11:00:00"/>
    <n v="78.500000000058208"/>
    <n v="741.49999999988358"/>
    <s v="NÃO"/>
    <x v="0"/>
    <s v="NÃO"/>
    <s v="7-Manutenção Preventiva"/>
    <s v="7-Manutenção Preventiva"/>
    <x v="4"/>
    <x v="5"/>
    <s v="1-Manutenção Periódica"/>
    <m/>
    <n v="819.99999999994179"/>
  </r>
  <r>
    <n v="2018"/>
    <s v="Fevereiro"/>
    <s v="Instrumentação/Automação/Andaime_x000a_OM 2017376423 - C-123101D Falha partida_x000a_Hoje MI foi acionada pela manhã com o relato de queda do compressor de venda D no turno da noite ocasionada pela atuação do PALL-1231327 (sistema de nitrogênio) que não estava aceitando reset. TMs foram ao local mas não identificaram nenhuma anormalidade. Foram realizados testes na geradora, sem nenhum problema. O que se viu foi uma falha na XV de descarga do compressor que estava fechada e não aceitava abertura para permitir a máquina partir. Foi mobilizada equipe de andaime que confeccionou patamar para acesso à válvula. TMs identificaram então uma falha no retorno de posição da mesma. Realizada a substituição do switch e confirmada funcionalidade OK da válvula. Compressor ficou permissivo porém não foi partido em teste por opção da OP._x000a_Status: Concluído - Disponível"/>
    <m/>
    <s v="Preventiva"/>
    <m/>
    <s v="Micro Swith"/>
    <s v="Vendas"/>
    <x v="5"/>
    <s v="POSICIONADOR"/>
    <s v="Substituir micro swith"/>
    <d v="2018-02-01T00:00:00"/>
    <d v="2018-03-16T15:00:00"/>
    <d v="2017-12-31T23:59:00"/>
    <n v="1047"/>
    <n v="744.01666666672099"/>
    <s v="NÃO"/>
    <x v="1"/>
    <s v="NÃO"/>
    <s v="3-Falha na Instrumentação"/>
    <s v="3.2 - Sem sinal/indicação/alarme"/>
    <x v="2"/>
    <x v="3"/>
    <s v="6-Interferência na Produção"/>
    <m/>
    <n v="1791.016666666721"/>
  </r>
  <r>
    <n v="2018"/>
    <s v="Outubro"/>
    <s v="10/01 - Automação/Elétrica_x000a_OI 2018258840 - C-123101B Falha de comunicação/Sincronismo_x000a_Acionada manutenção hoje por volta das 5h15 para verificação das IHMs dos compressor de venda B e C que estavam com falha. Também havia o relato de falha de comunicação de algumas variáveis de todos os vendas com as ECOS. TM Danilo foi mobilizado e realizou o reset e login com a senha de administrador nas IHMs, solucionando o problema do momento. Com sua saída as 6h30 para treinamento externo, TM Squinca deu continuidade na tarefa e realizou mais algumas correções para normalizar a comunicação com as ECOS. Antes das 7h todos os problemas da já estavam resolvidos e a OP voltou a ter a disponibilidade dos compressores B e C (D está fora pois será raqueteado hoje para NR-13)._x000a_Nas tentativas de partida, houve falha no sincronismo dos dois compressores. Criada operação de elétrica para verificação, porém OP conseguiu colocar o compressor de venda B para operar quando a equipe se dirigia para atuação._x000a_OBS: TM Danilo atuou das 05h15 até aproximadamente 06h30._x000a_Status: Concluído - Disponível"/>
    <m/>
    <s v="Corretiva"/>
    <s v="IHM"/>
    <s v="IHM"/>
    <s v="Vendas"/>
    <x v="26"/>
    <s v="Controle e Monitoramento"/>
    <s v="Reset na IHM"/>
    <d v="2018-10-01T06:00:00"/>
    <d v="2018-10-01T07:00:00"/>
    <d v="2018-09-24T15:00:00"/>
    <n v="0.99999999994179234"/>
    <n v="159"/>
    <s v="SIM"/>
    <x v="1"/>
    <s v="NÃO"/>
    <s v="3-Falha na Instrumentação"/>
    <s v="3.5-Falha no Software"/>
    <x v="6"/>
    <x v="16"/>
    <s v="6-Interferência na Produção"/>
    <m/>
    <n v="159.99999999994179"/>
  </r>
  <r>
    <n v="2018"/>
    <s v="Fevereiro"/>
    <s v="Hoje por volta das 18:15h tivemos a queda do TGA devido a falha de posição da metering secundária, com isso foi realizado tentativa de partida do TGB com sucesso. Porém, por volta das 19:45h houve evento de ESD 3 parando toda unidade. Foram mobilizados equipes de elétrica e automação para apoio. Verificamos que falha que derrubou o TGB foi devido a atuação da central de fogo e gás do TGB por conta do detector de gás do vent do hood(71GPEV02), esse evento acabou derrubando o TGB e logo em seguida tivemos a queda do TGD por spread na câmara 2. Devido ao cenário de shutdown geral foram mobilizados os plantões da manutenção Eng. Mure, Lucas, Sup. Fazzini  e coordenador Gustavo para apoio no restabelecimento da unidade. Por volta das 21:00h retornamos em operação com TGD e TGC, ficando TGB e TGA indisponíveis para atuação da manutenção em 08/02. "/>
    <m/>
    <s v="Corretiva"/>
    <s v="GE-513201A"/>
    <s v="Câmara de combustão"/>
    <s v="TGs"/>
    <x v="17"/>
    <s v="GG-Combustão"/>
    <m/>
    <d v="2018-02-08T18:15:00"/>
    <d v="2018-02-08T21:00:00"/>
    <d v="2018-01-07T10:00:00"/>
    <n v="2.7500000000582077"/>
    <n v="776.25"/>
    <s v="SIM"/>
    <x v="1"/>
    <s v="SIM"/>
    <s v="3-Falha na Instrumentação"/>
    <m/>
    <x v="2"/>
    <x v="7"/>
    <s v="6-Interferência na Produção"/>
    <m/>
    <n v="779.00000000005821"/>
  </r>
  <r>
    <n v="2018"/>
    <s v="Fevereiro"/>
    <s v="03.02.2018 2017194812 - B-540002B falha na partida_x000a_Hoje durante realização de teste na bomba de inundação das esferas, OP relatou dificuldade em partir, relacionada ao sistema de arrefecimento. Verificado que havia a falha de alta temperatura do sistema que não aceitava reset. Também foi constatado baixo nível no fluido de selagem. Sendo assim, aberta OM imediata para atuação. Feita reserva de 20l de fluido de arrefecimento e completado nível pela mecânica. Também foi identificada que a chave de nível baixo do sistema de arrefecimento LSL-5420302 está em falha. Como os TMs de instrumentação esavam na atividade do LIT-112, TM Marcelinho e os TMs de mecânica tentaram reapertar os terminais, limpar contatos mas não tiveram sucesso. Assim, foi acertado com a OP que iremos continuar a atuação com a instrumentação amanhã._x000a_Status: Em andamento - Indisponível_x000a_05.02.2018 2017194812 - B-540002B falha na partida_x000a_Hoje demos andamento na avaliação da falha da bomba de injeção de agua das esferas. Confirmados junto à automação que os sensores do motor diesel LSL-5420-302 (Nível do radiador; TSH-5420-301 (Temperatura água arrefecimento); PSL-5420-304 Pressão óleo lubrificante), não impedem o motor de partir, todos são somente alarmes. Com isso, foi mobilizamos a equipe de mecânica e caldeiraria para desacoplamento do motor com intuito de rodar a bomba em vazio, pois em condição normal ele não opera por mais de 3 minutos por não existe linha de retorno para tanque dificultando dessa forma qualquer tipo de teste. Feito o desacoplamento a bomba tivemos um pouco de dificuldade para entrar em operação, sendo necessário atuação pela mecânica no injetor de diesel manual no motor. Durante esse bombeamento foi observado a presença de bastante ar na linha o que possivelmente era o que estava ocasionando na falha na partida. Feito isso, a bomba entrou em operação com sucesso, foi realizado tanto testes de partida em local quanto remoto todos com sucesso, o motor rodou em vazio em torno de uns 10 minutos mantendo bem rotação. Após a conclusão dos testes foi realizado reinstalação do acoplamento e liberado o equipamento para operação._x000a_Equipe de operação sinalizou de falha na botoeira do painel que está gerando acionamento da buzina, foi solicitado abertura de nota para tratamento em fluxo normal da manutenção._x000a_Obs.: Equipe da CCT desmobilizada às 19:30h._x000a_Status: Concluído - disponíve"/>
    <m/>
    <s v="Corretiva"/>
    <s v="B-540002B"/>
    <s v="LSL-5420302"/>
    <s v="Bombas"/>
    <x v="19"/>
    <s v="Arrefecimento"/>
    <s v="Substituir chave"/>
    <d v="2018-02-03T09:35:00"/>
    <d v="2018-02-05T19:55:00"/>
    <d v="2017-12-31T23:59:00"/>
    <n v="58.333333333313931"/>
    <n v="801.60000000003492"/>
    <s v="NÃO"/>
    <x v="1"/>
    <s v="NÃO"/>
    <s v="3-Falha na Instrumentação"/>
    <s v="3.3- Sinal/Indicação/Alarme falso"/>
    <x v="2"/>
    <x v="3"/>
    <s v="2-Teste Funcional"/>
    <m/>
    <n v="859.93333333334886"/>
  </r>
  <r>
    <n v="2018"/>
    <s v="Fevereiro"/>
    <s v="2017159328 B-123101-B bomba de MEG_x000a_Hoje conforme programado foi realizado intervenção no cabeçote dois da bomba MEG B da UAPO I que estava apresentando vazamento, em campo os técnicos não encontraram nenhum tipo de dano aparente no diafragma, anéis de vedação e ou tampouco no parafuso de fixação. Todas as peças aparentemente estavam ok. Porém, por desencargo foi substituído o diafragma. Amanhã prossegue atividade de alinhamento e reinstalação dos spools.                         26.02.2018 Após o aparelho de alinhamento estar carregado e a liberação da PT, foi iniciado o alinhamento do conjunto Stroker 2 - Stroker 3._x000a__x000a_Foram executados os ajustes no conjunto e realizada nova leitura:_x000a__x000a_Stroker 2 - stroker 3:_x000a__x000a_Vertical:_x000a_-0,01 Axial_x000a_+0,06 Radial_x000a__x000a_Horizontal:_x000a_+0,01 Axial_x000a_-0,09 Radial_x000a__x000a_Finalizada a atividade de alinhamento, o equipamento foi entregue para operação._x000a_"/>
    <m/>
    <s v="Corretiva"/>
    <s v="B-123101B"/>
    <s v="Anel elástico "/>
    <s v="Bombas"/>
    <x v="21"/>
    <m/>
    <s v="Substituir anel elástico"/>
    <d v="2018-02-19T08:30:00"/>
    <d v="2018-02-26T16:34:00"/>
    <d v="2018-01-16T15:30:00"/>
    <n v="176.06666666676756"/>
    <n v="808.99999999988358"/>
    <s v="NÃO"/>
    <x v="1"/>
    <s v="NÃO"/>
    <s v="1-Falha Mecânica"/>
    <s v="1.1-Vazamento"/>
    <x v="2"/>
    <x v="3"/>
    <s v="4-Monitoramento Periódico da Condição"/>
    <m/>
    <n v="985.06666666665114"/>
  </r>
  <r>
    <n v="2018"/>
    <s v="Abril"/>
    <s v="2017159328 B-123101-B bomba de MEG_x000a_Hoje conforme programado foi realizado intervenção no cabeçote dois da bomba MEG B da UAPO I que estava apresentando vazamento, em campo os técnicos não encontraram nenhum tipo de dano aparente no diafragma, anéis de vedação e ou tampouco no parafuso de fixação. Todas as peças aparentemente estavam ok. Porém, por desencargo foi substituído o diafragma. Amanhã prossegue atividade de alinhamento e reinstalação dos spools.                         26.02.2018 Após o aparelho de alinhamento estar carregado e a liberação da PT, foi iniciado o alinhamento do conjunto Stroker 2 - Stroker 3._x000a__x000a_Foram executados os ajustes no conjunto e realizada nova leitura:_x000a__x000a_Stroker 2 - stroker 3:_x000a__x000a_Vertical:_x000a_-0,01 Axial_x000a_+0,06 Radial_x000a__x000a_Horizontal:_x000a_+0,01 Axial_x000a_-0,09 Radial_x000a__x000a_Finalizada a atividade de alinhamento, o equipamento foi entregue para operação._x000a_"/>
    <m/>
    <s v="Corretiva"/>
    <s v="B-123101B"/>
    <s v="Anel elástico "/>
    <s v="Bombas"/>
    <x v="21"/>
    <m/>
    <s v="Substituir anel elástico"/>
    <d v="2018-04-02T15:00:00"/>
    <d v="2018-04-17T16:57:00"/>
    <d v="2018-02-26T16:34:00"/>
    <n v="361.95000000006985"/>
    <n v="838.43333333329065"/>
    <s v="NÃO"/>
    <x v="1"/>
    <s v="NÃO"/>
    <s v="1-Falha Mecânica"/>
    <s v="1.1-Vazamento"/>
    <x v="2"/>
    <x v="3"/>
    <s v="4-Monitoramento Periódico da Condição"/>
    <m/>
    <n v="1200.3833333333605"/>
  </r>
  <r>
    <n v="2018"/>
    <s v="Setembro"/>
    <s v="14/09 -Automação/Instrumentação:_x000a_OM 2017907218 -  - Apoio ao retorno da Unidade_x000a_C-123701B - Realizado algumas tentativas de partida do compressor sem sucesso por falha no motor principal, os operadores identificaram que o disjuntor não estava com indicação de disjuntor inserido orientado os operadores para remover e inserir o disjuntor que no passado tivemos uma falha parecida com a inserção do disjuntor que indicava falha na partida, após a extração e inserção do disjuntor normalizou a indicação de disjuntor inserido. Realizamos mais uma tentativa sem sucesso apresentando a mesma falha. Deveremos atuar com o retorno a equipe de elétrica pela manhã._x000a_Status: Indisponível_x000a_15/09 - Elétrica_x000a_OM 2018038599 - Elétrica - Apoio ao retorno da Unidade_x000a_C-123701B: Com as falhas de partida do compressor de reciclo B ocorridas no turno da noite, hoje mobilizamos TMs Flaviano e Rodney para verificar o que estava acontecendo. Sem grandes dificuldades, equipe identificou que o TP que detecta tensão na barra do painel estava extraído. Realizada a inserção e tentada nova partida do compressor, que foi realizada com sucesso. Compressor segue em operação desde o início da tarde de hoje, sem anormalidades._x000a_Status: Concluído - Operando"/>
    <m/>
    <s v="Corretiva"/>
    <s v="M-C-123701B"/>
    <s v="M-C-123701B"/>
    <s v="Reciclo"/>
    <x v="7"/>
    <s v="Motor"/>
    <s v=" Realização de inserção de tensão na barra do painel"/>
    <d v="2018-09-14T08:00:00"/>
    <d v="2018-09-18T21:00:00"/>
    <d v="2018-09-10T16:30:00"/>
    <n v="108.99999999994179"/>
    <n v="87.500000000058208"/>
    <s v="NÃO"/>
    <x v="0"/>
    <s v="NÃO"/>
    <s v="4-Falha Elétrica"/>
    <s v="4.3-Sem energia"/>
    <x v="2"/>
    <x v="0"/>
    <s v="9-Sob Demanda"/>
    <m/>
    <n v="196.5"/>
  </r>
  <r>
    <n v="2018"/>
    <s v="Fevereiro"/>
    <s v="2017198772 - VE-P-3123113-5 - Instalar Correias/Alinhar/Tensionar_x000a_Hoje tivemos atuação conjunta da equipe de andaime e mecânica para recomposição do ventilador do P-5 da UAPO III, essas atividades foram tratada como imediata devido a indisponibilidade de três ventiladores simultaneamente 4, 5 e 6 devido queda/rompimento de correias. Após a conclusão da montagem de andaime a mecânica verificou que três das correias das cinco estavam soltas no P-5, com pouco de desgaste, mas integradas, as polias também não apresentavam desgaste significativo. Possivelmente pode ocorrido a queda em função de falta do tensionamento. As correias foram reposicionadas, alinhadas e tensionadas novamente. Devido ao tardar do horário ficou para amanhã o teste funcional antes da  liberação. Foi acordado com equipe de mecânica solicitar o apoio da equipe de preditiva para uso do equipamento novo para conferência do alinhamento.   _x000a_Status: Concluído - Pendente teste funcional"/>
    <m/>
    <s v="Corretiva"/>
    <s v="CORREIA"/>
    <s v="Correia"/>
    <m/>
    <x v="34"/>
    <s v="VENTILADOR"/>
    <s v="Substituir da correia"/>
    <d v="2018-02-06T13:00:00"/>
    <d v="2018-02-08T11:00:00"/>
    <d v="2017-12-31T23:59:00"/>
    <n v="46.000000000116415"/>
    <n v="877.01666666666279"/>
    <s v="SIM"/>
    <x v="1"/>
    <s v="NÃO"/>
    <s v="1-Falha Mecânica"/>
    <s v="1.5-Afrouxamento/Perda de Torque"/>
    <x v="2"/>
    <x v="3"/>
    <s v="6-Interferência na Produção"/>
    <m/>
    <n v="923.0166666667792"/>
  </r>
  <r>
    <n v="2018"/>
    <s v="Abril"/>
    <s v="OM 2017310915-  C-123101D- Inserir Force Físico XV-214_x000a_Conforme programado foi realizado o force da XV-214 e liberado o compressor para a ISUP instalar a check valv. Leonardo Sampaio informou a conclusão pelo ISUP as 16:40h e negociado com a coordenação de operação a remoção deste force amanhã no primeiro horário._x000a_Status: Concluído – Indisponível_x000a_"/>
    <m/>
    <s v="Corretiva"/>
    <s v="C-123101D"/>
    <s v="Selo mecânico"/>
    <s v="Vendas"/>
    <x v="5"/>
    <s v="Compressor"/>
    <s v="Instalação de check valve descarga compressor"/>
    <d v="2018-04-25T08:00:00"/>
    <d v="2018-04-27T10:00:00"/>
    <d v="2018-03-19T14:30:00"/>
    <n v="49.999999999883585"/>
    <n v="881.50000000011642"/>
    <s v="NÃO"/>
    <x v="0"/>
    <s v="NÃO"/>
    <s v="5-Falha Externa"/>
    <s v="5-Influência Externa"/>
    <x v="9"/>
    <x v="13"/>
    <s v="2-Teste Funcional"/>
    <m/>
    <n v="931.5"/>
  </r>
  <r>
    <n v="2018"/>
    <s v="Fevereiro"/>
    <s v="2017198828 - VE-P-3123113-6 - Instalar Correias/Alinhar/Tensionar_x000a_Equipe de andaime concluiu a montagem do patamar de acesso para intervenção no ventilador. Amanhã teremos a intervenção pela mecânica logo a liberação do P-3123113-5. _x000a_Status: Andamento - Continua 07/02."/>
    <m/>
    <s v="Corretiva"/>
    <s v="CORREIA"/>
    <s v="Correia"/>
    <m/>
    <x v="35"/>
    <s v="VENTILADOR"/>
    <s v="Ajustar da correia"/>
    <d v="2018-02-07T10:00:00"/>
    <d v="2018-02-09T11:00:00"/>
    <d v="2017-12-31T23:59:00"/>
    <n v="49.000000000116415"/>
    <n v="898.01666666666279"/>
    <s v="SIM"/>
    <x v="1"/>
    <s v="NÃO"/>
    <s v="1-Falha Mecânica"/>
    <s v="1.5-Afrouxamento/Perda de Torque"/>
    <x v="2"/>
    <x v="3"/>
    <s v="6-Interferência na Produção"/>
    <m/>
    <n v="947.0166666667792"/>
  </r>
  <r>
    <n v="2018"/>
    <s v="Maio"/>
    <s v="Instrumentação+ISUP:_x000a_OM 2017310606 C-123101E - Substituição Checks Valve+Inserção/remoção force físico na XV-215_x000a_Hoje conforme programado tivemos atuação conjunta da instrumentação e AZT no compressor de venda &quot;E&quot;. Foi realizado logo no início da manhã pela instrumentação a inserção no force na XV-217. O compressor foi entregue ao AZT as 09:30h que atuou na substituição dos spools pelas check valve de sucção e descarga, essa atividade terminou por volta das 16:00h quando houve acionamento da MI para remoção do force da XV. O TM Hélvio realizou a remoção do force na XV-215 por volta das 18:00h o compressor entregue para operação. _x000a_A equipe de turno da noite realizará a remoção do libra juntamente com teste de pressurização com apoio do SMS para se há algum indício de vazamento. _x000a_Obs.: No entanto, por volta das 16:30h tivemos a informação da equipe operação que ontem durante a parada normal dessa máquina para aplicação do libra tivemos comportamento estranho na máquina. Após a comando de parada normal através da IHM o motor não parou ficando com corrente constante em 10A, juntamente com as válvulas de sucção e descarga abertas, foi então batido a botoeira de emergência e escutado um barulho característico de metal moendo, conforme relatos da operadora Stefânia. Sendo assim, foi acordado com a coordenação que amanhã quando da realização dos testes funcionais nessa máquinas será realizado análise prévia no campo pela GE. Será gerado ordem imediata para essa finalidade._x000a_Status: Concluído - disponível (Pendente testes funcionais)."/>
    <m/>
    <s v="Corretiva"/>
    <s v="C-123101E"/>
    <m/>
    <s v="Vendas"/>
    <x v="14"/>
    <s v="Compressor"/>
    <s v="Instalação de check valve descarga compressor"/>
    <d v="2018-05-09T16:00:00"/>
    <d v="2018-05-09T18:00:00"/>
    <d v="2018-04-25T14:00:00"/>
    <n v="2.0000000000582077"/>
    <n v="337.99999999988358"/>
    <s v="NÃO"/>
    <x v="0"/>
    <s v="NÃO"/>
    <s v="5-Falha Externa"/>
    <s v="5-Influência Externa"/>
    <x v="9"/>
    <x v="13"/>
    <s v="2-Teste Funcional"/>
    <m/>
    <n v="339.99999999994179"/>
  </r>
  <r>
    <n v="2018"/>
    <s v="Outubro"/>
    <s v="06/10 - Mecânica:_x000a_OE 2018267446 GE-513201C - Sopragem Câmaras _x000a_Hoje tivemos realização de atividade extraprogramada para mecânica para sopragem das três câmaras superiores do TG-D (1, 2 e 9) juntamente com a drenagem das câmaras inferiores. Atividade concluída com êxito por volta das 15h30. Com essa última etapa entregamos a máquina em definitivo para operação sem restrições de operação em PREMIX. A máquina segue disponível como backup da unidade._x000a_Status: Concluído- disponível"/>
    <m/>
    <s v="Corretiva"/>
    <s v="Câmeras de combustão"/>
    <s v="Câmera 1,2 e 9"/>
    <s v="TGs"/>
    <x v="12"/>
    <s v="Sistema de combustão"/>
    <s v="Foram soprados, utilizando N2, os injetores secundários e primário das câmaras 1, 2 e 9._x000a_Foi soprado, também utilizando N2, a tubulação do &quot;manifold&quot; secundário de gás. O N2 foi injetado a montante da &quot;metering secundária&quot;Calibração dos transmissores PT -5132633(63QGBA) "/>
    <d v="2018-10-06T09:00:00"/>
    <d v="2018-10-06T15:30:00"/>
    <d v="2018-10-01T17:00:00"/>
    <n v="6.5000000000582077"/>
    <n v="111.99999999994179"/>
    <s v="NÃO"/>
    <x v="0"/>
    <s v="NÃO"/>
    <s v="1-Falha Mecânica"/>
    <s v="1.6Interferência/Travamento/Emperramento"/>
    <x v="2"/>
    <x v="9"/>
    <s v="8-Manutenção Corretiva"/>
    <m/>
    <n v="118.5"/>
  </r>
  <r>
    <n v="2018"/>
    <s v="Outubro"/>
    <s v="Automação+Instrumentação:_x000a_OI 2018297924 - C-123102A - Falha nos sensores de vibração e deslocamento axial. (#)_x000a_Acionado manutenção por volta das 11:00h devido a queda do compressor C-123102A devido atuação do sensor ZAHH-1231506A do motor elétrico lado LOA, após realizado o force no sensor 506A, foi tentado nova partida do compressor sendo atuado o sensor de deslocamento axial do compressor ZEA-1231500A. Emitida ordem e Pt imediata para verificação da integridade do sensor do compressor ZEA-1230500A, TM's Menezes e Martins foram até o local realizando a verificação do sensor ZEA-1230500A onde a primeiro momento não foi identificado falha, para confirmar que o sensor não estava em falha realizaram a inversão dos cabos e a falha alterou para o sensor ZEA-1230501A, ainda para reafirmar que o sensor estava OK foi invertido todo o sensor do 500A pelo 501A confirmando que a indicação é real que houve o deslocamento do eixo do compressor. Em breve análise pelo coord. de grandes máquinas Gustavo, a queda do compressor já obteve uma parada anormal referente ao deslocamento axial do compressor e quando realizada a partida em torno de 39 minutos após a queda a condição do deslocamento axial do eixo piorou. Planejamento segue delineando a ordem para raqueteamento do compressor ainda em 11/10 e abertura do compressor e verificação do passeio axial do compressor no dia 12/10, sendo já confirmado a mobilização da Mycom para a partir de 12/10."/>
    <m/>
    <s v="Corretiva"/>
    <s v="Compressor"/>
    <s v="Compressor"/>
    <s v="Propano"/>
    <x v="6"/>
    <s v="Compressor"/>
    <s v="Realizado medição de passeio e constatado falha do compressor. "/>
    <d v="2018-10-10T10:22:00"/>
    <d v="2018-11-30T23:59:59"/>
    <d v="2018-09-27T18:00:00"/>
    <n v="1237.633055555576"/>
    <n v="304.3666666665813"/>
    <s v="SIM"/>
    <x v="1"/>
    <s v="NÃO"/>
    <m/>
    <m/>
    <x v="3"/>
    <x v="4"/>
    <s v="6-Interferência na Produção"/>
    <m/>
    <n v="1541.9997222221573"/>
  </r>
  <r>
    <n v="2018"/>
    <s v="Outubro"/>
    <s v="16/10 - Andaimes/Instrumentação_x000a_OI 2018318239 - SDV-1231502C Falha de posicionamento (C-123102C) (#)_x000a_Acionada MI as 6h00 de hoje com a informação de que SDV-502C do compressor de propano C estava indicando falha de posição, impedindo a partida do compressor. O mesmo veio a cair durante a madrugada e a SDV apresentou falha no momento de tentar uma nova partida. Acionado TM Hélvio e criada esta OM Imediata, porém foi identificada necessidade de montagem de andaimes. Assim, no primeiro horário, foi contatado Sup. Erick Raia para mobilizar equipe de montadores. Andaimes ficaram prontos por volta das 10h30 e TM Hélvio iniciou sua atuação. Foi verificado dano na solenóide e realizada troca do reparo. Substituída também a bobina. Equipamento foi liberado por volta das 14h e realizada tentativa de partida sem sucesso pela OP. Houve nova falha, desta vez na SDV-503C. OP esperou o tempo de contagem para nova partida e tentou outra vez colocar o compressor para operar, mais uma vez sem sucesso, pela mesma falha. Aberta OI 2018321616 abaixo para tratamento._x000a_Status: Concluído _x000a_OBS: TM Hélvio foi mobilizado a partir das 06h de hoje."/>
    <m/>
    <s v="Corretiva"/>
    <s v="SDV-1231502C"/>
    <s v="SDV-1231503C"/>
    <s v="Propano"/>
    <x v="9"/>
    <s v="Acessórios Pacote"/>
    <s v="Substituição de kit de reparo de válvula - solenoíde"/>
    <d v="2018-10-16T01:26:00"/>
    <d v="2018-10-17T13:05:00"/>
    <d v="2018-10-12T09:00:00"/>
    <n v="35.650000000081491"/>
    <n v="88.433333333290648"/>
    <s v="SIM"/>
    <x v="1"/>
    <s v="NÃO"/>
    <m/>
    <m/>
    <x v="3"/>
    <x v="4"/>
    <s v="6-Interferência na Produção"/>
    <m/>
    <n v="124.08333333337214"/>
  </r>
  <r>
    <n v="2018"/>
    <s v="Outubro"/>
    <s v="29/10 - Instrumentação/Engenharia_x000a_OE 2018379963 - GE-513201C Queda Durante Passagem ao Pré-mix_x000a_Hoje Sup. Fazzini e Eng. Lucas trabalharam na análise do comportamento anormal do TG-C experimentado ontem. Foi proposta a verificação/calibração dos instrumentlos PT-5132647-C e PT-5132649-C, alem da drenagem / sopraqem das linhas para verificação da presença de liquido. Assim, foi criada esta Ordem Extra-programada para execução da tarefa amanhã."/>
    <m/>
    <s v="Corretiva"/>
    <s v="PT&quot;s 5132-647C e 649C"/>
    <s v="Não encontrado"/>
    <s v="TGs"/>
    <x v="12"/>
    <s v="Controle e Monitoramento"/>
    <s v="Verificação geral dos instrumentos de pressão GG e implementação de damping nos seguintes instrumentos: - 63GG305-1;_x000a_- 63GG305-2;_x000a_- 63FGCS;_x000a_- 63FGCM:_x000a_- 63FGPS;_x000a_- 63FGPM;_x000a_- 63FGSS;_x000a_- 63FGSM."/>
    <d v="2018-10-28T10:20:00"/>
    <d v="2018-10-28T10:56:00"/>
    <d v="2018-10-06T15:30:00"/>
    <n v="0.6000000000349246"/>
    <n v="522.83333333325572"/>
    <s v="NÃO"/>
    <x v="0"/>
    <s v="NÃO"/>
    <s v="3-Falha na Instrumentação"/>
    <s v="3.3- Sinal/Indicação/Alarme falso"/>
    <x v="6"/>
    <x v="2"/>
    <s v="9-Sob Demanda"/>
    <m/>
    <n v="523.43333333329065"/>
  </r>
  <r>
    <n v="2018"/>
    <s v="Maio"/>
    <s v="GE+Automação:_x000a_OI 2017596160 C-123101E - Verificar condição anormal (#)_x000a_OM 2017310606 C-123101E - Teste funcional do compressor_x000a_Anderson da GE iniciou avaliação do compressor C-123101E da condição anormal do compressor durante a parada do compressor para instalação da check valv, o Anderson da GE verificou que os os valores de vibração e temperatura do compressor estavam OK e a princípio não foi identificou anormalidade. Outro ponto avaliado foi a questão do compressor não ter parado quando solicitado via a sequência normal de parada do compressor onde foi paralisado através da botoeira de emergência, foi realizado os testes de comando de desliga via PLC e no físico e funcionaram perfeitamente. Amanhã o Anderson ficou de avaliar a versão da lógica instalada no compressor E para analisar uma possível desatualização ou erro na lógica. Também foi realizada a pressurização do compressor e apresentou vazamento pelo flange da check valv, a AZT atuará amanhã no retorqueamento dos estojos._x000a_Status: Em andamento - Indisponível"/>
    <m/>
    <s v="Corretiva"/>
    <s v="C-123101E"/>
    <m/>
    <s v="Vendas"/>
    <x v="14"/>
    <m/>
    <m/>
    <d v="2018-05-10T08:00:00"/>
    <d v="2018-05-11T16:00:00"/>
    <d v="2018-05-09T18:00:00"/>
    <n v="31.999999999883585"/>
    <n v="14.000000000058208"/>
    <s v="NÃO"/>
    <x v="0"/>
    <s v="NÃO"/>
    <m/>
    <m/>
    <x v="3"/>
    <x v="4"/>
    <m/>
    <m/>
    <n v="45.999999999941792"/>
  </r>
  <r>
    <n v="2018"/>
    <s v="Outubro"/>
    <s v="TG-B: Duas tentativas perdidas por falha de sobrecarga no motor de partida, durante purga do WHRU, com o sinal de SD por &quot;stater crash reengagement&quot;. Verificado nos trends que a rotação NH estava muito elevada, em torno de 3200 RPM, quando deveria ficar por volta de 3000 RPM. Mobilizado TM André para fazer o ajuste manual da tensão no controlador da válvula de controle do fluxo de óleo da bomba de partida (FCV-5132604B). Feito ajuste, porém a máquina caiu novamente por uma diferença no tempo de purga com relação ao watchdog. Não sabemos o motivo, porém pode ter alguma relação com o ajuste da FCV. Realizada mais uma tentativa, também com o ajuste manual da válvula e desta vez o TG entrou em operação sem problemas._x000a_Status: TG-B disponível - Operando"/>
    <m/>
    <s v="Corretiva"/>
    <s v="FCV-5132604B"/>
    <s v="Falha controle de velocidade do motor de partida"/>
    <s v="TGs"/>
    <x v="13"/>
    <s v="Sistema de partida"/>
    <s v="Ajuste manual de rampa de aceleração do motor de partida"/>
    <d v="2018-10-28T09:08:00"/>
    <d v="2018-10-28T11:01:00"/>
    <d v="2018-10-15T15:00:00"/>
    <n v="1.8833333331858739"/>
    <n v="306.1333333334187"/>
    <s v="NÃO"/>
    <x v="0"/>
    <s v="NÃO"/>
    <s v="3-Falha na Instrumentação"/>
    <s v="3.4-Fora de ajuste"/>
    <x v="6"/>
    <x v="2"/>
    <s v="9-Sob Demanda"/>
    <m/>
    <n v="308.01666666660458"/>
  </r>
  <r>
    <n v="2018"/>
    <s v="Março"/>
    <s v="Mecânica G&amp;E:_x000a_OI 2017410448 B-540002B Vazamento diesel_x000a_Hoje durante a realização preventiva pela mecânica na bomba diesel de injeção da água nas esferas, por volta das 14:00h foi identificado vazamento de diesel pela mangueira de injeção de combustível no motor. Por se tratar de equipamento de segurança e vazamento de produto inflamável, foi gerado ordem imediata. Foi necessário aplicar novo libra no equipamento pois anterior na preventiva não previa intervenção no sistema de diesel. Após a troca do libra foi cortado um pequeno trecho da mangueira que estava rasgada e reinstalado a mesma reposicionado as abraçadeiras. Feito isso, foi sanando o vazamento. Equipamento foi testado e liberado para operação às 18:30h _x000a_Status: Concluído - operand"/>
    <m/>
    <s v="Corretiva"/>
    <s v="B-540002B"/>
    <s v="Mangueira"/>
    <s v="Bombas"/>
    <x v="19"/>
    <s v="Injeção de combustível"/>
    <s v="Cortar parte furada da mangueira"/>
    <d v="2018-03-23T14:00:00"/>
    <d v="2018-03-23T16:00:00"/>
    <d v="2018-02-05T19:55:00"/>
    <n v="1.9999999998835847"/>
    <n v="1098.0833333334303"/>
    <s v="NÃO"/>
    <x v="1"/>
    <s v="NÃO"/>
    <s v="1-Falha Mecânica"/>
    <s v="1.1-Vazamento"/>
    <x v="2"/>
    <x v="3"/>
    <s v="1-Manutenção Periódica"/>
    <m/>
    <n v="1100.0833333333139"/>
  </r>
  <r>
    <n v="2018"/>
    <s v="Outubro"/>
    <s v="Instrumentação:_x000a_OM 2018266305 - C-123101B Corrigir falha no booster_x000a_Conforme programado foi verificado o funcionamento do booster, após a realização de diversos testes não foram encontradas falhas em seu funcionamento._x000a_Status: Concluído - Disponível"/>
    <m/>
    <s v="Corretiva"/>
    <s v="Booster"/>
    <s v="Booster"/>
    <s v="Vendas"/>
    <x v="26"/>
    <s v="Selagem"/>
    <s v="Repartida do equipamento"/>
    <d v="2018-10-10T13:00:00"/>
    <d v="2018-10-10T15:00:00"/>
    <d v="2018-10-01T07:00:00"/>
    <n v="2.0000000000582077"/>
    <n v="222"/>
    <s v="NÃO"/>
    <x v="0"/>
    <s v="NÃO"/>
    <m/>
    <m/>
    <x v="3"/>
    <x v="4"/>
    <s v="9-Sob Demanda"/>
    <m/>
    <n v="224.00000000005821"/>
  </r>
  <r>
    <n v="2018"/>
    <s v="Setembro"/>
    <s v="06/09 - Elétrica:_x000a_OM  2016064944 C-513401F Substituição Transformador de Comando_x000a_Conforme programado foi realizado a instalação do transformador de comando do compressor sendo finalizada todas as pendências impeditivas para operar o compressor. Agora vamos programar a remoção dos cabos do compressor alugado para o compressor F e interligar a tubulação de descarga._x000a_Status: Concluído - Pendente interligação dos cabos elétricos e tubulação de descarga"/>
    <m/>
    <s v="Corretiva"/>
    <s v="Transformador de comando"/>
    <s v="Transformador de comando"/>
    <s v="Ar comprimido"/>
    <x v="36"/>
    <s v="Compressor"/>
    <s v="Instalação do transformador de comando do compressor"/>
    <d v="2018-09-05T13:00:00"/>
    <d v="2018-09-05T15:00:00"/>
    <d v="2017-12-31T23:59:00"/>
    <n v="2.0000000000582077"/>
    <n v="5941.0166666666628"/>
    <s v="NÃO"/>
    <x v="0"/>
    <s v="NÃO"/>
    <s v="4-Falha Elétrica"/>
    <s v="4.0-Geral"/>
    <x v="8"/>
    <x v="13"/>
    <s v="8-Manutenção Corretiva"/>
    <m/>
    <n v="5943.016666666721"/>
  </r>
  <r>
    <n v="2018"/>
    <s v="Junho"/>
    <s v="24/06 Instrumentação:_x000a_OE 2017403405 – C-123101A Remover force físico XV-207(Apoio ISUP – NR-13 do P-123112A): _x000a_Realizado a remoção do force físico da XV-1231207 disponibilizando o compressor para operação após campanha NR-13 dos P-123112A._x000a_Status: Concluído - Operando"/>
    <m/>
    <s v="Corretiva"/>
    <s v="XV-1231207"/>
    <s v="XV-1231207"/>
    <s v="Vendas"/>
    <x v="10"/>
    <s v="Acessórios Pacote"/>
    <s v="Remoção do force físico da XV-1231207"/>
    <d v="2018-06-24T09:00:00"/>
    <d v="2018-06-24T17:00:00"/>
    <d v="2018-05-07T16:00:00"/>
    <n v="8.0000000000582077"/>
    <n v="1145.0000000000582"/>
    <s v="NÃO"/>
    <x v="0"/>
    <s v="NÃO"/>
    <s v="7-Em análise"/>
    <s v="8-0-Em análise"/>
    <x v="11"/>
    <x v="17"/>
    <s v="8-Manutenção Corretiva"/>
    <m/>
    <n v="1153.0000000001164"/>
  </r>
  <r>
    <n v="2018"/>
    <s v="Junho"/>
    <s v="20/06 - Caldeiraria/Mecânica:_x000a_OM 2017751677 - B-3123101B Diafragma Rompido: _x000a_Hoje conforme programado tivemos a montagem de pau de carga, remoção dos spools de sucção e descarga e instalação de flanges cego. Amanhã teremos o início das atividades de mecânica para verificação dos diafragmas dessa bomba.  _x000a_Status: Em andamento- indisponível Mecânica:_x000a_21/ 06 - OM 2017751677 - B-3123101B Diafragma Rompido: _x000a_Hoje conforme programado tivemos atuação da equipe da mecânica na bomba B de MEG da UAPO III para verificar diafragmas dos cabeçotes. Os TM´s da G&amp;E informaram que as duas membranas do lado esquerdo se encontram rompidos, as duas membranas lado direito estão integras. Como não temos sobressalente disponível em estoque optamos por deixar essa bomba raqueteada até chegada desses materiais. Já está priorizada junto ao SBS aquisição desses materiais através da RC 24828396 com abertura de propostas em 26/06/2018. Em paralelo segue o Antonino realizando cotação do material junto ao fabricante da bomba (SPX). _x000a_Status: Reprogramar – indisponível (Aguardando material)Mecânica/ENGP:_x000a_"/>
    <m/>
    <s v="Corretiva"/>
    <s v="B-3123101B"/>
    <s v="DIAFRÁGMA ROMPIDO"/>
    <s v="Bombas"/>
    <x v="4"/>
    <s v="Bomba"/>
    <s v="SUBSTITUIR DIAFRÁGMA"/>
    <d v="2018-06-20T08:00:00"/>
    <d v="2018-09-11T16:00:00"/>
    <d v="2018-05-02T17:00:00"/>
    <n v="1999.9999999998836"/>
    <n v="1167"/>
    <s v="NÃO"/>
    <x v="1"/>
    <s v="NÃO"/>
    <s v="1-Falha Mecânica"/>
    <s v="1.1-Vazamento"/>
    <x v="2"/>
    <x v="3"/>
    <s v="4-Monitoramento Periódico da Condição"/>
    <m/>
    <n v="3166.9999999998836"/>
  </r>
  <r>
    <n v="2018"/>
    <s v="Junho"/>
    <s v="Automação_x000a_OI 2017744502 - PN-C-123101D Partida indisponível_x000a_Devido à indisponibilidade dos ventiladores VE-P123112D-C/D por falhas que estão sob tratamento da MI, foi relatado pela OP que o compressor C-123101D está indisponível para partida.  Por ainda não termos uma previsão de retorno próximo dos permutadores e devido à indisponibilidade do C-123101A (NR-13), foi criada esta ordem imediata para inserção de um force que permitiria a partida do venda D com apenas 2 ventiladores, o que será suficiente para resfriar o gás. Destinado TM Danilo para a tarefa que verificou que a lógica prevê que a partida do compressor é liberada com a disponibilidade de, ao menos, um dos ventiladores A e B, em conjunto com ao menos um dos ventiladores C e D. No entanto, esta condição deveria ocorrer apenas para partida pressurizada do compressor, o que não é o caso agora. Para realizarmos este force (ARO 341) que liberaria a partida do compressor com os ventiladores A e B que estão disponíveis, exigimos da OP a pressurização do compressor em seguida, para certificarmo-nos de que o procedimento foi feito corretamente, já que este force nunca foi feito, ao menos pelo TM Danilo. No entanto a Coordenação não liberou a pressurização para teste. Assim, o force não foi feito, o compressor permanece indisponível e iremos deixar esta OM e PT abertas para atuação emergencial em caso de necessidade de partida do venda D._x000a_Status: Em andamento - Indisponível_x000a_"/>
    <m/>
    <s v="Corretiva"/>
    <s v="PN-C-123101D"/>
    <s v="LÓGICA"/>
    <s v="Vendas"/>
    <x v="5"/>
    <s v="Controle e Monitoramento"/>
    <s v="FORCE ARO 341"/>
    <d v="2018-06-17T09:00:00"/>
    <d v="2018-06-23T10:00:00"/>
    <d v="2018-04-27T10:00:00"/>
    <n v="144.99999999994179"/>
    <n v="1223.0000000000582"/>
    <s v="NÃO"/>
    <x v="0"/>
    <s v="NÃO"/>
    <s v="3-Falha na Instrumentação"/>
    <s v="3.1-Falha de Controle"/>
    <x v="2"/>
    <x v="7"/>
    <s v="6-Interferência na Produção"/>
    <m/>
    <n v="1368"/>
  </r>
  <r>
    <n v="2018"/>
    <s v="Fevereiro"/>
    <s v="2017232988 C-3123102B Falha slide valve 2º_x000a_Hoje tivemos atuação conjunta das equipes de instrumentação e automação nas slides valves do compressor de propano B para verificar a falha sinalizada pela equipe de operação que tripou a máquina em dois eventos no dia 08/02. Em campo foram verificados solenoide de acionamento pneumática, modulo hidráulico de controle, retorno de posição tanto na slide valve do 1º estágio quanto do 2º estágio e não foram encontradas nenhuma anomalia; as duas válvulas responderam perfeitamente nos testes realizados de abertura e fechamento no modo manual. Devido a limpeza do P-10 da UAPO III não foi possível partir essa máquina para realizar os testes no modo automático. Acordado com operação a partida amanhã para continuidade da avaliação_x000a_"/>
    <m/>
    <s v="Corretiva"/>
    <s v="XV-31231932B"/>
    <s v="Slide valve"/>
    <s v="Propano"/>
    <x v="2"/>
    <s v="Controle de capacidade"/>
    <m/>
    <d v="2018-02-23T09:00:00"/>
    <d v="2018-02-23T15:30:00"/>
    <d v="2017-12-31T23:59:00"/>
    <n v="6.5000000000582077"/>
    <n v="1281.016666666721"/>
    <s v="SIM"/>
    <x v="1"/>
    <s v="NÃO"/>
    <s v="3-Falha na Instrumentação"/>
    <s v="3.4-Fora de ajuste"/>
    <x v="2"/>
    <x v="3"/>
    <s v="6-Interferência na Produção"/>
    <m/>
    <n v="1287.5166666667792"/>
  </r>
  <r>
    <n v="2018"/>
    <s v="Outubro"/>
    <s v="03/10 - Elétrica:_x000a_OI 2018265807 C-123101C- Falha de Sincronismo_x000a_Hoje conforme combinado com a coordenação tivemos tivemos emissão da ordem imediata para verificação da falha de sincronismo que estava ocorrendo no compressor venda C, atividade não realizada ontem devido a outras priorizações para equipe de elétrica. O TM Rodney e Flaviano realizaram partida assistida nessa máquina logo pela manhã sem sucesso devido ausência de comando de fechamento do disjuntor após o sincronismo. Em avaliação realizada foi verificado que o sincronoscopio enviava o sinal mas não fechava o disjuntor. Assim, foi verificado no rele SEL que o comando para fechar o disjuntor era mandado, mas o disjuntor não estava fechava. Com isso, partimos para avaliação na gaveta do disjuntor no K-13 onde notou-se durante a extração gaveta que o sistema de inserção do disjuntor estava travado, impossibilitando que o disjuntor de fechar. Assim, foi feito correção posicionamento dessa chave de inserção restabelecendo o disjuntor. Após isso realizamos nova partida máquina com sucesso. Equipamento testado e liberado por volta das 14h30 segue em operação. Foi parada a máquina B para ficar de backup da unidade._x000a_Status: Concluído-operando"/>
    <m/>
    <s v="Corretiva"/>
    <s v="DJ-524A"/>
    <s v="DJ-524A"/>
    <s v="Vendas"/>
    <x v="23"/>
    <s v="Painel Elétrico"/>
    <s v="_x000a_Verificado no rele SEL que o comando para fecha; correção posicionamento da chave de inserção restabelecendo o disjuntor. "/>
    <d v="2018-10-03T08:30:00"/>
    <d v="2018-10-03T14:30:00"/>
    <d v="2018-08-06T15:00:00"/>
    <n v="6"/>
    <n v="1385.4999999999418"/>
    <s v="NÃO"/>
    <x v="0"/>
    <s v="NÃO"/>
    <s v="4-Falha Elétrica"/>
    <s v="4.0-Geral"/>
    <x v="2"/>
    <x v="7"/>
    <s v="9-Sob Demanda"/>
    <m/>
    <n v="1391.4999999999418"/>
  </r>
  <r>
    <n v="2018"/>
    <s v="Fevereiro"/>
    <s v="28/02 - Conforme programado iniciada atividade de limpeza do sistema de arrefecimento do compressor, drenado todo inventário de água e realizado a abertura do tanque. Foi identificado grande quantidade de lama no interior do tanque.          Problema econtrado pela OM 2015274513 por esta OM mas as operações foram_x000a_confirmadas final e devido a quebra do c-123701B,a limpeza não foi_x000a_realizada com eficiencia ficando pendente e para a OM não ficar muito_x000a_extensa e facilicar no AR foi aberto a OM 2017549991 para  realizar as_x000a_mesmas intervenções nesta OM descrita. essa mudança  antes de ser_x000a_realizada foi conversado com Supervisor Bellote."/>
    <m/>
    <s v="Corretiva"/>
    <s v="SISTEMA DE ARREFECIMENTO"/>
    <s v="Sistema de arrefecimento do compressor"/>
    <s v="Reciclo"/>
    <x v="1"/>
    <s v="C-123701A"/>
    <s v="LIMPEZA NO SISTEMA DE ARREFECIMENTO"/>
    <d v="2018-02-28T07:00:00"/>
    <d v="2018-03-15T19:40:00"/>
    <d v="2017-12-31T23:59:00"/>
    <n v="372.66666666674428"/>
    <n v="1399.0166666666628"/>
    <s v="SIM"/>
    <x v="1"/>
    <s v="NÃO"/>
    <s v="2-Falha de Material"/>
    <s v="2.5-Fratura/Quebra"/>
    <x v="2"/>
    <x v="7"/>
    <s v="6-Interferência na Produção"/>
    <m/>
    <n v="1771.6833333334071"/>
  </r>
  <r>
    <n v="2018"/>
    <s v="Fevereiro"/>
    <s v="2017269455 - B-123702A  - Substituição do selo mecânico_x000a_Conforme programado realizado a remoção do spool de descarga, raqueteado a sucção da bomba e flangeado os drenos. Também desconectado os cabos motor elétrico. Atividade segue durante a semana com a remoção de instrumentos, bomba e substituição do selo._x000a_"/>
    <m/>
    <s v="Corretiva"/>
    <s v="B-123702A"/>
    <s v="Selo mecânico"/>
    <s v="Bombas"/>
    <x v="37"/>
    <s v="BOMBA"/>
    <s v="Substituir selo mecânico"/>
    <d v="2018-02-28T08:00:00"/>
    <d v="2018-10-10T16:30:00"/>
    <d v="2017-12-31T23:59:00"/>
    <n v="5384.4999999999418"/>
    <n v="1400.0166666667792"/>
    <s v="NÃO"/>
    <x v="1"/>
    <s v="NÃO"/>
    <s v="1-Falha Mecânica"/>
    <s v="1.1-Vazamento"/>
    <x v="2"/>
    <x v="3"/>
    <s v="6-Interferência na Produção"/>
    <m/>
    <n v="6784.516666666721"/>
  </r>
  <r>
    <n v="2018"/>
    <s v="Agosto"/>
    <s v="27,28,29,30/08 - Mecânica:_x000a_OM 2017087615 - C-123101D - Ajuste passeio Axial_x000a_Foi verificado o passeio axial do compressor e encontrado o valor de 0,42 mm , onde o mesmo se apresenta fora das tolerâncias de 0,35 à 0,40mm recomendadas pelo o fabricante. Iniciado a fabricação de calços para ajuste do passeio._x000a_Status: Em andamento - Continua 31/08 _x000a_31/08 - Mecânica:_x000a_OM 2017087615 - C-123101D - Ajuste passeio Axial_x000a_Com a instalação do novo calço de 0,05 mm foi ajustado o passeio de 0,42mm para 0,38mm, Com o passeio ajustado, foi levantado a curva do sensor e identificado que o sensor esta danificado._x000a_Status: Em andamento - Continua 03/09"/>
    <m/>
    <s v="Corretiva"/>
    <s v="C-123101D"/>
    <s v="C-123101D"/>
    <s v="Vendas"/>
    <x v="5"/>
    <s v="Compressor"/>
    <s v="Realizar passeio axial"/>
    <d v="2018-08-27T09:00:00"/>
    <d v="2018-09-26T16:45:00"/>
    <d v="2018-06-29T09:00:00"/>
    <n v="727.74999999994179"/>
    <n v="1416"/>
    <s v="NÃO"/>
    <x v="0"/>
    <s v="NÃO"/>
    <s v="1-Falha Mecânica"/>
    <s v="1.3-Folga/Alinhamento"/>
    <x v="2"/>
    <x v="3"/>
    <s v="4-Monitoramento Periódico da Condição"/>
    <m/>
    <n v="2143.7499999999418"/>
  </r>
  <r>
    <n v="2018"/>
    <s v="Março"/>
    <s v="2017284816 - C-123101C Falha de comunicação IHM com PLC_x000a_Hoje foi relatado pela OP sobre uma possível falha de comunicação entre a IHM do compressor de venda C com o PLC que deixava a mesma apagada e indisponibilizava o compressor para partida. Devido à condição de parada das unidades e, para evitar possíveis problemas que possamos ter nos compressores de venda no momento da partida, optamos por realizar de forma extra-programada esta ordem para correção. Equipe de automação foi ao local e realizou o reset, restabelecendo a comunicação._x000a_"/>
    <m/>
    <s v="Corretiva"/>
    <s v="PN-C-123101C"/>
    <s v="PAINEL DE CONTROLE "/>
    <s v="Vendas"/>
    <x v="23"/>
    <m/>
    <s v="RESET NO PLC"/>
    <d v="2018-03-02T14:30:00"/>
    <d v="2018-03-02T16:00:00"/>
    <d v="2017-12-31T23:59:00"/>
    <n v="1.5"/>
    <n v="1454.5166666666628"/>
    <s v="NÃO"/>
    <x v="0"/>
    <s v="NÃO"/>
    <s v="3-Falha na Instrumentação"/>
    <s v="3.1-Falha de Controle"/>
    <x v="2"/>
    <x v="3"/>
    <s v="9-Sob Demanda"/>
    <m/>
    <n v="1456.0166666666628"/>
  </r>
  <r>
    <n v="2018"/>
    <s v="Outubro"/>
    <s v="26/10 - Automação:_x000a_OI 2018367751 - C-123101B - Operação não consegue resetar alarmes_x000a_Coordenação de operação acionou a manutenção por volta das 17h devido ao compressor estar com alarme de parada pressurizada e despressurizada não conseguindo realizar reset impedindo a partida do compressor. Equipe de automação atuou realizando um reset no PLC eliminando os alarmes e liberando o compressor para operação."/>
    <m/>
    <s v="Corretiva"/>
    <s v="IHM "/>
    <s v="IHM - alarme impeditivo sem possibilidade de reset"/>
    <s v="Vendas"/>
    <x v="26"/>
    <s v="Controle e Monitoramento"/>
    <s v="Configuração de PLC em OFF colocado em ON"/>
    <d v="2018-10-26T17:00:00"/>
    <d v="2018-10-26T19:00:00"/>
    <d v="2018-10-10T15:00:00"/>
    <n v="1.9999999998835847"/>
    <n v="386.00000000005821"/>
    <s v="NÃO"/>
    <x v="0"/>
    <s v="NÃO"/>
    <s v="3-Falha na Instrumentação"/>
    <s v="3.5-Falha no Software"/>
    <x v="2"/>
    <x v="0"/>
    <s v="9-Sob Demanda"/>
    <m/>
    <n v="387.99999999994179"/>
  </r>
  <r>
    <n v="2018"/>
    <s v="Março"/>
    <s v="2017319253 - C-123102A vazamento ar de purga_x000a_Também as 8h, OP relatou condição de falha no sistema de purga do compressor de propano A, sendo que a purga não completava, mantendo ar passando constantemente. Criada OM imediata e destinados TMs de instrumentação para a atividade. Consultado também histórico de falhas neste sistema, que indicou atuação recente dos TMs no ajuste da pressão no interior do motor para superior a 15,5mbar. Foi realizado ajuste semelhante, mantendo a pressão em torno de 17mbar, finalizando a operação de purga e liberando o compressor A por volta das 09h30._x000a_Fazzini e Luan, no histórico da OM 2017064680 de janeiro/18 quando foi feito este ajuste pela primeira vez, os TMs já relataram a necessidade de aquisição do relé pneumático número 10 para correção definitiva desta falha. Peço apoio de vocês para priorizar a identificação/reserva deste material. Obrigado._x000a_Status: Concluído - Disponível"/>
    <m/>
    <s v="Corretiva"/>
    <s v="Painel Purga"/>
    <s v="PAINEL DE PURGA"/>
    <s v="Propano"/>
    <x v="6"/>
    <s v="MOTOR PRINCIPAL"/>
    <s v="AJUSTE NO PAINEL DE PURGA"/>
    <d v="2018-03-04T08:00:00"/>
    <d v="2018-03-04T09:30:00"/>
    <d v="2017-12-31T23:59:00"/>
    <n v="1.5"/>
    <n v="1496.0166666667792"/>
    <s v="NÃO"/>
    <x v="0"/>
    <s v="NÃO"/>
    <s v="3-Falha na Instrumentação"/>
    <s v="3.4-Fora de ajuste"/>
    <x v="2"/>
    <x v="3"/>
    <s v="6-Interferência na Produção"/>
    <m/>
    <n v="1497.5166666667792"/>
  </r>
  <r>
    <n v="2018"/>
    <s v="Março"/>
    <s v="2017319685 - C-123101A - TE 18 Falha do sensor (Vorecon)_x000a_Por volta das 16h00, ao tentar partir o compressor de venda A, OP observou sensor TE-18 de temperatura do Vorecon em falha na IHM, impedindo a partida do compressor. Tentaram retirar a falha sem sucesso. Foi então aberta esta ordem imediata para atuação da automação no diagnóstico/reset da falha. TM Danilo estava em outra frente de trabalho e foi deslocado para a atividade por volta das 18h20. Foi identificado que a falha se tratava da barreira intrínseca queimada e não apenas de reset no cartão. Devido ao horário, acordado com a OP para prosseguirmos com a substituição amanhã. OM foi adequada para contemplar esta tarefa pela equipe de instrumentação._x000a_Status: Em andamento - Indisponível"/>
    <m/>
    <s v="Corretiva"/>
    <s v="TE-18"/>
    <s v="Barreira Intrínseca"/>
    <s v="Vendas"/>
    <x v="10"/>
    <s v="VORECON"/>
    <s v="Substituir barreira intrínseca"/>
    <d v="2018-03-04T16:00:00"/>
    <d v="2018-03-05T11:00:00"/>
    <d v="2017-12-31T23:59:00"/>
    <n v="19.000000000116415"/>
    <n v="1504.0166666666628"/>
    <s v="SIM"/>
    <x v="1"/>
    <s v="NÃO"/>
    <s v="3-Falha na Instrumentação"/>
    <s v="3.2 - Sem sinal/indicação/alarme"/>
    <x v="2"/>
    <x v="3"/>
    <s v="9-Sob Demanda"/>
    <m/>
    <n v="1523.0166666667792"/>
  </r>
  <r>
    <n v="2018"/>
    <s v="Março"/>
    <s v="Instrumentação+Automação+Engenharia:_x000a_OI-2017412995 GE-513201D- Falha Posição VIGV_x000a_Acionado a manutenção por volta das 14:30h devido a queda do TGD por a falha no sensor de posição da VIGV &quot;A75GGIGVF1&quot;. O sensor RVDT entrada B estava em a falha em função da divergência de diferencial fora da tolerância comparado sinal do sensor RVDT entrada A. Esses valores de de posição de retorno de posição da válvula devem estar sempre bem próximos. Neste caso, o sensor RVDT-A=20% e RVDT=33% essa diferença acabou gerando o SD na máquina. No entanto, ao abrirmos o painel da casota para verificar este módulo _x000a_constatamos a presença de bastante água no interior do painel oriunda de infiltração por condensação vinda ar condicionado. Água acabou afetando vários módulos de controle, foi necessário secagem completa no interior do painel, limpeza nas canaletas de cabos e a sopragem com secador térmico nos módulos eletrônicos. Identificamos que o módulo RVDT-B estava danificado devido a presença água no circuito eletrônico, o mesmo foi substituído por sobressalente disponível em estoque( NM 11.775.553 - Reserva 77733490-1). Foi necessário mobilizar a equipe do almoxarifado para localizar esse material no estoque. A princípio tínhamos o material disponível com duas unidades em estoque, porém, sem a sua respectiva locação no SAP. Somente por volta das 18:00h o material foi localizado pelo TM Márcio Jaime, neste mesmo momento que a equipe do almoxarifado chegou na unidade. Este fato  acarretou em pelo menos três horas de atraso na atuação da manutenção para o restabelecimento da máquina. Superado a questão do material, o módulo danificado foi substituído por sobressalente, na sequência feito sua calibração com uso do gabarito, medidos os valores de impedância da bobina do sensor estava ok. Foi ajustado retorno de sensor posição RVDT-B, movimentando a válvula no campo com sucesso. Após a intervenção na VIGV identificamos uma falha no cartão de interface comunicação da no módulo da bently 3500/22M o cartão estava sem configuração em função da falha em uma das fontes redundantes, foi verificado que a mesma estava apagada devido a mal contato no borne fusível. Sendo assim, foi restabelecido a fonte, regularizado a configuração do cartão fazendo download, normalizando o sistema da bently. Após os testes foi realizada a partida da máquina com sucesso, foi colocada carga até 5MW. No entanto, logo na sequência parou devido a falha de acionamento da VIGV, verificamos que módulo de controle da MOOG recebe o sinal de controle do PLC, mas não envia para campo. Esse controlador também foi afetado pela infiltração de água no painel. Identificamos sobressalente disponível em estoque(NM 11.912.221  Reserva 77733490-1). O módulo reserva foi pré ajustado(jumpers internos) espelhando o controlador original, feito a configuração, realizamos simulação pelo PLC enviado sinal de controle para controlador, mas ele não transferiu o sinal para no campo. Pela complexidade de ajustes neste controlador da MOOG acordamos com operação de continuar atividade amanhã, após o interstício das equipes. Segue operando TGA Central e TG B em Premix reduzindo a pressão do GASMEX aos poucos com três vendas operando. Foi instalado uma lona de proteção em cima do painel da casota como medida paliativa para evitar nova infiltração de água. Equipe da operação já solicitou prioridade na atuação do compartilhado para resolver o problema no sistema de ar condicionado.  _x000a_Obs.: TM´s Danilo, Silvio, Márcio e Eng. Lucas atuaram até as 01:00h_x000a_Status: Em andamento - Continua 25/03                                                                                                           25.03.18 Instrumentação+Automação+Engenharia:_x000a_OI 2017412995 GE-513201D- Falha Posição VIGV_x000a_Hoje após o retorno dos TM´s Silvio e Danilo do interstício por volta das 13:00h conseguimos levantar com apoio do Eng. Lucas todos os documentos para a calibração do módulo sobressalente da MOOG para restabelecimento do controle da VIGV. Trabalhamos bastante na calibração do controlador que ficou bem coerente com dados de referência da documentação e nas medições de tensão e corrente do controle, contudo após a reinstalação do módulo não tivemos sucesso nos testes funcionais. Inicialmente não havia sinal de saída para válvula no campo, foi quando constatamos uma inversão no cabeamento de saída, o que possivelmente estava causando a falha. Corrigido essa ligação a válvula começou a operar a contento. Essa inversão pode ter ocorrido quando da desmontagem dos componentes do painel para secagem com soprador térmico. Por desencargo retornamos com módulo anterior para testar se ele estava bom ou não. De fato, o módulo anterior estava queimado devido infiltração de água parte eletrônica. Finalizados todos os testes liberamos o TGD por volta das 18:00h para operação. A máquina partiu de primeira por volta das 18:15h foi passada para PREMIX por volta das 19:30h. Equipamento testado e liberado para operação. _x000a_Status: Concluído - operando "/>
    <m/>
    <s v="Corretiva"/>
    <s v="PN-513201-D"/>
    <s v="Teto do TGCP com infiltração"/>
    <s v="TGs"/>
    <x v="15"/>
    <s v="GG-Compressor"/>
    <s v="Manutenir teto do TGCP "/>
    <d v="2018-03-24T14:30:00"/>
    <d v="2018-03-25T18:00:00"/>
    <d v="2018-01-20T13:00:00"/>
    <n v="27.500000000058208"/>
    <n v="1513.5"/>
    <s v="SIM"/>
    <x v="1"/>
    <s v="NÃO"/>
    <s v="6-Demais Falhas (Miscelâneas)"/>
    <s v="6.3-Outras"/>
    <x v="2"/>
    <x v="3"/>
    <s v="6-Interferência na Produção"/>
    <m/>
    <n v="1541.0000000000582"/>
  </r>
  <r>
    <n v="2018"/>
    <s v="Junho"/>
    <s v="25/06 - Automação:_x000a_OI 2017774035 - C-123101E - Seqüência de partida travada_x000a_As 07h da manhã foi acionado a manutenção informando que o compressor de venda A estava somente com um dos P-123112 operando e os três permutadores restantes indisponíveis. Com isso foi solicitado atuação imediata pela coordenação de operação para corrigisse a falha na seqüência de partida do compressor. TM Danilo foi até o local onde realizou o reset do CCC na IHM liberando o compressor para operação._x000a_Status: Concluído - Operando"/>
    <m/>
    <s v="Corretiva"/>
    <s v="P-123112"/>
    <s v="P-123112"/>
    <s v="Vendas"/>
    <x v="14"/>
    <s v="Sistema de partida"/>
    <s v="Reset do CCC na IHM"/>
    <d v="2018-06-25T07:30:00"/>
    <d v="2018-06-25T08:30:00"/>
    <d v="2018-05-11T16:00:00"/>
    <n v="0.99999999994179234"/>
    <n v="1071.5000000000582"/>
    <s v="NÃO"/>
    <x v="0"/>
    <s v="NÃO"/>
    <s v="3-Falha na Instrumentação"/>
    <s v="3.5-Falha no Software"/>
    <x v="2"/>
    <x v="3"/>
    <s v="5-Monitoramento Contínuo da Condição"/>
    <m/>
    <n v="1072.5"/>
  </r>
  <r>
    <n v="2018"/>
    <s v="Março"/>
    <s v="2017334883 B-631503 Completação do pote de selagem._x000a_Acionado a manutenção por volta das 17:30h devido a baixa nível na selagem da bomba de descarregamento de propano está intertravando a partida da bomba. Em campo constatamos que nível do pote estava zerado, foi gerado ordem imediata para atuação pela equipe de mecânica. Em campo TM´s Brazil e Rodrigo fizeram a reposição do pote até o valor máximo, no entanto, mesmo após a reposição o sistema não liberou devido a indicação de pressão baixa no PDIT-6315638 intertravando. A principio imaginamos que havia ocorrido um pressurização indevida gerado pela selagem, foram realizados várias tentativas de despressurização, escorva, chegamos a by passar por alguns segundos a pressurização para ver se o sistema recuperação a pressão, mas não houve sucesso. Foram verificados documentação do plano de selagem em conjunto com operação, mas a documentação não dá muito detalhes da atuação do sistema no campo. Em avaliação da lógica a pressão baixa é que está intertravando o sistema requer em torno de 50Kpa de diferencial para liberação, porém a indicação não passa de 30Kpa. Equipe de mecânica acredita que possivelmente que pode estar tendo uma passagem na vedação do DRU. Enfim, devido ao tardar do horário acordamos junto coordenação para dispensar a carreta para retorno amanhã a noite com intuito de avaliarmos melhor durante o dia o que pode estar causando essa falha._x000a_Obs.: TM´s Brazil, Rodrigo e Danilo atuaram até as 22:30h 2017334883 B-631503 - Falha na partida bomba _x000a_Hoje foi dado prosseguimento na avaliação da falha na partida da bomba de descarregamento de propano. O TM Luciano fez a avaliação no período da manhã com algumas tentativas de partida após bom tempo de escorva, porém sem sucesso. Houve consulta ao Eng. Allan da UO-BS para esclarecimento de dúvidas quanto ao funcionamento do plano de selagem. Foi verificado na lógica que não existe temporização na partida desse sistema, e que também que a presença de alguns RO´s nas linhas que atrapalham a indicação dos instrumentos. Tivemos falhas deste no passado nas bombas do sistema de GLP B-631504 onde foi implementado melhorias no plano de selagem para sanar essas possíveis falhas de projeto. Para liberação do sistema foi emitido a ARO 272 para force no PDIT-6315638, foi verificado que mesmo com essa inibição o sistema está protegido pela intertravamento de pressão alta na linha do selo que ficou ativo. Equipamento o force o equipamento foi colocado em operação com sucesso e segue descarregando a carreta com inventário de propano. Foi gerado a ZE 10383837 para implementação de melhoria no plano de selagem dessa bomba considerando os detalhes da análise de falha dessa ordem contingencial._x000a_Status: Concluído - Operando_x000a_Status: Andamento - Continua 07/03"/>
    <m/>
    <s v="Corretiva"/>
    <s v="B-631503"/>
    <s v="Baaixo nível de selagem +baixa pressão e intertravamento PDIT"/>
    <s v="Bombas"/>
    <x v="20"/>
    <m/>
    <s v="FORCE LÓGICO NO PAINEL PREENCHIMENTO DA SELAGEM"/>
    <d v="2018-03-06T17:30:00"/>
    <d v="2018-03-08T09:00:00"/>
    <d v="2017-12-31T23:59:00"/>
    <n v="39.500000000058208"/>
    <n v="1553.5166666666628"/>
    <s v="NÃO"/>
    <x v="1"/>
    <s v="NÃO"/>
    <s v="1-Falha Mecânica"/>
    <s v="1.1-Vazamento"/>
    <x v="2"/>
    <x v="3"/>
    <s v="6-Interferência na Produção"/>
    <m/>
    <n v="1593.016666666721"/>
  </r>
  <r>
    <n v="2018"/>
    <s v="Setembro"/>
    <s v="24/09 - Instrumentação/Automação_x000a_OM 2017907218 -  Apoio ao retorno da Unidade - UAPO I, II e III, UPCGN II e III_x000a_C-123701B - 03h45 - desarme por vibração alta no VSHH-1237402 , acionada a mecânica as 05hs para verificação e constatado quebra na lamina do acoplamento lado do motor._x000a_27/9 - Caldeiraria/Andaime/Mecânica_x000a_OE 2018230192 - C-123701B Inspeção e reparo do compressor_x000a_Concluído o raqueteamento do primeiro estágio do primeiro processo do compressor e montados andaimes necessários para verificações que serão executadas amanhã pela mecânica e conduzidas pela Engenharia, na tentativa de identificar o motivo das quebras das lâminas do acoplamento, se há alguma válvula travada, problemas no Hydrocom, etc. Também será realizado pela mecânica as atividades referentes ao acoplamento, como a troca das lâminas, verificação do centro magnético, alinhamento e gap._x000a_Status: Em andamento - Indisponível_x000a_28/09 -OE 2018230192 - C-123701B Inspeção e reparo do compressor_x000a_Iniciou-se a abertura das tampas dos pistões para verificar se há alguma possível contaminação de óleos nas camisas de compressão. Segue em andamento no final de semana._x000a_Status: Em andamento - Indisponível_x000a_30/09 - Mecânica_x000a_OE 2018230192 - C-123701B Inspeção e reparo do compressor_x000a_Hoje pela manhã, após o apoio dado à elétrica na tampa do motor do compressor de propano C, TMs Brazil e Rodrigo, com o apoio do pessoal do Comperj, se direcionaram ao compressor de reciclo B. Foi removida a tampa do pistão do 1E1P, conforme solicitado e tirada algumas fotos. Atividade prosseguiu no período da tarde, com remoção das lâminas antigas e do acoplamento do compressor. Prossegue amanhã._x000a_Status: Em andamento - Indisponível"/>
    <m/>
    <s v="Corretiva"/>
    <s v="C-123701B"/>
    <s v="C-123701B"/>
    <s v="Reciclo"/>
    <x v="7"/>
    <s v="Compressor"/>
    <s v="Inspeção e reparos no compressor"/>
    <d v="2018-09-24T22:30:00"/>
    <d v="2018-10-05T15:30:00"/>
    <d v="2018-09-18T21:00:00"/>
    <n v="257.00000000005821"/>
    <n v="145.5"/>
    <s v="NÃO"/>
    <x v="0"/>
    <s v="NÃO"/>
    <s v="6-Demais Falhas (Miscelâneas)"/>
    <s v="6.2-Causas Combinadas"/>
    <x v="6"/>
    <x v="18"/>
    <s v="3-Inspeção"/>
    <m/>
    <n v="402.50000000005821"/>
  </r>
  <r>
    <n v="2018"/>
    <s v="Julho"/>
    <s v="03/07 - Automação_x000a_OI 2017807378 - C-123101C Falha de comunicação Bently_x000a_Ontem, por volta de 22h30, houve ocorrência de queda do TG-C (sob avaliação da equipe de instrumentação) e, no retorno, foi verificado pela OP alarmes no compressor de venda C que não eram possíveis resetar. Fomos acionados hoje pela manhã com esta informação e os TMs Squinca e Norte verificaram que se tratavam de travamento dos parâmetros do Bently. Realizaram o reset do cartão e o compressor voltou a ficar disponível._x000a_Status: Concluído - Disponível"/>
    <m/>
    <s v="Corretiva"/>
    <s v="C-123101C"/>
    <s v="Bently"/>
    <s v="Vendas"/>
    <x v="23"/>
    <s v="Controle e Monitoramento"/>
    <s v="Realizaram o reset do cartão "/>
    <d v="2018-07-03T09:00:00"/>
    <d v="2018-07-03T11:00:00"/>
    <d v="2018-04-24T10:30:00"/>
    <n v="2.0000000000582077"/>
    <n v="1678.5"/>
    <s v="SIM"/>
    <x v="1"/>
    <s v="NÃO"/>
    <s v="3-Falha na Instrumentação"/>
    <s v="3.4-Fora de ajuste"/>
    <x v="2"/>
    <x v="3"/>
    <s v="6-Interferência na Produção"/>
    <m/>
    <n v="1680.5000000000582"/>
  </r>
  <r>
    <n v="2018"/>
    <s v="Outubro"/>
    <s v="C-123102C: Após a queda do TG-C a tarde, houve o descarte do Propano C. No momento de tentar a primeira partida, houve atuação do relé 86 de proteção do motor principal do compressor. Devido a prioridade de partir o segundo propano, destinamos TMs Wladimir e Marcelinho para avaliar o ocorrido, através da OI 2018370835 abaixo._x000a_Status: Propano C indisponível"/>
    <m/>
    <s v="Corretiva"/>
    <s v="Motor elétrico"/>
    <s v="TF-123002A - TCs das fases S e T invertidos"/>
    <s v="Propano"/>
    <x v="9"/>
    <s v="Painel Elétrico"/>
    <s v="Correção de conexão de trafo que alimenta K-24"/>
    <d v="2018-10-28T17:46:00"/>
    <d v="2018-10-31T20:22:00"/>
    <d v="2018-10-17T13:05:00"/>
    <n v="74.600000000093132"/>
    <n v="268.68333333323244"/>
    <s v="NÃO"/>
    <x v="0"/>
    <s v="NÃO"/>
    <s v="4-Falha Elétrica"/>
    <s v="4.1-Curto Circuito"/>
    <x v="2"/>
    <x v="0"/>
    <s v="9-Sob Demanda"/>
    <m/>
    <n v="343.28333333332557"/>
  </r>
  <r>
    <n v="2018"/>
    <s v="Setembro"/>
    <s v="12, 13/09 - Mecânica/Caldeiraria_x000a_OM 2018038714 - Mecânica/Caldeiraria - Apoio ao retorno da Unidade_x000a_B-2123101A: Após identificação da quebra da ventoinha do motor desta bomba durante a madrugada, hoje equipe de mecânica realizou a substituição da mesma utilizando uma ventoinha que estava instalada em um motor reparado, localizado no almoxarifado. Não houve necessidade de substituir a tampa. Foi colocada a quantidade correta de parafusos de fixação da tampa e a bomba foi liberada para a OP. No final do turno do dia, a OP colocou a bomba para operar em teste e foi notado um pequeno vazamento de MEG pelo amortecedor de pulsação da bomba. Será aberta nota para tratamento de forma programada. Bomba está disponível como segunda opção._x000a_Status: Concluído - Disponível"/>
    <m/>
    <s v="Corretiva"/>
    <s v="M-B-2123101A"/>
    <s v="Ventuinha do motor da boba"/>
    <s v="Bombas"/>
    <x v="32"/>
    <s v="Motor"/>
    <s v="Substituição ventoinha; Realizado fixição dos parafusos da tampa"/>
    <d v="2018-09-13T08:00:00"/>
    <d v="2018-09-13T17:00:00"/>
    <d v="2018-07-04T16:00:00"/>
    <n v="9"/>
    <n v="1696.0000000001164"/>
    <s v="SIM"/>
    <x v="1"/>
    <s v="NÃO"/>
    <s v="2-Falha de Material"/>
    <s v="2.5-Fratura/Quebra"/>
    <x v="2"/>
    <x v="3"/>
    <s v="6-Interferência na Produção"/>
    <m/>
    <n v="1705.0000000001164"/>
  </r>
  <r>
    <n v="2018"/>
    <s v="Maio"/>
    <s v="Instrumentação+Caldeiraria+Elétrica:_x000a_OI 2017667609 - LIT-1231512A - Vazamento de óleo_x000a_Acionado manutenção por volta das 13h, devido vazamento de óleo no stand pipe do vaso do segundo estágio do compressor C-123102A. Ao remover o isolamento térmico foi identificado uma trinca na solda da luva do dreno do stand pipe, avaliado que o mesmo era idêntico ao do compressor C. Diante disso foi decidido em remover o stand pipe do compressor C para instalar no compressor A. Acionada equipe multi disciplinar caldeiraria, instrumentação e elétrica, removido stand pipe, traço elétrico e LIT. Instalado do stand pipe que foi removido do compressor C, instalado traço elétrico, LIT, ficando pendente somente a pressurização do equipamento montagem do isolamento térmico. Se não fizéssemos esta permuta de stand pipe o compressor A ficaria indisponível. Atividade concluída pela CCT as 21:30h, instrumentação as 22h e pela elétrica as 22:40h. _x000a_Status: Concluído - Disponível"/>
    <m/>
    <s v="Corretiva"/>
    <s v="LIT-1231512A"/>
    <s v="Stand Pipe"/>
    <s v="Propano"/>
    <x v="6"/>
    <s v="Lubrificação 2 estágio Compressor"/>
    <s v="Substituir Stand Pipe"/>
    <d v="2018-05-28T13:00:00"/>
    <d v="2018-05-28T22:40:00"/>
    <d v="2018-03-18T01:30:00"/>
    <n v="9.6666666667442769"/>
    <n v="1715.4999999999418"/>
    <s v="SIM"/>
    <x v="2"/>
    <s v="NÃO"/>
    <s v="2-Falha de Material"/>
    <s v="2.5-Fratura/Quebra"/>
    <x v="2"/>
    <x v="19"/>
    <s v="7-Observação Casual"/>
    <m/>
    <n v="1725.1666666666861"/>
  </r>
  <r>
    <n v="2018"/>
    <s v="Setembro"/>
    <s v="08,09,10,12/09 - Instrumentação/Automação_x000a_OM C UAPO II/UPCGN I/Utilidades- Apoio de Partida+Selagem Instrumentos_x000a_Seguindo as prioridades da OP para o retorno da planta, hoje foram concluídas as selagens/calibrações dos seguintes instrumentos: FIT-1237006, FIT-5135001, LIT-5412004, FIT-1237202, LIT-1237057, LIT-21231102 e substituição do posicionador da PV-1237005B. Realizado tentativa de reaperto, seguida de substituição da gaxeta da PV-6000020B, porém a válvula continuou apresentando vazamento. Permanecerá librada para continuidade da atuação da caldeiraria amanhã (PV-20A disponível para operar). Está pendente também a recuperação do posicionador da PV-20A que deverá ser instalado na PV-20B posteriormente,_x000a_Em tentativa de realizar o aquecimento do óleo para partida do C-123102A, foi verificado que a temperatura no segundo estágio não aumentava. Equipe de instrumentação verificou que a TV-1231513A estava apresentando comportamento anormal, permanecendo totalmente aberta, alinhando óleo para os permutadores e impedindo seu aquecimento. Foi verificado que a falha provinha da solenóide. Realizado jumper com mangueira de vinil para bloquear o alinhamento para os permutadores e permitir o aquecimento do óleo do compressor e, enquanto isso, a equipe trabalhou no reparo da solenóide em bancada. Por volta das 18h30 a solenóide foi reinstalada mas a TV não funcionou corretamente. Partimos então para a remoção da solenóide da TV-513C (do compressor de propano C) e instalação no local da TV-513A. _x000a_C-123102A-Após a troca da solenóide da TV-513 denominada TY-513 verificamos que mesma estava sem alimentação de 24Vdc, sendo assim, foram verificados todo circuito de alimentação, fusível, integridade do cabeamento, cartão de saída digital do PLC, relé de acionamento e  mesmo assim não conseguimos localizar a origem da ausência deste sinal. No entanto, seguindo o cabeamento dentro do painel do PLC encontramos uma outra régua de borne com fusível queimado, essa &quot;nova régua não tinha identificação nenhuma e nem referência no desenho&quot;. Assim que substituímos o fusível normalizou a alimentação da solenóide, restabelecendo a válvula de controle. Colocamos uma identificação provisória com TAG da solenóide para evitar retrabalhos futuros. Será necessário atualização da documentação. Equipamento foi liberado para operação por volta das 11h00. No entanto, por volta das 05h20 tivemos nova queda do compressor de propano B e na tentativa de partida do compressor A, houve a falha na sinalização da abertura da SDV-1231503A, segue a equipe de instrumentação atuando no campo para sanar essa falha e deixar a máquina disponível como backup para operação. "/>
    <m/>
    <s v="Corretiva"/>
    <s v="PN-C-123101A"/>
    <s v="PN-C-123101A"/>
    <s v="Vendas"/>
    <x v="10"/>
    <s v="Painel Elétrico"/>
    <s v="Retrabalho de soldagem da conexão do cabo de comunicação RS-485; Inversão de fibras óticas e regularização da comunicação com CCC"/>
    <d v="2018-09-08T09:00:00"/>
    <d v="2018-09-11T09:00:00"/>
    <d v="2018-06-28T09:00:00"/>
    <n v="72"/>
    <n v="1728"/>
    <s v="NÃO"/>
    <x v="0"/>
    <s v="NÃO"/>
    <s v="3-Falha na Instrumentação"/>
    <s v="3.1-Falha de Controle"/>
    <x v="2"/>
    <x v="3"/>
    <s v="1-Manutenção Periódica"/>
    <m/>
    <n v="1800"/>
  </r>
  <r>
    <n v="2018"/>
    <s v="Março"/>
    <s v="REVISÃO GERAL"/>
    <m/>
    <s v="Preventiva"/>
    <s v="C-3123701C"/>
    <m/>
    <s v="Reciclo"/>
    <x v="11"/>
    <m/>
    <m/>
    <d v="2018-03-14T09:00:00"/>
    <d v="2018-05-28T13:30:00"/>
    <d v="2017-12-31T23:59:00"/>
    <n v="1804.5"/>
    <n v="1737.016666666721"/>
    <s v="NÃO"/>
    <x v="0"/>
    <s v="NÃO"/>
    <m/>
    <m/>
    <x v="3"/>
    <x v="4"/>
    <m/>
    <m/>
    <n v="3541.516666666721"/>
  </r>
  <r>
    <n v="2018"/>
    <s v="Setembro"/>
    <s v="26/09 - OM 2017907218 -  Apoio ao retorno da Unidade - UAPO I, II e III, UPCGN II e III_x000a_Com a indisponibilidade do C-123701A, partimos para a partida do C-2123701C - durante a partida foi observado que a PV-21237901 era comandada para fechar, ocasionando pressão baixa na sucção e desarmando a máquina. Acionamos a automação e observamos que o comando vinha do PLC do campo. devido o avançar do horario interrompemos a partida para aguardar a troca de turno. Devemos retomar pela manha com acompanhamento da automação._x000a_Status: Em andamento, indisponível."/>
    <m/>
    <s v="Corretiva"/>
    <s v="PV-21237901"/>
    <s v="PV-21237901"/>
    <s v="Reciclo"/>
    <x v="11"/>
    <s v="Sistema de partida"/>
    <m/>
    <d v="2018-09-27T01:03:00"/>
    <d v="2018-09-27T22:29:00"/>
    <d v="2018-07-09T13:00:00"/>
    <n v="21.433333333348855"/>
    <n v="1908.0499999999884"/>
    <s v="NÃO"/>
    <x v="0"/>
    <s v="NÃO"/>
    <s v="3-Falha na Instrumentação"/>
    <s v="3.5-Falha no Software"/>
    <x v="2"/>
    <x v="3"/>
    <s v="9-Sob Demanda"/>
    <m/>
    <n v="1929.4833333333372"/>
  </r>
  <r>
    <n v="2018"/>
    <s v="Junho"/>
    <s v="Instrumentação+Andaime:_x000a_GE-513201D - Atuar nas atividade de preventiva e corretiva do TG-D"/>
    <m/>
    <s v="Preventiva"/>
    <s v="GE-513201D"/>
    <s v="GE-513201D"/>
    <s v="TGs"/>
    <x v="15"/>
    <s v="Gerador"/>
    <s v="EXECUTAR PREVENTIVA 4.000 HORAS"/>
    <d v="2018-06-14T09:00:00"/>
    <d v="2018-07-07T16:00:00"/>
    <d v="2018-03-26T10:00:00"/>
    <n v="558.99999999994179"/>
    <n v="1919.0000000000582"/>
    <s v="NÃO"/>
    <x v="0"/>
    <s v="NÃO"/>
    <s v="7-Manutenção Preventiva"/>
    <s v="7.0-Preventiva"/>
    <x v="5"/>
    <x v="6"/>
    <s v="1-Manutenção Periódica"/>
    <m/>
    <n v="2478"/>
  </r>
  <r>
    <n v="2018"/>
    <s v="Julho"/>
    <s v="24/-7 - Automação:_x000a_OI 2017892105 - OCVAP II - Falha na partida_x000a_Por volta das 16:30h fomos acionados pela operação devido algumas tentativas sem sucesso do OCVAP II com o relato de que não subia os alarmes de indicação de falha. Deslocado TM Norte da Forship para verificação da falha, ao tentar algumas partidas foi idientificado que a bomba Booster B-6313101A e B não consegui alcançar a pressão para a partida da bomba principal e a bomba. Após a troca do turno acompanhei em campo a partida do sistema onde foi identificado a cavitação da bomba B-6313101B, orientado a operação para que realização a escorva do sistema, ao realizar a escorva na partida seguinte melhorou muito a condição de operação bomba Booster B assim partindo a bomba principal A vindo a cair na sequência pela cavitação da bomba booster B. Tentamos mais 4 partidas se repetindo o mesmo cenário, sendo que o diferencial de pressão do filtro estava baixa. Em conversa com o Coordenado de operação foi orientado para que a operação continuasse realizando o processo de escorva do sistema onde aparenta ter um bolsão de gás causando a cavitação da bomba. TM Norte Liberado as 21h. Após realização da escorva pela operação foi dado a partida no sistema as 22h com sucesso._x000a_Status: Concluído - Disponível"/>
    <m/>
    <s v="Corretiva"/>
    <s v="B-6313101B"/>
    <s v="B-6313101B"/>
    <s v="Bombas"/>
    <x v="25"/>
    <s v="Sistema de partida"/>
    <s v="Escorva do sistema"/>
    <d v="2018-07-24T16:30:00"/>
    <d v="2018-07-24T22:00:00"/>
    <d v="2018-05-05T16:00:00"/>
    <n v="5.4999999999417923"/>
    <n v="1920.5000013888348"/>
    <s v="NÃO"/>
    <x v="1"/>
    <s v="NÃO"/>
    <s v="2-Falha de Material"/>
    <s v="2.1-Cavitação"/>
    <x v="6"/>
    <x v="16"/>
    <s v="9-Sob Demanda"/>
    <m/>
    <n v="1926.0000013887766"/>
  </r>
  <r>
    <n v="2018"/>
    <s v="Julho"/>
    <s v="03/07 - Elétrica/Automação_x000a_OI 2017805335 - XV-1621301B Não abre_x000a_Ontem, por volta das 23h, tivemos ocorrência de falha na XV-301B, da bomba principal B do OCVAP I. A válvula não abre e no display está descrita falha de fonte e falha de posicionador, além dos 3 leds verdes estarem acesos (condição anormal). Isto causa indisponibilidade do sistema todo, pois a bomba redundante está fora, em manutenção. Foi decidido junto com Coord. Ornan, por realizar a atividade apenas hoje, pela manhã. Foi então aberta esta ordem imediata e destinado TMs Wladimir e Rodney para avaliação inicial. Ao chegar no local, TMs a falha havia sumido. Foram realizadas tentativas de modular em local e remoto, com sucesso. Em seguida, foi realizada uma tentativa de partida do sistema com acompanhamento do TM Thiago mas a válvula voltou a falhar. TMs de elétrica então voltaram à atividade e identificaram que a falha possivelmente vinha de uma das placas do atuador. Realizada reserva do material para substituição, porém não obtivemos sucesso. Foi identificado pelos TMs um cabo danificado, que foi substituído, mas mesmo assim, sem sucesso. Partimos então para a troca do sensor de posição (realizada reserva de uma unidade do NM 11.583.254), com apoio do TM Hélvio, mas a falha continuou aparecendo. Neste meio tempo, foi finalizada a atividade na bomba B-1621301B, que permitiu a bomba operar com sucesso. Assim, suspendemos esta atividade para continuidade amanhã. Ainda temos a possibilidade de substituir mais duas placas deste atuador para tentar restabelecê-lo._x000a_OBS: TMs Hélvio, Wladimir e Rodney atuaram até aproximadamente 21h30 para finalizar a tarefa e relatar os detalhes na OM._x000a_Status: Em andamento - Indisponível 07/07 - Elétrica/Instrumentação:_x000a_OE 2017805335 - XV-1621301B Não abre(#)_x000a_Hoje foi dado prosseguimento na corretiva na válvula XV-301B do OCVAP I com apoio da equipe de instrumentação. Conseguimos identificar o motivo da falha na calibração dos sensores de posição. Estávamos configurando os limites de tolerância de abertura e fechamento que digital da válvula com valores invertidos. Após correção do posicionamento dos valores a válvula aceitou calibração de primeira. Sendo assim, foram feitos testes tanto remoto quanto local a válvula respondeu adequadamente. Equipe da operação conseguiu realizar o teste de troca da bomba porque havia terminal o bombeamento a pouco tempo, tendo produto agora para bombear somente na segunda-feira à noite. Atividade foi concluída por volta das 11:00h _x000a_Daniel, conforme acordado foi emitido a nota ZS 10682799 para montagem no laboratório da elétrica de uma giga de testes para desenvolvimento/aperfeiçoamento dos técnicos de elétrica nos atuadores da coester instalados nos sistemas OCVAP´s I e II. Temos dois atuadores reservas disponível em estoque. Com isso, foi solicitado ao planejamento realizar delineamento de uma ordem para inclusão na programação semanal para montagem dessa GIGA de testes, com intuito simular troca de placas, barreira, parametrização e configuração/calibração dos limites de posição. Também será incluso uma operação para elaboração de um procedimento/instrução técnica dessas. Este procedimento deverá conter cuidados específicos pois o risco de contato com circuito eletrônico é bastante elevado, uma vez que a tensão que alimenta essas placas é de 480Vac._x000a_Planejamento-Diego: Favor criar a reserva de devolução dos NM 11.583.254 e NM 11.229.860 placas não utilizadas, o único problema era a barreira intrínseca NM 11.231.644 danificada. _x000a_Status: Concluído-disponível - RETORNOU ATIVIDADES DE MANUTENÇÃO NOS DIAS (FATOS RELEVANTES)  04,05,06/07"/>
    <m/>
    <s v="Corretiva"/>
    <s v="XV-1621301B"/>
    <s v="XV-1621301B"/>
    <s v="Bombas"/>
    <x v="38"/>
    <s v="Bomba"/>
    <s v="Modular em local e remoto; Substituição do cabo e de duas placas do atuador; correção do posicionamento"/>
    <d v="2018-07-02T23:00:00"/>
    <d v="2018-07-07T11:00:00"/>
    <d v="2017-12-31T23:59:00"/>
    <n v="108"/>
    <n v="4391.0166666667792"/>
    <s v="SIM"/>
    <x v="1"/>
    <s v="NÃO"/>
    <s v="1-Falha Mecânica"/>
    <s v="1.6Interferência/Travamento/Emperramento"/>
    <x v="6"/>
    <x v="20"/>
    <s v="6-Interferência na Produção"/>
    <m/>
    <n v="4499.0166666667792"/>
  </r>
  <r>
    <n v="2018"/>
    <s v="Setembro"/>
    <s v="26/09 - Elétrica:_x000a_OE 2018038599 Elétrica- Apoio ao retorno da Unidade_x000a_B-1621301A/B - Falha do disjuntor - Acionado manutenção devido as duas bombas com impedimento de partida por falha nos disjuntores, equipe atuou corrigindo a de indicação de carregamento de mole e de inserção do disjuntor._x000a_Status: Concluído  - Disponível"/>
    <m/>
    <s v="Corretiva"/>
    <s v="Disjuntor"/>
    <s v="Disjuntor"/>
    <s v="Bombas"/>
    <x v="3"/>
    <s v="Bomba"/>
    <s v="Realização de reparo na indicação de carregamento de mole e inserção de disjuntor"/>
    <d v="2018-09-26T07:10:00"/>
    <d v="2018-09-26T18:10:00"/>
    <d v="2018-07-03T19:45:00"/>
    <n v="11.000000000058208"/>
    <n v="2027.4166666666861"/>
    <s v="NÃO"/>
    <x v="1"/>
    <s v="NÃO"/>
    <s v="4-Falha Elétrica"/>
    <s v="4.3-Sem energia"/>
    <x v="2"/>
    <x v="7"/>
    <s v="9-Sob Demanda"/>
    <m/>
    <n v="2038.4166666667443"/>
  </r>
  <r>
    <n v="2018"/>
    <s v="Julho"/>
    <s v="08/07 - Automação:_x000a_OI 2017825528 PV-21237901/902- Falha Intermitente OUT(#)_x000a_Acionado a manutenção por volta das 13:00h com informação da OP da queda do compressor C-3123701B por duas vezes devido a fechamento indevido da PV-901 da UPCGN II. O operador de sala complementou a informação informando que tanto a PV-901 quanto a PV-902 estavam indo para condição de &quot;OUT&quot; na tela de forma espúria. Mobilizado TM Squinca para a avaliação da estratégia de controle, a princípio não foram encontradas anormalidades nas malhas de controle, porém verificamos que as DFI's-21237-03 redundantes não sincronizam. O processamento da CPU-1 estava em 65% e CPU-2 em 15% tentando à sincronização. Dessa forma, optamos por parar a CPU-2 e manter a CPU-1 como única ativa. Após isso, não houve mais alteração da condição de controle das PV´s, ambas ficaram com seus controles estáveis. Tentamos então uma partida no compressor sem sucesso devido atuação do intertravamento pressão diferencial no filtro de sucção do segundo estágio. Após a limpeza dos filtros acompanhamos a partida do compressor e comportamento das PV´s, ambos retornaram sem anormalidades. Ficou pendente realização da análise de falha para buscarmos o motivo da falha dessa DFI, essa demanda será tratada na programação semanal para o restabelecimento da redundância da CPU. Realizamos a partida assistida na máquina que retornou em operação com sucesso por volta das 22:00h _x000a_Planejamento automação: Anderson, por gentileza, emitir nota/ordem para automação para tratar a questão do restabelecimento da redundância DFI-21237-03, sugiro a remoção da DFI que desativada para testes em bancada e posterior por sobressalente, se for o caso. Favor referenciar a ordem contingencial com histórico da falha.  _x000a_Obs.:TM Squinca acionado das 20:30h até 22:30h_x000a_Status: Concluído - Operando"/>
    <m/>
    <s v="Corretiva"/>
    <s v="PV-901"/>
    <s v="filtro de sucção do segundo estágio"/>
    <s v="Reciclo"/>
    <x v="18"/>
    <s v="Sucção 2º Estágio"/>
    <s v="LIMPEZA DOS FILTROS."/>
    <d v="2018-07-08T13:00:00"/>
    <d v="2018-07-08T22:00:00"/>
    <d v="2018-06-08T19:00:00"/>
    <n v="9"/>
    <n v="714"/>
    <s v="SIM"/>
    <x v="1"/>
    <s v="NÃO"/>
    <s v="3-Falha na Instrumentação"/>
    <s v="3.1-Falha de Controle"/>
    <x v="9"/>
    <x v="21"/>
    <s v="6-Interferência na Produção"/>
    <s v="3-Modificação"/>
    <n v="723"/>
  </r>
  <r>
    <n v="2018"/>
    <s v="Setembro"/>
    <s v="27/09 - Automação_x000a_Sem nota / OM - C-123102A Queda por Sinal Indevido de Acionamento de Botoeira_x000a_Hoje, por volta das 11h, houve ocorrência de queda do compressor de propano A da fase 1. OP relatou que se tratava aparentemente de um sinal indevido de acionamento de botoeira de emergência na sala de controle que ocasionou a queda do compressor. Equipe de automação realizou uma breve análise e identificou que o sinal provinha, na verdade do PES, sendo necessária uma intervenção mais aprofundada no painel, cartões, etc. Por opção da OP, a atividade corretiva não foi liberada e o compressor foi partido em seguida. Não foi aberta nota ou OM para esta atividade, mas já orientado à OP para proceder com a criação da nota para tratamento posterior._x000a_Status: Concluído - Disponível"/>
    <m/>
    <s v="Corretiva"/>
    <s v="PES"/>
    <s v="PES"/>
    <s v="Propano"/>
    <x v="6"/>
    <s v="Painel Elétrico"/>
    <s v="Abrir nota"/>
    <d v="2018-09-27T13:00:00"/>
    <d v="2018-09-27T18:00:00"/>
    <d v="2018-06-28T14:00:00"/>
    <n v="5.0000000000582077"/>
    <n v="2182.9999999998836"/>
    <s v="SIM"/>
    <x v="1"/>
    <s v="NÃO"/>
    <s v="3-Falha na Instrumentação"/>
    <s v="3.2 - Sem sinal/indicação/alarme"/>
    <x v="3"/>
    <x v="4"/>
    <s v="6-Interferência na Produção"/>
    <m/>
    <n v="2187.9999999999418"/>
  </r>
  <r>
    <n v="2018"/>
    <s v="Setembro"/>
    <s v="24/09 - Instrumentação/Automação_x000a_OM 2017907218 -  Apoio ao retorno da Unidade - UAPO I, II e III, UPCGN II e III_x000a_C-123101E - Acionado manutenção com a informação de que a IHM estava apagada, foi verificado que o ar de pressurização estava bloqueado para a execução de uma atividade de caldeiraria fazendo com que desligasse todo o painel. Com isso foi necessário a abertura do painel para iniciar a IHM a qual foi realizada com sucesso. Concluído - Operando. OBS.: Na  realização do force físico para a abertura do painel identificamos que o relé onde realizamos o force para abertura do painel está danificado, necessário programar a substituição do relé NM 11.443.429 com 2 unidades em estoque"/>
    <m/>
    <s v="Corretiva"/>
    <s v="IHM"/>
    <s v="IHM"/>
    <s v="Vendas"/>
    <x v="14"/>
    <s v="Controle e Monitoramento"/>
    <s v="Partir IHM"/>
    <d v="2018-09-24T15:00:00"/>
    <d v="2018-09-24T17:00:00"/>
    <d v="2018-06-25T08:30:00"/>
    <n v="2.0000000000582077"/>
    <n v="2190.5000000000582"/>
    <s v="NÃO"/>
    <x v="0"/>
    <s v="NÃO"/>
    <s v="3-Falha na Instrumentação"/>
    <s v="3.5-Falha no Software"/>
    <x v="2"/>
    <x v="3"/>
    <s v="9-Sob Demanda"/>
    <m/>
    <n v="2192.5000000001164"/>
  </r>
  <r>
    <n v="2018"/>
    <s v="Abril"/>
    <m/>
    <m/>
    <s v="Corretiva"/>
    <s v="Correia"/>
    <m/>
    <s v="Ventiladores"/>
    <x v="33"/>
    <m/>
    <m/>
    <d v="2018-04-02T09:00:00"/>
    <d v="2018-04-02T16:30:00"/>
    <d v="2017-12-31T23:59:00"/>
    <n v="7.5"/>
    <n v="2193.016666666721"/>
    <s v="NÃO"/>
    <x v="0"/>
    <s v="NÃO"/>
    <s v="2-Falha de Material"/>
    <m/>
    <x v="3"/>
    <x v="4"/>
    <m/>
    <m/>
    <n v="2200.516666666721"/>
  </r>
  <r>
    <n v="2018"/>
    <s v="Setembro"/>
    <s v="09,10/09 - Mecânica:_x000a_OE 2018090832 - MC-B-540001C - Superaquecimento do motor_x000a_Durante o teste semanal das bombas de incêndio o supervisor Edimilson da operação estava passando pela rua quando identificou que o motor da bomba B-540001C estava fumaçando onde correu para realizar o desligamento da bomba na botoeira de emergência e com alarme de temperatura na IHM atuado. Foi acionado a manutenção para verificar o que havia ocorrido com o motor da bomba onde foi identificado que não havia a presença de água no reservatório, seguindo na avaliação foi também identificado que o selo da bomba d'água está danificado porém não percebido vazamento de água no skid da bomba que pudesse ter causado este superaquecimento. Amanhã será dado continuidade na análise da falha sendo que esta bomba passou por preventiva SO em 30/08 através da OM 2017850129. Encontramos no estoque bomba d'água sobressalente para substituir e testar o motor para avaliarmos se houve mais algum dano no motor ou não._x000a_Status: Indisponível - Início do reparo 10/09_x000a_10/09 - Mecânica:_x000a_OE 2018090832 - MC-B-540001C - Superaquecimento do motor_x000a_Realizado de forma extraprogramada a substituição da bomba d'água do motor Scania, substituído o filtro de óleo lubrificante que havia apresentado vazamento e completado sistema de arrefecimento com água e aditivo. Realizado a partida assistida da bomba onde não foi observado nenhum vazamento como também foi acompanhado a temperatura do motor que se manteve na faixa de 78ºC_x000a_Status: Concluído - Disponível"/>
    <m/>
    <s v="Corretiva"/>
    <s v="MC-B-540001C"/>
    <s v="MC-B-540001C"/>
    <s v="Bombas"/>
    <x v="39"/>
    <s v="Motor"/>
    <s v="_x000a_ Substituição da bomba d'água do motor Scania e do o filtro de óleo lubrificante"/>
    <d v="2018-09-09T11:00:00"/>
    <d v="2018-09-10T16:00:00"/>
    <d v="2018-06-05T18:00:00"/>
    <n v="28.999999999883585"/>
    <n v="2297.0000000000582"/>
    <s v="NÃO"/>
    <x v="1"/>
    <s v="NÃO"/>
    <s v="2-Falha de Material"/>
    <s v="2.7-Sobreaquecimento"/>
    <x v="2"/>
    <x v="3"/>
    <s v="7-Observação Casual"/>
    <m/>
    <n v="2325.9999999999418"/>
  </r>
  <r>
    <n v="2018"/>
    <s v="Outubro"/>
    <s v="Elétrica:_x000a_OI 2018282289 C-3123701B/C-Falha Disjuntores (#):_x000a_No retorno da adequação a operação identificou que o compressor C-3123701C apresentava sinal de compressor operando sendo que o mesmo estava parado devido ao SD e com este sinal impedia a entrada do compressor C-3123701A sendo que realizado reset na subestação e na sala de controle não permitia a partida dos compressores. Acionado equipe de elétrica que avaliou a falha identificando a queima da bobina do disjuntor do C-3123701C, igual a falha ocorrida na madrugada de 06/10/2018. Equipe realizando a análise da falha suspeita de uma possível falha no disjuntor que pode estar causando a queima destas bobinas, para a liberação mais rápida dos compressores de reciclo, retiramos o disjuntor do compressor C-3123701A e instalamos no C-3123701C liberando o compressor C por volta das 11h. Os TM's Flaviano e Carneiro seguiram na recomposição de um disjuntor para disponibilizar o compressor A, com isso de 3 disjuntores (2 reservas + o disjuntor que falhou) montaram um disjuntor e disponibilizaram também o compressor C-3123701A para operação. Alinhado com o TM Flaviano e Sup. Daniel o envio destes dois disjuntores que foram retiradas as peças para a oficina de manutenção para testes e reparo dos mesmos."/>
    <m/>
    <s v="Corretiva"/>
    <s v="Disjuntor"/>
    <s v="bobina disjuntor"/>
    <s v="Reciclo"/>
    <x v="18"/>
    <s v="Painel Elétrico"/>
    <s v="Reposicionamento de chaves de fim de curso"/>
    <d v="2018-10-06T01:15:00"/>
    <d v="2018-10-06T05:15:00"/>
    <d v="2018-07-08T22:00:00"/>
    <n v="3.9999999999417923"/>
    <n v="2139.2500000001164"/>
    <s v="NÃO"/>
    <x v="0"/>
    <s v="NÃO"/>
    <m/>
    <m/>
    <x v="3"/>
    <x v="4"/>
    <s v="9-Sob Demanda"/>
    <m/>
    <n v="2143.2500000000582"/>
  </r>
  <r>
    <n v="2018"/>
    <s v="Abril"/>
    <s v="ata: 13/04/2018; OM:2017489079, PT: 11097631 das 15h00 até 18h00._x000a__x000a_Ocorrência: C-UC-513401E_x000a__x000a_Causa: Corretiva._x000a_Atuação: Encontrado elemento danificado, tínhamos um sobressalente no laboratório novo. Logo efetuamos substituição do TE-5134303E e instalação do VE-5134329E Fabr: Bently Nevada, PN 330400,100mv/g (10,2mv/m/s2), CE 1180, G08E022Y._x000a__x000a_Situação deixada: Operacional._x000a_Responsável: Silvio/Menezes."/>
    <m/>
    <s v="Corretiva"/>
    <s v="TE-5134303E"/>
    <s v="TE-5134303E"/>
    <s v="Ar comprimido"/>
    <x v="40"/>
    <m/>
    <s v="SUBSTITUIR SENSOR"/>
    <d v="2018-04-13T15:00:00"/>
    <d v="2018-04-13T18:00:00"/>
    <d v="2017-12-31T23:59:00"/>
    <n v="3"/>
    <n v="2463.016666666721"/>
    <s v="NÃO"/>
    <x v="0"/>
    <s v="NÃO"/>
    <s v="3-Falha na Instrumentação"/>
    <s v="3.2 - Sem sinal/indicação/alarme"/>
    <x v="2"/>
    <x v="3"/>
    <s v="6-Interferência na Produção"/>
    <m/>
    <n v="2466.016666666721"/>
  </r>
  <r>
    <n v="2018"/>
    <s v="Abril"/>
    <s v="19/04 - Hoje foi identificado pela equipe de elétrica que a falha do disjuntor da bomba se tratava de uma perda das propriedades mecânicas do suporte de borracha da micro switch de sinalização de mola comprimida (disjuntor fechado), que impedia o fechamento correto do disjuntor. O suporte estava totalmente solto, não suportando mais a posição da micro switch. Equipe de elétrica envolveu então a caldeiraria para realizar a confecção de uma pequena chapinha em L de aço para apoiar a borracha e restaurar suas propriedades. O novo suporte foi instalado e o disjuntor sinalizou normalmente."/>
    <m/>
    <s v="Corretiva"/>
    <s v="PN-123001"/>
    <s v="SUPORTE DE BORRACHA"/>
    <m/>
    <x v="41"/>
    <s v="DISJUNTOR"/>
    <s v="APOIAR O SUPORTE DE BORRACHA"/>
    <d v="2018-04-13T15:40:00"/>
    <d v="2018-04-19T16:00:00"/>
    <d v="2017-12-31T23:59:00"/>
    <n v="144.33333333319752"/>
    <n v="2463.6833333334653"/>
    <s v="SIM"/>
    <x v="1"/>
    <s v="NÃO"/>
    <s v="1-Falha Mecânica"/>
    <s v="1.4-Deformação"/>
    <x v="2"/>
    <x v="1"/>
    <s v="6-Interferência na Produção"/>
    <m/>
    <n v="2608.0166666666628"/>
  </r>
  <r>
    <n v="2018"/>
    <s v="Abril"/>
    <s v="OI 2017498332 - B-1621301A Falha na Partida_x000a_Hoje pela manhã MI foi acionada com a informação de que, por diversas vezes ao longo do turno da noite, a OP não conseguiu realizar a partida do OCVAP I através da bomba principal A. Como a bomba B está indisponível (atividades corretivas programadas para semana 16), foi criada ordem imediata para verificação, pela equipe de automação. TM Squinca identificou que existe um intertravamento por pressão baixa na sucção de cada uma das bombas (PSL-1621301) que só é resetado com a partida de uma das bombas. Como a bomba redundante estava indisponível para partida, o alarme permanecia intertravando a B-1621301A. Foi realizado um reset do mesmo na lógica geral do OCVAP I e a bomba partiu com sucesso em seguida. Esta condição de lógica é incomum para as outras bombas da unidade e deverá ser feita uma SGM para realizar sua alteração. Por ora, caso ocorra o intertravamento novamente, a equipe de automação deverá ser acionada para realizar o reset na lógica._x000a_Status: Concluído - Disponível_x000a_Edinilson, com a ausência do Ger. Flaviano hoje da unidade, tirei uma dúvida com o Ger. Amauri sobre esta SGM que envolve a lógica da Transpetro e ele me informou que esta SGM deve ser registrada mesmo no sistema da Transpetro, porém a execução da mudança pode ser feita por nós. Assim, solicito que ao longo dos próximos dias, você procure o Ger. Flaviano para saber quem é o responsável por registrar e autorizar esta mudança na Transpetro, baseando-se no relatório do TM Squinca. O relatório deve ser enviado para esta pessoa e devemos acompanhar o andamento do registro da mudança, para programarmos a correção definitiva. Qualquer dúvida, me procure amanhã. Obrigado."/>
    <m/>
    <s v="Corretiva"/>
    <s v="B-1621301A"/>
    <s v="CLP"/>
    <s v="Bombas"/>
    <x v="3"/>
    <s v="Controle e Monitoramento"/>
    <s v="ELABORAR SGM"/>
    <d v="2018-04-16T08:00:00"/>
    <d v="2018-04-16T14:00:00"/>
    <d v="2017-12-31T23:59:00"/>
    <n v="6"/>
    <n v="2528.0166666667792"/>
    <s v="NÃO"/>
    <x v="1"/>
    <s v="NÃO"/>
    <s v="3-Falha na Instrumentação"/>
    <s v="3.1-Falha de Controle"/>
    <x v="9"/>
    <x v="22"/>
    <s v="9-Sob Demanda"/>
    <m/>
    <n v="2534.0166666667792"/>
  </r>
  <r>
    <n v="2018"/>
    <s v="Outubro"/>
    <s v="20/10 - Mecânica:_x000a_OI 2018322321 C-3123701A -Limpeza Filtro(Apoio ISUP)_x000a_OI 2018326316 C-3123701C -Limpeza Filtro(Apoio ISUP)_x000a_Acionado a manutenção por volta das 0h10 com informação da operação da indisponibilidade de recurso do ISUP para atendimento a limpeza dos filtros chapéu de bruxa dos compressores. Assim, foi mobilizada a equipe de mecânica para realizar atividade. Foi incluso nas ordens do ISUP operação de apoio do MI para limpeza dos filtros. Realizado inicialmente a limpeza do filtro compressor A e logo em seguida o do compressor C, em ambos os casos foi verificado que a estrutura do filtro estava íntegra, apresentaram somente uma pequena camada de sujeira característica de fuligem seca oriunda resíduo de tubulação. Equipamentos liberados pela MI por volta das às 04h00 . Após intervenção o compressor A foi colocado em operação com sucesso.  Obs.:TM´s Rodrigo e Sérgio ficaram em interstício até 15h00._x000a_Status: Concluído disponível"/>
    <m/>
    <s v="Corretiva"/>
    <s v="Filtro Y sucção "/>
    <s v="Filtro Y sucção compressor 1 estagio"/>
    <s v="Reciclo"/>
    <x v="0"/>
    <s v="Acessórios Pacote"/>
    <s v="Remoção, limpeza e reinstalação do filtro"/>
    <d v="2018-10-19T23:00:00"/>
    <d v="2018-10-20T01:30:00"/>
    <d v="2018-07-01T15:00:00"/>
    <n v="2.4999999999417923"/>
    <n v="2648.0000000000582"/>
    <s v="NÃO"/>
    <x v="0"/>
    <s v="NÃO"/>
    <s v="5-Falha Externa"/>
    <s v="5.1-Obstrução/Bloqueio/Entupimento"/>
    <x v="2"/>
    <x v="3"/>
    <s v="4-Monitoramento Periódico da Condição"/>
    <m/>
    <n v="2650.5"/>
  </r>
  <r>
    <n v="2018"/>
    <s v="Abril"/>
    <s v="Mecânica:_x000a_OM 2017449786 B-123101A Ajuste de defasagem bomba_x000a_Concluída a montagem do 3 cabeçotes e iniciado o alinhamento do conjunto._x000a_Status: Concluído – disponível_x000a_"/>
    <m/>
    <s v="Corretiva"/>
    <s v="B-123101A"/>
    <s v="DEFASAGEM (ERRO DE MONTAGEM"/>
    <m/>
    <x v="42"/>
    <m/>
    <s v="REMONTAR"/>
    <d v="2018-04-23T08:30:00"/>
    <d v="2018-04-30T12:00:00"/>
    <d v="2017-12-31T23:59:00"/>
    <n v="171.50000000005821"/>
    <n v="2696.5166666666628"/>
    <s v="NÃO"/>
    <x v="1"/>
    <s v="NÃO"/>
    <s v="1-Falha Mecânica"/>
    <s v="1.2-Vibração"/>
    <x v="8"/>
    <x v="12"/>
    <s v="4-Monitoramento Periódico da Condição"/>
    <m/>
    <n v="2868.016666666721"/>
  </r>
  <r>
    <n v="2018"/>
    <s v="Abril"/>
    <s v="Mecânica:_x000a_OM 2017497351 - VE-P-123113D Troca de Correia_x000a_Conforme programado realizado a substituição da correia, testado e liberado o permutador._x000a_"/>
    <m/>
    <s v="Corretiva"/>
    <s v="M-VE-P-123113D"/>
    <s v="POLIA"/>
    <m/>
    <x v="43"/>
    <m/>
    <s v="SUBSTITUIR POLIA"/>
    <d v="2018-04-25T14:00:00"/>
    <d v="2018-04-25T18:00:00"/>
    <d v="2017-12-31T23:59:00"/>
    <n v="3.9999999999417923"/>
    <n v="2750.0166666667792"/>
    <s v="NÃO"/>
    <x v="0"/>
    <s v="NÃO"/>
    <s v="1-Falha Mecânica"/>
    <s v="1.3-Folga/Alinhamento"/>
    <x v="2"/>
    <x v="3"/>
    <s v="4-Monitoramento Periódico da Condição"/>
    <m/>
    <n v="2754.016666666721"/>
  </r>
  <r>
    <n v="2018"/>
    <s v="Abril"/>
    <s v="OM 2017316042 - C -3123701A - Revisão Geral_x000a_Iniciada atividade de montagem de andaime, bancadas, cobertura e plataformas._x000a_Status: Concluído - disponível_x000a_"/>
    <m/>
    <s v="Preventiva"/>
    <s v="C-3123701A"/>
    <m/>
    <s v="Reciclo"/>
    <x v="0"/>
    <m/>
    <m/>
    <d v="2018-04-26T08:00:00"/>
    <d v="2018-06-05T13:59:00"/>
    <d v="2017-12-31T23:59:00"/>
    <n v="965.98333333327901"/>
    <n v="2768.0166666667792"/>
    <s v="NÃO"/>
    <x v="0"/>
    <s v="NÃO"/>
    <m/>
    <m/>
    <x v="3"/>
    <x v="4"/>
    <m/>
    <m/>
    <n v="3734.0000000000582"/>
  </r>
  <r>
    <n v="2018"/>
    <s v="Abril"/>
    <s v="OM 2017029009 - CF-M-VT-P-123113A Substituir Controlador_x000a_Na instalação do controlador de temperatura foi na gaveta do ventilador na K-13, foi identificado que neste controlador existe um timer ativo onde impacta na partida do ventilador, diferente dos outros controladores instalados na gaveta do ventilador onde este timer está desativado. Equipe tentará em bancada a desativação deste timer para tentar reinstalar nos dias 30/04 ou 01/05 ainda dentro da semana 17._x000a_Status: Em andamento - Indisponível_x000a_"/>
    <m/>
    <s v="Corretiva"/>
    <s v="CF-M-VE-P-123113A"/>
    <s v="CONTROLADOR"/>
    <s v="Ar comprimido"/>
    <x v="44"/>
    <m/>
    <s v="SUBSTITUIR CONTROLADOR"/>
    <d v="2018-04-28T08:00:00"/>
    <d v="2018-04-28T16:00:00"/>
    <d v="2017-12-31T23:59:00"/>
    <n v="7.9999999998835847"/>
    <n v="2816.0166666667792"/>
    <s v="NÃO"/>
    <x v="0"/>
    <s v="NÃO"/>
    <s v="4-Falha Elétrica"/>
    <s v="4.4- Energia/tensão incorreta"/>
    <x v="2"/>
    <x v="3"/>
    <s v="6-Interferência na Produção"/>
    <m/>
    <n v="2824.0166666666628"/>
  </r>
  <r>
    <n v="2018"/>
    <s v="Maio"/>
    <s v="OM 2017553887 - B-3123101B - Bomba sem Pressão/Vazão_x000a_Realizada atividade da mecânica na bomba de MEG B da UAPO III após relato da OP de baixa eficiência. Sistema hidráulico de acionamento da bomba foi aberto e foi encontrada muita sujeira no óleo. Equipe não chegou à conclusão de onde esta sujeira pode ter vindo (contaminação externa ou interna através de passagem de MEG para a bomba). Foi realizada drenagem de todo o óleo e limpeza do sistema, sendo reabastecido em seguida. Bomba foi testada com acompanhamento da MI e apresentou comportamento normal novamente._x000a_Status: Concluído - Disponível"/>
    <m/>
    <s v="Corretiva"/>
    <s v="B-3123101B"/>
    <s v="CONTAMINAÇÃO DO SISTEMA"/>
    <s v="Bombas"/>
    <x v="4"/>
    <m/>
    <s v="LIMPAR "/>
    <d v="2018-05-02T08:00:00"/>
    <d v="2018-05-02T17:00:00"/>
    <d v="2018-01-04T14:00:00"/>
    <n v="9"/>
    <n v="2826"/>
    <s v="NÃO"/>
    <x v="1"/>
    <s v="NÃO"/>
    <s v="5-Falha Externa"/>
    <s v="5.2-Contaminação"/>
    <x v="6"/>
    <x v="11"/>
    <s v="6-Interferência na Produção"/>
    <m/>
    <n v="2835"/>
  </r>
  <r>
    <n v="2018"/>
    <s v="Maio"/>
    <s v="Automação+Mecânica:_x000a_OI 2017571468 - OCVAP II - Falha na partida_x000a_Após a intervenção da caldeiraria na inspeção do filtro foi negociado com CNCO partidas no sistema OCVAP II para testes funcionais. Logo após almoço demos continuidade na avaliação da falha, inicialmente foi realizado partida tanto pelo tramo A quanto pelo B alinhados pelo TQ-03 sem sucesso atuando intertravamento por baixa pressão na descarga menor do que 1Kgf/cm2, o que nos levou a entender que se tratava de algo comum entre as bombas. Foram verificados novamente o alinhamento das válvulas manuais junto a equipe da operação e testado todas as válvulas XV´s do header de alimentação XV-105/106/107 todas sem anormalidades. Realizamos então segundo teste partida agora alinhando o TQ-02, porém houve o mesmo tipo de falha nas duas bombas. Sendo assim, foram realizadas várias tentativas de escorva utilizando alinhamento dos vent´s para vaso de drenagem fechada, mas também sem sucesso, a bomba não dava nenhum indício de ruído característico quando da ocorrência de ar no seu interior. Dessa forma, realizamos junto a operação drenagem da linha de sucção da bomba booster A através da tomada do PDIT-6313101A com apoio do caminhão vácuo, identificamos a saída de líquido com presença de gás. Feito essa manobra foi colocado novamente a bomba A em operação eo sistema partiu de primeira a pressão de descarga subiu para 13Kgf/cm2. Com isso, concluímos que realmente a falha era devido presença de ar trapeada na bomba. Foi feito esse mês procedimento na bomba B e deixando as duas bombas disponíveis para operação. Atividade concluída por volta das 16:00h. Por volta das 19:30h houve a necessidade de troca da bomba A pela B devido a uma falha no relé da  gaveta do K-13 da bomba A, Foi necessário verificação pela equipe de elétrica para avaliar a falha e acompanhar o retorno do tramo B, o que ocorreu com sucesso as 20:00h Caldeiraria:_x000a_OE 2016841774 - B-6313101B - Verificação Filtro Y _x000a_Hoje conforme programado tivemos a mobilização da equipe da CCT para inspeção no filtro Y da bomba B do OCVAP II com intuito de verificar a existência de alguma restrição interna que poderia estar ocasionando na indisponibilidade da bomba desde o dia 04/05. O filtro foi aberto e inspecionado pelo sup. Aoki e líder, porém não foi encontrado nenhum indicio de sujeira e ou existência de alguma tela de proteção que poderia estar causando a falha no sistema. Verificamos também a malha nova mesh(50) comparando com o filtro original mesh(100) a nova é realmente é mais aberta e está OK. Dessa forma, descartamos qualquer tipo de anormalidade no filtro, o mesmo foi reinstalado sem maiores delongas para realização novos testes funcionais nos sistemas com acompanhamento da manutenção. Atividade concluída por volta das 11:30h_x000a_Status: Concluído - disponível "/>
    <m/>
    <s v="Preventiva"/>
    <s v="B-6313101B"/>
    <m/>
    <s v="Bombas"/>
    <x v="25"/>
    <m/>
    <m/>
    <d v="2018-05-04T16:00:00"/>
    <d v="2018-05-05T16:00:00"/>
    <d v="2018-01-06T16:00:00"/>
    <n v="23.999998611223418"/>
    <n v="2832"/>
    <s v="SIM"/>
    <x v="2"/>
    <m/>
    <s v="6-Demais Falhas (Miscelâneas)"/>
    <s v="6.2-Causas Combinadas"/>
    <x v="2"/>
    <x v="3"/>
    <s v="6-Interferência na Produção"/>
    <m/>
    <n v="2855.9999986112234"/>
  </r>
  <r>
    <n v="2018"/>
    <s v="Maio"/>
    <s v="Elétrica_x000a_OM 2017591334 - OCVAP II Correção Falha Disjuntores TRAMO A_x000a_Hoje equipe de elétrica deu continuidade na tarefa no disjuntor. A tomada que havia sido danificada foi substituído e foi possível prosseguir na análise. Equipe encontrou um dos cabos que chega ao relé solto. Este cabo era responsável por enviar o sinal de disjuntor aberto. Equipe realizou a conexão, fez testes e deu a tarefa como concluída, deixando o disjuntor e a bomba principal A do OCVAP II disponíveis._x000a_Status: Concluído - Disponível"/>
    <m/>
    <s v="Corretiva"/>
    <s v="DJ-526"/>
    <s v="CABO SOLTO"/>
    <s v="Bombas"/>
    <x v="45"/>
    <s v="Bomba"/>
    <s v="RECONECTAR EM LOCAL CORRETO."/>
    <d v="2018-05-19T07:30:00"/>
    <d v="2018-05-19T18:30:00"/>
    <d v="2017-12-31T23:59:00"/>
    <n v="11.000000000058208"/>
    <n v="3319.516666666721"/>
    <s v="NÃO"/>
    <x v="1"/>
    <s v="NÃO"/>
    <s v="4-Falha Elétrica"/>
    <s v="4.2-Circuito aberto"/>
    <x v="2"/>
    <x v="3"/>
    <s v="6-Interferência na Produção"/>
    <m/>
    <n v="3330.5166666667792"/>
  </r>
  <r>
    <n v="2018"/>
    <s v="Setembro"/>
    <s v="29/09 - Elétrica/Automação_x000a_OI 2018247833 - B-2621301A Falha na partida_x000a_Com o descarte de todas as cargas ocasionado pela queda do TG-D, a OP não conseguiu colocar novamente o OCVAP II para operar por uma falha na partida do motor da bomba principal. TMs Rodney, Valdemar e Danilo foram destinados para atuar de forma imediata. Equipe fez várias verificações em campo e tentou identificar de onde vinha esse sinal de shutdown mas estavam com dificuldade de encontrar a documentação do OCVAP II. Orientamos os TMs a tentar buscar estes documentos na pasta da documentação técnica, na NP-1, e foi possível encontrar o diagrama de interligação e possibilitar a análise. De imediato, TM Danilo identificou que o sinal de SD vinha do PED do shelter dos OCVAPs. Foi realizado apenas um reset e o SD sumiu. Por volta das 19h30, uma nova tentativa de partida foi feita, com sucesso da primeira vez. Segue operando._x000a_Status: Concluído - Operando_x000a_OBS: TMs Rodney, Valdemar e Danilo atuaram até aproximadamente 20h para finalizar a atividade e apontar os HHs de hoje._x000a_"/>
    <m/>
    <s v="Corretiva"/>
    <s v="PED do shelter"/>
    <s v="PED do shelter"/>
    <s v="Bombas"/>
    <x v="45"/>
    <s v="Bomba"/>
    <s v="Realização de reset PED do shelter"/>
    <d v="2018-09-29T14:15:00"/>
    <d v="2018-09-29T19:30:00"/>
    <d v="2018-05-19T18:30:00"/>
    <n v="5.25"/>
    <n v="3187.7499999999418"/>
    <s v="SIM"/>
    <x v="1"/>
    <s v="NÃO"/>
    <s v="3-Falha na Instrumentação"/>
    <s v="3.5-Falha no Software"/>
    <x v="2"/>
    <x v="9"/>
    <s v="9-Sob Demanda"/>
    <m/>
    <n v="3192.9999999999418"/>
  </r>
  <r>
    <n v="2018"/>
    <s v="Setembro"/>
    <s v="04/09 - Mecânica:_x000a_OI 2017942001 - GE-513201D – Limpeza das tochas_x000a_Emitida PT imediata para limpeza das tochas das câmaras 6 e 7, foram removidas as tochas para limpeza em oficina, lá constatamos a presença de resquícios de fuligem/zinafre no interior das peças. Ambas foram limpas e reinstaladas no campo, atividade foi concluída com sucesso por volta das 18h40. Devido ao tardar do horário foi acordado junto a coordenação a partida da máquina pela equipe do turno da noite somente para testar a ignição. Sendo qualquer anormalidade reportada a equipe da MI amanhã no primeiro horário. _x000a_Status: Concluído - disponível"/>
    <m/>
    <s v="Corretiva"/>
    <s v="Câmeras de combustão"/>
    <s v="Câmeras de combustão"/>
    <s v="TGs"/>
    <x v="15"/>
    <s v="GG-Combustão"/>
    <s v="Limpeza das tochas das câmaras 6 e 7"/>
    <d v="2018-09-04T16:00:00"/>
    <d v="2018-09-07T12:00:00"/>
    <d v="2018-09-04T15:59:00"/>
    <n v="68.000000000058208"/>
    <n v="1.6666666546370834E-2"/>
    <s v="NÃO"/>
    <x v="0"/>
    <s v="NÃO"/>
    <s v="1-Falha Mecânica"/>
    <s v="1.6Interferência/Travamento/Emperramento"/>
    <x v="6"/>
    <x v="11"/>
    <s v="3-Inspeção"/>
    <m/>
    <n v="68.016666666604578"/>
  </r>
  <r>
    <n v="2018"/>
    <s v="Outubro"/>
    <s v="26/10 - Automação+Elétrica:_x000a_OI 2018367217 C-3123102A - Falha no aquecedor AQ-C-3123102A_x000a_Operação durante a noite e o dia tentou realizar a partida do aquecedor de óleo sem sucesso permanecendo em falha. Acionado manutenção após o almoço para avaliar a falha onde a equipe de automação atuou identificando que a falha era real e não uma falha retida na lógica. Foi então acionado a equipe de Elétrica Marcelão e Wladimir para verificar o equipamento, quando aberto a caixa de passagem foi identificado um curto nos cabos de ligação dos aquecedores onde estavam totalmente derretidos. Caso haja a necessidade de partir o compressor será necessário realizar um force no aquecedor para não ligar e liberar a para liberar o compressor para partir, os eletrecistas orientaram os operadores que caso precise partir o compressor a gaveta do aquecedor deve estar extraída para não ocasionar um dano maior. Em conversa com o Eng. Daniel foi identificado o NM 11.294.513 das resistências  onde temos 36un em estoque, estas resistências não são originais e já existe uma GM aplicada GAS/UO-APGN/APSP/MI2016/0008 neste mesmo equipamento, que foi realizada através da OM 2015209540. Amanhã será avaliado melhor o local para verificarmos se já é possível iniciar a substituição._x000a_Status: Indisponível - Necessário force no aquecedor para partir"/>
    <m/>
    <s v="Corretiva"/>
    <s v="AQ-C-3123102A"/>
    <s v="AQ-C-3123102A"/>
    <s v="Propano"/>
    <x v="8"/>
    <s v="Lubrificação  Compressor"/>
    <s v="Substituição de cabos de ligação elétrico do aquecedor de óleo"/>
    <d v="2018-10-26T07:30:00"/>
    <d v="2018-10-30T16:00:00"/>
    <d v="2018-06-07T14:00:00"/>
    <n v="104.49999999994179"/>
    <n v="3377.4999999999418"/>
    <s v="NÃO"/>
    <x v="0"/>
    <s v="NÃO"/>
    <s v="1-Falha Mecânica"/>
    <s v="1.3-Folga/Alinhamento"/>
    <x v="2"/>
    <x v="1"/>
    <s v="7-Observação Casual"/>
    <m/>
    <n v="3481.9999999998836"/>
  </r>
  <r>
    <n v="2018"/>
    <s v="Outubro"/>
    <s v="31/10 - Mecânica_x000a_OM 2018027840 - C-123701A Reinstalar Radiador do Hydrocon_x000a_Hoje atividade de troca dos Hydrocom atrasou muito para iniciar, sendo que foi começar só apenas no final da tarde. Verificamos no momento da instalação que os conectores OD de 3/4&quot; que havíamos enviado junto com o radiador antigo não voltaram no radiador novo. Sup. Fazzini apoiou Sup. Aoki conseguindo estas conexões. Ao final do dia, foi então instalado o radiador e acertamos com a OP para realizar amanhã cedo a pressurização e teste acompanhado da máquina._x000a_Status: Em andamento - Disponível "/>
    <m/>
    <s v="Corretiva"/>
    <s v="Unidade hidraúlica Hydrocom"/>
    <s v="Radiador sistema hidraúlico Hydrocom"/>
    <s v="Reciclo"/>
    <x v="1"/>
    <s v="Lubrificação  Compressor"/>
    <s v="Substituição do radiador"/>
    <d v="2018-10-31T13:00:00"/>
    <d v="2018-11-09T16:30:00"/>
    <d v="2018-09-21T17:00:00"/>
    <n v="219.50000000005821"/>
    <n v="955.99999999988358"/>
    <m/>
    <x v="2"/>
    <m/>
    <m/>
    <m/>
    <x v="3"/>
    <x v="4"/>
    <m/>
    <m/>
    <n v="1175.4999999999418"/>
  </r>
  <r>
    <n v="2018"/>
    <s v="Junho"/>
    <s v="Automação_x000a_OI 2017687016 - B-631502 Falha ventilador selagem_x000a_Hoje pela manhã houve mais uma falha similar à ocorrida ontem na B-631503, mas desta vez, na B-631502 de make up de propano, que impedia a transferência do inventário recém recebido de propano para as UAPOs. Realizada atividade com TM Danilo que identificou exatamente a mesma situação de problemas na lógica do temporizador do ventilador do sistema de selagem. Ajustamos novamente seguindo a mesma estratégia padrão dos planos de selagem da EagleBurgmann: operação do ventilador por 60s &gt; entrada da bomba &gt; operação do ventilador por 120s após parada da bomba. Com isto, a bomba entrou em operação na primeira tentativa e segue operando. OBS: Acreditamos que houve alguma SGM implementada recentemente que alterou estas lógicas de tempo dos ventiladores, porém de maneira errada, comprometendo a entrada da bomba. Como isto não passou pela MI, na segunda-feira, iremos consultar o pessoal do UOTOP que pode ter solicitado estas alterações._x000a_Status: Concluído - Disponível_x000a_"/>
    <m/>
    <s v="Corretiva"/>
    <s v="B-631502"/>
    <s v="Lógica "/>
    <s v="Bombas"/>
    <x v="46"/>
    <s v="Controle e Monitoramento"/>
    <s v="force com ARO 272"/>
    <d v="2018-06-02T08:15:00"/>
    <d v="2018-06-02T16:30:00"/>
    <d v="2017-12-31T23:59:00"/>
    <n v="8.25"/>
    <n v="3656.266666666721"/>
    <s v="NÃO"/>
    <x v="1"/>
    <s v="NÃO"/>
    <s v="3-Falha na Instrumentação"/>
    <s v="3.1-Falha de Controle"/>
    <x v="8"/>
    <x v="12"/>
    <s v="6-Interferência na Produção"/>
    <m/>
    <n v="3664.516666666721"/>
  </r>
  <r>
    <n v="2018"/>
    <s v="Junho"/>
    <s v="Elétrica+Engenharia: _x000a_OM 2017516631 - B-540001A - Alteração modo de operação - ISOC_x000a_OM 2017649042 - B-540001B - Alteração modo de operação - ISOC_x000a_OM 2017649090 - B-540001C - Alteração modo de operação - ISOC_x000a_Hoje conforme programado tivemos atuação da equipe de elétrica na alteração do modo de rotação das três bombas de combate a incêndio. Os TMs Flaviano e Rodney com apoio do eng. Allan passaram o modo controle de rotação do modo &quot;DROOP&quot; para modo &quot;ISOC&quot; fixando dessa forma o valor de rotação do motor a diesel em 1800rpm. Após as alterações foram testadas todas as bombas, o valor médio de rotação em torno de 1830rpm. Atividade concluída com sucesso. _x000a_Status: Concluído - disponível_x000a_"/>
    <m/>
    <s v="Preventiva"/>
    <s v="PN-B-540001A"/>
    <s v="PN-B-540001A"/>
    <s v="Bombas"/>
    <x v="47"/>
    <s v="Controle e Monitoramento"/>
    <s v="Passar o modo controle de rotação do modo &quot;DROOP&quot; para modo &quot;ISOC&quot;"/>
    <d v="2018-06-05T07:30:00"/>
    <d v="2018-06-05T11:00:00"/>
    <d v="2017-12-31T23:59:00"/>
    <n v="3.5000000000582077"/>
    <n v="3727.516666666721"/>
    <s v="NÃO"/>
    <x v="1"/>
    <s v="NÃO"/>
    <m/>
    <m/>
    <x v="3"/>
    <x v="4"/>
    <m/>
    <m/>
    <n v="3731.0166666667792"/>
  </r>
  <r>
    <n v="2018"/>
    <s v="Junho"/>
    <s v="Elétrica+Engenharia: _x000a_OM 2017516631 - B-540001A - Alteração modo de operação - ISOC_x000a_OM 2017649042 - B-540001B - Alteração modo de operação - ISOC_x000a_OM 2017649090 - B-540001C - Alteração modo de operação - ISOC_x000a_Hoje conforme programado tivemos atuação da equipe de elétrica na alteração do modo de rotação das três bombas de combate a incêndio. Os TMs Flaviano e Rodney com apoio do eng. Allan passaram o modo controle de rotação do modo &quot;DROOP&quot; para modo &quot;ISOC&quot; fixando dessa forma o valor de rotação do motor a diesel em 1800rpm. Após as alterações foram testadas todas as bombas, o valor médio de rotação em torno de 1830rpm. Atividade concluída com sucesso. _x000a_Status: Concluído - disponível"/>
    <m/>
    <s v="Preventiva"/>
    <s v="PN-B-540001B"/>
    <s v="PN-B-540001B"/>
    <s v="Bombas"/>
    <x v="31"/>
    <s v="Controle e Monitoramento"/>
    <s v="Passar o modo controle de rotação do modo &quot;DROOP&quot; para modo &quot;ISOC&quot;"/>
    <d v="2018-06-05T12:00:00"/>
    <d v="2018-06-05T15:00:00"/>
    <d v="2017-12-31T23:59:00"/>
    <n v="3"/>
    <n v="3732.016666666721"/>
    <s v="NÃO"/>
    <x v="1"/>
    <s v="NÃO"/>
    <m/>
    <m/>
    <x v="3"/>
    <x v="4"/>
    <m/>
    <m/>
    <n v="3735.016666666721"/>
  </r>
  <r>
    <n v="2018"/>
    <s v="Junho"/>
    <s v="Elétrica+Engenharia: _x000a_OM 2017516631 - B-540001A - Alteração modo de operação - ISOC_x000a_OM 2017649042 - B-540001B - Alteração modo de operação - ISOC_x000a_OM 2017649090 - B-540001C - Alteração modo de operação - ISOC_x000a_Hoje conforme programado tivemos atuação da equipe de elétrica na alteração do modo de rotação das três bombas de combate a incêndio. Os TMs Flaviano e Rodney com apoio do eng. Allan passaram o modo controle de rotação do modo &quot;DROOP&quot; para modo &quot;ISOC&quot; fixando dessa forma o valor de rotação do motor a diesel em 1800rpm. Após as alterações foram testadas todas as bombas, o valor médio de rotação em torno de 1830rpm. Atividade concluída com sucesso. _x000a_Status: Concluído - disponível"/>
    <m/>
    <s v="Preventiva"/>
    <s v="PN-B-540001C"/>
    <s v="PN-B-540001C"/>
    <s v="Bombas"/>
    <x v="39"/>
    <s v="Controle e Monitoramento"/>
    <s v="Passar o modo controle de rotação do modo &quot;DROOP&quot; para modo &quot;ISOC&quot;"/>
    <d v="2018-06-05T15:30:00"/>
    <d v="2018-06-05T18:00:00"/>
    <d v="2017-12-31T23:59:00"/>
    <n v="2.4999999999417923"/>
    <n v="3735.5166666667792"/>
    <s v="NÃO"/>
    <x v="1"/>
    <s v="NÃO"/>
    <m/>
    <m/>
    <x v="3"/>
    <x v="4"/>
    <m/>
    <m/>
    <n v="3738.016666666721"/>
  </r>
  <r>
    <n v="2018"/>
    <s v="Junho"/>
    <s v="07/06 - Elétrica+Caldeiraria:_x000a_OM 2017173041 C-UC-513401B - Religação Cabos+Troca conexões+Teste funcional_x000a_Hoje foi dado prosseguimento na intervenção para restabelecimento do compressor de ar &quot;B&quot; original. Equipe de elétrica atuou na período da manhã removendo os cabos do compressor alugado da AGERADORA e reinstalou no compressor original. Em paralelo a equipe da caldeiraria realizou a desconexão do mangote e giro do spool da saída para conexão retonando com a condição original do compressor. Na parte da tarde quando do momento da remoção do libra da válvula descarga(gaveta) foi identificado trinca no flange lado do compressor em quase toda sua extensão inviabilizando qualquer tipo de teste na máquina. Com isso, junto a coordenação optamos impedir esse compressor até a troca dessa válvula. A equipe da CCT localizou no almoxarifado uma sobressalente válvula recuperada, no entanto, para realização dessa troca é necessário parada total da unidade devido a não ter nenhum tipo de bloqueio a montante desse compressor ou de qualquer outro ponto no header de saída.  _x000a_Planejamento-Caldeiraria: Por gentileza viabilizar nota/OM para substituição dessa válvula danificada no período de parada total em julho ou qualquer outra oportunidade de parada.   _x000a_Status: Reprogramar - Indisponível  -  31/07 - Caldeiraria_x000a_OM 2017710044 P. TOTAL - VALV-51340111 - Trinca no Flange da Válvula_x000a_Realizado com sucesso a troca da válvula manual de bloqueio do C-513401B. Compressor estará disponível para testes quando do retorno do sistema de ar comprimido._x000a_Status: Concluído"/>
    <m/>
    <s v="Corretiva"/>
    <s v="C-UC-513401B"/>
    <s v="VALV-51340111"/>
    <s v="Ar comprimido"/>
    <x v="48"/>
    <s v="Compressor"/>
    <s v="Substituição da  VALV-51340111 (Válvula manual de bloqueio)"/>
    <d v="2018-06-07T09:45:00"/>
    <d v="2018-09-13T17:00:00"/>
    <d v="2017-12-31T23:59:00"/>
    <n v="2359.2500000000582"/>
    <n v="3777.766666666721"/>
    <s v="NÃO"/>
    <x v="0"/>
    <s v="NÃO"/>
    <s v="2-Falha de Material"/>
    <s v="2.5-Fratura/Quebra"/>
    <x v="2"/>
    <x v="3"/>
    <s v="5-Monitoramento Contínuo da Condição"/>
    <m/>
    <n v="6137.0166666667792"/>
  </r>
  <r>
    <n v="2018"/>
    <s v="Junho"/>
    <s v="OI 2016306539 - M-VE-P-123113E - Reinstalar Polia Motora do Ventilador_x000a_Hoje no redia das 8h o Coordenador e Gerente de Operação solicitaram atuação imediata neste ventilador devido baixa refrigeração no sistema da UAPO I por falta de dois ventiladores e a alta carga da planta devido a parada da UAPO II. Esta atividade seria executa na semana 24 acabando sendo antecipada, a equipe de mecânica atuou na instalação da polia e correia do ventilador, realizado teste e liberado para a operação por volta das 14:30h._x000a_Status: Concluído - Operando"/>
    <m/>
    <s v="Corretiva"/>
    <s v="M-VE-P-123113E"/>
    <s v="POLIA"/>
    <m/>
    <x v="49"/>
    <s v="Ventilador"/>
    <s v="USINAR E REISNTALAR POLIA"/>
    <d v="2018-06-12T09:30:00"/>
    <d v="2018-06-12T16:30:00"/>
    <d v="2017-12-31T23:59:00"/>
    <n v="6.9999999999417923"/>
    <n v="3897.5166666667792"/>
    <s v="NÃO"/>
    <x v="0"/>
    <s v="NÃO"/>
    <s v="1-Falha Mecânica"/>
    <s v="1.5-Afrouxamento/Perda de Torque"/>
    <x v="2"/>
    <x v="3"/>
    <s v="4-Monitoramento Periódico da Condição"/>
    <m/>
    <n v="3904.516666666721"/>
  </r>
  <r>
    <n v="2018"/>
    <s v="Setembro"/>
    <s v="13/09 - Mecânica/Caldeiraria_x000a_OM 2018038714 - Mecânica/Caldeiraria - Apoio ao retorno da Unidade_x000a_C-123102B: Hoje por volta das 11h45, houve nova queda do compressor de propano B, desta vez por diferencial alto no filtro do sistema de óleo. Compressor de propano A foi partido após breve atuação da automação e a equipe de caldeiraria foi mobilizada no período da tarde para realizar a limpeza do filtro das bombas de óleo. Realmente havia bastante obstrução no filtro, que foi limpo e reinstalado, deixando novamente o compressor disponível para a OP._x000a_Status: Concluído - Disponível"/>
    <m/>
    <s v="Corretiva"/>
    <s v="C-123102B"/>
    <s v="Filtro do sistema de óleo"/>
    <s v="Propano"/>
    <x v="30"/>
    <s v="Lubrificação"/>
    <s v=" Realizado limpeza do filtro das bombas de óleo"/>
    <d v="2018-09-13T13:00:00"/>
    <d v="2018-09-13T15:00:00"/>
    <d v="2018-03-25T19:00:00"/>
    <n v="2.0000000000582077"/>
    <n v="4122"/>
    <s v="SIM"/>
    <x v="1"/>
    <s v="NÃO"/>
    <s v="3-Falha na Instrumentação"/>
    <s v="3.2 - Sem sinal/indicação/alarme"/>
    <x v="2"/>
    <x v="9"/>
    <s v="6-Interferência na Produção"/>
    <m/>
    <n v="4124.0000000000582"/>
  </r>
  <r>
    <n v="2018"/>
    <s v="Outubro"/>
    <s v="19/10 - Mecânica+Elétrica+Mov.Carga:_x000a_OE 2018303229 B-123101A - Vazamento de óleo_x000a_Hoje conforme solicitado pela operação no REDIA foi antecipado atividade de reparo da bomba e MEG A da UAPO I da semana #43 para #42 em função de vazamento pela redutora. Em campo foi realizado a remoção dos cabos e do conjunto motor e da redutora para reparo em oficina. Em oficina foi verificado folga na entrada e saída da redutora fora dos limites de tolerância. Em avaliação junto coord. Gustavo foi decidido por substituir a mesma por redutora sobressalente disponível em estoque. Foi aberto a redutora nova e coleta de medidas das folgas para referência comparação com redutora danificada. Atividade continua amanhã com montagem da redutora nova com motor junto com a sua reinstalação no campo. Foi mobilizado os apoios de caminhão munck e empilhadeira da recomposição do equipamento no campo."/>
    <m/>
    <s v="Corretiva"/>
    <s v="Cabeçote bomba"/>
    <s v="vedação cabeçote bomba"/>
    <m/>
    <x v="42"/>
    <s v="Bomba"/>
    <s v="Realizado verificação e realizado troca do redutor por excesso de folga axial"/>
    <d v="2018-10-19T08:30:00"/>
    <d v="2018-10-23T14:19:00"/>
    <d v="2018-04-30T12:00:00"/>
    <n v="101.81666666676756"/>
    <n v="4124.4999999999418"/>
    <s v="NÃO"/>
    <x v="1"/>
    <s v="NÃO"/>
    <m/>
    <m/>
    <x v="3"/>
    <x v="4"/>
    <s v="7-Observação Casual"/>
    <m/>
    <n v="4226.3166666667094"/>
  </r>
  <r>
    <n v="2018"/>
    <s v="Outubro"/>
    <s v="03/10 - Caldeiraria+Mecânica:_x000a_OM 2018192727 B-2123101A - Sanar vazamento Amortecedor Pulsação_x000a_Hoje tivemos a remoção do campo o amortecedor de pulsação da bomba A de MEG da UAPO II para realização de reparo em bancada/calibração em bancada pela equipe de mecânica. _x000a_Status: Em andamento - Indisponível_x000a_04/10 - Caldeiraria+Mecânica:_x000a_OM 2018192727 B-2123101A - Sanar vazamento Amortecedor Pulsação_x000a_Feito teste de pressurização em oficina constatado que os anéis de vedação inferiores estão dando passagem. Para amanhã está previsto a substituição desses anéis a calibração da bexiga pela mecânica e reinstalação no campo pela caldeiraria._x000a_Status: Em andamento - Indisponível_x000a_05/10 - Mecânica+Caldeiraria:_x000a_OM 2018192727 B-2123101A - Sanar vazamento Amortecedor Pulsação_x000a_Realizado a desmontagem dos anéis de vedação verificados que não havia danos aparente. Pelo indicativo da equipe o vazamento aparentemente era devido a posição de assentamento das vedações um pouco fora, os anéis foram limpos reinstalados e feito teste de estanqueidade com sucesso. Calibrado a bexiga com N2 e reinstalado o equipamento no campo pela caldeiraria. Equipamento liberado para operação por volta das 15h00, segue agora os trâmites operacionais para remoção do libra e testes funcionais à ser realizado durante o final de semana. Item quitado no PFCEO._x000a_Status: Concluído - disponível_x000a_08/10 - Caldeiraria+Mecânica:_x000a_OM 2018192727 - B-2123101A Vazamento amortecedor de pulsação_x000a_Após reparo realizado no acumulador de descarga da bomba foi acompanhado a pressurização e operação da bomba, porém voltou a apresentar vazamento pelo acumulador. Como a atividade está ainda dentro da programação semanal, será removido novamente o acumulador para inspeção e reparo em bancada._x000a_Status: Em andamento - Disponível"/>
    <m/>
    <s v="Corretiva"/>
    <s v="V-B-2123101A"/>
    <s v="V-B-2123101A"/>
    <s v="Bombas"/>
    <x v="32"/>
    <s v="Bomba"/>
    <s v="Calibração e repararo B-2123101A"/>
    <d v="2018-10-03T09:30:00"/>
    <d v="2018-10-05T15:00:00"/>
    <d v="2018-09-13T17:00:00"/>
    <n v="53.499999999941792"/>
    <n v="472.5"/>
    <s v="NÃO"/>
    <x v="1"/>
    <s v="NÃO"/>
    <s v="1-Falha Mecânica"/>
    <s v="1.1-Vazamento"/>
    <x v="2"/>
    <x v="7"/>
    <s v="5-Monitoramento Contínuo da Condição"/>
    <m/>
    <n v="525.99999999994179"/>
  </r>
  <r>
    <n v="2018"/>
    <s v="Setembro"/>
    <s v="05/09 - Automação+Mecânica:_x000a_OE 2017334883 - B-631503 Falha na Partida_x000a_Hoje tivemos recebimento pela manhã da primeira carreta de propano para recomposição do inventário do vaso de MAKE UP, a equipe solicitou apoio da MI para partida da bomba de descarregamento. Tivemos o em campo do Eng. Suzuki, Líder Renato e Coordenador Caio para avaliação para partida assistida e levantamento de dados para estudo de melhoria do plano de selagem. Foram tentadas várias manobras operacionais sem sucesso. Tentado a partida porém durante a pressurização da bomba ocorreu o esvaziamento de todo do pote de selagem, acionado a mecânica para completação do DRU, verificado a presença de glicol pela linha de vent da bomba. Foi realizado reaperto na válvula de dreno do sistema de selagem, onde foi dado meia volta de aperto. Tentado nova partida sem sucesso devido a pressão alta no sistema de selagem. Realizado então despressurização da bomba onde ocorreu a queda de pressão do sistema de selagem levando a diagnóstico de possível quebra do selo primário ou selo estava aberto. Foi feito teste despressurizando a bomba totalmente elevando a pressão do sistema de selagem com nova completação de glicol, onde o selo apresentou estanqueidade diante disso, foi realizado diversas partida sem sucesso devido a necessidade de alinhamento das válvulas de fundo das esferas 4 e 5 que estavam fechadas gerando shutdown para gaveta elétrica no K-13 via sinal do PES. Após abertura das válvulas foi feito by-pass do sinal de alarme do PDI-6315328 via ECOS. Após isso, foi feito a partida da bomba com sucesso, no entanto, a equipe da operação não estava conseguindo tirar todo o gás de dentro da bomba. Após a entrega da bomba operando a equipe da MI foi desmobilizada por volta das 20h00. Entregue equipamento para operação realizar a escorva no sistema para descarregamento do caminhão._x000a_Status: Concluído-operando "/>
    <m/>
    <s v="Corretiva"/>
    <s v="B-631503"/>
    <s v="B-631503"/>
    <m/>
    <x v="20"/>
    <s v="Bomba"/>
    <s v="Completação do DRU; verificação da presença de glicol pela linha de venti da bomba; realização de reaperto na válvula de dreno do sistema de selagem; realização de despressurização da bomba; alinhamento das válvulas de fundo das esferas 4 e 5;realização de by-pass do sinal de alarme do PDI-6315328"/>
    <d v="2018-09-05T15:30:00"/>
    <d v="2018-09-05T19:00:00"/>
    <d v="2018-03-08T09:00:00"/>
    <n v="3.4999999998835847"/>
    <n v="4350.5000000000582"/>
    <s v="NÃO"/>
    <x v="1"/>
    <s v="NÃO"/>
    <s v="6-Demais Falhas (Miscelâneas)"/>
    <s v="6.2-Causas Combinadas"/>
    <x v="6"/>
    <x v="18"/>
    <s v="6-Interferência na Produção"/>
    <m/>
    <n v="4353.9999999999418"/>
  </r>
  <r>
    <n v="2018"/>
    <s v="Setembro"/>
    <s v="26/09 - Elétrica:_x000a_OE 2018038599 Elétrica- Apoio ao retorno da Unidade_x000a_B-1621301A/B - Falha do disjuntor - Acionado manutenção devido as duas bombas com impedimento de partida por falha nos disjuntores, equipe atuou corrigindo a de indicação de carregamento de mole e de inserção do disjuntor._x000a_Status: Concluído  - Disponível"/>
    <m/>
    <s v="Corretiva"/>
    <s v="Disjuntor"/>
    <s v="Disjuntor"/>
    <s v="Bombas"/>
    <x v="38"/>
    <s v="Bomba"/>
    <s v="Realização de reparo na indicação de carregamento de mole e inserção de disjuntor"/>
    <d v="2018-09-26T07:10:00"/>
    <d v="2018-09-26T18:10:00"/>
    <d v="2018-07-07T11:00:00"/>
    <n v="11.000000000058208"/>
    <n v="1940.1666666665697"/>
    <s v="NÃO"/>
    <x v="1"/>
    <s v="NÃO"/>
    <s v="4-Falha Elétrica"/>
    <s v="4.3-Sem energia"/>
    <x v="2"/>
    <x v="7"/>
    <s v="9-Sob Demanda"/>
    <m/>
    <n v="1951.1666666666279"/>
  </r>
  <r>
    <n v="2018"/>
    <s v="Julho"/>
    <s v="16/07  - Mecânica:_x000a_OM 2017645796 - M-B-123701A Subst. Rolamentos do Motor_x000a_Segue em andamento atividade em oficina para a substituição dos rolamentos do motor. Hoje foi aberto o motor, removido as tampas, medidos os dimensionais de folga. Atividade continua amanhã. _x000a_Status: Em andamento - continua 16/07_x000a_"/>
    <m/>
    <s v="Corretiva"/>
    <s v="M-B-123701A"/>
    <s v="M-B-123701A"/>
    <s v="Bombas"/>
    <x v="50"/>
    <s v="Motor"/>
    <s v="Subistituição de rolamento do moter elétrico"/>
    <d v="2018-07-16T08:00:00"/>
    <d v="2018-07-23T16:30:00"/>
    <d v="2017-12-31T23:59:00"/>
    <n v="176.49999999994179"/>
    <n v="4712.0166666667792"/>
    <s v="NÃO"/>
    <x v="1"/>
    <s v="NÃO"/>
    <s v="7-Manutenção Preventiva"/>
    <s v="7-Manutenção Preventiva"/>
    <x v="4"/>
    <x v="5"/>
    <s v="4-Monitoramento Periódico da Condição"/>
    <m/>
    <n v="4888.516666666721"/>
  </r>
  <r>
    <n v="2018"/>
    <s v="Julho"/>
    <s v="26/07 - Mecânica:_x000a_OI 2017898038 - B-600001A - Limpeza filtro Y_x000a_OI 2017897893 - B-600001B - Limpeza filtro Y_x000a_As 05:00h da manhã foi acionado a manutenção devido ao entupimento dos filtro das bombas de drenagem fechada impedindo a continuidade na drenagem dos coletores para a liberação da unidade para a parada de manutenção da unidade, sendo entregue as bombas para a operação as 08:00h. Logo que realizada a partida da bomba B já ocorreu o entupimento do filtro, foi acionado o ISUP para atuar na limpeza do filtro novamente. Devido a criticidade da drenagem dos coletores o Gerente Amauri autorizou a remoção do filtro e a operação da bomba sem o filtro na sucção, sendo assim concluída a drenagem dos coletores no final do dia._x000a_Status: Concluído - Disponível"/>
    <m/>
    <s v="Corretiva"/>
    <s v="Filtro Y"/>
    <s v="Filtro Y"/>
    <s v="Bombas"/>
    <x v="51"/>
    <s v="Acessórios Pacote"/>
    <s v="Limpeza do Filtro"/>
    <d v="2018-07-26T05:00:00"/>
    <d v="2018-07-26T08:00:00"/>
    <d v="2017-12-31T23:59:00"/>
    <n v="3"/>
    <n v="4949.0166666667792"/>
    <s v="NÃO"/>
    <x v="1"/>
    <s v="NÃO"/>
    <s v="1-Falha Mecânica"/>
    <s v="1.6Interferência/Travamento/Emperramento"/>
    <x v="2"/>
    <x v="3"/>
    <s v="5-Monitoramento Contínuo da Condição"/>
    <m/>
    <n v="4952.0166666667792"/>
  </r>
  <r>
    <n v="2018"/>
    <s v="Julho"/>
    <s v="26/07 - Mecânica:_x000a_OI 2017898038 - B-600001A - Limpeza filtro Y_x000a_OI 2017897893 - B-600001B - Limpeza filtro Y_x000a_As 05:00h da manhã foi acionado a manutenção devido ao entupimento dos filtro das bombas de drenagem fechada impedindo a continuidade na drenagem dos coletores para a liberação da unidade para a parada de manutenção da unidade, sendo entregue as bombas para a operação as 08:00h. Logo que realizada a partida da bomba B já ocorreu o entupimento do filtro, foi acionado o ISUP para atuar na limpeza do filtro novamente. Devido a criticidade da drenagem dos coletores o Gerente Amauri autorizou a remoção do filtro e a operação da bomba sem o filtro na sucção, sendo assim concluída a drenagem dos coletores no final do dia._x000a_Status: Concluído - Disponível"/>
    <m/>
    <s v="Corretiva"/>
    <s v="Filtro Y"/>
    <s v="Filtro Y"/>
    <s v="Bombas"/>
    <x v="52"/>
    <s v="Acessórios Pacote"/>
    <s v="Limpeza do Filtro"/>
    <d v="2018-07-26T05:00:00"/>
    <d v="2018-07-26T08:00:00"/>
    <d v="2017-12-31T23:59:00"/>
    <n v="3"/>
    <n v="4949.0166666667792"/>
    <s v="NÃO"/>
    <x v="1"/>
    <s v="NÃO"/>
    <s v="1-Falha Mecânica"/>
    <s v="1.6Interferência/Travamento/Emperramento"/>
    <x v="2"/>
    <x v="3"/>
    <s v="5-Monitoramento Contínuo da Condição"/>
    <m/>
    <n v="4952.0166666667792"/>
  </r>
  <r>
    <n v="2018"/>
    <s v="Agosto"/>
    <s v="01,02,03,06,07,08,10,14,15,16,17,27,28,29,/08 - Sulzer/Engenharia:_x000a_OM 2017591632 - M-B-2621301B Subst. Castelo da Base _x000a_Hoje foi concluído a montagem dos três eletrodutos que haviam sido removidos para instalação da nova base do castelo. Foi concluído também o alinhamento do motor. Ficou pendente agora a recomposição dos cabos dos instrumentos, montagem dos eletrodutos e reinstalação dos cabos do motor para realização de testes funcionais. Acordado entre CMOC e MI que essas etapas pendentes serão realizadas na programação da semana #36 quando teremos novamente alimentação para fazer o teste do sentido de giro do motor._x000a_Status: Reprogramada - Semana #36"/>
    <m/>
    <s v="Preventiva"/>
    <s v="Castelo da Base"/>
    <s v="Castelo da Base (B-2621301B)"/>
    <s v="Bombas"/>
    <x v="16"/>
    <s v="Motor"/>
    <s v="Subistituição do Castelo da Base (B-2321301B)"/>
    <d v="2018-08-01T09:00:00"/>
    <d v="2018-09-20T15:50:00"/>
    <d v="2018-01-03T16:30:00"/>
    <n v="1206.8333333332557"/>
    <n v="5032.5"/>
    <s v="NÃO"/>
    <x v="1"/>
    <s v="NÃO"/>
    <s v="7-Manutenção Preventiva"/>
    <s v="7-Manutenção Preventiva"/>
    <x v="4"/>
    <x v="5"/>
    <s v="1-Manutenção Periódica"/>
    <m/>
    <n v="6239.3333333332557"/>
  </r>
  <r>
    <n v="2018"/>
    <s v="Agosto"/>
    <s v="13,15/08 - Mecânica_x000a_OM 2016778155 - B-513203 - Montar andaime e substituir rolamentos_x000a_Realizada remoção da bomba para oficina. Amanhã será iniciada a troca dos rolamentos._x000a_Status: Em andamento_x000a_Preditiva_x000a_14/09 - OM 2016778155 - B-513203 Rolamento Danificado_x000a_Realizada coleta e verificação dos parâmetros de vibração pela preditiva. Bomba está OK, sem necessidade de alinhar. No período da manhã, a mesma foi parada para partida da bomba 01B. Está disponível._x000a_Status: Concluído - Disponível_x000a_"/>
    <m/>
    <s v="Corretiva"/>
    <s v="ROLAMENTO DA B-513203"/>
    <s v="ROLAMENTO B-513203"/>
    <s v="Bombas"/>
    <x v="53"/>
    <s v="Bomba"/>
    <s v="Realizar subistituição de rolamento"/>
    <d v="2018-08-13T09:00:00"/>
    <d v="2018-08-24T12:00:00"/>
    <d v="2017-12-31T23:59:00"/>
    <n v="267"/>
    <n v="5385.016666666721"/>
    <s v="NÃO"/>
    <x v="1"/>
    <s v="NÃO"/>
    <s v="1-Falha Mecânica"/>
    <s v="1.2-Vibração"/>
    <x v="2"/>
    <x v="1"/>
    <s v="4-Monitoramento Periódico da Condição"/>
    <m/>
    <n v="5652.016666666721"/>
  </r>
  <r>
    <n v="2018"/>
    <s v="Abril"/>
    <s v="Inspeção de seção quente - discharge nozzle e combustores - recomendação GT"/>
    <m/>
    <s v="Corretiva"/>
    <s v="GG-513201A"/>
    <s v="Discharge nozzle"/>
    <s v="TGs"/>
    <x v="17"/>
    <s v="GG-Combustão"/>
    <s v="Realizar overhaul"/>
    <d v="2018-04-30T08:00:00"/>
    <d v="2019-02-27T20:52:00"/>
    <d v="2018-04-26T13:00:00"/>
    <n v="7284.8666666665231"/>
    <n v="91.000000000116415"/>
    <s v="NÃO"/>
    <x v="0"/>
    <s v="NÃO"/>
    <s v="1-Falha Mecânica"/>
    <s v="2.2-Corrosão"/>
    <x v="2"/>
    <x v="1"/>
    <s v="3-Inspeção"/>
    <m/>
    <n v="7375.8666666666395"/>
  </r>
  <r>
    <n v="2018"/>
    <s v="Agosto"/>
    <s v="24,25,27,28,29,30/08 - OM 2017613206 B-2123101B AJUSTE DE DEFASAGEM_x000a_Hoje foi concluído o alinhamento dos três cabeçotes pela equipe da G&amp;E, próximo passo agora é o desraqueteamento pela G&amp;E nos próximos dias._x000a_Status: Em andamento - Continua 31/08"/>
    <m/>
    <s v="Corretiva"/>
    <s v="B-2123101B"/>
    <s v="B-2123101B"/>
    <s v="Bombas"/>
    <x v="22"/>
    <s v="Bomba"/>
    <s v="Ajuste de defasagem da bomba"/>
    <d v="2018-08-24T13:00:00"/>
    <d v="2018-08-31T17:00:00"/>
    <d v="2017-12-31T23:59:00"/>
    <n v="172.00000000011642"/>
    <n v="5653.0166666666628"/>
    <s v="NÃO"/>
    <x v="1"/>
    <s v="NÃO"/>
    <s v="1-Falha Mecânica"/>
    <s v="1.5-Afrouxamento/Perda de Torque"/>
    <x v="2"/>
    <x v="3"/>
    <s v="4-Monitoramento Periódico da Condição"/>
    <m/>
    <n v="5825.0166666667792"/>
  </r>
  <r>
    <n v="2018"/>
    <s v="Outubro"/>
    <s v="22/10 - Elétrica_x000a_OI 2018347124 C-513401F - Desarmando_x000a_Acionado manutenção devido desarmes recorrentes do compressor por atuação de proteção por curto na gaveta. Equipe foi no local identificando na real um curto na emenda do cabo dentro do painel do compressor C-513401F onde realiza a alimentação do compressor alugado. Realizado nova conexão cabo e eliminando a falha, sendo colocado o compressor em operação sem apresentar nenhuma anormalidade. Equipamento liberado as 18:00h."/>
    <m/>
    <s v="Corretiva"/>
    <s v="conexão painel "/>
    <s v="Conexão painel elétrico"/>
    <s v="Ar comprimido"/>
    <x v="36"/>
    <s v="Painel Elétrico"/>
    <s v="Reaperto conexão do painel elétrico"/>
    <d v="2018-10-22T09:00:00"/>
    <d v="2018-10-22T18:30:00"/>
    <d v="2018-09-05T15:00:00"/>
    <n v="9.5000000000582077"/>
    <n v="1122"/>
    <s v="NÃO"/>
    <x v="0"/>
    <s v="NÃO"/>
    <s v="1-Falha Mecânica"/>
    <s v="1.5-Afrouxamento/Perda de Torque"/>
    <x v="2"/>
    <x v="1"/>
    <s v="6-Interferência na Produção"/>
    <m/>
    <n v="1131.5000000000582"/>
  </r>
  <r>
    <n v="2018"/>
    <s v="Setembro"/>
    <s v="12/09 - Elétrica+Automação_x000a_OM 2018038599 M-VT-C-123102B-Desarme motor do ventilador._x000a_Estamos com equipe de elétrica e automação atuando na verificação da falha do motor do ventilador do permutador das bombas de óleo de lubrificação do motor do propano B que está desarmando. Fforam verificados os sinais na gaveta 3J do PN-513207 e constatado que desarme é devido ausência do sinal vindo do PES. TM Damasco segue atuando na busca desse sinal no painel do PLC/Rearranjo._x000a_Status: Em andamento_x000a_13/09 - Elétrica/Automação_x000a_OM 2018038599 ELÉTRICA - Apoio ao retorno da Unidade_x000a_M-VT-C-123102B - Desarme do motor: Após falha de comunicação gerando confusão, onde foi avaliado o cooler do sistema de óleo do compressor que está librado a um tempo para reparo que possui redundância com o cooler do sistema de lubrificação do motor principal que não tem redundância. Chegamos  a conclusão de que o ventilador que está em falha é o do sistema de lubrificação do motor principal que não possui redundância e temperatura do óleo elevar pode ocorrer o TRIP do compressor, a equipe avaliou e a gaveta do disjuntor do ventilador está com indicação de SD onde foi identificado que a gaveta está enviando o sinal de 24V para o PES e recebendo também o sinal de 24V do PES. Para isso a equipe precisa desconectar o cabo de SD que vai para o PES e simular um novo sinal de 24V enviado por uma fonte externa para identificar a origem da falha. Por solicitação do Coordenador de operação a atividade deveria ser deixada para a parte da manhã onde Mexilhão realizará o fechamento de 2 poços e estando com a pressão dos GASMEX mais baixa caso acorra algum SD na unidade estará menos crítico para o retorno da unidade_x000a_Status: Indisponível"/>
    <m/>
    <s v="Corretiva"/>
    <s v="M-VT-C-123102B"/>
    <s v="M-VT-C-123102B"/>
    <m/>
    <x v="30"/>
    <s v="Motor"/>
    <s v="Verificados os sinais na gaveta 3J do PN-513207 ; Avaliação do cooler do sistema de óleo do compressor; avaliação da gaveta do disjuntor do ventilador; Desconectar o cabo de SD"/>
    <d v="2018-09-12T07:30:00"/>
    <d v="2018-09-25T13:20:00"/>
    <d v="2017-12-31T23:59:00"/>
    <n v="317.83333333331393"/>
    <n v="6103.516666666721"/>
    <s v="NÃO"/>
    <x v="0"/>
    <s v="NÃO"/>
    <s v="3-Falha na Instrumentação"/>
    <s v="3.2 - Sem sinal/indicação/alarme"/>
    <x v="2"/>
    <x v="3"/>
    <s v="6-Interferência na Produção"/>
    <m/>
    <n v="6421.3500000000349"/>
  </r>
  <r>
    <n v="2018"/>
    <s v="Setembro"/>
    <s v="13/09 - Elétrica/Automação_x000a_OM 2018038599 ELÉTRICA - Apoio ao retorno da Unidade_x000a_C-513401C: Analisado a falha de sobre carga do motor do compressor após ter retornado para sistema de geração principal da unidade onde foi identificado a inversão de umas das fases do motor fazendo com que ocorresse a sobre carga, com isso foi invertida a fase do motor e colocado o compressor em operação sem anormalidade._x000a_Status: Concluído - Operando"/>
    <m/>
    <s v="Corretiva"/>
    <s v="M-C-513401C"/>
    <s v="M-C-513401C"/>
    <s v="Ar comprimido"/>
    <x v="54"/>
    <s v="Motor"/>
    <s v="Realização de inverção da fase do motor"/>
    <d v="2018-09-13T13:00:00"/>
    <d v="2018-09-13T23:00:00"/>
    <d v="2017-12-31T23:59:00"/>
    <n v="10.000000000116415"/>
    <n v="6133.0166666666628"/>
    <s v="NÃO"/>
    <x v="0"/>
    <s v="NÃO"/>
    <s v="4-Falha Elétrica"/>
    <s v="4-Falha Elétrica"/>
    <x v="2"/>
    <x v="9"/>
    <s v="9-Sob Demanda"/>
    <m/>
    <n v="6143.0166666667792"/>
  </r>
  <r>
    <n v="2018"/>
    <s v="Setembro"/>
    <s v="25/09  - OM 2018038599 - Apoio elétrica partida unidade_x000a_MV-P-2123713-7 - Não entra em operação. _x000a_A Elétrica foi acionada para verificar falha na partida do motor, foi identificado que falha na inserção do cubículo, reparado e colocado em operação._x000a_Status: Concluído - operando"/>
    <m/>
    <s v="Corretiva"/>
    <s v="Cubículo"/>
    <s v="Cubículo"/>
    <m/>
    <x v="55"/>
    <s v="Motor"/>
    <s v="Realizado Inserção do cubículo após ser reparado"/>
    <d v="2018-09-25T10:30:00"/>
    <d v="2018-09-26T00:04:00"/>
    <d v="2017-12-31T23:59:00"/>
    <n v="13.566666666709352"/>
    <n v="6418.516666666721"/>
    <s v="NÃO"/>
    <x v="0"/>
    <s v="NÃO"/>
    <s v="3-Falha na Instrumentação"/>
    <s v="3-Falha na Instrumentação"/>
    <x v="2"/>
    <x v="7"/>
    <s v="9-Sob Demanda"/>
    <m/>
    <n v="6432.0833333334303"/>
  </r>
  <r>
    <n v="2018"/>
    <s v="Setembro"/>
    <s v="27/09 - Mecânica_x000a_OM 2018032425 - GE-513202 MANUT PREV ANUAL_x000a_Iniciada e praticamente finalizada toda a preventiva mecânica do MTU. Somente está faltando a troca do filtro de óleo lubrificante, que será realizada amanha. Amanhã também a elétrica iniciará suas atividades, com previsão de finalizar no mesmo dia, salvo grandes imprevistos._x000a_Status: Em andamento - Disponível"/>
    <m/>
    <s v="Preventiva"/>
    <s v="MTU"/>
    <s v="GE-513202"/>
    <s v="Gerador Emergencia"/>
    <x v="29"/>
    <s v="Gerador"/>
    <s v="Mantenção preventiva anual no GE-513202"/>
    <d v="2018-09-27T09:00:00"/>
    <d v="2018-09-30T17:00:00"/>
    <d v="2017-12-31T23:59:00"/>
    <n v="80.000000000058208"/>
    <n v="6465.016666666721"/>
    <s v="NÃO"/>
    <x v="0"/>
    <s v="NÃO"/>
    <s v="7-Manutenção Preventiva"/>
    <s v="7-Manutenção Preventiva"/>
    <x v="4"/>
    <x v="5"/>
    <s v="7-Manutenção Preventiva"/>
    <m/>
    <n v="6545.0166666667792"/>
  </r>
  <r>
    <n v="2018"/>
    <s v="Outubro"/>
    <s v="02/10 - Elétrica:_x000a_OE 2015668168 -C-513401D- Substituição Contatora e terminal gaveta_x000a_Realizado atividade extraprogramada antecipada da semana #40 para substituição da contatora danificada e do terminal da fase T que estava bastante degradado. Essa demanda é oriunda de atividade preditiva realizada recentemente. Além da substituição dos dois componentes danificados foi necessário também a troca do sensor de gaveta inserida que apresentando falha. TM Valdemar retirou da gaveta reserva esse componente e recompôs esse demarrador DEM-05 do PN-513213 reestabelecendo a gaveta. Equipamento foi liberado com sucesso por volta das 15h00. Compressor segue operando sem anormalidades._x000a_Status: Concluído-operando"/>
    <m/>
    <s v="Corretiva"/>
    <s v="Diversos"/>
    <s v="Diversos"/>
    <s v="Ar comprimido"/>
    <x v="56"/>
    <s v="Compressor"/>
    <s v="Substituição Contatora e terminal gaveta_x000a_do terminal da fase T;  troca do sensor de gaveta inserida;  recomposição do demarrador DEM-05 do PN-513213; reestabelecimento da a gaveta. Equipamento foi liberado com sucesso por volta das 15h00. Compressor segue operando sem anormalidades._x000a_Status: Concluído-operando"/>
    <d v="2018-10-02T09:00:00"/>
    <d v="2018-10-02T15:00:00"/>
    <d v="2017-12-31T23:59:00"/>
    <n v="6"/>
    <n v="6585.016666666721"/>
    <s v="NÃO"/>
    <x v="0"/>
    <s v="NÃO"/>
    <s v="2-Falha de Material"/>
    <s v="2.5-Fratura/Quebra"/>
    <x v="2"/>
    <x v="9"/>
    <s v="9-Sob Demanda"/>
    <m/>
    <n v="6591.016666666721"/>
  </r>
  <r>
    <n v="2018"/>
    <s v="Outubro"/>
    <s v="09/10 - Elétrica+Mecânica:_x000a_OI 2018291290 - B-123702B - Quebra do Ventilador do sistema de selagem (#)_x000a_OI 2018291338 - B-123702A - Remoção do ventilador do sistema de selagem_x000a_No retorno da estabilização após o SD parcial, na partida da bomba B-123702B ocorreu a quebra da hélice do ventilador do sistema de selagem indisponibilizando a bomba. Foi acionado a manutenção para verificar e foi identificado realmente a quebra da hélice como também que os rolamentos do motor também estavam ruins com folga e travando aleatoriamente. Diante o exposto removemos o ventilador da bomba ao lado B-123702A que se encontra indisponível devido a troca do selo mecânico, instalado da bomba B-123702B e liberado para operação por volta das 15h."/>
    <m/>
    <s v="Corretiva"/>
    <s v="Motor elétrico resfriador selagem"/>
    <s v="Ventoinha do motor elétrico"/>
    <s v="Bombas"/>
    <x v="57"/>
    <s v="Bomba"/>
    <s v="Substituição do motor elétrico com aplicação do equipamento que estava disponível na B-123702A"/>
    <d v="2018-10-09T08:00:00"/>
    <d v="2018-10-09T16:45:00"/>
    <d v="2017-12-31T23:59:00"/>
    <n v="8.7499999998835847"/>
    <n v="6752.0166666667792"/>
    <s v="NÃO"/>
    <x v="1"/>
    <s v="NÃO"/>
    <m/>
    <m/>
    <x v="3"/>
    <x v="4"/>
    <m/>
    <m/>
    <n v="6760.7666666666628"/>
  </r>
  <r>
    <n v="2018"/>
    <s v="Outubro"/>
    <s v="Mecânica+Elétrica:_x000a_OI 2018301148 - M-VE-P-B-541201A-01 Motor travado #_x000a_OI 2018301058 - M-VE-P-B-541201B-01 Motor travado #_x000a_Acionado a manutenção no primeiro horário devido falha na partida das duas bombas do vaso de Blowdown desarmando os disjuntores e o vaso estava com indicação de 30% de nível e o intertravamento da unidade por SD2 ocorre com 36%. Equipe avaliou e identificou que o ventilador da selagem das duas bombas estavam travado onde foi realizado o destravamento dos dois ventiladores, acompanhada a partida das bombas que ocorreram com sucesso._x000a_Status: Concluído - Disponível"/>
    <m/>
    <s v="Corretiva"/>
    <s v="Motor elétrico"/>
    <s v="Eixo"/>
    <s v="Bombas"/>
    <x v="58"/>
    <s v="Motor Elétrico"/>
    <s v="Aplicação de desengripante com destravamento do eixo"/>
    <d v="2018-10-11T09:00:00"/>
    <d v="2018-10-11T16:00:00"/>
    <d v="2017-12-31T23:59:00"/>
    <n v="6.9999999999417923"/>
    <n v="6801.016666666721"/>
    <s v="NÃO"/>
    <x v="1"/>
    <s v="NÃO"/>
    <m/>
    <m/>
    <x v="3"/>
    <x v="4"/>
    <s v="9-Sob Demanda"/>
    <m/>
    <n v="6808.0166666666628"/>
  </r>
  <r>
    <n v="2018"/>
    <s v="Outubro"/>
    <s v="Mecânica+Elétrica:_x000a_OI 2018301148 - M-VE-P-B-541201A-01 Motor travado #_x000a_OI 2018301058 - M-VE-P-B-541201B-01 Motor travado #_x000a_Acionado a manutenção no primeiro horário devido falha na partida das duas bombas do vaso de Blowdown desarmando os disjuntores e o vaso estava com indicação de 30% de nível e o intertravamento da unidade por SD2 ocorre com 36%. Equipe avaliou e identificou que o ventilador da selagem das duas bombas estavam travado onde foi realizado o destravamento dos dois ventiladores, acompanhada a partida das bombas que ocorreram com sucesso._x000a_Status: Concluído - Disponível"/>
    <m/>
    <s v="Corretiva"/>
    <s v="Motor elétrico"/>
    <s v="Eixo"/>
    <s v="Bombas"/>
    <x v="59"/>
    <s v="Motor Elétrico"/>
    <s v="Aplicação de desengripante com destravamento do eixo"/>
    <d v="2018-10-11T09:00:00"/>
    <d v="2018-10-11T16:00:00"/>
    <d v="2017-12-31T23:59:00"/>
    <n v="6.9999999999417923"/>
    <n v="6801.016666666721"/>
    <s v="NÃO"/>
    <x v="1"/>
    <s v="NÃO"/>
    <m/>
    <m/>
    <x v="3"/>
    <x v="4"/>
    <s v="9-Sob Demanda"/>
    <m/>
    <n v="6808.0166666666628"/>
  </r>
  <r>
    <n v="2018"/>
    <s v="Janeiro"/>
    <s v="05/05/2017 -  16.01.2017 (aorx) Conforme  informado pelo Interino do Edgard aoki,_x000a_douglas o mesmo informou que o lider de manutenção Renato solicitou a_x000a_inclusão da  operação 250 (Retirar soprador para reparo em oficina )_x000a_"/>
    <m/>
    <s v="Corretiva"/>
    <s v="Soprador"/>
    <s v="Soprador"/>
    <s v="Ar comprimido"/>
    <x v="60"/>
    <s v="Secadora"/>
    <s v="Soprador"/>
    <d v="2018-01-01T00:00:00"/>
    <d v="2018-11-30T23:59:59"/>
    <d v="2017-12-31T23:59:00"/>
    <n v="8015.9997222221573"/>
    <n v="1.6666666720993817E-2"/>
    <s v="NÃO"/>
    <x v="0"/>
    <s v="NÃO"/>
    <s v="2-Falha de Material"/>
    <s v="2.5-Fratura/Quebra"/>
    <x v="2"/>
    <x v="3"/>
    <s v="5-Monitoramento Contínuo da Condição"/>
    <m/>
    <n v="8016.0163888888783"/>
  </r>
  <r>
    <n v="2018"/>
    <s v="Novembro"/>
    <s v="01/11 - Mecânica:_x000a_OI 2018387397 C-3123701B - Regular gotejadores (#)_x000a_Acionado a manutenção por volta das 08h00 com informação da operação da ausência de lubrificação dos gotejadores do compressor de reciclo B da adequação. Assim foi gerado ordem imediata atuação pela equipe de mecânica. Em campo TM João Vitor verificou que 3 gotejadores não estavam funcionando, então foi realizada a retirada dos acrílicos para averiguar possível obstrução dos bicos. Não foi encontrado anomalias foram montados novamente os acrílicos com silicone. Constatado que os reguladores dos gotejadores estavam travados, foi aplicado desengrinpante e soltura das regulagens. Feito isso, foi ajustado a regulagem no curso máximo e mínimo os gotejadores voltaram a funcionar. O indicativo é de que a falha possivelmente seja oriunda de entupimento por oxidação. Atividade finalizada  por volta das 16h00._x000a_Status: Concluído- operando "/>
    <m/>
    <s v="Corretiva"/>
    <s v="Gotejador"/>
    <s v="Gotejador"/>
    <s v="Reciclo"/>
    <x v="18"/>
    <s v="Lubrificação  Compressor"/>
    <s v="Aplicação de desengrinpante e soltura das regulagens e regulagem no curso máximo e mínimo."/>
    <d v="2018-11-01T08:00:00"/>
    <d v="2018-11-01T16:00:00"/>
    <d v="2018-10-06T05:15:00"/>
    <n v="7.9999999998835847"/>
    <n v="626.75000000005821"/>
    <s v="SIM"/>
    <x v="0"/>
    <s v="NÃO"/>
    <s v="2-Falha de Material"/>
    <s v="2.2-Corrosão"/>
    <x v="2"/>
    <x v="1"/>
    <s v="6-Interferência na Produção"/>
    <m/>
    <n v="634.74999999994179"/>
  </r>
  <r>
    <n v="2018"/>
    <s v="Novembro"/>
    <s v="01/11 - Instrumentação+Mecânica+Mov Carga+Automação:_x000a_OE 2018365243 FV-21231001 Falha em abrir_x000a_Hoje conforme priorização da OP foi removido a atuador da FV-2123101 que estava dando passagem de ar para reparo em oficina. Tivemos atraso no início dessa atividade devido a necessidade de inclusão de operação de apoio de munck para movimentação de carga. Superado essa etapa a válvula foi removida para oficina por volta 12h30. O atuador foi desmontando em oficina, verificamos que anel de vedação do prato interno havia se deslocado acarretando na passagem. Assim, foram limpas as paredes internas do cilindro, substituídos todo os anéis de vedação tanto do cilindro quanto do pistão utilizando o kit de reparo original disponível em estoque. Após isso, o atuador foi testado em bancada e reinstalado no campo. Porém, após a recomposição do posicionador e dos demais periféricos do sistema de controle da válvula, a mesma apresentou uma falha de linearidade de calibração durante o autosetup. Foram tentadas diversas tentativas de calibração sem sucesso, a posicionador só batia os pontos de 0% e 100% no campo, os valores intermediários de 25%, 50% e 75% não bateram em valores ou abaixo ou acima dos preset. Assim, foi feito limpeza nas restrições internas do posicionador, verificado que não havia nenhuma presença e óleo nos seus internos, feito também restauração da calibração de fábrica no bloco transducer também sem sucesso. Enfim, atividade foi estendida até as 21h00 pela criticidade operacional do equipamento, mas não conseguimos identificar que pode estar acarretando nessa falha, tudo indica que seja alguma anormalidade no posicionador. Negociado com coordenação continuidade de atividade amanhã. _x000a_Obs.: TM´s Danilo, Márcio Jaime e Hélvio Atuaram até as 21h00_x000a_Status: Em andamento - Operando pelo bypass_x000a_ 02/11 - Instrumentação+Automação:_x000a_OE 2018365243 FV-21231001 Falha em abrir_x000a_Dando andamento na atividade, hoje em campo, optamos por fazer mais uma tentativa agora realizando a inversão do HALL magnético do posicionador junto com novo autosetup, porém não houve melhora na linearidade a válvula se manteve no mesmo comportamento fora das faixas intermediárias, sendo necessário assim sua substituição. Verificamos a disponibilidade de posicionador novo no estoque, porém de fabricação diferente e suportação também incompatível. Em função da ausência de recurso de caldeiraria para fabricação de novo suporte e da criticidade da válvula optamos por utilizar o posicionador da FV-1237101( OM 2018185373) que é compatível e está disponível em oficina aguardando peças de reparo do seu atuador. Assim, foi montado em campo o posicionador sobressalente, feito o comissionamento, e autosetup da válvula com sucesso. Após a calibração, foi restabelecida os links´s da estratégia de controle junto com teste de modulação de campo, foi necessário pequeno ajuste no PID do posicionador que estava com ação de controle muito rápida no campo, podendo causar distúrbios no processo. Atividade foi concluída com sucesso por volta das 16h30, equipamento testado e liberado para operação._x000a_Fazzini/Thomaz, acredito que podemos reparar o posicionador antigo em oficina para reinstalação na FV-101 da UPCGN, caso não seja possível, favor elaboração de CROQUI para caldeiraria para fabricar pelo menos uns 10 suportes para os posicionadores da METSO/YOKOGAWA que temos em estoque deixando disponível na oficina, por diversas vezes ficamos fabricando suporte aos poucos durante emergências.   _x000a_Planejamento-Instrumentação: Luan, por gentileza emitir nota ZS para caldeiraria fabricar uns 10 suportes para instrumentação de acordo com tipos de válvulas que temos no campo, Por gentileza tratar com supervisor da instrumentação essa demanda, podemos fabricar alguns suportes ajustáveis para os modelos de válvulas que temos no campo hoje, acredito que seja em torno de 5 modelos. Tratar fluxo normal._x000a_Status: Concluído-operando "/>
    <m/>
    <s v="Corretiva"/>
    <s v="FV-21231001"/>
    <s v="FV-21231001"/>
    <s v="Válvulas"/>
    <x v="61"/>
    <s v="Acessórios Pacote"/>
    <s v="Superado essa etapa a válvula foi removida para oficina por volta 12h30. O atuador foi desmontando em oficina, verificamos que anel de vedação do prato interno; foram limpas as paredes internas do cilindro, substituídos todo os anéis de vedação tanto do cilindro quanto do pistão utilizando o kit de reparo original   o atuador foi testado  e reinstalado no campo feito limpeza nas restrições internas do posicionador restauração da calibração de fábrica no bloco transducer também sem sucesso"/>
    <d v="2018-11-01T12:30:00"/>
    <d v="2018-11-02T16:30:00"/>
    <d v="2017-12-31T23:59:00"/>
    <n v="27.999999999941792"/>
    <n v="7308.5166666667792"/>
    <s v="NÃO"/>
    <x v="0"/>
    <s v="NÃO"/>
    <s v="1-Falha Mecânica"/>
    <s v="1.6Interferência/Travamento/Emperramento"/>
    <x v="1"/>
    <x v="23"/>
    <s v="5-Monitoramento Contínuo da Condição"/>
    <s v="2-Reparo"/>
    <n v="7336.516666666721"/>
  </r>
  <r>
    <n v="2018"/>
    <s v="Novembro"/>
    <s v="04/11 - Mecânica:_x000a_OI 2018397357 GE-513201C - Limpeza Tochas_x000a_Com a programação de partida do TGC amanhã, hoje por volta das 13h10 foram realizadas duas tentativas de partida do TGC pela operação sem sucesso devido a falha de ignição nas câmaras 2 e 9 com acompanhamento do MI. O TM Brazil realizou o processo de ciclagem das velas, e fez mais duas tentativas de partida também sem sucesso. Assim foi gerado ordem imediata para remoção e limpeza das tochas. Foram as tochas das câmaras 1,2 e 9 junto com suas respectivas mangueiras para limpeza em oficina, durante o processo de limpeza verificamos a presença resquícios de fuligem, tivemos impressão de ter mais sujeira na mangueira do que nas tochas. Após a intervenção os componentes foram reinstalados no campo. Atividade foi concluída por volta das 18h40. Devido ao horário avançado, troca de turno de remoção do libra da máquina. Acordado com coordenação para que a máquina colocada durante o final da madrugada para passagem para passagem para PREMIX no primeiro horário do administrativo.  _x000a_Status: Concluído - disponível"/>
    <m/>
    <s v="Corretiva"/>
    <s v="Câmeras de combustão"/>
    <s v="Câmeras de combustão"/>
    <s v="TGs"/>
    <x v="12"/>
    <s v="Sistema de combustão"/>
    <s v="Limpeza das tochas das câmaras 1,2 e 9"/>
    <d v="2018-11-04T13:10:00"/>
    <d v="2018-11-04T18:40:00"/>
    <d v="2018-10-28T10:56:00"/>
    <n v="5.5000000001164153"/>
    <n v="170.23333333327901"/>
    <s v="NÃO"/>
    <x v="0"/>
    <s v="NÃO"/>
    <s v="1-Falha Mecânica"/>
    <s v="1.6Interferência/Travamento/Emperramento"/>
    <x v="2"/>
    <x v="9"/>
    <s v="9-Sob Demanda"/>
    <s v="7-Serviço"/>
    <n v="175.73333333339542"/>
  </r>
  <r>
    <n v="2018"/>
    <s v="Novembro"/>
    <s v="05/11 - Instrumentação+Engenharia:_x000a_OE 2018379963 GE-513201C- Partida Assistida_x000a_Hoje por volta das 05h30 tivemos a informação da operação da queda do TGC durante o warm up devido a falha &quot;Secundary Downstream Pressure Falt&quot;. Assim, foi acordado a realização de nova partida com acompanhamento da equipe técnica da manutenção. Foi mobilizado apoio do Eng. Lucas e TM Hélvio para avaliação da falha e montagem dos data loggers. A princípio não foi constatada nenhuma anormalidade nos instrumentos que sofrorem intervenção no dia 30/10. Assim, foi feita nova partida por volta das 11h00 com sucesso, logo em seguida por volta das 12h45 houve a passagem para PREMIX sem anomalias. _x000a_O TGB operou até meados da tarde e foi parado para realização das atividades programadas manhã pela manutenção. _x000a_Status: Concluído-operando"/>
    <m/>
    <s v="Corretiva"/>
    <s v="Secundary Downstream Pressure Falt"/>
    <s v="Secundary Downstream Pressure Falt"/>
    <s v="TGs"/>
    <x v="12"/>
    <s v="Sistema de Partida"/>
    <s v="Realizar nova partida"/>
    <d v="2018-11-05T05:30:00"/>
    <d v="2018-11-05T11:30:00"/>
    <d v="2018-11-04T18:40:00"/>
    <n v="6"/>
    <n v="10.833333333197515"/>
    <s v="SIM"/>
    <x v="1"/>
    <s v="NÃO"/>
    <s v="3-Falha na Instrumentação"/>
    <s v="3.0-Geral"/>
    <x v="2"/>
    <x v="7"/>
    <s v="6-Interferência na Produção"/>
    <s v="6-Verificação"/>
    <n v="16.833333333197515"/>
  </r>
  <r>
    <n v="2018"/>
    <s v="Novembro"/>
    <s v="14/11 - Instrumentação/Caldeiraria/Lubrificação/Engenharia_x000a_OM 2018409766 / 2018409767 / 2018409764 / 2018409765 - B-540001B Preventiva_x000a_Realizada preventiva de instrumentação e lubrificação da bomba. Realizada também a preventiva de caldeiraria, que solicitamos especial atenção devido ao problema de baixa eficiência de térmica no trocador de calor do sistema de arrefecimento do motor diesel que estamos verificando desde a troca do rotor. Equipe da G&amp;E identificou bastante sujeira no trocador (foto abaixo) mas não observou nenhum defeito mecânico nos feixes ou casco. Aproveitamos a oportunidade para remover o FO do sistema de arrefecimento e tirar seu dimensional (Eng. Suzuki). Estamos suspeitando que a baixa eficiência de troca de calor pode ter relação com o aumento da vazão da bomba após troca do impelidor, já que é uma tomada da linha de descarga da bomba que refrigera o motor e passa pelo permutador de calor. Esta vazão/pressão da água de refrigeração é ajustada por este FO que pode estar inadequado agora com o aumento da vazão. Na medida do dimensional, foi encontrado diâmetro de 11,5mm (na documentação está 12mm). Suzuki realizou alguns cálculos para prever um novo diâmetro considerando a vazão atual da bomba, vindo a chegar em um valor de 14mm. Acordamos que seja feito um teste com aumento do furo para 13mm e testado, para não corrermos o risco de aumentar demais o furo e perdermos a placa de orifício em caso de vazão/quebra de pressão excessivas. Iremos preparar OM específica e programá-la para a semana 47 para realizar esta furação e testes. Por ora, preventiva está concluída e devemos realizar apenas um novo teste para verificar se a limpeza do permutador surtiu algum efeito na troca térmica._x000a_Status: Concluído - Disponível "/>
    <m/>
    <s v="Preventiva"/>
    <s v="Manutenção preventiva"/>
    <s v="Manutenção Preventiva"/>
    <s v="Bombas"/>
    <x v="31"/>
    <s v="Bomba"/>
    <s v="Realizada preventiva de instrumentação, lubrificação e caldeiraria"/>
    <d v="2018-11-13T09:00:00"/>
    <d v="2018-11-13T17:00:00"/>
    <d v="2018-11-06T10:28:00"/>
    <n v="8.0000000000582077"/>
    <n v="166.53333333326736"/>
    <s v="NÃO"/>
    <x v="1"/>
    <s v="NÃO"/>
    <s v="Manutenção preventiva"/>
    <s v="Manutenção preventiva"/>
    <x v="0"/>
    <x v="24"/>
    <s v="5-Monitoramento Contínuo da Condição"/>
    <s v="2-Reparo"/>
    <n v="174.53333333332557"/>
  </r>
  <r>
    <n v="2018"/>
    <s v="Novembro"/>
    <s v="06/11 -Mecânica:_x000a_OI 2018387397 C-3123701B - Regular gotejadores_x000a_Operação acionou manutenção devido alguns gotejadores não estarem realizando a lubrificação de alguns pontos onde foram ajustados e normalizados. _x000a_Status: Concluído - Operando"/>
    <m/>
    <s v="Corretiva"/>
    <s v="Gotejador"/>
    <s v="Gotejador"/>
    <s v="Reciclo"/>
    <x v="18"/>
    <s v="Lubrificação  Compressor"/>
    <s v="Aplicação de desengrinpante e soltura das regulagens e regulagem no curso máximo e mínimo."/>
    <d v="2018-11-06T08:00:00"/>
    <d v="2018-11-06T12:00:00"/>
    <d v="2018-11-01T16:00:00"/>
    <n v="3.9999999999417923"/>
    <n v="112.00000000011642"/>
    <s v="SIM"/>
    <x v="0"/>
    <s v="NÃO"/>
    <s v="2-Falha de Material"/>
    <s v="2.2-Corrosão"/>
    <x v="2"/>
    <x v="1"/>
    <s v="6-Interferência na Produção"/>
    <s v="2-Reparo"/>
    <n v="116.00000000005821"/>
  </r>
  <r>
    <n v="2018"/>
    <s v="Novembro"/>
    <s v="07/11 - Instrumentação+Automação_x000a_OI 2018409683 - GE-513201B - Falha na partida (#)_x000a_Após a queda do TG-C, o LIBRA foi removido e foram realizadas 3 tentativas de partida na máquina, em todas ocorreram o seguinte SD: Fuel control common SDL - Starter Crash Re-engagement Shutdown. Observando o trending e verificado que durante a partida, a rotação da NH e da NL estão acima do usual em relação à uma situação normal do TG. Eng. Lucas, Sup. Fazzini, TM's Silvio e Menezes atuaram na falha de forma de tentativa definitiva de eliminar esta falha, onde foi identificado que o motor de partida inicia a sua partida já com carga ao invés de partir somente com a bomba de baixa devido o cado de comando da FCV-75FGV estava desconectado já a muito tempo, gerandoTRIP por causa da curva térmica do motor da bomba hidráulica. Foi reconectado o cabo, ajustada a curva de aceleração da bomba e na seqüência realizamos a partida do TG-B com sucesso por volta das 12:00h._x000a_OBS: Necessário realizar o desdobramento desta verificação para os demais TG's_x000a_Status: Concluído - Operando em PREMIX"/>
    <m/>
    <s v="Corretiva"/>
    <s v="FCV-75FGV"/>
    <s v="FCV-75FGV"/>
    <s v="TGs"/>
    <x v="13"/>
    <s v="Sistema de Partida"/>
    <s v="Foi reconectado o cabo, ajustada a curva de aceleração da bomba e na seqüência realizamos a partida do TG-B "/>
    <d v="2018-11-07T00:14:00"/>
    <d v="2018-11-07T11:32:00"/>
    <d v="2018-10-28T11:01:00"/>
    <n v="11.299999999988358"/>
    <n v="229.21666666679084"/>
    <s v="NÃO"/>
    <x v="0"/>
    <s v="NÃO"/>
    <s v="3-Falha na Instrumentação"/>
    <s v="3.4-Fora de ajuste"/>
    <x v="8"/>
    <x v="12"/>
    <s v="9-Sob Demanda"/>
    <s v="4-Ajuste"/>
    <n v="240.5166666667792"/>
  </r>
  <r>
    <n v="2018"/>
    <s v="Novembro"/>
    <s v="04/, 05, 06, 07/11 - Automação+Instrumentação:_x000a_OI 2018397366 C-123101E- IHM APAGADA_x000a_Hoje durante ronda operacional na parte da tarde foi constatado pelo operador que a IHM do compressor de venda &quot;E&quot; estava apagada no campo. Mobilizado o TM Danilo para avaliação prévia no campo, foram tentadas algumas reinicializações do windows, tentativas de login no supervisório sem sucesso. Mesmo o modo de segurança a estação trava e fica reinicializando em loop. Assim, foi gerado imediata para intervenção no equipamento considerando a indisponibilidade do compressor D em campanha de NR-13. A PT foi emitida por volta das 17h00, em campo foi realizado a tentativa de restauração utilizando CD do windows mas sem sucesso, foi necessária a remoção do equipamento do campo com apoio da instrumentação para uma melhor avaliação no laboratório. A princípio pelo tipo anomalia possivelmente há alguma anormalidade no hardware, o equipamento foi deixado ligado passando ferramentas de diagnóstico de falha junto com criação da imagem para restauração. Pelo tardar do horário acordamos com operação para continuidade da atividade amanhã no primeiro horário. Com ausência da IHM a máquina ficou indisponível.  _x000a_Status: Em andamento - indisponível_x000a_Automação:_x000a_08/11 - OI 2018397366 C-123101E- IHM APAGADA (#)_x000a_Realizado a coleta de imagem do projeto do compressor C-123101D, aplicada na IHM nova e realizada a configuração de endereçamento para o compressor E. Instalada IHM em campo, testado e liberado._x000a_Status: Concluído - disponível_x000a_"/>
    <m/>
    <s v="Corretiva"/>
    <s v="PN-C-123101E"/>
    <s v="IHM"/>
    <s v="Vendas"/>
    <x v="14"/>
    <s v="Acessórios Pacote"/>
    <s v="Restauração utilizando CD do windows; remoção do equipamento"/>
    <d v="2018-11-04T17:00:00"/>
    <d v="2018-11-08T17:00:00"/>
    <d v="2018-09-24T17:00:00"/>
    <n v="96"/>
    <n v="984"/>
    <s v="NÃO"/>
    <x v="0"/>
    <s v="NÃO"/>
    <s v="4-Falha Elétrica"/>
    <s v="4.0-Geral"/>
    <x v="2"/>
    <x v="7"/>
    <s v="4-Monitoramento Periódico da Condição"/>
    <s v="9-Inspeção"/>
    <n v="1080"/>
  </r>
  <r>
    <n v="2018"/>
    <s v="Novembro"/>
    <s v="07, 08, 09/11 - Instrumentação+Automação+Engenharia:_x000a_OI 2018409693 - GE-513201C - Falha de posição metering secundária (#)_x000a_Às 00:35 ocorreu o SD &quot;Fuel Control Common SDL - FC: Secondary Valve Position Error Failure Shutdown&quot;. Após as tentativas, sem sucesso, de partida do TG-B, foi autorizada a partida do CHARLIE. Na 1ª tentativa ocorreu SD por falha de ignição - A 2ª tentativa foi concluída sem anormalidades. O TG assumiu carga sem problemas, porém foi solicitado que operasse em CENTRAL. Após o TG-B entrar em operação, foi parado o TG-C para testes e análise da falha que causo o SD do TG-C na noite. Eng. Lucas, Sup. Fazzini, TM's Silvio e Menezes realizaram testes operacionais das válvulas metering central, primária e secudária, avaliação foi observado que torque para acionamento da válvula secundaria apresenta o valor do torque de acionamento mais elevado que a válvula da central e primária levando a entender que a válvula secundária está travando no seu acionamento. Preparada a ordem e reservas dos materiais e solicitado a operação para aplicar o libra durante a noite para iniciarmos a substituição logo pela manhã._x000a_Status: Em andamento - Disponível para operar em central_x000a_09/11 - Instrumentação+Caldeiraria:_x000a_OI 2018409693 - GE-513201C - Falha de posição metering secundária (#)_x000a_Realizado o teste de estanqueidade, realizado loop test e partida do TG-C com sucesso, após isso foi parado novamente o TG-C para instalação do piso gradeado e liberado o TG-C para operação._x000a_Status: Concluído - Disponível _x000a_"/>
    <m/>
    <s v="Corretiva"/>
    <s v="Válvula metering secundária"/>
    <s v="Válvula metering secundária"/>
    <s v="TGs"/>
    <x v="12"/>
    <s v="Gás Combustível"/>
    <s v="Substituição da válvula"/>
    <d v="2018-11-07T00:35:00"/>
    <d v="2018-11-09T15:00:00"/>
    <d v="2018-11-05T11:30:00"/>
    <n v="62.416666666686069"/>
    <n v="37.083333333372138"/>
    <s v="SIM"/>
    <x v="1"/>
    <s v="NÃO"/>
    <s v="1-Falha Mecânica"/>
    <s v="1.6Interferência/Travamento/Emperramento"/>
    <x v="2"/>
    <x v="1"/>
    <s v="6-Interferência na Produção"/>
    <s v="8-Teste"/>
    <n v="99.500000000058208"/>
  </r>
  <r>
    <n v="2018"/>
    <s v="Novembro"/>
    <s v="10/11 - Mecânica:_x000a_OI 2018422222 - C-123701A - Vazamento de água pelo filtro 1E1P_x000a_Logo no primeiro horário foi acionado a manutenção devido a parada do compressor de Reciclo C-123701A por voltas das 20:00h do dia 09/11 por um vazamento de água pela vedação do filtro do sistema de refrigeração do 1E1P, TM's de mecânica atuaram sanando o vazamento, completado a o nível de água do sistema com 100L, que não foi preciso fazer reserva devido já ter bombonas de água do lado do sistema. Realizada a partida do compressor por volta das 16:50h vindo a cair por baixa pressão na sucção, preparado o compressor novamente e realizado nova partida com sucesso por voltas das 17:05h _x000a_Status: Concluído - Operando"/>
    <m/>
    <s v="Corretiva"/>
    <s v="Filtro do sistema de refrigeração do 1E1P"/>
    <s v="Filtro do sistema de refrigeração do 1E1P"/>
    <s v="Reciclo"/>
    <x v="1"/>
    <s v="Refrigeração"/>
    <s v="Sanar  vazamento, completado a o nível de água do sistema com 100L,"/>
    <d v="2018-11-09T20:00:00"/>
    <d v="2018-11-10T17:05:00"/>
    <d v="2018-11-09T16:30:00"/>
    <n v="21.083333333255723"/>
    <n v="3.5000000000582077"/>
    <s v="SIM"/>
    <x v="1"/>
    <s v="NÃO"/>
    <s v="1-Falha Mecânica"/>
    <s v="1.1-Vazamento"/>
    <x v="2"/>
    <x v="9"/>
    <s v="6-Interferência na Produção"/>
    <s v="7-Serviço"/>
    <n v="24.583333333313931"/>
  </r>
  <r>
    <n v="2018"/>
    <s v="Novembro"/>
    <s v="11/11 - Mecânica_x000a_OI 2018422222 - C-123701A Alta temperatura no engaxetamento _x000a_Após colocar o compressor em operação ontem, nos foi relatado pelo Coord. OP na noite de ontem sobre uma temperatura elevada no engaxetamento do compressor, em torno de 93°C. Orientamos a OP a acompanhar esta temperatura ao longo da noite e só parar a máquina caso ela subisse para em torno de 100°C. Hoje pela manhã, Op relatou que a temperatura se manteve em torno de 93°C ao longo de toda a noite. Criamos então esta OM para a mecânica avaliar qual poderia ser o problema. De imediato, equipe verificou que uma válvula manual de 3/4&quot; da linha de refrigeração do engaxetamento do 2E1P estava quebrada, bloqueando parcialmente o fluxo de água. Consultamos o estoque e retiramos 1 UND da válvula NM 10.455.119 (reserva 81995221-1) para substituição. TMs Sérgio e Luciano fizeram a troca da válvula com sucesso. Por opção da OP, o compressor não foi partido hoje, mas está entregue e disponível._x000a_Status: Concluído - Disponível"/>
    <m/>
    <s v="Corretiva"/>
    <s v="Válvula NM 10.455.119"/>
    <s v="Válvula"/>
    <s v="Reciclo"/>
    <x v="1"/>
    <s v="Refrigeração"/>
    <s v="Verificação da válvula manual de 3/4&quot; da linha de refrigeração do engaxetamento do 2E1P estava quebrada; Substituição da válvula  NM 10.455.119 (reserva 81995221-1) "/>
    <d v="2018-11-11T08:00:00"/>
    <d v="2018-11-11T18:00:00"/>
    <d v="2018-11-10T17:05:00"/>
    <n v="9.9999999999417923"/>
    <n v="14.916666666744277"/>
    <s v="NÃO"/>
    <x v="0"/>
    <s v="NÃO"/>
    <s v="2-Falha de Material"/>
    <s v="2.5-Fratura/Quebra"/>
    <x v="2"/>
    <x v="7"/>
    <s v="5-Monitoramento Contínuo da Condição"/>
    <s v="1-Substituição"/>
    <n v="24.916666666686069"/>
  </r>
  <r>
    <n v="2018"/>
    <s v="Novembro"/>
    <s v="10/11 - Instrumentação+Automação:_x000a_OI 2018422394 - C-123101E - TE-413 Atuou por alta temperatura_x000a_Acionado manutenção devido o sensor TE-413 ter alarmado temperatura alta tripando o compressor. Foi acionado o TM Silvio que avaliou o TREND do instrumento identificando que no TE-413 ocorreram 3 picos de temperatura causando o TRIP do compressor, foi verificado a integridade do sensor e barreira intrínseca que não apresentaram anormalidades. Foi realizado reaperto geral das conexões dos cabos ligados o circuito do instrumento e liberado para operação sendo realizado a partida do compressor E com sucesso por volta das 17:30h._x000a_Status: Concluído - Operando"/>
    <m/>
    <s v="Corretiva"/>
    <s v=" Cabos ligados o circuito "/>
    <s v=" Cabos ligados o circuito "/>
    <s v="Vendas"/>
    <x v="14"/>
    <s v="Painel Elétrico"/>
    <s v="Reaperto geral das conexões dos cabos ligados o circuito do instrumento"/>
    <d v="2018-11-10T16:30:00"/>
    <d v="2018-11-10T17:30:00"/>
    <d v="2018-11-08T17:00:00"/>
    <n v="0.99999999994179234"/>
    <n v="47.499999999941792"/>
    <s v="SIM"/>
    <x v="1"/>
    <s v="NÃO"/>
    <s v="3-Falha na Instrumentação"/>
    <s v="3.3- Sinal/Indicação/Alarme falso"/>
    <x v="2"/>
    <x v="9"/>
    <s v="6-Interferência na Produção"/>
    <s v="2-Reparo"/>
    <n v="48.499999999883585"/>
  </r>
  <r>
    <n v="2018"/>
    <s v="Novembro"/>
    <s v="18/11 - Mecânica:_x000a_OI 2018450176 B-540001B- Sanar Vazamento(#)_x000a_Hoje por volta das 13h00 durante a rotina de teste semanal das bombas de combate a incêndio foi identificado pela operação o vazamento de combustível localizado no filtro de diesel da bomba B-540001B. Foi gerado ordem imediata para atuação da equipe de mecânica. TM Brazil verificou que bujão de escorva estava espanado, foi tentado reparo em campo sem sucesso. Assim, removemos o suporte do filtro para oficina onde foi realizado o reparo paliativo tanto na rosca do bujão que é especifica quanto na rosca suporte. Após o reparo o equipamento foi reinstalado no campo e feito teste de estanqueidade com sucesso. Será necessária a troca desse componente na próxima campanha dessa máquina, pois caso tenha de fazer alguma escorva nesse filtro pode ocorrer novo vazamento. Atividade concluída com sucesso as 18h30._x000a_Planejamento - Mecânica: Luís H, verificando a documentação técnica localizamos PN desse componente NM 12.026.129 Cabeçote do filtro de combustível p/moto, assim por gentileza validar junto ao sup. Aoki a extensão desse NM para nossa unidade ea parametrização dele como estoque estratégico ZS=1. Favor fechar essa ordem CNTG e gerar uma outra prevendo a troca desse componente danificado._x000a_Status: Concluído - disponível"/>
    <m/>
    <s v="Corretiva"/>
    <s v="Filtro de diesel"/>
    <s v="Bujão de escorva"/>
    <s v="Bombas"/>
    <x v="31"/>
    <s v="Bomba"/>
    <s v="Reparo rosca do bujão e na rosca suporte; reinstalação no campo e testes de estanqueidade"/>
    <d v="2018-11-18T13:00:00"/>
    <d v="2018-11-18T18:30:00"/>
    <d v="2018-11-13T17:00:00"/>
    <n v="5.5000000001164153"/>
    <n v="115.99999999988358"/>
    <s v="NÃO"/>
    <x v="1"/>
    <s v="NÃO"/>
    <s v="1-Falha Mecânica"/>
    <s v="1.5-Afrouxamento"/>
    <x v="2"/>
    <x v="7"/>
    <s v="4-Monitoramento Periódico da Condição"/>
    <s v="2-Reparo"/>
    <n v="121.5"/>
  </r>
  <r>
    <n v="2018"/>
    <s v="Novembro"/>
    <s v="10/11 - Elétrica:_x000a_OI 2018422407 - C-123101B - FALHA NA PARTIDA_x000a_Após a queda do compressor C-123101E foi tentado 3 partidas do compressor C-123101B sem sucesso por falha no fechamento do disjuntor do motor principal. TM Flaviano e Marcelinho realizaram oscilografia para um melhor diagnóstico da falha onde foi identificado que a falha foi gerada pela falha falta do ajuste de potência do motor. Equipamento acabou não sendo realizada a partida de devido a abertura da contagem e o retorno do compressor E minutos antes. Orientado os P7 quanto a ocorrência da falha._x000a_Status: Concluído - _x000a_18/11 - Instrumentação_x000a_OM 2017649444  C-123101B - Sanar vazamento óleo (#)_x000a_Hoje conforme programado foi realizada intervenção pela instrumentação na caixa de ligação instrumentos do selo lado LA que apresenta gotejamento de óleo. Ao abrir a caixa, foi constatado óleo empoçado. Estas caixas, tanto do lado acoplado como do lado não acoplado do compressor, estão apresentando o problema de passagem de óleo. As caixas são solidárias ao invólucro da máquina, e na maioria dos casos, os prensa cabos que travam os cabos dos probes e demais sensores estão sem a vedação ou com as mesmas danificadas. Assim, foi solicitado aos TM´s Grammlich e Menezes para levantar todos documentos e demais informações sobre as vedações corretas para subsidiar o planejamento no levantamento dos materiais/NM´s para regularizar essa falha. Após isso, foi realizada a drenagem e limpeza da caixa no campo e incluso na ordem fotos internas do painel para facilitar delineamento das próximas ações. Essa demanda deverá ter abrangência para todas as maquinas. Atividade concluída com sucesso as 11h00. _x000a_Status: Concluído - operando_x000a_"/>
    <m/>
    <s v="Corretiva"/>
    <s v="Disjuntor do motor principal"/>
    <s v="Disjuntor do motor principal"/>
    <s v="Vendas"/>
    <x v="26"/>
    <s v="Painel Elétrico"/>
    <s v="Realização de oscilografia e retorno do compressor"/>
    <d v="2018-11-10T11:00:00"/>
    <d v="2018-11-18T11:00:00"/>
    <d v="2018-10-26T19:00:00"/>
    <n v="192"/>
    <n v="352.00000000011642"/>
    <s v="SIM"/>
    <x v="1"/>
    <s v="NÃO"/>
    <s v="4-Falha Elétrica"/>
    <s v="4.3-Sem energia"/>
    <x v="2"/>
    <x v="7"/>
    <s v="6-Interferência na Produção"/>
    <s v="2-Reparo"/>
    <n v="544.00000000011642"/>
  </r>
  <r>
    <n v="2018"/>
    <s v="Novembro"/>
    <s v="02/11 - Elétrica+Automação:_x000a_OM 2018356070 B-123702B - Bomba não liga - PFCEO_x000a_Hoje conforme programado foi realizado a intervenção na bomba B-123702B pela equipe de elétrica e automação. Inicialmente colocamos a gaveta 6E do PN-513213 na posição de testes para simular o fechamento da contatora, nisso identificamos uma falha na contatora que não estava atuando, possivelmente devido algum dano em sua bobina. Em verificação no SAP localizamos o NM 11.200.718 da contatora sobressalente, no entanto, não havia sobressalente disponível em estoque somente a requisição de compra. Material já mapeado como ZS. Conseguimos então localizar na oficina três contatoras danificadas, mas com a bobina integras, assim optamos por substituir no campo somente a bobina danificada. No entanto, durante a troca da bobina na bancada da sala elétrica verificamos que falha era devido mal contato nos componentes internos da contatora que estavam com pouco de folga em seus conectores. Porém, só percebemos isso quando já tínhamos trocado a bobina, feito isso, realizamos os testes tanto na posição teste da gaveta e teste com fechamento normal do disjuntor, ambos com sucesso. Após isso, a bomba foi colocada em operação e partiu de primeira sem anormalidades. Equipamento liberado as 18h00. Item quitado no PFCEO.    _x000a_Status: Concluído-operando"/>
    <m/>
    <s v="Corretiva"/>
    <s v="Contatora"/>
    <s v="Contatora"/>
    <s v="Bombas"/>
    <x v="57"/>
    <s v="Bomba"/>
    <s v="Substituir bobina danificada e ajustagem nos conectores"/>
    <d v="2018-11-01T00:15:00"/>
    <d v="2018-11-02T18:00:00"/>
    <d v="2018-10-09T16:45:00"/>
    <n v="41.750000000058208"/>
    <n v="535.5"/>
    <s v="NÃO"/>
    <x v="1"/>
    <s v="NÃO"/>
    <s v="1-Falha Mecânica"/>
    <s v="1.5-Afrouxamento/Perda de Torque"/>
    <x v="2"/>
    <x v="9"/>
    <s v="8-Manutenção Corretiva"/>
    <m/>
    <n v="577.25000000005821"/>
  </r>
  <r>
    <n v="2018"/>
    <s v="Novembro"/>
    <s v="20/11 - Caldeiraria:_x000a_OI 2018458919 C-3123701B Limpeza Filtro (Apoio ISUP)_x000a_Acionado a manutenção por volta das 21h00 de ontem com a informação da operação da queda do compressor de reciclo C-3123701B as 20h30 devido a baixa pressão na sucção. Logo em seguida foi colocado o compressor C-3123701C que estava de backup. No entanto, o compressor C apresentou baixa eficiência em dos permutadores sendo necessário a abertura de hidrante para apoio na refrigeração. Em virtude do deslocamento da equipe mecânica para atendimento na bomba de combate a incêndio &quot;B&quot; foi acordado com operação para tentar mobilizar a equipe de caldeiraria pela manhã para realizar essa atividade. Na manhã de hoje o coordenador não conseguiu contato com sobreaviso da ISUP, assim foi gerado ordem imediata para atuação pela mecânica. Porém por volta das 11h00 os caldeireiros chegaram na unidade. Foi acertado o centro de trabalho da ordem e gerada a reserva 82144538-3 para retirada de 3 unidades do NM 11.389.616 Juntas 6 classe 300# no almoxarifado. Em campo realizado a remoção do filtro chapéu de bruxa do 1º estágio, identificado sujeira em seu interior, porém a estrutura do filtro estava integra. Na sequência foi realizada a limpeza e reinstalação sem maiores delongas. Atividade foi concluída com sucesso as 14h30._x000a_Status: Concluído disponível"/>
    <m/>
    <s v="Corretiva"/>
    <s v="Filtro chapeu bruxa"/>
    <s v="Filtro chapeu bruxa"/>
    <s v="Reciclo"/>
    <x v="18"/>
    <s v="Compressor"/>
    <s v="Remoção e limpeza do filtro"/>
    <d v="2018-11-19T21:00:00"/>
    <d v="2018-11-20T14:30:00"/>
    <d v="2018-11-06T12:00:00"/>
    <n v="17.499999999941792"/>
    <n v="321"/>
    <s v="SIM"/>
    <x v="1"/>
    <s v="NÃO"/>
    <s v="5-Falha Externa"/>
    <s v="5.1-Obstrução/Bloqueio/Entupimento"/>
    <x v="2"/>
    <x v="3"/>
    <s v="6-Interferência na Produção"/>
    <s v="5-Conservação"/>
    <n v="338.49999999994179"/>
  </r>
  <r>
    <n v="2018"/>
    <s v="Novembro"/>
    <s v="01/11 - Engenharia/Automação:_x000a_OE 2018370784 - PN-513208 Falha na alimentação do painel_x000a_Hoje tivemos atuação do Eng. Fernando e Eng Daniel com apoio do TM Bruno da Forship realizaram a coleta do Log de eventos do MTU, foram verificados que as entradas (52A e 52B) do PN-513208 abriram, deliberadamente, durante a aceleração do gerador (com 513rpm). Porém, ainda não foi possível identificar o real motivo da abertura dos disjuntores. O log de eventos coletados contém algumas informações que I/O que não constam no manual da MTU. Assim, será encaminhado esses dados para o fabricante para um melhor entendimento do evento ocorrido. Acordamos junto a operação fazermos um novo teste do MTU na próxima segunda-feira (05/11), com um force que impeça o desligamento das entradas. Foi reforçado pelo líder na passagem da coordenação(ORNAN/ANDRÉ) para  que não seja efetuado teste no MTU e no gerador reserva (AGeradora) no final de semana. Será gerado ordem imediata para realização deste teste na segunda-feira._x000a_Status: Em andamento - Teste do MTU Indisponível._x000a_"/>
    <m/>
    <s v="Corretiva"/>
    <s v=" Entradas (52A e 52B)"/>
    <s v=" Entradas (52A e 52B)"/>
    <m/>
    <x v="62"/>
    <s v="Painel Elétrico"/>
    <s v="Realização de testes;"/>
    <d v="2018-11-01T09:00:00"/>
    <d v="2018-11-30T23:59:59"/>
    <d v="2017-12-31T23:59:00"/>
    <n v="710.99972222215729"/>
    <n v="7305.016666666721"/>
    <s v="NÃO"/>
    <x v="0"/>
    <s v="NÃO"/>
    <s v="4-Falha Elétrica"/>
    <s v="4.0-Geral"/>
    <x v="2"/>
    <x v="7"/>
    <s v="9-Sob Demanda"/>
    <s v="8-Teste"/>
    <n v="8016.0163888888783"/>
  </r>
  <r>
    <n v="2018"/>
    <s v="Novembro"/>
    <s v="16/11 - Instrumentação:_x000a_OI 2018447959 FV-21231001 Falha de Posição (#)_x000a_Acionado a manutenção por volta das 14h00 com informação da OP da falha de posição na FV-21231001 acarretando na redução de vazão da unidade. Hoje como estávamos com vazão reduzida em função de problemas na plataforma de MXL a operação optou por parar a UAPO II que operou por algum tempo através do bypass e entrou logo em seguida em operação com UAPO I de forma disponibilizar essa válvula para atuação pela manutenção. Assim, foi aberto ordem imediata para intervenção da instrumentação. Em campo foi constatado ao se fazer teste de abertura da válvula que a castanha da válvula se encontrava com os parafusos fixação frouxos, o que ocasionou desprendimento da haste do atuador com o plug da válvula, e com isso, causando o fechamento da mesma e por consequência causando parada da UAPO II. TM Grammlich e Menezes realizaram reconexão da castanha, reapertaram os parafusos de fixação, na sequência foi feito calibração do posicionador e loop test com sucesso. Atividade concluída as 16h30. _x000a_Obs.: Foi incluso na ordem a operação de análise falha para entendermos melhor o que pode ter gerado essa falha, se houve alguma vibração excessiva na linha ou alguma falha na montagem, pois tivemos atuação recente nesse equipamento onde foi realizado troca de todos os componentes internos do atuador em oficina junto com a troca posicionador em campo através da OM 2018365243 em 26/10. _x000a_Status: Concluído - disponível "/>
    <m/>
    <s v="Corretiva"/>
    <s v="Parafusos fixação"/>
    <s v="Parafusos fixação"/>
    <s v="Válvulas"/>
    <x v="61"/>
    <s v="Válvula"/>
    <s v="Reconexão da castanha; reapertos dos parafusos de fixação; calibração do posicionador e loop test."/>
    <d v="2018-11-16T14:00:00"/>
    <d v="2018-11-16T16:30:00"/>
    <d v="2018-11-02T16:30:00"/>
    <n v="2.4999999999417923"/>
    <n v="333.50000000005821"/>
    <s v="SIM"/>
    <x v="1"/>
    <s v="NÃO"/>
    <s v="1-Falha Mecânica"/>
    <s v="1.5-Afrouxamento"/>
    <x v="2"/>
    <x v="7"/>
    <s v="6-Interferência na Produção"/>
    <s v="4-Ajuste"/>
    <n v="336"/>
  </r>
  <r>
    <n v="2018"/>
    <s v="Novembro"/>
    <s v="01,2,3/11 - Andaime+Instrumentação_x000a_OI 2018271930 VE-P-3123113-11 Falha na partida (ANTECIPADA SEM#45)_x000a_Acionado a manutenção por volta das 13h30 com informação da operação de falha na partida do ventilador VE-P-3123113-11 em função de atuação da chave de vibração VSH-31231686 no campo, mesmo com a realização de reset não liberava a partida. Devido a ausência deste equipamento acarretar na possível redução de carga da UAPO III a demanda foi tratada de forma imediata. Verificamos pelo SAP a existência de ordem já nivelada para intervenção neste equipamento, sendo atividade foi antecipada. Atividade foi liberada somente por volta das 17h00 devido a necessidade uso do aspersão com água manter a temperatura permutador mais baixa. Assim que liberado foi montado o acesso de andaime para possibilitar a intervenção pela instrumentação, devido ao tardar do horário, negociado com operação realização da atividade amanhã no primeiro horário. Obs.:  Equipe de andaime desmobilizada as 18h00._x000a_Status: Em andamento - Continua 02/11_x000a_04/11 - Automação:_x000a_OI 2018396341 HS-M-P-3123113-11  Botoeira Danificada (#)_x000a_Hoje conforme combinado foi implementado inserido force no PLC pelo TM Danilo na botoeira de emergência para liberação do ventilador VE-3123113-11 foi ativada a ARO 2018/081 até aquisição de sobressalente para restabelecimento da botoeira. Foi sinalizado no campo pela operação a indisponibilidade do botão de emergência. A parada da máquina se dará pela sala de controle ou através da botoeira da gaveta. Foi priorizado junto a equipe de planejamento a extensão do NM para restabelecimento do equipamento de segurança._x000a_Status: Concluído - operando"/>
    <m/>
    <s v="Corretiva"/>
    <s v="VSH-31231686"/>
    <s v="Chave de Vibração do VSH-31231686"/>
    <m/>
    <x v="63"/>
    <s v="Refrigeração"/>
    <s v="Implantação de force no PLC"/>
    <d v="2018-11-01T13:30:00"/>
    <d v="2018-11-04T11:00:00"/>
    <d v="2017-12-31T23:59:00"/>
    <n v="69.500000000058208"/>
    <n v="7309.516666666721"/>
    <s v="SIM"/>
    <x v="1"/>
    <s v="NÃO"/>
    <s v="1-Falha Mecânica"/>
    <s v="1.2-Vibração"/>
    <x v="1"/>
    <x v="23"/>
    <s v="6-Interferência na Produção"/>
    <s v="1-Substituição"/>
    <n v="7379.0166666667792"/>
  </r>
  <r>
    <n v="2018"/>
    <s v="Novembro"/>
    <s v="12 /11 - Instrumentação/Andaime_x000a_OI 2018429230 - LIT-5132600C (SEM#47) Variações bruscas_x000a_Hoje pela manhã houve uma troca das priorizações vindas dos gerentes para a equipe de instrumentação. Passamos a priorizar não mais os instrumentos medidores de vazão que haviam sido solicitados na sexta-feira para priorizar atuação no LIT do tanque de cooldown do TG-C que está apresentando picos espúrios, mesmo com a máquina parada, o que impede uma eventual partida do TG-C caso estes picos coincidam com o momento da partida. Esta condição crítica foi levantada pela OP no final e de semana e nos foi indicada a prioridade de execução imediata pelo Coord. Gustavo. Assim, foi gerada esta OM imediata no período da manhã, triada e autorizada para execução da montagem de andaimes no período da tarde. Equipe da G&amp;E finalizou a montagem por volta das 17h00. Equipe do sobreaviso de instrumentação iniciou a atuação por volta das 19h00 pois estava em outra frente e houve certa demora na emissão da PT. Foi realizada a substituição do instrumento por outro idêntico que tínhamos em estoque e sua configuração, sem anormalidades. Equipamento testado e liberado para a OP realizar a partida do TG-C no final do turno da noite para colocação de carga amanhã cedo._x000a_OBS: TMs Sílvio e Nobre atuaram até aproximadamente 21h00._x000a_Thomaz, como o pessoal estava tendo certa dificuldade na atividade no TSH do C-123102C e como ela era menos prioritária que o LIT do TG-G, pedi ao Sílvio para interromper a tarefa para começarmos no TG-C o quanto antes, para tentarmos aproveitar para fazer durante o dia. Assim, amanhã eles devem continuar a tarefa no TSH._x000a_Sobre os medidores de vazão, iremos tratar de forma programada nos próximos dias, entre o fim desta semana 45 e o início da 46._x000a_Status: Concluído - Disponível_x000a_13/11 - Mecânica_x000a_OI 2018433222 - GE-513201C Falha na Partida_x000a_Após atuação da instrumentação no LIT-600C do TG-C ontem, hoje logo pela manhã a OP iniciou tentativas de partida. Por duas vezes a máquina não entrou por falha na ignição, sendo que os termopares 13 a 17 não subiram temperatura. Mobilizamos apoio de mecânica para acompanhar mais uma tentativa de partida e diagnosticar a falha. Mais uma vez houve a mesma falha de ignição. Assim, foi decidido por criar esta OM e atuar de forma imediata com a mecânica. TM Luciano realizou a remoção, limpeza em oficina e reinstalação das tochas das câmaras 1, 2 e 9. Por volta das 16h30 a máquina foi entregue para a OP e partida do TG ocorreu com sucesso na primeira tentativa por volta das 17h. TG-C passou com sucesso ao pré-mix e segue operando. TG-B foi parado para atividades programadas da MI amanhã. _x000a_Status: Concluído - Operando"/>
    <m/>
    <s v="Corretiva"/>
    <s v="LIT-5132600C"/>
    <s v="LIT-5132600C"/>
    <s v="TGs"/>
    <x v="12"/>
    <s v="Controle e monitoramento"/>
    <s v=" Substituição do instrumento e testes do equipamento"/>
    <d v="2018-11-12T15:00:00"/>
    <d v="2018-11-13T16:30:00"/>
    <d v="2018-11-09T15:00:00"/>
    <n v="25.5"/>
    <n v="72"/>
    <s v="NÃO"/>
    <x v="0"/>
    <s v="NÃO"/>
    <s v="3-Falha na Instrumentação"/>
    <s v="3.1-Falha de Controle"/>
    <x v="2"/>
    <x v="3"/>
    <s v="9-Sob Demanda"/>
    <s v="1-Substituição"/>
    <n v="97.5"/>
  </r>
  <r>
    <n v="2018"/>
    <s v="Novembro"/>
    <s v="21/11 - Automação:_x000a_OI 2018465558 - C-123101E - Ventilador do Hood não parte em automático_x000a_Acionado manutenção devido na tentativa de partida do compressor de venda E o ventilador do hood do Vorecon estar entrando em falha quando realizado a partida em automático, realizado a partida do ventilador em manual entrando em operação normalmente e quando retorna para partir em automático o ventilador volta a entrar em falha. Foi verificado pelo TM Danilo sendo identificado que o sinal de retorno da bomba de óleo estava travado na lógica assim não recebendo o sinal de retorno da bomba de ligada assim dando falha na sequência de partida gerando a falha na partida dos periféricos, foi  tentado um primeiro reset remoto via sala de controle sem sucesso. Então foi realizado o reset no PLC em campo normalizando a comunicação, logo em seguida realizado toda a sequência de partida do compressor com sucesso permanecendo disponível._x000a_Status: Concluído - Disponível_x000a_"/>
    <m/>
    <s v="Corretiva"/>
    <s v="Ventilador do hood do Vorecon"/>
    <s v="PLC"/>
    <s v="Vendas"/>
    <x v="14"/>
    <s v="Painel"/>
    <s v="Reset PLC"/>
    <d v="2018-11-21T14:00:00"/>
    <d v="2018-11-22T14:00:00"/>
    <d v="2018-11-10T17:30:00"/>
    <n v="24"/>
    <n v="260.50000000011642"/>
    <s v="NÃO"/>
    <x v="0"/>
    <s v="NÃO"/>
    <s v="3-Falha na Instrumentação"/>
    <s v="3.5-Falha no Software"/>
    <x v="2"/>
    <x v="7"/>
    <s v="9-Sob Demanda"/>
    <s v="7-Serviço"/>
    <n v="284.50000000011642"/>
  </r>
  <r>
    <n v="2018"/>
    <s v="Novembro"/>
    <s v="22/11 - Mecânica/Elétrica:_x000a_OE 2017114262 - GE-513201B - Falha na partida_x000a_Com a baixa vazão das plataformas no final do dia de ontem 21/11, a operação optou em operar somente com o TG-D com 17 MW visando a preservação do TG-C para não operar em Central para quando retornar a vazão das plataformas operar com o TG-C em PREMIX. Hoje pela manhã a operação sinalizou a necessidade e partir mais um TG devido ao budget do TG-D por estar próximo ao limite, então no redia das foi definido a partida do TG-B para operar em central para realizar as manobras operacionais nos vendas e  assim aliviar a carga do TG-D. Foram realizadas 2 tentativas sem sucesso devido as câmaras 1, 8 e 9 não acenderem, emitida PT imediata e realizada a limpeza da tocha 1 , 8 e 9. Realizamos uma nova partida sem sucesso agora com a câmara 2 não acendendo, realizado a limpeza da tocha da câmara 2 e na sequência realizado duas novas partidas também sem sucesso devido a falha STARTER SPEED ESTABLISED FAILURE SHUTDWON onde foi observado que o motor de partida chegava somente a 250RPM aproximadamente. Acionado Lucas e Fazzini para estarem avaliando a falha ocorrida já que estão estudando a melhoria de confiabilidade dos TG's e já terem mapeadas uma série de atividades para serem executadas nos próximos dias no TG-B. Avaliando a falha refizeram um novo ajuste na curva de aceleração da bomba e dado a partida no TG-B também sem sucesso por falha no fechamento do whru não atingindo a temporização para a continuidade na partida, realizado ajuste na temporização do whru e dado a partida com sucesso no TG-B as 12:38h._x000a_Status: Concluído - Operando"/>
    <m/>
    <s v="Corretiva"/>
    <s v="WHRU"/>
    <s v="WHRU"/>
    <s v="TGs"/>
    <x v="13"/>
    <s v="Exaustão"/>
    <s v="Ajustagem no temporizador do WHRU"/>
    <d v="2018-11-22T08:00:00"/>
    <d v="2018-11-22T12:40:00"/>
    <d v="2018-11-07T11:32:00"/>
    <n v="4.6666666666860692"/>
    <n v="356.46666666667443"/>
    <s v="NÃO"/>
    <x v="0"/>
    <s v="NÃO"/>
    <s v="3-Falha na Instrumentação"/>
    <s v="3.4-Fora de ajuste"/>
    <x v="2"/>
    <x v="7"/>
    <s v="9-Sob Demanda"/>
    <s v="4-Ajuste"/>
    <n v="361.1333333333605"/>
  </r>
  <r>
    <n v="2018"/>
    <s v="Novembro"/>
    <s v="07/11 -  Automação:_x000a_OI 20184100577 - B-6315101A Falhas nas válv. sucção/desca (#)_x000a_Fomos acionados pela manhã, devido diversas tentativas de partida do OCVAP I sem sucesso durante a noite e no início do dia. Após muito trabalho e diversas tentativas junto com a operação, foi identificado as válvulas de sucção e descarga da bomba booster A, estavam em falha devido ao bloqueio da bomba principal B-1621301A para a troca do selo. Chegando a conclusão que na realização do Libra da alimentação das válvulas rotork de sucção e descarga 301A e 302A da bomba principal B-1621301A matou a alimentação das válvulas rotork da bomba booster A impedindo a partida da bomba. Após a remoção do libra foi realizada a partida com sucesso por volta das 18h."/>
    <m/>
    <s v="Corretiva"/>
    <s v="Válvula de sução e descarga"/>
    <s v="Válvula de sução e descarga"/>
    <s v="Bombas"/>
    <x v="64"/>
    <s v="Acessórios Pacote"/>
    <s v="Removido libra da bomba reserva que impedia a operação da bomba em questão"/>
    <d v="2018-11-07T08:00:00"/>
    <d v="2018-11-07T18:00:00"/>
    <d v="2017-12-31T23:59:00"/>
    <n v="9.9999999999417923"/>
    <n v="7448.0166666667792"/>
    <s v="NÃO"/>
    <x v="1"/>
    <s v="NÃO"/>
    <s v="3-Falha na Instrumentação"/>
    <s v="3.1-Falha de Controle"/>
    <x v="2"/>
    <x v="25"/>
    <s v="9-Sob Demanda"/>
    <s v="2-Reparo"/>
    <n v="7458.016666666721"/>
  </r>
  <r>
    <n v="2018"/>
    <s v="Novembro"/>
    <s v="07, 08, 09, 12, 13, 14, 16, 17, 18, 19/11 - Automação:_x000a_OI 2018410627 - B-6315101B Falha no CCM (#)_x000a_Fomos acionados pela manhã, devido diversas tentativas de partida do OCVAP I sem sucesso durante a noite e no início do dia, onde foi realizado o reset do CCM com sucesso. Realizado algumas tentativas de partida da Booster B e principal B sem sucesso conseguindo operar por apenas 24 a 27 segundos vindo parar a principal B logo na seqüência e subindo alarme de vibração do motor da bomba, porém em conversa com os técnicos o alarme de vibração deve ser conseqüência de alguma outra falha que derruba a bomba ficando a bomba e motor em uma região crítica onde não consegue alcançar a aceleração para operação ficando na região crítica de partida e parada da bomba, ainda mais com a partida bem sucedida da bomba principal B com a booster A, a equipe avaliou não conseguindo identificar a real falha que ocasionava a partida da booster B e principal Automação:_x000a_20/11 - OE 2018410627- B-6315101B Falha no CCM - PFCEO (#)_x000a_Hoje após a confirmação da operação da certificação da EF-631505 por volta das 11h00 foi acordado alguns de testes da bomba B-6315101B de forma a buscarmos a origem da falha dessa bomba. Os TM´s Bruno e Damasco realizaram acompanhamento pela lógica identificamos um comportamento anormal na chave de vazão baixa FZSL-6315101B (descarga bomba booster). Verificamos que na partida da bomba, essa chave não estava atuando indicando presença de vazão mínima, assim logo após 30s era enviado o comando dessa chave para o PES que atuava o intertravamento mandando derrubar a gaveta da bomba e booster por conseguinte mandava fechar as válvulas e parar bombas. Para confirmar a falha realmente era nesse instrumento realizamos uma terceira realizando force inibindo o sinal dessa chave, o sistema partiu primeira e ficou operando. Assim foi mobilizado apoio da instrumentação para verificar essa chave no campo. TM Grammlich e Menezes verificaram a integridade da chave de fluxo no campo, cabeamento e sensor estava tudo ok, tentaram ajustar a vazão mínima através do módulo eletrônico localizado no shelter do OCVAP sem sucesso. Em mais alguns testes constataram que este módulo não estava respondendo, o mesmo foi removido para laboratório onde verificamos a existência de um fusível interno do tipo SMD queimado. Feito a remoção deste componente danificado e instalado através de fusível similar compatível que tínhamos como remanescente na oficina. Em seguida o módulo foi reinstalado no campo, feito o ajuste da vazão mínima com sistema operando e removido o force em seguida. Equipamento testado e liberado por volta das 18h00._x000a_Obs.: Dado baixa no item no PFCEO.  _x000a_Planejamento-Instrumentação: Luan, favor emitir nota ZE para o SAPMI realizar a codificação do módulo da chave de vazão e sua parametrização, sugiro pelo menos ZS=1 gentileza validar com Fazzini._x000a__x000a_Status: Concluído operando_x000a_"/>
    <m/>
    <s v="Corretiva"/>
    <s v="FZSL-6315101B"/>
    <s v="Fusível interno do tipo SMD"/>
    <s v="Bombas"/>
    <x v="65"/>
    <s v="Acessórios Pacote"/>
    <s v="Subistituição de fusível; reinstalação do módulo; ajustagem de vazão; remoção de force"/>
    <d v="2018-11-07T08:00:00"/>
    <d v="2018-11-20T18:00:00"/>
    <d v="2017-12-31T23:59:00"/>
    <n v="321.99999999994179"/>
    <n v="7448.0166666667792"/>
    <s v="NÃO"/>
    <x v="1"/>
    <s v="NÃO"/>
    <s v="Em análise"/>
    <s v="Em análise"/>
    <x v="1"/>
    <x v="23"/>
    <s v="9-Sob Demanda"/>
    <m/>
    <n v="7770.016666666721"/>
  </r>
  <r>
    <n v="2018"/>
    <s v="Novembro"/>
    <s v="23/11 - Automação:_x000a_OI 2018475659 - C-123101B - Falha no mouse da IHM_x000a_Acionado a manutenção devido a necessidade de inclusão da senha de login para reiniciar a IHM após desligamento do painel para intervenção do ISUP. TM Danilo foi até o local inserindo a senha porém não conseguiu reiniciar a IHM devido ao mouse não estar funcionando, assim necessitando a abertura do painel para correção. Emitida ordem e PT imediata, reiniciada as USB's e normalizado o mouse e teclado do painel._x000a_Status: Concluído - Disponível"/>
    <m/>
    <s v="Corretiva"/>
    <s v="IHM"/>
    <s v="IHM"/>
    <s v="Vendas"/>
    <x v="26"/>
    <s v="Compressor"/>
    <s v="Reset IHM"/>
    <d v="2018-11-21T15:30:00"/>
    <d v="2018-11-23T17:00:00"/>
    <d v="2018-11-18T11:00:00"/>
    <n v="49.5"/>
    <n v="76.5"/>
    <s v="NÃO"/>
    <x v="0"/>
    <s v="NÃO"/>
    <s v="3-Falha na Instrumentação"/>
    <s v="3.5-Falha no Software"/>
    <x v="2"/>
    <x v="7"/>
    <s v="9-Sob Demanda"/>
    <s v="12-Outra"/>
    <n v="126"/>
  </r>
  <r>
    <n v="2018"/>
    <s v="Novembro"/>
    <s v="16/11 - Automação:_x000a_OI 2018448664 PN-552305B ECOS B em falha (#)_x000a_Acionado a manutenção por volta das 19h10 com informação da OP da indisponibilidade da estação de controle denominada ECOS B. Por se tratar de estação de sistema de supervisão e controle foi gerada ordem imediata para este atendimento. Em campo o TM Damasco verificou que havia sido fechado o workspace do sistema de supervisão ficando somente com acesso ao Windows, Foi feito nova conexão com Terminal Service e carregado a aplicação do sistema supervisório. Não houve a necessidade de emissão de PT para essa demanda. Atividade concluída com sucesso por volta das 19h40. _x000a_Obs.: Temos notado uma certa recorrência de chamadas deste tipo nos últimos meses sempre nos períodos de troca de turno, acreditamos que é possível durante a troca de login pelos operadores eles acabam clicando na área de fechamento do workspace sem querer. TM Damasco orientou como fazer o login novamente caso isso ocorra, a senha de acesso está descrita em uma etiqueta na frente do rádio fixo da sala. Foi solicitado ao coordenador para reforçar em DDS caso ocorra novamente o próprio operador pode restabelecer a estação e em campo de dificuldade pode acionar o sobreaviso._x000a_Status: Concluído - disponível "/>
    <m/>
    <s v="Corretiva"/>
    <s v="Em análise"/>
    <s v="Em análise"/>
    <m/>
    <x v="66"/>
    <s v="Painel"/>
    <s v="Nova conecção com Terminal Service"/>
    <d v="2018-11-16T19:10:00"/>
    <d v="2018-11-16T19:40:00"/>
    <d v="2017-12-31T23:59:00"/>
    <n v="0.50000000005820766"/>
    <n v="7675.1833333333489"/>
    <s v="SIM"/>
    <x v="1"/>
    <s v="NÃO"/>
    <s v="Em análise"/>
    <s v="Em análise"/>
    <x v="1"/>
    <x v="23"/>
    <s v="6-Interferência na Produção"/>
    <s v="4-Ajuste"/>
    <n v="7675.6833333334071"/>
  </r>
  <r>
    <n v="2018"/>
    <s v="Novembro"/>
    <s v="18, 19/11 - Instrumentação+Automação:_x000a_OI 2018449920 C-3123102A- Falha Slide 1º estágio(#)_x000a_Informado a manutenção por volta das 07h00 da queda do compressor de propano C-3123101A por volta das 03h30 devido a comportamento anormal da slide do 1º estágio que fechou sem motivo aparente e não respondeu mais aos comando remotos nem em modo manual através da IHM no campo. Assim, operação optou por colocar em operação o compressor C-3123102B para disponibilizar a máquina A para MI. Dessa forma, foi gerado ordem imediata para atuação pela instrumentação. TM´s Grammlich e Menezes verificaram em campo que a solenóide pneumática da posição de abrir estava danificada, a mesma foi removida para bancada onde foi realizado limpeza e substituição do kit de reparo dos anéis de vedação e do visor de acrílico. Após a intervenção foi realizado teste funcional de abertura e fechamento da slide com sucesso. Equipamento testado e liberado por volta das 15h00. _x000a_Status: Concluído - disponível"/>
    <m/>
    <s v="Corretiva"/>
    <s v="Solenóide pneumática"/>
    <s v="Solenóide pneumática"/>
    <s v="Propano"/>
    <x v="8"/>
    <s v="Compressor"/>
    <s v="Realização de limpeza da solenóide pneumática e reparo dos anéis e do visor de acrílico"/>
    <d v="2018-11-18T03:30:00"/>
    <d v="2018-11-21T11:00:00"/>
    <d v="2018-10-30T16:00:00"/>
    <n v="79.5"/>
    <n v="443.50000000011642"/>
    <s v="SIM"/>
    <x v="1"/>
    <s v="NÃO"/>
    <s v="2-Falha de Material"/>
    <s v="2.0-Geral"/>
    <x v="2"/>
    <x v="7"/>
    <s v="6-Interferência na Produção"/>
    <s v="1-Substituição"/>
    <n v="523.00000000011642"/>
  </r>
  <r>
    <n v="2018"/>
    <s v="Novembro"/>
    <s v="19/11 - Andaime+Mecânica:_x000a_OI 2018449932 VE-P-3123113-6 Reinstalar e tencionar correrias (#)_x000a_OI 2018449970 VE-P-3123113-7 Reinstalar e tencionar correrias (#)_x000a_Hoje conforme combinado com a operação foi priorizada a montagem de andaime para acesso aos ventiladores da UAPO III que estavam com correias soltas. Tivemos a finalização da montagem dos dois andaimes por volta das 15h00 quando aplicado o libra e liberado para intervenção pela mecânica. Os TM´s Bruno e Anderson informaram que não havia correias rompidas somente soltas nos dois ventiladores, dessa forma, foi verificado o alinhamento de polia, reinstaladas as correias e tencionadas. Na sequência feito teste funcional e liberado os equipamentos para operação. Atividade concluída por volta das 18h00._x000a_Obs.: Suspeitamos que o sistema de aspersão possa estar influenciando nessas falhas recorrentes nas correias._x000a_Status: Concluído - operando"/>
    <m/>
    <s v="Corretiva"/>
    <s v="Correia"/>
    <s v="Correia"/>
    <m/>
    <x v="67"/>
    <s v="Ventilador"/>
    <s v="Reinstalar e tencionar correias"/>
    <d v="2018-11-19T09:00:00"/>
    <d v="2018-11-19T18:30:00"/>
    <d v="2017-12-31T23:59:00"/>
    <n v="9.5000000000582077"/>
    <n v="7737.016666666721"/>
    <s v="NÃO"/>
    <x v="0"/>
    <s v="NÃO"/>
    <s v="1-Falha Mecânica"/>
    <s v="1.3-Folga/Alinhamento"/>
    <x v="2"/>
    <x v="7"/>
    <s v="4-Monitoramento Periódico da Condição"/>
    <s v="4-Ajuste"/>
    <n v="7746.5166666667792"/>
  </r>
  <r>
    <n v="2018"/>
    <s v="Novembro"/>
    <s v="19/11 - Andaime+Mecânica:_x000a_OI 2018449932 VE-P-3123113-6 Reinstalar e tencionar correrias (#)_x000a_OI 2018449970 VE-P-3123113-7 Reinstalar e tencionar correrias (#)_x000a_Hoje conforme combinado com a operação foi priorizada a montagem de andaime para acesso aos ventiladores da UAPO III que estavam com correias soltas. Tivemos a finalização da montagem dos dois andaimes por volta das 15h00 quando aplicado o libra e liberado para intervenção pela mecânica. Os TM´s Bruno e Anderson informaram que não havia correias rompidas somente soltas nos dois ventiladores, dessa forma, foi verificado o alinhamento de polia, reinstaladas as correias e tencionadas. Na sequência feito teste funcional e liberado os equipamentos para operação. Atividade concluída por volta das 18h00._x000a_Obs.: Suspeitamos que o sistema de aspersão possa estar influenciando nessas falhas recorrentes nas correias._x000a_Status: Concluído - operando"/>
    <m/>
    <s v="Corretiva"/>
    <s v="Correia"/>
    <s v="Correia"/>
    <m/>
    <x v="68"/>
    <s v="Ventilador"/>
    <s v="Reinstalar e tencionar correias"/>
    <d v="2018-11-19T13:00:00"/>
    <d v="2018-11-19T15:30:00"/>
    <d v="2017-12-31T23:59:00"/>
    <n v="2.5000000001164153"/>
    <n v="7741.0166666666628"/>
    <s v="NÃO"/>
    <x v="0"/>
    <s v="NÃO"/>
    <s v="1-Falha Mecânica"/>
    <s v="1.3-Folga/Alinhamento"/>
    <x v="2"/>
    <x v="7"/>
    <s v="4-Monitoramento Periódico da Condição"/>
    <s v="4-Ajuste"/>
    <n v="7743.5166666667792"/>
  </r>
  <r>
    <n v="2018"/>
    <s v="Novembro"/>
    <s v="19/11 - Instrumentação+Automação+Mecânica:_x000a_OI 2018458244 B-540001C Falha na Partida (#)_x000a_Acionado a manutenção por volta das 19h00 do dia 19/11 com informação da operação de falha na partida da bomba B-540001C. Em avaliação prévia em campo foi verificado pelos TM´s do sobreaviso duas falhas sendo uma delas o LED ativo de falha no sensor de sobrevelocidade e a outra a indicação de &quot;falha&quot; no frontal do microplc junto ausência do modo &quot;RUN&quot;. Assim, foi gerado ordem imediata para atuação da instrumentação e automação. Em campo TM Damasco realizou o procedimento reset do PLC desligando a bateria interna do painel regularizando essa falha da PLC. TM Grammlich com apoio da mecânica tentaram realizar o procedimento reset indicado no frontal do PN-B-540001C-2 que orienta quando da ocorrência deste tipo de falha, é informando da necessidade de fazer um reset interno no controlador de sobrevelocidade, esse procedimento foi feito, mas não houve sucesso, a falha permaneceu. Partimos então para verificação geral em todos os componentes internos do painel, medido fusíveis internos, verificado o sinal do sensor estava ok, em seguida realizamos um de teste funcional bypassando esse controlador. Após o bypass a bomba partiu de primeira. Dessa forma, constatamos que é possivelmente a falha na partida é devido algum dano na parte eletrônica deste controlador de velocidade. Localizamos no SAP o NM 11.831.257(Monitor rotação analógico) sobressalente, porém não temos esse material disponível na unidade. Informamos ao coordenador da possibilidade de fazer um ARO para deixar a bomba como disponível em caso urgência, usando o recurso de  bypass do sensor, no entanto, devido a disponibilidade das outras duas bombas acordados em remover o controlador para realizarmos tentativa de reparo em oficina. Com controlador aberto em oficina TM Grammlich conseguiu identificar no circuito eletrônico um fusível queimado, assim optamos por fazer a troca do componente danificado por outro que tínhamos remanescente de outro componente similar. Assim foi feito a solda e teste em bancada com sucesso, O equipamento foi reinstalado no campo e feito partida da bomba de primeira. Equipamento operou por dez minutos e foi parado em seguida. Equipamento liberado para operação por volta das 23h45.     _x000a_Planejamento-Instrumentação: Luan, por gentileza avaliar junto a documentação técnica a compatibilidade do NM 11.831.257 para extensão e parametrização desse material para centro 0231, sugiro parametrização do mesmo como estratégico ZS=1. Favor validar essa sugestão com supervisor Fazzini._x000a_Obs.: TM Brazil, João Vitor, TM Damasco atuaram até as 21h00, TM Grammlich atuaram até as 00h00_x000a_Status: Em andamento - indisponível"/>
    <m/>
    <s v="Corretiva"/>
    <s v="LED"/>
    <s v="Fusível"/>
    <s v="Bombas"/>
    <x v="39"/>
    <s v="Bomba"/>
    <s v="Reset no PLC; reset do PN-B-540001C-2; verificação geral dos componentes internos; medição de fusíveis; testes funcioanais e baypass no controlador"/>
    <d v="2018-11-19T19:00:00"/>
    <d v="2018-11-19T23:45:00"/>
    <d v="2018-06-05T18:00:00"/>
    <n v="4.7500000001164153"/>
    <n v="4008.9999999999418"/>
    <s v="NÃO"/>
    <x v="1"/>
    <s v="NÃO"/>
    <s v="4-Falha Elétrica"/>
    <s v="4.3-Sem energia/tensão"/>
    <x v="2"/>
    <x v="7"/>
    <s v="9-Sob Demanda"/>
    <s v="1-Substituição"/>
    <n v="4013.7500000000582"/>
  </r>
  <r>
    <n v="2018"/>
    <s v="Novembro"/>
    <s v="23/11 - Automação/Instrumentação:_x000a_OI 2018353050 - C-123102C - TSHH-1231581C-EM FALHA (#)_x000a_Acionado manutenção devido o compressor estar indisponível para partir devido não conseguir na temperatura ideal do óleo lubrificante para a partida do compressor. Foi avaliado pelo TM Danilo que o aquecedor entra em operação aos 35ºC porém desliga aos 38ºC não alcançando a temperatura ideal para a partida de 40ºC. Sendo que este sensor temperatura passou por intervenção no dia 12/11/18 conforme histórico desta ordem de manutenção. Como não tínhamos sobressalente em estoque para realizar a substituição, foi negociado  a remoção do instrumento do compressor e instalado com sucesso no compressor C, substituído o fusível do instrumento o qual veio a queimar na atuação. Outro ponto observado pelo TM Danilo é que a temperatura  permissível de partida do primeiro estágio é de 40ºC e o aquecedor estava com set de 35 a 38ºC, conversado com a operação sobre esta condição que demoraria muito para alcançar a temperatura de partida então ajustada para 40 a 44ºC. Atividade concluída às 20h._x000a_Status: Concluído - Disponível"/>
    <m/>
    <s v="Corretiva"/>
    <s v="TSHH-1231581C"/>
    <s v="TSHH-1231581C"/>
    <s v="Propano"/>
    <x v="9"/>
    <s v="Compressor"/>
    <s v="Ajustagem para ancançar temperatura de partida"/>
    <d v="2018-11-23T18:00:00"/>
    <d v="2018-11-23T20:00:00"/>
    <d v="2018-10-31T20:22:00"/>
    <n v="2.0000000000582077"/>
    <n v="549.63333333330229"/>
    <s v="NÃO"/>
    <x v="0"/>
    <s v="NÃO"/>
    <s v="3-Falha na Instrumentação"/>
    <s v="3.2 - Sem sinal/indicação/alarme"/>
    <x v="2"/>
    <x v="7"/>
    <s v="9-Sob Demanda"/>
    <s v="3-Modificação"/>
    <n v="551.6333333333605"/>
  </r>
  <r>
    <n v="2018"/>
    <s v="Novembro"/>
    <s v="24/11 - Elétrica:_x000a_OI 2018477877 - B-2621301A - Falha no CCM_x000a_Acionado manutenção devido não conseguir partir a bomba do OCVAP II por uma falha no CCM que os operadores não conseguem realizar o reconhecimento da falha. Emitida ordem imediata para avaliação do CCM onde não foi identificado nenhuma falha, então solicitado apoio da automação onde identificou um bit travado na lógica, sendo realizado reset e normalizado._x000a_Status: Concluído - Disponível"/>
    <m/>
    <s v="Corretiva"/>
    <s v="CCM"/>
    <s v="CCM"/>
    <s v="Bombas"/>
    <x v="45"/>
    <s v="Bomba"/>
    <s v="Realização de reset e normalização do CCM"/>
    <d v="2018-11-24T08:30:00"/>
    <d v="2018-11-24T11:00:00"/>
    <d v="2018-09-29T19:30:00"/>
    <n v="2.5000000001164153"/>
    <n v="1332.9999999999418"/>
    <s v="NÃO"/>
    <x v="1"/>
    <s v="NÃO"/>
    <s v="3-Falha na Instrumentação"/>
    <s v="3.5-Falha no Software"/>
    <x v="2"/>
    <x v="7"/>
    <s v="9-Sob Demanda"/>
    <s v="12-Outra"/>
    <n v="1335.5000000000582"/>
  </r>
  <r>
    <n v="2018"/>
    <s v="Novembro"/>
    <s v="27/11 - Automação_x000a_OI 2018492013 - B-1621301B Falha na partida_x000a_Acionada MI para atuação no início da tarde após relato da OP de falha de comunicação no OCVAP I, quando do preparo para partir o sistema com bomba booster A e principal A. Como a bomba principal B ainda estava indisponível, aguardando acompanhamento da mecânica G&amp;E (que não entrou na unidade hoje devido à paralisação do Sintricon) que iria realizar partida assistida, criamos esta OM imediata para atuação do TM Danilo. Ao avaliar a lógica, Danilo realizou alguns testes de partida e decidiu por utilizar o data logger recém criado pela equipe de automação para monitorar algumas variáveis durante a partida. No teste com o trem B-B monitorado, foi identificado que há um sinal de retorno do disjuntor aberto do motor da B-6315101B para o PLC da principal B-1621301B que está desarmando o disjuntor da bomba principal em apenas 100 ms. Conforme informado pelo TM Danilo, é padrão em todos os disjuntores da UTGCA a presença de um temporizador de 2 segundos para que este tipo de sinal realmente desarme o disjuntor. Assim, definimos por implementar este temporizador em todas as 6 possibilidades de sinal de retorno destes disjuntores: retorno do disjuntor do motor da booster A ou B desarmando disjuntor do motor da principal A ou B (a depender do trem utilizado, A/A, A/B, B/A ou B/B) e retorno do disjuntor da principal A ou B desarmando a própria principal A ou B. A princípio, fizemos a implementação do temporizador de 2 segundos apenas para as 3 condições que envolviam a bomba principal B e partimos novamente utilizando o trem B/B. Logo na primeira tentativa, o temporizador surtiu efeito, sendo que o sinal de retorno do disjuntor voltou à condição normal em cerca de 500 ms. Porém, com aproximadamente 4 minutos de operação, novamente o retorno de disjuntor aberto do motor da booster B apareceu, ficou atuado acima de 2 segundos e derrubou o bombeio. Isto levou a crer em um possível problema real na gaveta ou nos cartões do shelter do OCVAP. Para tirar a prova, fizemos uma partida com o trem A/B, utilizando a booster A. Na primeira tentativa, já no turno da noite, o OCVAP entrou em operação e segue desde então. Durante a análise entendemos que esta lógica de desarme das bombas principais a partir do sinal de retorno de disjuntor aberto das bombas booster tem a função de prevenir a operação das bombas principais sem uma booster operando. Considerando que não há risco para as bombas principais de rodar por apenas 2 segundos sem uma booster (ainda mais que há um estudo em andamento de inutilização das bombas booster do OCVAP I pois elas não são exatamente necessárias neste sistema), decidimos por já implementar definitivamente este temporizador também para as 3 condições que envolvem a bomba principal A. Agora precisaremos programar um reaperto geral dos I/O dos cartões no shelter do OCVAP e verificação/reaperto geral do disjuntor do M-B-6315101B utilizando uma OM específica para este fim._x000a_Valdeli, favor criar OM específica para reaperto geral dos I/O dos cartões no shelter do OCVAP (automação) e verificação/reaperto geral do disjuntor do M-B-6315101B (elétrica). Esta OM deve entrar na programação da semana 49, pois a indisponibilidade desta bomba irá entrar no PFCEO. Obrigado._x000a_Bellotti/Anderson, favor acompanhar e garantir a entrada desta OM na S-49. Obrigado._x000a_OBS: TM Danilo atuou até aproximadamente 21h30._x000a_Status: Concluído - Operando"/>
    <m/>
    <s v="Corretiva"/>
    <s v="PLC"/>
    <s v="Temporizador"/>
    <s v="Bombas"/>
    <x v="38"/>
    <s v="Controle e monitoração"/>
    <s v="Implantação do temporizador de 2 segundos"/>
    <d v="2018-11-27T10:00:00"/>
    <d v="2018-11-27T21:30:00"/>
    <d v="2018-09-26T18:10:00"/>
    <n v="11.500000000116415"/>
    <n v="1479.8333333332557"/>
    <s v="SIM"/>
    <x v="1"/>
    <s v="NÃO"/>
    <s v="3-Falha na Instrumentação"/>
    <s v="3.4-Fora de ajuste"/>
    <x v="2"/>
    <x v="7"/>
    <s v="9-Sob Demanda"/>
    <s v="4-Ajuste"/>
    <n v="1491.3333333333721"/>
  </r>
  <r>
    <n v="2018"/>
    <s v="Novembro"/>
    <s v="13, 14, 16,17, 19, ,24 - Mecânica/Movimentação de Carga/Elétrica_x000a_OM 2015196913 - B-2123101A Troca da Redutora_x000a_Iniciada atividade de substituição do redutor da bomba A de meg da UAPO II. Hoje foi removida a redutora danificada para oficina. Amanhã será instalada nova redutora, motor e iniciado alinhamento, com a perspectiva de entrega para a OP na sexta._x000a_Status: Em andamento - Indisponível _x000a_26,29/11 - Mecânica/Elétrica_x000a_OM 2015196913 - B-2123101A Troca da Redutora -PFCEO_x000a_Realizada inversão dos cabos do motor elétrico para correção do sentido do giro do motor. Bomba testada na sequência com sucesso, porém apresentou baixa eficiência do amortecedor de pulsação da descarga e um ruído anormal na grade elástica entre o segundo e terceiro cabeçotes. Estas pendências serão melhor avaliadas amanhã. Porém, bomba está disponível para operar em caso de necessidade. _x000a_Status: Em andamento - Disponível"/>
    <m/>
    <s v="Corretiva planejada"/>
    <s v="Redutor"/>
    <s v="Redutor"/>
    <s v="Bombas"/>
    <x v="32"/>
    <s v="Bomba"/>
    <s v="Subistituição de rotor e motor e realização de alonhamento"/>
    <d v="2018-11-13T09:00:00"/>
    <d v="2018-11-26T14:30:00"/>
    <d v="2018-10-05T15:00:00"/>
    <n v="317.49999999994179"/>
    <n v="930"/>
    <s v="NÃO"/>
    <x v="1"/>
    <s v="NÃO"/>
    <s v="1-Falha Mecânica"/>
    <s v="2.4-Desgaste"/>
    <x v="2"/>
    <x v="7"/>
    <s v="5-Monitoramento Contínuo da Condição"/>
    <s v="1-Substituição"/>
    <n v="1247.4999999999418"/>
  </r>
  <r>
    <n v="2018"/>
    <s v="Novembro"/>
    <s v="21,22, 26/11 - Elétrica+Instrumentação+Mecânica:_x000a_OM 2018415147 C-513401F - Compressor Travado - PFCEO_x000a_Conforme programado foi realizado a desconexão dos cabos elétricos e remoção dos instrumentos do compressor_x000a_Status: Em andamento - Indisponível"/>
    <m/>
    <s v="Corretiva planejada"/>
    <s v="C-513401F"/>
    <s v="C-513401F"/>
    <s v="Ar comprimido"/>
    <x v="36"/>
    <s v="Compressor"/>
    <s v="Desconexão dos cabos elétricos e remoção dos instrumentos do compressor"/>
    <d v="2018-11-21T09:00:00"/>
    <d v="2018-11-30T23:59:59"/>
    <d v="2018-10-22T18:30:00"/>
    <n v="230.99972222215729"/>
    <n v="710.49999999994179"/>
    <s v="NÃO"/>
    <x v="0"/>
    <s v="NÃO"/>
    <s v="Em análise"/>
    <s v="Em análise"/>
    <x v="1"/>
    <x v="23"/>
    <s v="8-Manutenção Corretiva"/>
    <s v="4-Ajuste"/>
    <n v="941.49972222209908"/>
  </r>
  <r>
    <n v="2018"/>
    <s v="Novembro"/>
    <s v="23/11 - Mecânica:_x000a_OM 2013975506 - C-123701B- Substituição do Visor de nível do hydrocrom_x000a_Conforme programado foi realizado a drenagem e substituição do LG do reservatório do Hydrocon com sucesso, ficando pendente a completação do nível de óleo do reservatório._x000a_Status: Em andamento - indisponível_x000a_27/11 - Instrumentação/SEMAPI_x000a_OM 2013975506 - C-123701B Substituição do Visor de nível do hydrocom_x000a_Realizada com sucesso pela instrumentação a montagem dos sensores que estavam faltando para restabelecer o Hydrocom do C-123701B após a troca do LG. Semapi completou o nível de óleo em seguida e o compressor foi novamente disponibilizado para a OP._x000a_Status: Concluído - Disponível"/>
    <m/>
    <s v="Corretiva planejada"/>
    <s v="Hydricon"/>
    <s v="LG"/>
    <s v="Reciclo"/>
    <x v="7"/>
    <s v="Compressor"/>
    <s v="Subistituição do LG e completação do nível de óleo"/>
    <d v="2018-11-23T08:00:00"/>
    <d v="2018-11-27T17:30:00"/>
    <d v="2018-10-05T15:30:00"/>
    <n v="105.49999999988358"/>
    <n v="1168.5"/>
    <s v="NÃO"/>
    <x v="0"/>
    <s v="NÃO"/>
    <s v="2-Falha de Material"/>
    <s v="2.0-Geral"/>
    <x v="2"/>
    <x v="7"/>
    <s v="8-Manutenção Corretiva"/>
    <s v="1-Substituição"/>
    <n v="1273.9999999998836"/>
  </r>
  <r>
    <n v="2018"/>
    <s v="Novembro"/>
    <s v="25/11 - Instrumentação/Elétrica:_x000a_OM 2018444307 – C-3123102B Vazamento Excessivo de Ar - correção do sistema de purga (#)_x000a_Conforme programado a equipe atuou na verificação da falha encontrando a presença de muito óleo no interior do painel de minipurga, sendo identificado a bateria do sistema de purga que faz o controle do timer da purga danificada. Encontrado sobressalente em estoque e substituído em campo, realizado by pass no sistema testado a válvula de purga e a mesma está operando perfeitamente. Equipe chegou a conclusão que deverá ser desmontado a parte pneumática para limpeza por banho ultrassônico devido a contaminação por óleo. Paralisada a atividade por volta das 18:50h deixando compressor disponível para operação, para retornarmos amanhã 26/11 e dar continuidade na correção da falha._x000a_Status: Em andamento - disponível_x000a_26/11 - Instrumentação_x000a_OM 2018444307 – C-3123102B Vazamento Excessivo de Ar - correção do sistema de purga (#)_x000a_Realizada desmontagem dos componentes pneumáticos para limpeza por banho ultrassônico devido a contaminação por óleo. Equipe está trabalhando na restauração dos componentes. Conforme informado pelo Sup. Thomaz, amanhã estamos prevendo a recomposição do sistema para liberação do compressor._x000a_Status: Em andamento - Indisponível_x000a_27/11 - Instrumentação_x000a_OM 2018444307 – C-3123102B Vazamento Excessivo de Ar - correção do sistema de purga_x000a_Conforme combinado, hoje foi dado continuidade na atividade no painel de purga do C-3123102B. Todos os componentes pneumáticos danificados ou contaminados de óleo foram restaurados pela equipe de instrumentação e montados novamente no painel. Sistema foi testado em seguida, com sucesso. Compressor disponível._x000a_Status: Concluído - Disponível "/>
    <m/>
    <s v="Corretiva planejada"/>
    <s v="Purga"/>
    <s v="Controle de timer"/>
    <s v="Propano"/>
    <x v="2"/>
    <s v="Compressor"/>
    <s v="Restauração dos componentes pneumáticos danificados por contaminação de óleo e montagem dos esquipamentos nos paineis"/>
    <d v="2018-11-24T13:00:00"/>
    <d v="2018-11-27T18:00:00"/>
    <d v="2018-02-23T15:30:00"/>
    <n v="77.000000000058208"/>
    <n v="6573.4999999998836"/>
    <s v="NÃO"/>
    <x v="0"/>
    <s v="NÃO"/>
    <s v="1-Falha Mecânica"/>
    <s v="1.1-Vazamento"/>
    <x v="2"/>
    <x v="7"/>
    <s v="4-Monitoramento Periódico da Condição"/>
    <s v="1-Substituição"/>
    <n v="6650.4999999999418"/>
  </r>
  <r>
    <n v="2018"/>
    <s v="Novembro"/>
    <s v="28,29/11 - Andaime/Mecânica_x000a_OM 2018453321 - PFCEO VE-P-123113B (SEM 48) Correia Solta_x000a_Devido à paralisação do Sintricon, atividade não foi iniciada hoje conforme previsto. Deve iniciar amanhã._x000a_Status: Não iniciado"/>
    <m/>
    <s v="Intervenção por condição"/>
    <s v="Correia"/>
    <s v="Correia"/>
    <m/>
    <x v="69"/>
    <s v="Ventilador"/>
    <s v="Corrigir falha correia solta"/>
    <d v="2018-11-14T07:10:00"/>
    <d v="2018-11-30T23:59:59"/>
    <d v="2017-12-31T23:59:00"/>
    <n v="400.83305555552943"/>
    <n v="7615.1833333333489"/>
    <s v="NÃO"/>
    <x v="0"/>
    <s v="NÃO"/>
    <s v="2-Falha de Material"/>
    <s v="2.0-Geral"/>
    <x v="2"/>
    <x v="7"/>
    <s v="5-Monitoramento Contínuo da Condição"/>
    <s v="1-Substituição"/>
    <n v="8016.0163888888783"/>
  </r>
  <r>
    <n v="2018"/>
    <s v="Novembro"/>
    <s v="30/11 - Elétrica_x000a_OI 2018506177 - VE-P-123114C-B Ventilador não funciona_x000a_Hoje por volta das 13h15, a MI foi acionada pela OP com a informação de que o VE-P-123114C-B não partia, sendo impossível resfriar óleo do compressor de propano C, havendo inclusive a queda da máquina. Equipe de mecânica realizou uma breve avaliação em campo e informou que não era possível nem partir o motor, havendo o desarme da gaveta logo que comandada a partida. Sendo assim, abrimos esta OM imediata para a equipe de elétrica avaliar a gaveta na subestação. Atividade foi iniciada por volta das 16h00, após a conclusão dos preventivas SO. TMs Marcelinho e Flaviano identificaram 3 tentativas de partida do motor pela OP hoje. Realizaram então a verificação da gaveta e megaram o motor, constatando curto circuito total no motor. Segundo os TMs, isto é um indicativo de motor queimado e não apenas travado. Assim, permutador ficará indisponível por falta de motor. Amanhã iremos trabalhar com a mecânica na recomposição do P-14B, para que o C-123102B rode com o P-14B e o P-14D (que está sendo usado pelo C-123102B hoje) esteja disponível para o C-123102C. Quando o C-123102A retornar, precisaremos recompor todo o seu P-14A ou recompor este motor queimado do 14C-B._x000a_Planejamento, favor redelinear esta OM para substituição do motor. Realizar a reserva de um motor NM 12.317.392 nesta OM. Obrigado._x000a_Status: Reprogramar - Indisponível"/>
    <m/>
    <s v="Corretiva"/>
    <s v="VE-P-123114C-B"/>
    <s v="VE-P-123114C-B"/>
    <s v="Propano"/>
    <x v="9"/>
    <s v="Miscelânea"/>
    <s v="Partir compressor após SD"/>
    <d v="2018-11-30T11:10:00"/>
    <d v="2018-11-30T12:30:00"/>
    <d v="2018-11-23T20:00:00"/>
    <n v="1.3333333333139308"/>
    <n v="159.16666666668607"/>
    <s v="SIM"/>
    <x v="1"/>
    <s v="NÃO"/>
    <s v="4-Falha Elétrica"/>
    <s v="4.0-Geral"/>
    <x v="2"/>
    <x v="7"/>
    <s v="6-Interferência na Produção"/>
    <s v="4-Ajuste"/>
    <n v="160.5"/>
  </r>
  <r>
    <n v="2018"/>
    <s v="Dezembro"/>
    <s v="28,29/11 - Andaime/Mecânica_x000a_OM 2018453321 - PFCEO VE-P-123113B (SEM 48) Correia Solta_x000a_Devido à paralisação do Sintricon, atividade não foi iniciada hoje conforme previsto. Deve iniciar amanhã._x000a_Status: Não iniciado"/>
    <m/>
    <s v="Intervenção por condição"/>
    <s v="Correia"/>
    <s v="Correia"/>
    <m/>
    <x v="69"/>
    <s v="Ventilador"/>
    <s v="Substituição de Polia e Correia"/>
    <d v="2018-12-01T00:00:00"/>
    <d v="2018-12-03T21:30:00"/>
    <m/>
    <n v="69.500000000058208"/>
    <n v="1042440"/>
    <s v="NÃO"/>
    <x v="0"/>
    <s v="NÃO"/>
    <s v="2-Falha de Material"/>
    <s v="2.0-Geral"/>
    <x v="2"/>
    <x v="7"/>
    <s v="5-Monitoramento Contínuo da Condição"/>
    <s v="1-Substituição"/>
    <n v="1042509.5"/>
  </r>
  <r>
    <n v="2018"/>
    <s v="Dezembro"/>
    <s v="Automação+Instrumentação:_x000a_OI 2018297924 - C-123102A - Falha nos sensores de vibração e deslocamento axial. (#)_x000a_Acionado manutenção por volta das 11:00h devido a queda do compressor C-123102A devido atuação do sensor ZAHH-1231506A do motor elétrico lado LOA, após realizado o force no sensor 506A, foi tentado nova partida do compressor sendo atuado o sensor de deslocamento axial do compressor ZEA-1231500A. Emitida ordem e Pt imediata para verificação da integridade do sensor do compressor ZEA-1230500A, TM's Menezes e Martins foram até o local realizando a verificação do sensor ZEA-1230500A onde a primeiro momento não foi identificado falha, para confirmar que o sensor não estava em falha realizaram a inversão dos cabos e a falha alterou para o sensor ZEA-1230501A, ainda para reafirmar que o sensor estava OK foi invertido todo o sensor do 500A pelo 501A confirmando que a indicação é real que houve o deslocamento do eixo do compressor. Em breve análise pelo coord. de grandes máquinas Gustavo, a queda do compressor já obteve uma parada anormal referente ao deslocamento axial do compressor e quando realizada a partida em torno de 39 minutos após a queda a condição do deslocamento axial do eixo piorou. Planejamento segue delineando a ordem para raqueteamento do compressor ainda em 11/10 e abertura do compressor e verificação do passeio axial do compressor no dia 12/10, sendo já confirmado a mobilização da Mycom para a partir de 12/10._x000a_01, 05 06, 07, 08, 09,10, 12, 13, 14, 15, 16, 17, 18,20, 21,22,23,24, 25, 26,27,28,29/11_x000a_03, 04, 05, 06/12 - Preditiva/Caldeiraria/MYCOM:_x000a_OM 2017452542 - PFCEO C-123102A Substituição do bloco compressor_x000a_Hoje com retorno da equipe de caldeiraria da G&amp;E foi dada continuidade ao torque nos bocais de sucção e descarga do compresso, iniciado torque nos parafusos do pé do motor e compressor com acompanhamento da MYCOM do alinhamento. Atividade prossegue amanhã._x000a_Status: Em andamento - Continua 04/12_x000a_"/>
    <m/>
    <s v="Corretiva"/>
    <s v="Compressor"/>
    <s v="Compressor"/>
    <s v="Propano"/>
    <x v="6"/>
    <s v="Compressor"/>
    <s v="Realizado medição de passeio e constatado falha do compressor. "/>
    <d v="2018-12-01T00:00:00"/>
    <d v="2018-12-24T09:50:00"/>
    <d v="2018-09-27T13:00:00"/>
    <n v="561.83333333325572"/>
    <n v="1547.0000000000582"/>
    <s v="SIM"/>
    <x v="1"/>
    <s v="NÃO"/>
    <s v="Em análise"/>
    <s v="Em análise"/>
    <x v="1"/>
    <x v="23"/>
    <s v="6-Interferência na Produção"/>
    <s v="1-Substituição"/>
    <n v="2108.8333333333139"/>
  </r>
  <r>
    <n v="2018"/>
    <s v="Dezembro"/>
    <s v="05/05/2017 -  16.01.2017 (aorx) Conforme  informado pelo Interino do Edgard aoki,_x000a_douglas o mesmo informou que o lider de manutenção Renato solicitou a_x000a_inclusão da  operação 250 (Retirar soprador para reparo em oficina )_x000a_"/>
    <m/>
    <s v="Preventiva"/>
    <s v="Soprador"/>
    <s v="Soprador"/>
    <s v="Ar comprimido"/>
    <x v="60"/>
    <s v="Acessórios Pacote"/>
    <s v="Soprador"/>
    <d v="2018-12-01T00:00:00"/>
    <d v="2018-12-31T23:59:00"/>
    <d v="2018-11-30T23:59:59"/>
    <n v="743.98333333327901"/>
    <n v="2.7777784271165729E-4"/>
    <s v="NÃO"/>
    <x v="0"/>
    <s v="NÃO"/>
    <s v="2-Falha de Material"/>
    <s v="2.5-Fratura/Quebra"/>
    <x v="2"/>
    <x v="3"/>
    <s v="5-Monitoramento Contínuo da Condição"/>
    <s v="1-Substituição"/>
    <n v="743.98361111112172"/>
  </r>
  <r>
    <n v="2018"/>
    <s v="Dezembro"/>
    <s v="01/11 - Engenharia/Automação:_x000a_OE 2018370784 - PN-513208 Falha na alimentação do painel_x000a_Hoje tivemos atuação do Eng. Fernando e Eng Daniel com apoio do TM Bruno da Forship realizaram a coleta do Log de eventos do MTU, foram verificados que as entradas (52A e 52B) do PN-513208 abriram, deliberadamente, durante a aceleração do gerador (com 513rpm). Porém, ainda não foi possível identificar o real motivo da abertura dos disjuntores. O log de eventos coletados contém algumas informações que I/O que não constam no manual da MTU. Assim, será encaminhado esses dados para o fabricante para um melhor entendimento do evento ocorrido. Acordamos junto a operação fazermos um novo teste do MTU na próxima segunda-feira (05/11), com um force que impeça o desligamento das entradas. Foi reforçado pelo líder na passagem da coordenação(ORNAN/ANDRÉ) para  que não seja efetuado teste no MTU e no gerador reserva (AGeradora) no final de semana. Será gerado ordem imediata para realização deste teste na segunda-feira._x000a_Status: Em andamento - Teste do MTU Indisponível._x000a_"/>
    <m/>
    <s v="Corretiva"/>
    <s v=" Entradas (52A e 52B)"/>
    <s v=" Entradas (52A e 52B)"/>
    <m/>
    <x v="62"/>
    <s v="Painel Elétrico"/>
    <s v="Realização de testes;"/>
    <d v="2018-12-01T00:00:00"/>
    <m/>
    <m/>
    <n v="-1042440"/>
    <n v="1042440"/>
    <s v="NÃO"/>
    <x v="0"/>
    <s v="NÃO"/>
    <s v="4-Falha Elétrica"/>
    <s v="4.0-Geral"/>
    <x v="2"/>
    <x v="7"/>
    <s v="9-Sob Demanda"/>
    <s v="8-Teste"/>
    <n v="0"/>
  </r>
  <r>
    <n v="2018"/>
    <s v="Dezembro"/>
    <s v="02/12 - Elétrica:_x000a_OM 2018438849 - PFCEO CF-M-VT-P-123113G Não liga _x000a_Hoje após o retorno da equipe de elétrica da fazenda por volta das 09h30 foi priorizada atuação da elétrica para restabelecimento deste ventilador considerando que estamos com 6 ventiladores de 8 da UAPO I indisponíveis. Inicialmente foi verificada a indicação de falha=2 no inversor o que sinaliza uma falha de uma entrada discreta que impede o funcionamento do inversor. Utilizando software na estação de engenharia TM´s Flaviano e Marcelo verificaram que as saídas discretas ativas eram a IN 1, IN 2 e IN 6 (Parada, Proteção Fuga Terra, Habilitado). Foi resetada a falha e solicitado novo comando de partida. Desta vez, com sucesso. Ventilador operava com 60Hz e aproximadamente 50A. Durante teste funcional e partida assistida não houve mais nenhum indicativo de falha. Acreditamos que o pode ter ocorrido um acionamento da botoeira de emergência por algum motivo e depois não foi feito realizado o reset da falha. Após a intervenção foi feito partida assistida e teste funcional, o equipamento se manteve operando sem nenhum tipo de falha aparente. Equipamento segue operando sem anormalidades, atividade concluída as 14h00. Item quitado do PFCEO._x000a_Status: Concluído-operando"/>
    <m/>
    <s v="Corretiva"/>
    <s v="CF-M-VT-P-123113G"/>
    <s v="CF-M-VT-P-123113G "/>
    <m/>
    <x v="70"/>
    <s v="Ventilador"/>
    <s v="verificaram que as saídas discretas ativas eram a IN 1, IN 2 e IN 6 (Parada, Proteção Fuga Terra, Habilitado). Foi resetada a falha e solicitado novo comando de partida teste funcional e partida assistida"/>
    <d v="2018-12-01T00:00:00"/>
    <d v="2018-12-02T14:00:00"/>
    <m/>
    <n v="38.000000000058208"/>
    <n v="1042440"/>
    <s v="SIM"/>
    <x v="1"/>
    <s v="NÃO"/>
    <s v="4-Falha Elétrica"/>
    <s v="4.0-Geral"/>
    <x v="2"/>
    <x v="7"/>
    <m/>
    <s v="6-Verificação"/>
    <n v="1042478"/>
  </r>
  <r>
    <n v="2018"/>
    <s v="Dezembro"/>
    <s v="02/12 - Elétrica+Instrumentação:_x000a_OM 2018439963 - PFCEO CF-M-VT-P-123113C Reparar falha temperatura (#)_x000a_Após a conclusão do reparo no ventilador 13G acima foi priorizada a intervenção neste outro ventilador considerando a indisponibilidade de mais de 5 ventiladores da UAPO I. Os TM´s Flaviano e Marcelo verificaram que falha possivelmente é oriunda de defeito no relé de temperatura ou em alguns dos sensores três sensores RTD´s do enrolamento do motor. Como essa proteção de temperatura de enrolamento e redundante através do inversor de frequência optamos por desativar esse relé, foi passada a condição de saída de contato de NA para NF. Temos histórico de bastante falhas nesse relé de temperatura e já havíamos alinhado com a supervisão da elétrica para viabilizar a GIM para desativação desse equipamento, uma vez que, o próprio conversor de frequência tem série de proteções que abrange inclusive essa de temperatura através de interpolação evitando dessa forma essas falhas indevidas. Após a intervenção foi realizada a partida equipamento com sucesso, feito acompanhamento até as 18h30, os valores de correntes estava todos normais, não houve mais nenhum tipo de falha. Assim, o equipamento foi testado e liberado para operação. Item quitado no PFCEO.  _x000a_Status: Concluído-operando"/>
    <m/>
    <s v="Corretiva"/>
    <s v="CF-M-VT-P-123113C"/>
    <s v="CF-M-VT-P-123113C"/>
    <m/>
    <x v="71"/>
    <s v="Ventilador"/>
    <s v="Intervenção no relé de temperatura"/>
    <d v="2018-12-02T15:30:00"/>
    <d v="2018-12-02T18:30:00"/>
    <m/>
    <n v="3"/>
    <n v="1042479.5"/>
    <s v="SIM"/>
    <x v="2"/>
    <s v="NÃO"/>
    <s v="4-Falha Elétrica"/>
    <s v="4.0-Geral"/>
    <x v="2"/>
    <x v="7"/>
    <m/>
    <s v="2-Reparo"/>
    <n v="1042482.5"/>
  </r>
  <r>
    <n v="2018"/>
    <s v="Dezembro"/>
    <s v="03/12 - Andaime+Caldeiraria:_x000a_OE 2018488237 GIE_ FT-UC-TS-GE-513201C-01A -Subst. Filtro_x000a_OE 2018488230 GIE_ FT-UC-TS-GE-513201C-01B -Subst. Filtro_x000a_Informado no REDIA que temos horizonte ao longos dos próximos de aumento de vazão da planta para patamares em torno de 18MM a 20MM de gás com possível necessidade de operar com os três TG´s. Assim, foi solicitado atuação imediata para substituição dos filtros sistema e gás combustível pela equipe de caldeiraria. Recentemente houve a troca do filtro do TGB onde foi encontrado sujeira no interior do filtro e divergência do PN do modelo instalado para o recomendado pelo fabricante. Assim, foi realizada a montagem de andaime, removidos os elementos filtrantes dos filtros. Em um deles no FT-01A foi encontrado em seu interior um pedaço de fita silver TAP junto com pó preto. O filtro 01B esta sem sujeira em seu interior. Foi verificados os dois anéis de vedação tanto da tampa quanto do interior do suporte do filtro ambos estavam íntegros. Realizada instalação dos filtros originais disponíveis no estoque com sucesso. Agora precisamos monitorar o diferencial de pressão dos filtros e spread da máquina para ver se com a troca do elemento filtrante teremos algum ganho. Atividade concluída com sucesso as 18h20. Equipamento liberado para operação._x000a_Status: Concluído disponível"/>
    <m/>
    <s v="Preventiva"/>
    <s v="FT-UC-TS-GE-513201C-01A_x000a_FT-UC-TS-GE-513201C-01B"/>
    <s v="FT-UC-TS-GE-513201C-01A_x000a_FT-UC-TS-GE-513201C-01B"/>
    <s v="TGs"/>
    <x v="12"/>
    <s v="Sistema de combustão"/>
    <s v="Substituição de filtros do sistema de gás combustivel"/>
    <d v="2018-12-03T13:30:00"/>
    <d v="2018-12-03T15:30:00"/>
    <d v="2018-11-13T16:30:00"/>
    <n v="2.0000000000582077"/>
    <n v="477"/>
    <s v="NÃO"/>
    <x v="0"/>
    <s v="NÃO"/>
    <s v="Manutenção preventiva"/>
    <s v="Manutenção preventiva"/>
    <x v="0"/>
    <x v="24"/>
    <s v="1-Manutenção Periódica"/>
    <s v="1-Substituição"/>
    <n v="479.00000000005821"/>
  </r>
  <r>
    <n v="2018"/>
    <s v="Dezembro"/>
    <s v="03/12 - Andaime+Mecânica:_x000a_OE 2018498462 - PFCEO VE-P-123113H Correia partida _x000a_Realizado a montagem dos andaimes para acesso aos três ventiladores do P-13 da UAPO I atividade foi concluída por volta das 18h00. Previsto para amanhã atuação das equipes de mecânica e elétrica para restabelecimentos dos ventiladores._x000a_Status: Em andamento - continua 04/12_x000a_04/12 - Mecânica+Elétrica:_x000a_OE 2018498462 - PFCEO VE-P-123113H Correia partida _x000a_Devido à paralisação do sintricon, não foi possível iniciarmos a intervenção prevista nos demais ventiladores do P-13. Atividade segue amanhã como prioridade extraprogramada. _x000a_Status: Em andamento - Previsto 05/12_x000a_06/12 - Mecânica:_x000a_OE 2018498462 - PFCEO VE-P-123113H Correia partida _x000a_Concluída a substituição da polia e correia. Entregue a operação._x000a_Status: Concluído operando_x000a_"/>
    <m/>
    <s v="Corretiva"/>
    <s v="Correia"/>
    <s v="Correia"/>
    <m/>
    <x v="72"/>
    <s v="Ventilador"/>
    <s v="Substituição de correia"/>
    <d v="2018-12-05T17:00:00"/>
    <d v="2018-12-06T19:00:00"/>
    <d v="2018-01-01T00:00:00"/>
    <n v="25.999999999883585"/>
    <n v="8129.0000000000582"/>
    <s v="SIM"/>
    <x v="2"/>
    <s v="NÃO"/>
    <s v="2-Falha de Material"/>
    <s v="2.0-Geral"/>
    <x v="2"/>
    <x v="7"/>
    <m/>
    <s v="1-Substituição"/>
    <n v="8154.9999999999418"/>
  </r>
  <r>
    <n v="2018"/>
    <s v="Dezembro"/>
    <s v="03/12 - Andaime+Mecânica:_x000a_OE 2017781198 - PFCEO VE-P-123113F Correia Rompida e Folga_x000a_Realizado a montagem dos andaimes para acesso aos três ventiladores do P-13 da UAPO I atividade foi concluída por volta das 18h00. Previsto para amanhã atuação das equipes de mecânica e elétrica para restabelecimentos dos ventiladores._x000a_Status: Em andamento - continua 04/12_x000a_"/>
    <m/>
    <s v="Corretiva"/>
    <s v="Correia"/>
    <s v="Correia"/>
    <m/>
    <x v="73"/>
    <s v="Ventilador"/>
    <s v="Substituição de correia"/>
    <d v="2018-12-04T14:00:00"/>
    <d v="2018-12-04T18:30:00"/>
    <d v="2018-01-01T00:00:00"/>
    <n v="4.5"/>
    <n v="8102.0000000000582"/>
    <s v="SIM"/>
    <x v="2"/>
    <s v="NÃO"/>
    <s v="2-Falha de Material"/>
    <s v="2.0-Geral"/>
    <x v="2"/>
    <x v="7"/>
    <m/>
    <s v="1-Substituição"/>
    <n v="8106.5000000000582"/>
  </r>
  <r>
    <n v="2018"/>
    <s v="Dezembro"/>
    <s v="03/12 - Andaime+Mecânica:_x000a_OE 2018498502 - PFCEO VE-P-123113E Correia partida _x000a_Realizado a montagem dos andaimes para acesso aos três ventiladores do P-13 da UAPO I atividade foi concluída por volta das 18h00. Previsto para amanhã atuação das equipes de mecânica e elétrica para restabelecimentos dos ventiladores._x000a_Status: Em andamento - continua 04/12_x000a_04/12 - Mecânica+Elétrica:_x000a_OE 2018498502 - PFCEO VE-P-123113E Correia partida _x000a_Devido à paralisação do sintricon, não foi possível iniciarmos a intervenção prevista nos demais ventiladores do P-13. Atividade segue amanhã como prioridade extraprogramada. _x000a_Status: Em andamento - Previsto 05/12_x000a_05/12 - Mecânica:_x000a_OE 2018498502 - PFCEO VE-P-123113E Correia partida _x000a_Hoje foi realizada de forma extraprogramada atividade de troca da correia no ventilador P-13H da UAPO I. Foi substituído a correia degradada devido ao final da vida útil por outra sobressalente, contatado que polia do motor já era do modelo novo, não sendo necessária sua substituição. Verificado a folga do mancal do ventilador (2,5mm) e do motor (0,35mm). Após isso, realizado o alinhamento e tensionamento da correia, Equipamento testado e liberado para operação por volta das 15h30. Item quitado do PFCEO._x000a_Status: Concluído- operando"/>
    <m/>
    <s v="Corretiva"/>
    <s v="Correia"/>
    <s v="Correia"/>
    <m/>
    <x v="74"/>
    <s v="Ventilador"/>
    <s v="Substituição de correia"/>
    <d v="2018-12-05T15:00:00"/>
    <d v="2018-12-05T17:00:00"/>
    <m/>
    <n v="2.0000000000582077"/>
    <n v="1042551"/>
    <s v="SIM"/>
    <x v="2"/>
    <s v="NÃO"/>
    <s v="2-Falha de Material"/>
    <s v="2.0-Geral"/>
    <x v="2"/>
    <x v="7"/>
    <m/>
    <s v="1-Substituição"/>
    <n v="1042553"/>
  </r>
  <r>
    <n v="2018"/>
    <s v="Dezembro"/>
    <s v="03/12 - Andaime+Mecânica:_x000a_OE 2018453321 - PFCEO VE-P-123113B Correia Solta_x000a_Após a conclusão da montagem da andaime pela equipe da G&amp;E por volta das 16h00 tivemos atuação da equipe de mecânica. Os TMs Luciano e Davi realizaram a substituição da correia que estava rompida, foi feito também a troca do polia do motor do modelo antiga pelo modelo novo. Em seguida feito alinhamento e o tensionamento da correia. Equipamento liberado para operação as 21h00 porém eles não encontram a chave do cofre do libra, assim partida assistida foi postergada para amanhã durante o dia.  _x000a_Obs.: TM Luciano e Davi atuaram até as 21h15_x000a_Status: concluído - operando_x000a_04/12 - Mecânica:_x000a_OE 2018453321 - PFCEO VE-P-123113B Correia Solta_x000a_Hoje conforme combinado foi realizado a partida da assistida do equipamento com acompanhamento da mecânica. Os TMs Luciano e Davi acompanharam a partida, foi feito inspeção visual no ventilador não encontrado nenhuma anomalia. Equipamento testado e liberado com sucesso para operação por volta das 09h30. Item quitado no PFCEO._x000a_Status: concluído - operando;_x000a_"/>
    <m/>
    <s v="Corretiva"/>
    <s v="Correia"/>
    <s v="Correia"/>
    <m/>
    <x v="69"/>
    <s v="Ventilador"/>
    <s v="Substituição de correia"/>
    <d v="2018-12-03T13:00:00"/>
    <d v="2018-12-04T09:30:00"/>
    <m/>
    <n v="20.500000000116415"/>
    <n v="1042501"/>
    <s v="SIM"/>
    <x v="2"/>
    <s v="NÃO"/>
    <s v="2-Falha de Material"/>
    <s v="2.0-Geral"/>
    <x v="2"/>
    <x v="7"/>
    <m/>
    <s v="1-Substituição"/>
    <n v="1042521.5000000001"/>
  </r>
  <r>
    <n v="2018"/>
    <s v="Dezembro"/>
    <s v="05/12 - Andaime+Mecânica:_x000a_OM 2018485045 PFCEO VE-P-2123113A TROCAR CORREIA _x000a_Hoje conforme programado foi concluído pela equipe patamar de acesso pela equipe de andaime para reparo na possibilitar a troca da correia do P-13A da UAPO II. Assim que equipe de mecânica atuar concluir o ventilador do P-13H da UAPO I que é extraprogramado atuaremos nessa correia._x000a_Status: Em andamento continua 07/12"/>
    <m/>
    <s v="Corretiva"/>
    <s v="Correia"/>
    <s v="Correia"/>
    <m/>
    <x v="75"/>
    <s v="Ventilador"/>
    <s v="Substituição de correia"/>
    <d v="2018-12-07T13:00:00"/>
    <d v="2018-12-07T16:30:00"/>
    <m/>
    <n v="3.5000000000582077"/>
    <n v="1042597"/>
    <s v="SIM"/>
    <x v="2"/>
    <s v="NÃO"/>
    <s v="2-Falha de Material"/>
    <s v="2.0-Geral"/>
    <x v="2"/>
    <x v="7"/>
    <m/>
    <s v="1-Substituição"/>
    <n v="1042600.5"/>
  </r>
  <r>
    <n v="2018"/>
    <s v="Dezembro"/>
    <s v="OE 2018453321 - PFCEO VE-P-123113B Correia Solta_x000a_Hoje conforme combinado foi realizado a partida da assistida do equipamento com acompanhamento da mecânica. Os TMs Luciano e Davi acompanharam a partida, foi feito inspeção visual no ventilador não encontrado nenhuma anomalia. _x000a_"/>
    <m/>
    <s v="Corretiva planejada"/>
    <s v="Correia"/>
    <s v="Correia"/>
    <m/>
    <x v="69"/>
    <s v="Transmissão de força"/>
    <s v="SUBSTITUIR POLIA E CORREIA"/>
    <d v="2018-12-01T00:00:00"/>
    <d v="2018-12-04T00:00:00"/>
    <m/>
    <n v="72"/>
    <n v="1042440"/>
    <s v="SIM"/>
    <x v="1"/>
    <s v="NÃO"/>
    <s v="1-Falha Mecânica"/>
    <s v="1.5-Afrouxamento"/>
    <x v="9"/>
    <x v="15"/>
    <s v="9-Sob Demanda"/>
    <s v="1-Substituição"/>
    <n v="1042512"/>
  </r>
  <r>
    <n v="2018"/>
    <s v="Dezembro"/>
    <s v="OM 2015196913 B-2123101A Troca de Redutora"/>
    <m/>
    <s v="Corretiva planejada"/>
    <s v="Redutora"/>
    <s v="Redutora"/>
    <s v="Bombas"/>
    <x v="32"/>
    <s v="Transmissão de força"/>
    <s v="SUBSTITUIR REDUTOR"/>
    <d v="2018-12-04T16:30:00"/>
    <d v="2018-12-06T16:00:00"/>
    <d v="2018-11-26T14:30:00"/>
    <n v="47.499999999941792"/>
    <n v="194.00000000005821"/>
    <s v="NÃO"/>
    <x v="1"/>
    <s v="NÃO"/>
    <s v="1-Falha Mecânica"/>
    <s v="2.4-Desgaste"/>
    <x v="2"/>
    <x v="26"/>
    <s v="5-Monitoramento Contínuo da Condição"/>
    <m/>
    <n v="241.5"/>
  </r>
  <r>
    <n v="2018"/>
    <s v="Dezembro"/>
    <s v="OM 2018485045 PFCEO VE-P-2123113A TROCAR CORREIA "/>
    <m/>
    <s v="Corretiva planejada"/>
    <s v="Correia"/>
    <s v="Correia"/>
    <m/>
    <x v="75"/>
    <s v="Ventilador"/>
    <s v="SUBSTITUIÇÃO DA CORREIA"/>
    <d v="2018-12-01T00:00:00"/>
    <d v="2018-12-01T11:30:00"/>
    <m/>
    <n v="11.499999999941792"/>
    <n v="1042440"/>
    <s v="SIM"/>
    <x v="1"/>
    <s v="NÃO"/>
    <s v="1-Falha Mecânica"/>
    <m/>
    <x v="3"/>
    <x v="4"/>
    <m/>
    <m/>
    <n v="1042451.5"/>
  </r>
  <r>
    <n v="2018"/>
    <s v="Dezembro"/>
    <s v="OI 2018540913 VE-P-123713-A  Ruído Anormal_x000a_Fomos informado no REDIA  pela manha sobre a existência de ruído anormal no ventilador do permutador da desbutanização da UPCGN I -  VE-P-123713-A. Solicitado apoio da preditiva para avaliação em campo de forma a precisar melhor a intervenção a ser realizada para regularização da falha. _x000a_"/>
    <m/>
    <s v="Corretiva"/>
    <s v="Correia"/>
    <s v="Correia"/>
    <m/>
    <x v="76"/>
    <s v="Ventilador"/>
    <s v="SUBSTITUIÇÃO DA CORREIA"/>
    <d v="2018-12-06T00:00:00"/>
    <d v="2018-12-07T16:30:00"/>
    <m/>
    <n v="40.5"/>
    <n v="1042560"/>
    <s v="SIM"/>
    <x v="1"/>
    <s v="NÃO"/>
    <s v="1-Falha Mecânica"/>
    <s v="1.3-Folga/Alinhamento"/>
    <x v="2"/>
    <x v="1"/>
    <s v="9-Sob Demanda"/>
    <s v="1-Substituição"/>
    <n v="1042600.5"/>
  </r>
  <r>
    <n v="2018"/>
    <s v="Dezembro"/>
    <s v="OI - 2018552661 -  UC-513401-F  (alugado) - Queda por temperatura alta._x000a_Fomos acionados pela Operação para verificar  o Compressor da Geradora ( alugado operando no lugar do &quot;F&quot; ) que estava caindo por temperatura elevada. Efetuamos testes no campo e constatamos que o mesmo esta com  atuação real desarmando com temperatura de 120°C. Feito contato com o plantão da Geradora  (Rubens) e o mesmo informou que estava em outro atendimento e só poderia vir amanha pela manha. Devido a necessidade de +1 compressor de ar, decidimos por intervir neste compressor com a verificação dos filtros de óleo, que poderia estar limitando a vazão  para o resfriador e com isso causando sobreaquecimento._x000a_"/>
    <m/>
    <s v="Corretiva"/>
    <s v="C-513401F"/>
    <s v="C-513401F"/>
    <s v="Ar comprimido"/>
    <x v="36"/>
    <s v="Compressor"/>
    <m/>
    <d v="2018-12-09T14:00:00"/>
    <d v="2018-12-09T19:00:00"/>
    <d v="2018-11-30T23:59:59"/>
    <n v="4.9999999998835847"/>
    <n v="206.00027777790092"/>
    <s v="SIM"/>
    <x v="1"/>
    <s v="NÃO"/>
    <m/>
    <m/>
    <x v="3"/>
    <x v="4"/>
    <m/>
    <m/>
    <n v="211.0002777777845"/>
  </r>
  <r>
    <n v="2018"/>
    <s v="Dezembro"/>
    <s v="OM - 2017941950  TG-513201-C -  Definido pela Gerência pela intervenção no TG-513201C no dia de hoje para verificar falha na Ignição com o objetivo de manter disponível até a intervenção em 12/12, acionado a Mecânica e Instrumentação para verificação, os mesmos concluíram os serviços as 22hs30 e colocado em operação com sucesso. equipe de sobreaviso Mecânica e Instrumentação trabalharam até as 23H30."/>
    <m/>
    <s v="Corretiva planejada"/>
    <s v="SISTEMA DE IGNIÇÃO"/>
    <s v="SISTEMA DE IGNIÇÃO"/>
    <s v="TGs"/>
    <x v="12"/>
    <s v="Sistema de combustão"/>
    <s v="Substituição"/>
    <d v="2018-12-10T09:00:00"/>
    <d v="2018-12-10T23:30:00"/>
    <d v="2018-12-03T15:30:00"/>
    <n v="14.499999999941792"/>
    <n v="161.49999999994179"/>
    <s v="NÃO"/>
    <x v="0"/>
    <s v="NÃO"/>
    <s v="1-Falha Mecânica"/>
    <s v="5.1-Obstrução/Bloqueio/Entupimento"/>
    <x v="2"/>
    <x v="1"/>
    <s v="9-Sob Demanda"/>
    <s v="1-Substituição"/>
    <n v="175.99999999988358"/>
  </r>
  <r>
    <n v="2018"/>
    <s v="Dezembro"/>
    <s v="OM 2017114794 - GE-513201C Subst. Sensores da PT_x000a_Após definição da gerência da MI e OP no dia de ontem por atuarmos de forma extra-programada hoje na troca dos sensores da PT do TG-C_x000a_"/>
    <m/>
    <s v="Corretiva planejada"/>
    <s v="Sensores da PT"/>
    <s v="Sensores Indutivos e de Poisição"/>
    <s v="TGs"/>
    <x v="12"/>
    <s v="Controle e monitoração"/>
    <s v="Substituição"/>
    <d v="2018-12-11T09:00:00"/>
    <d v="2018-12-17T16:00:00"/>
    <d v="2018-12-10T23:30:00"/>
    <n v="150.99999999994179"/>
    <n v="9.5000000000582077"/>
    <s v="NÃO"/>
    <x v="0"/>
    <s v="NÃO"/>
    <s v="3-Falha na Instrumentação"/>
    <s v="2.7-Sobreaquecimento"/>
    <x v="9"/>
    <x v="15"/>
    <s v="8-Manutenção Corretiva"/>
    <s v="3-Modificação"/>
    <n v="160.5"/>
  </r>
  <r>
    <n v="2018"/>
    <s v="Dezembro"/>
    <s v="OM 2016915516 - VE-P-2123113F Substituir Rolamento do Mancal"/>
    <m/>
    <m/>
    <m/>
    <m/>
    <m/>
    <x v="77"/>
    <m/>
    <m/>
    <d v="2018-12-11T00:00:00"/>
    <d v="2018-12-11T00:00:00"/>
    <d v="2018-12-04T18:30:00"/>
    <n v="0"/>
    <n v="149.49999999994179"/>
    <m/>
    <x v="2"/>
    <m/>
    <m/>
    <m/>
    <x v="3"/>
    <x v="4"/>
    <m/>
    <m/>
    <n v="149.49999999994179"/>
  </r>
  <r>
    <n v="2018"/>
    <s v="Dezembro"/>
    <s v="OM 2018410682 - VE-P-123714A Substituir Rolamento"/>
    <m/>
    <m/>
    <m/>
    <m/>
    <m/>
    <x v="78"/>
    <m/>
    <m/>
    <m/>
    <d v="2018-12-11T00:00:00"/>
    <m/>
    <n v="1042680"/>
    <n v="0"/>
    <m/>
    <x v="2"/>
    <m/>
    <m/>
    <m/>
    <x v="3"/>
    <x v="4"/>
    <m/>
    <m/>
    <n v="1042680"/>
  </r>
  <r>
    <n v="2018"/>
    <s v="Dezembro"/>
    <s v="OM 2018394502 - VE-P-3VE-P-3123713-5 Substituir correia_x000a_Realizada substituição da correia pela equipe de mecânica. Ventilador testado, OK._x000a_"/>
    <m/>
    <m/>
    <m/>
    <m/>
    <m/>
    <x v="79"/>
    <m/>
    <m/>
    <m/>
    <d v="2018-12-11T00:00:00"/>
    <m/>
    <n v="1042680"/>
    <n v="0"/>
    <m/>
    <x v="2"/>
    <m/>
    <m/>
    <m/>
    <x v="3"/>
    <x v="4"/>
    <m/>
    <m/>
    <n v="1042680"/>
  </r>
  <r>
    <n v="2018"/>
    <s v="Dezembro"/>
    <s v="OM 2018297427 - B-123101B Check valv com Vazamento 3º Pistão"/>
    <m/>
    <m/>
    <m/>
    <m/>
    <s v="Bombas"/>
    <x v="21"/>
    <m/>
    <m/>
    <d v="2018-12-10T09:00:00"/>
    <d v="2018-12-11T16:30:00"/>
    <d v="2018-04-17T16:57:00"/>
    <n v="31.5"/>
    <n v="5680.0499999999302"/>
    <m/>
    <x v="2"/>
    <m/>
    <m/>
    <m/>
    <x v="3"/>
    <x v="4"/>
    <m/>
    <m/>
    <n v="5711.5499999999302"/>
  </r>
  <r>
    <n v="2018"/>
    <s v="Dezembro"/>
    <s v="OM 2018403565 - PFCEO M-VE-P-3123714-1 -Correia solta"/>
    <m/>
    <m/>
    <m/>
    <m/>
    <m/>
    <x v="80"/>
    <m/>
    <m/>
    <m/>
    <d v="2018-12-12T00:00:00"/>
    <m/>
    <n v="1042704"/>
    <n v="0"/>
    <m/>
    <x v="2"/>
    <m/>
    <m/>
    <m/>
    <x v="3"/>
    <x v="4"/>
    <m/>
    <m/>
    <n v="1042704"/>
  </r>
  <r>
    <n v="2018"/>
    <s v="Dezembro"/>
    <s v="Caldeiraria/Andaime_x000a_OM 2018539383 - PFCEO B-3123101B com falha de bombeio_x000a_"/>
    <m/>
    <m/>
    <m/>
    <m/>
    <s v="Bombas"/>
    <x v="4"/>
    <m/>
    <m/>
    <d v="2018-12-01T00:00:00"/>
    <d v="2018-12-18T16:30:00"/>
    <d v="2018-05-02T17:00:00"/>
    <n v="424.5"/>
    <n v="5094.9999999999418"/>
    <m/>
    <x v="2"/>
    <m/>
    <m/>
    <m/>
    <x v="3"/>
    <x v="4"/>
    <m/>
    <m/>
    <n v="5519.4999999999418"/>
  </r>
  <r>
    <n v="2018"/>
    <s v="Dezembro"/>
    <s v="Mecânica/Andaime_x000a_OM 2018204281 - M-VT-P-123112B-B  Falha no Demarrador_x000a_"/>
    <m/>
    <m/>
    <m/>
    <m/>
    <m/>
    <x v="81"/>
    <m/>
    <m/>
    <m/>
    <d v="2018-12-13T00:00:00"/>
    <m/>
    <n v="1042728"/>
    <n v="0"/>
    <m/>
    <x v="2"/>
    <m/>
    <m/>
    <m/>
    <x v="3"/>
    <x v="4"/>
    <m/>
    <m/>
    <n v="1042728"/>
  </r>
  <r>
    <n v="2018"/>
    <s v="Dezembro"/>
    <s v="Automação_x000a_OI 2018576034 - C-123101D Alarmes de falha_x000a_Após a liberação do compressor de venda D decorrida depois de finalizadas as intervenções do ISUP no P-12D, nesta manhã a OP foi realizar um teste do compressor e se deparou com diversos alarmes presentes na IHM da máquina que não aceitavam reset._x000a_"/>
    <m/>
    <s v="Corretiva"/>
    <s v="CLP"/>
    <s v="CLP"/>
    <s v="Vendas"/>
    <x v="5"/>
    <s v="Controle e monitoração"/>
    <s v="Reset"/>
    <d v="2018-12-14T13:00:00"/>
    <d v="2018-12-14T16:00:00"/>
    <d v="2018-08-27T09:00:00"/>
    <n v="3"/>
    <n v="2619.9999999999418"/>
    <s v="NÃO"/>
    <x v="0"/>
    <s v="NÃO"/>
    <s v="3-Falha na Instrumentação"/>
    <s v="3.2 - Sem sinal/indicação/alarme"/>
    <x v="2"/>
    <x v="20"/>
    <s v="9-Sob Demanda"/>
    <s v="12-Outra"/>
    <n v="2622.9999999999418"/>
  </r>
  <r>
    <n v="2018"/>
    <s v="Dezembro"/>
    <s v="Andaime_x000a_OM 2018556246 - PFCEO VE-P-2123113C Correia partida_x000a_"/>
    <m/>
    <m/>
    <m/>
    <m/>
    <m/>
    <x v="82"/>
    <m/>
    <m/>
    <m/>
    <d v="2018-12-12T00:00:00"/>
    <m/>
    <n v="1042704"/>
    <n v="0"/>
    <m/>
    <x v="2"/>
    <m/>
    <m/>
    <m/>
    <x v="3"/>
    <x v="4"/>
    <m/>
    <m/>
    <n v="1042704"/>
  </r>
  <r>
    <n v="2018"/>
    <s v="Dezembro"/>
    <s v="OM 2018204281 - M-VT-P-123112B-B  Falha no Demarrador_x000a_Hoje equipe de elétrica realizou a avaliação do motor danificado removido do P-12B-B_x000a_"/>
    <m/>
    <m/>
    <m/>
    <m/>
    <m/>
    <x v="81"/>
    <m/>
    <m/>
    <m/>
    <d v="2018-12-13T00:00:00"/>
    <m/>
    <n v="1042728"/>
    <n v="0"/>
    <m/>
    <x v="2"/>
    <m/>
    <m/>
    <m/>
    <x v="3"/>
    <x v="4"/>
    <m/>
    <m/>
    <n v="1042728"/>
  </r>
  <r>
    <n v="2018"/>
    <s v="Dezembro"/>
    <s v="OM 2018556246 - PFCEO VE-P-2123113C Correia partida"/>
    <m/>
    <m/>
    <m/>
    <m/>
    <m/>
    <x v="82"/>
    <m/>
    <m/>
    <m/>
    <d v="2018-12-14T00:00:00"/>
    <m/>
    <n v="1042752"/>
    <n v="0"/>
    <m/>
    <x v="2"/>
    <m/>
    <m/>
    <m/>
    <x v="3"/>
    <x v="4"/>
    <m/>
    <m/>
    <n v="1042752"/>
  </r>
  <r>
    <n v="2018"/>
    <s v="Dezembro"/>
    <s v="OM 2018204281 - M-VT-P-123112B-B  Falha no Demarrador_x000a_Hoje equipe de elétrica realizou a avaliação do motor danificado removido do P-12B-B_x000a_"/>
    <m/>
    <m/>
    <m/>
    <m/>
    <m/>
    <x v="81"/>
    <m/>
    <m/>
    <m/>
    <d v="2018-12-14T00:00:00"/>
    <m/>
    <n v="1042752"/>
    <n v="0"/>
    <m/>
    <x v="2"/>
    <m/>
    <m/>
    <m/>
    <x v="3"/>
    <x v="4"/>
    <m/>
    <m/>
    <n v="1042752"/>
  </r>
  <r>
    <n v="2018"/>
    <s v="Dezembro"/>
    <s v="Instrumentação_x000a_OI 2018580492 - XV-31231932 B Slide Valve do 2º estágio C-3123102B Travada_x000a_Hoje, por volta das 15h30, nos foi informado pela OP sobre a indisponibilidade do C-3123102B devido a uma falha de modulação da slide do segundo estágio_x000a_"/>
    <m/>
    <s v="Corretiva"/>
    <s v="XV-31231932 B"/>
    <s v="SOLENÓIDE"/>
    <s v="Propano"/>
    <x v="2"/>
    <s v="Tomada de ar"/>
    <s v="Substituição"/>
    <d v="2018-12-15T21:40:00"/>
    <d v="2018-12-15T22:40:00"/>
    <d v="2018-11-24T13:00:00"/>
    <n v="0.99999999994179234"/>
    <n v="512.66666666680248"/>
    <s v="SIM"/>
    <x v="1"/>
    <s v="NÃO"/>
    <s v="2-Falha de Material"/>
    <s v="2.5-Fratura/Quebra"/>
    <x v="2"/>
    <x v="2"/>
    <s v="6-Interferência na Produção"/>
    <s v="1-Substituição"/>
    <n v="513.66666666674428"/>
  </r>
  <r>
    <n v="2018"/>
    <s v="Dezembro"/>
    <s v="Instrumentação_x000a_OI 2018580746 - XV-31231931 A Slide Valve do 1º estágio C-3123102A Sem Controle_x000a_Enquanto TMs atuavam na slide do C-3123102B, identificaram que o problema da slide do C-3123102A era exatamente o mesmo: a tampa de plástico da solenóide, que havia soltado e fazia com que a válvula perdesse o controle quando tentava tirar carga_x000a_"/>
    <m/>
    <s v="Corretiva"/>
    <s v="XV-31231931"/>
    <s v="SOLENÓIDE"/>
    <s v="Propano"/>
    <x v="8"/>
    <s v="Tomada de ar"/>
    <s v="Substituição"/>
    <d v="2018-12-15T20:00:00"/>
    <d v="2018-12-15T23:30:00"/>
    <d v="2018-11-18T03:30:00"/>
    <n v="3.4999999998835847"/>
    <n v="664.5"/>
    <s v="SIM"/>
    <x v="1"/>
    <s v="NÃO"/>
    <s v="2-Falha de Material"/>
    <s v="2.5-Fratura/Quebra"/>
    <x v="2"/>
    <x v="2"/>
    <s v="6-Interferência na Produção"/>
    <s v="1-Substituição"/>
    <n v="667.99999999988358"/>
  </r>
  <r>
    <n v="2018"/>
    <s v="Dezembro"/>
    <s v="Elétrica:_x000a_OM 2018344653 MANUT PREV C-UC-513401G ELETRICA_x000a_Atividade realizada com sucesso  _x000a_"/>
    <m/>
    <s v="Preventiva"/>
    <m/>
    <m/>
    <m/>
    <x v="83"/>
    <m/>
    <m/>
    <d v="2018-12-28T15:18:00"/>
    <d v="2018-12-28T16:45:00"/>
    <d v="2018-01-01T00:00:00"/>
    <n v="1.4500000000116415"/>
    <n v="8679.2999999999302"/>
    <m/>
    <x v="2"/>
    <m/>
    <m/>
    <m/>
    <x v="3"/>
    <x v="4"/>
    <m/>
    <m/>
    <n v="8680.7499999999418"/>
  </r>
  <r>
    <n v="2018"/>
    <s v="Dezembro"/>
    <s v="Instrumentação:_x000a_OM 2018289728 - XV-1231207 Condição anormal no campo _x000a_Hoje foi dado prosseguimento na recomposição do conjunto de acionamento da XV-207 de alivio para flare após a intervenção de amaciamento nessa válvula realizada pela caldeiraria na última sexta-feira_x000a_"/>
    <m/>
    <m/>
    <m/>
    <m/>
    <m/>
    <x v="81"/>
    <m/>
    <m/>
    <m/>
    <d v="2018-12-17T00:00:00"/>
    <m/>
    <n v="1042824"/>
    <n v="0"/>
    <m/>
    <x v="2"/>
    <m/>
    <m/>
    <m/>
    <x v="3"/>
    <x v="4"/>
    <m/>
    <m/>
    <n v="1042824"/>
  </r>
  <r>
    <n v="2018"/>
    <s v="Dezembro"/>
    <s v="Elétrica+Automação:_x000a_OM 2018538798 - PFCEO PN-513207 Cubículo GAV. 11A Desbalanceamento de Fases (#)_x000a__x000a_Elétrica+Automação:_x000a_OM 2017934720 - PFCEO XV-6313102 Falha na abertura sob demanda_x000a_"/>
    <m/>
    <m/>
    <m/>
    <m/>
    <m/>
    <x v="84"/>
    <m/>
    <m/>
    <m/>
    <d v="2018-12-17T00:00:00"/>
    <m/>
    <n v="1042824"/>
    <n v="0"/>
    <m/>
    <x v="2"/>
    <m/>
    <m/>
    <m/>
    <x v="3"/>
    <x v="4"/>
    <m/>
    <m/>
    <n v="1042824"/>
  </r>
  <r>
    <n v="2018"/>
    <s v="Dezembro"/>
    <s v="Elétrica+Automação:_x000a_OM 2017934720 - PFCEO XV-6313102 Falha na abertura sob demanda_x000a__x000a_Instrumentação:_x000a_OE 2018416616 LZIT-1231223 - Indicação Falsa_x000a_Hoje tivemos por volta das 9h30 a sinalização pela equipe da UOTOP(Caio) de nova oscilação na indicação de nível LIT-1231223 sucção do venda E podendo acarretar em queda da máquina_x000a_"/>
    <m/>
    <m/>
    <m/>
    <m/>
    <m/>
    <x v="81"/>
    <m/>
    <m/>
    <m/>
    <d v="2018-12-17T00:00:00"/>
    <m/>
    <n v="1042824"/>
    <n v="0"/>
    <m/>
    <x v="2"/>
    <m/>
    <m/>
    <m/>
    <x v="3"/>
    <x v="4"/>
    <m/>
    <m/>
    <n v="1042824"/>
  </r>
  <r>
    <n v="2018"/>
    <s v="Dezembro"/>
    <s v="Mecânica+Andaime:_x000a_OI 2018587951 GE-513201C SPREAD Câmara 01_x000a_Hoje por volta das 10h00 durante a passagem de Central para PREMIX ocorreu SD por SPREAD na câmara 1( TE-16) no TG-C. O GSP atuou e os TG´s B e D permaneceram em operação. Após a queda do TG-C, houve o descarte de cargas dos compressores de venda C-123101C e C-123101E. Dessa forma, foi gerado ordem imediata para atuação da equipe de mecânica com apoio de andaime. Por volta das 13h30 foi concluída a montagem do pau no interior do hood, optamos por fazer a substituição da câmara 01 por outra sobressalente limpa disponível em estoque e também por desencargo foi realizada a sopragem das câmaras 2 e 9. Atividade foi concluída com sucesso por volta das 20h00, logo em seguida o equipamento foi liberado para operação. Houve partida para testes pela operação por volta das 20h30, a máquina partiu de primeira operou em torno de 20 minutos em IDLE e parou logo em seguida. Amanhã temos previsto a troca TG´s logo pela manhã, será parado o TG-D para realização de atividade de migração da alimentação do canteiro do ISUP para painel no K-13._x000a_"/>
    <m/>
    <s v="Corretiva"/>
    <s v="CÂMARA DE COMBUSTÃO"/>
    <s v="CÂMARA 01"/>
    <s v="TGs"/>
    <x v="12"/>
    <s v="Sistema de combustão"/>
    <s v="Limpeza"/>
    <d v="2018-12-18T10:00:00"/>
    <d v="2018-12-18T20:30:00"/>
    <d v="2018-12-17T16:00:00"/>
    <n v="10.5"/>
    <n v="18"/>
    <s v="SIM"/>
    <x v="1"/>
    <s v="NÃO"/>
    <s v="1-Falha Mecânica"/>
    <s v="5.1-Obstrução/Bloqueio/Entupimento"/>
    <x v="2"/>
    <x v="27"/>
    <s v="9-Sob Demanda"/>
    <s v="4-Ajuste"/>
    <n v="28.5"/>
  </r>
  <r>
    <n v="2018"/>
    <s v="Dezembro"/>
    <s v="OI 2018587722 C-123101E Instrumento em falha LZIT-1231223  (#)_x000a_Hoje foi gerado ordem imediata para atuação da equipe da instrumentação no LIT do vaso de sucção do venda E que apresentou falha na medição acarretando na queda do compressor ontem por volta das 10h50. _x000a_"/>
    <m/>
    <s v="Corretiva"/>
    <s v=" LZIT-1231223"/>
    <s v=" LZIT-1231223"/>
    <s v="Vendas"/>
    <x v="14"/>
    <s v="Compressor"/>
    <s v="Ajustes"/>
    <d v="2018-12-19T10:50:00"/>
    <d v="2018-12-19T15:00:00"/>
    <d v="2018-11-21T14:00:00"/>
    <n v="4.1666666666278616"/>
    <n v="668.83333333331393"/>
    <s v="SIM"/>
    <x v="1"/>
    <s v="NÃO"/>
    <s v="3-Falha na Instrumentação"/>
    <s v="1.0-Geral"/>
    <x v="2"/>
    <x v="1"/>
    <s v="6-Interferência na Produção"/>
    <s v="4-Ajuste"/>
    <n v="672.99999999994179"/>
  </r>
  <r>
    <n v="2018"/>
    <s v="Dezembro"/>
    <s v="Automação:_x000a_OI 2017710959 C-123701B - Force chave de nível LSL-1237403B (#)_x000a_Hoje por volta das 14h45 durante verificação do diagnóstico mensal da NEAC nos compressores de reciclo da fase I,  foi identificado temperatura elevada na válvula de sucção(3.2) do 1º Estágio 2  Processo do compressor. Assim, foi sinalizado para coordenação e Supervisão da OP a recomendação para parada imediata deste equipamento. O parou por volta das 15h15. Durante a tentativa de partida do compressor B impedimento devido a falha na chave de LSL-1237403B nível baixo do óleo do carter_x000a_"/>
    <m/>
    <s v="Corretiva"/>
    <s v="LSL-1237403B"/>
    <s v="LSL-1237403B"/>
    <s v="Reciclo"/>
    <x v="7"/>
    <s v="Compressor"/>
    <s v="Force"/>
    <d v="2018-12-18T14:45:00"/>
    <d v="2018-12-18T16:00:00"/>
    <d v="2018-11-23T08:00:00"/>
    <n v="1.2499999998835847"/>
    <n v="606.75"/>
    <s v="SIM"/>
    <x v="1"/>
    <s v="NÃO"/>
    <s v="3-Falha na Instrumentação"/>
    <s v="1.0-Geral"/>
    <x v="9"/>
    <x v="15"/>
    <s v="9-Sob Demanda"/>
    <s v="1-Substituição"/>
    <n v="607.99999999988358"/>
  </r>
  <r>
    <n v="2018"/>
    <s v="Dezembro"/>
    <s v="Automação:_x000a_OI 2018592928 C-123101B-Queda do compressor por SD_x000a_Acionado a manutenção por volta das 23h15 com a informação da operação da queda do compressor de venda B por SD devido atuação simultânea de vários alarmes de falhas. Foi gerado ordem imediata para atuação pelo TM Danyell. Em campo verificamos no resumo de falhas da atuação de 15 alarmes de forma simultânea pertinente a temperatura, vibração e velocidade. Avaliamos a possibilidade de ser algum tipo de falha no bently nevada, mas nada foi encontrado. Constamos comparando a documentação técnica e a lista de alarmes ativos que todas as variáveis estavam concentradas no cartão entrada digital do slot 11 do PLC de controle. Identificamos o NM 10.905.827 como sobressalente, contudo, este material está indisponível no estoque. Sendo assim, realizamos abertura do painel em campo tentar um reset nesse cartão não houve sem sucesso, retiramos então um cartão do PLC do venda A e instalamos no venda B para teste, porém houve o mesmo comportamento, indicando que a falha não era no cartão. Com isso, seria necessário tempo maior para verificação da documentação e de todo cabeamento, fusíveis para tentar identificar o motivo da falha, assim optamos por mobilizar a equipe de instrumentação para atuação em paralelo essa demanda. TM´s Danyell e Adilson identificaram no painel um fusível queimado na RB201X01 - borne 20120 que é alimentação de 24vcc comum para outra RB a 35DI21 que alimentação este cartão do PLC supracitado. Foram realizadas algumas medições e acreditamos que a falha possivelmente é devido a baixa isolação neste cabo que saí na parte traseira e entra na parte frontal, pois foram soltados todos os cabos dos 16 pontos de entrada digital é a proteção de curto circuito só atua quando liga esse cabo na régua de borne. Devido ao tardar do horário e entrada em operação do venda D por volta das 04h00 optamos por desmobilizar as equipes para continuar nessa demanda amanhã.   _x000a_"/>
    <m/>
    <s v="Corretiva"/>
    <s v="SENSOR DE VIBRAÇÃO DO VENTILADOR DE ÓLEO"/>
    <s v="SENSOR DE VIBRAÇÃO DO VENTILADOR DE ÓLEO"/>
    <s v="Vendas"/>
    <x v="26"/>
    <s v="Sistema de lubrificação"/>
    <s v="Limpeza"/>
    <d v="2018-12-18T23:15:00"/>
    <d v="2018-12-19T16:00:00"/>
    <d v="2018-11-21T15:30:00"/>
    <n v="16.749999999941792"/>
    <n v="655.74999999994179"/>
    <s v="SIM"/>
    <x v="1"/>
    <s v="NÃO"/>
    <s v="3-Falha na Instrumentação"/>
    <s v="1.1-Vazamento"/>
    <x v="2"/>
    <x v="1"/>
    <s v="6-Interferência na Produção"/>
    <s v="5-Conservação"/>
    <n v="672.49999999988358"/>
  </r>
  <r>
    <n v="2018"/>
    <s v="Dezembro"/>
    <s v="Instrumentação:_x000a_OE 2018581058 C-123101D Booster em falha _x000a_Mobilizado equipe de instrumentação por volta das 01h40 para atuação no booster do venda D que era um impeditivo de partida dessa máquina, essa atividade estava programada para amanhã, porém foi antecipada devido a indisponibilidade dos compressores A, B. Sendo assim, optamos realizarmos somente apoio manual para pressurização do booster. Feito esse apoio a máquina foi liberada para partida, no entanto, quando da etapa de abertura da válvula de descarga XV-212, a mesma só abriu até 50%. Assim, foi direcionado apoio de instrumentação para intervenção na XV-212. Após a intervenção na XV-212 houve nova tentativa de partida por volta das 03h30, foi necessário novamente atuar no booster de forma manual para ele passar a etapa de pressurização. Logo em seguida máquina completou todas as etapas com sucesso, entretanto, quando do momento do fechamento da válvula antisurge FV-1231208 a mesma não atuou ficou travada aberta. Verificamos então no interior do painel que controlador CCC estava em manual, passamos ele para automático a válvula normalizou. A PT dessa intervenção ficou em aberto, pois não houve intervenção programada de reparo no conjunto de acionamento. Após intervenção da MI, o compressor foi colocado em operação com sucesso por volta das 04h00. Segue operando. Obs.: O booster carece de troca dos anéis de vedação, alinhamento do cilindros e reparo nos limites pneumáticos._x000a_"/>
    <m/>
    <s v="Corretiva"/>
    <s v="BOOSTER"/>
    <s v="BOOSTER"/>
    <s v="Vendas"/>
    <x v="5"/>
    <s v="Compressor"/>
    <s v="Substituição"/>
    <d v="2018-12-21T09:00:00"/>
    <d v="2018-12-21T15:00:00"/>
    <d v="2018-12-14T13:00:00"/>
    <n v="6"/>
    <n v="164.00000000005821"/>
    <s v="NÃO"/>
    <x v="0"/>
    <s v="NÃO"/>
    <s v="3-Falha na Instrumentação"/>
    <s v="1.1-Vazamento"/>
    <x v="2"/>
    <x v="1"/>
    <s v="9-Sob Demanda"/>
    <s v="2-Reparo"/>
    <n v="170.00000000005821"/>
  </r>
  <r>
    <n v="2018"/>
    <s v="Dezembro"/>
    <s v="Instrumentação:_x000a_OI 2018592929 XV-1231212-Falha na abertura_x000a_Acionado a manutenção devido ao travamento em 50% da abertura da XV da descarga do compressor de venda D. O TM Silvio verificou o conjunto de acionamento da válvula, mas não encontrou anormalidades, foram realizadas então três movimentações de abertura e fechamento no campo injetando sinal direto na válvula, em paralelo com abertura da válvula de equalização. Feito isso, o equipamento foi liberado para operação para nova tentativa de partida por volta das 03h30. _x000a_"/>
    <m/>
    <m/>
    <m/>
    <m/>
    <m/>
    <x v="81"/>
    <m/>
    <m/>
    <m/>
    <d v="2018-12-18T00:00:00"/>
    <m/>
    <n v="1042848"/>
    <n v="0"/>
    <m/>
    <x v="2"/>
    <m/>
    <m/>
    <m/>
    <x v="3"/>
    <x v="4"/>
    <m/>
    <m/>
    <n v="1042848"/>
  </r>
  <r>
    <n v="2018"/>
    <s v="Dezembro"/>
    <s v="Instrumentação:_x000a_OM 2018287145 C-123101A Reparo no booster_x000a_Hoje conforme programado tivemos atuação da equipe de instrumentação no booster do venda A_x000a_"/>
    <m/>
    <s v="Corretiva planejada"/>
    <s v="BOOSTER"/>
    <s v="RELÉ 52KA-03 DA SV-02"/>
    <s v="Vendas"/>
    <x v="10"/>
    <s v="Compressor"/>
    <s v="Reparo"/>
    <d v="2018-12-19T09:00:00"/>
    <d v="2018-12-19T18:00:00"/>
    <d v="2018-09-08T09:00:00"/>
    <n v="9"/>
    <n v="2448"/>
    <s v="SIM"/>
    <x v="1"/>
    <s v="NÃO"/>
    <s v="3-Falha na Instrumentação"/>
    <s v="1.0-Geral"/>
    <x v="2"/>
    <x v="21"/>
    <s v="9-Sob Demanda"/>
    <s v="2-Reparo"/>
    <n v="2457"/>
  </r>
  <r>
    <n v="2018"/>
    <s v="Dezembro"/>
    <s v="Mecânica:_x000a_OM 2018560159 M-VE-C-123101A-D- Substituir Rolamento motor_x000a_"/>
    <m/>
    <m/>
    <m/>
    <m/>
    <m/>
    <x v="81"/>
    <m/>
    <m/>
    <m/>
    <d v="2018-12-19T00:00:00"/>
    <m/>
    <n v="1042872"/>
    <n v="0"/>
    <m/>
    <x v="2"/>
    <m/>
    <m/>
    <m/>
    <x v="3"/>
    <x v="4"/>
    <m/>
    <m/>
    <n v="1042872"/>
  </r>
  <r>
    <n v="2018"/>
    <s v="Dezembro"/>
    <s v="Instrumentação:_x000a_OI 2018597141 XV-6311017 - Falha no fechamento (#)_x000a_Acionado a manutenção por volta das 01h30 com a informação da operação da falha no fechamento da XV-017 impedindo o bombeando de C5+ do tanque TQ-01_x000a_"/>
    <m/>
    <m/>
    <m/>
    <m/>
    <m/>
    <x v="81"/>
    <m/>
    <m/>
    <m/>
    <d v="2018-12-20T00:00:00"/>
    <m/>
    <n v="1042896"/>
    <n v="0"/>
    <m/>
    <x v="2"/>
    <m/>
    <m/>
    <m/>
    <x v="3"/>
    <x v="4"/>
    <m/>
    <m/>
    <n v="1042896"/>
  </r>
  <r>
    <n v="2018"/>
    <s v="Dezembro"/>
    <s v="Automação+Instrumentação:_x000a_OI 2018628760 C-123101D - Equipamento com alarme não aceita reset_x000a_Acionado a manutenção por volta das 09:30h com a informação de que o compressor de venda D estava com alguns alarmes do Vorecon atuado e não aceitando reset. TM Tiago avaliou identificando que os sensores de velocidade VE-301, VE-302, VE-303 e VE-304 estavam alarmados e a necessidade de abertura do painel do compressor para verificar. Emitido ordem e PT imediata, realizado reset em quatro cartões do Bently Nevada eliminando a falha, operação como teste realizou toda a sequência de partida do compressor com sucesso._x000a_"/>
    <m/>
    <s v="Corretiva"/>
    <s v="VORECON"/>
    <s v="CARTÕES CLP"/>
    <s v="Vendas"/>
    <x v="5"/>
    <s v="Transmissão de força"/>
    <s v="Reset"/>
    <d v="2018-12-23T09:00:00"/>
    <d v="2018-12-23T14:00:00"/>
    <d v="2018-12-21T09:00:00"/>
    <n v="5.0000000000582077"/>
    <n v="48"/>
    <s v="NÃO"/>
    <x v="0"/>
    <s v="NÃO"/>
    <s v="3-Falha na Instrumentação"/>
    <s v="3.5-Falha no Software"/>
    <x v="2"/>
    <x v="1"/>
    <s v="9-Sob Demanda"/>
    <s v="4-Ajuste"/>
    <n v="53.000000000058208"/>
  </r>
  <r>
    <n v="2018"/>
    <s v="Dezembro"/>
    <s v="Instrumentação:_x000a_OI  2018628892 - GE-513201C - Queda do TG-C (#)_x000a_Devido a SD parcial da plataforma de Mexilhão, houve a necessidade de redução de processamento da UTGCA por volta das 20:20h quando ocorreu o SD do TG-C alarmando como primeiro evento T455-1 SPREAD HIGH DELAYED descartando as cargas ficando somente operando o TG-B, compressor B de propano e compressor B da fase I. Durante a queda foi percebido que houve o descarte das cargas pelo TG-C saindo de PREMIX para IDLE. Em análise realizada pelo TM Grammlich identificou que a válvula metering primária obteve um comportamento estranho quando ocorreu o fechamento da válvula metering primária sem comando de fechamento, onde o set point de retorno de posição da válvula metering se manteve sem alteração, com o fechamento da válvula o set point de posição da válvula começou a subir na tentativa de abertura da válvula quando a mesma sem manteve sem alteração quando também atingiu o watchdog do tempo de resposta. Será dado continuidade amanhã na análise da falha. OBS.: TM Grammlich acionado por volta das 21h e liberado as 22:30h_x000a_Status: Em andamento - Disponível_x000a_"/>
    <m/>
    <s v="Corretiva"/>
    <s v="válvula metering primária"/>
    <s v="válvula metering primária"/>
    <s v="TGs"/>
    <x v="12"/>
    <s v="Sistema de combustível"/>
    <s v="Substituição"/>
    <d v="2018-12-23T20:20:00"/>
    <d v="2018-12-23T22:30:00"/>
    <d v="2018-12-18T20:30:00"/>
    <n v="2.1666666667442769"/>
    <n v="119.83333333331393"/>
    <s v="SIM"/>
    <x v="1"/>
    <s v="NÃO"/>
    <s v="1-Falha Mecânica"/>
    <s v="1.6-Emperramento"/>
    <x v="2"/>
    <x v="1"/>
    <s v="9-Sob Demanda"/>
    <s v="1-Substituição"/>
    <n v="122.00000000005821"/>
  </r>
  <r>
    <n v="2018"/>
    <s v="Dezembro"/>
    <s v="Elétrica:_x000a_OI  2018628893 - C-123101B - Falha na IHM_x000a_Após a queda dos compressores de venda, a operação não conseguiu partir o compressor de venda B, devido a IHM em campo ter entrado em falha. Houve a necessidade de atuação pelo TM Tiago para a realização do log da IHM e reset no PLC de intertravamento do compressor de venda B liberando o compressor para a operação._x000a_"/>
    <m/>
    <s v="Corretiva"/>
    <s v="CLP"/>
    <s v="CLP"/>
    <s v="Vendas"/>
    <x v="26"/>
    <s v="Controle e monitoramento"/>
    <s v="Reset"/>
    <d v="2018-12-23T21:00:00"/>
    <d v="2018-12-23T23:00:00"/>
    <d v="2018-12-18T23:15:00"/>
    <n v="2.0000000000582077"/>
    <n v="117.75"/>
    <s v="SIM"/>
    <x v="1"/>
    <s v="NÃO"/>
    <s v="3-Falha na Instrumentação"/>
    <s v="2.0-Geral"/>
    <x v="2"/>
    <x v="20"/>
    <s v="9-Sob Demanda"/>
    <s v="4-Ajuste"/>
    <n v="119.75000000005821"/>
  </r>
  <r>
    <n v="2018"/>
    <s v="Dezembro"/>
    <s v="OI 2018629464 - TG-D - Limpeza de câmaras_x000a_Por volta das 04:40h de 24/12, ocorreu a queda do TG-D por spread na câmara 1 e na câmara 2 também apresentou spread na queda. Em conversa com TM Brazil achamos mais prudente a realização da substituição das câmaras 1 e 2 e realizar a sopragem da câmara 9, já que o TG-C possível passará por intervenção nas válvulas metering. OM foi emitida pendente apenas a realização da reserva dos injetores, para realizarmos no momento oportuno da parda do TG-D._x000a_"/>
    <m/>
    <s v="Corretiva"/>
    <s v="CÂMARA DE COMBUSTÃO"/>
    <s v="CÂMARA DE COMBUSTÃO"/>
    <s v="TGs"/>
    <x v="15"/>
    <s v="Sistema de combustão"/>
    <s v="Limpeza"/>
    <d v="2018-12-24T04:40:00"/>
    <d v="2018-12-24T05:20:00"/>
    <d v="2018-09-07T12:00:00"/>
    <n v="0.6666666665696539"/>
    <n v="2584.6666666666861"/>
    <s v="SIM"/>
    <x v="1"/>
    <s v="NÃO"/>
    <s v="1-Falha Mecânica"/>
    <s v="5.1-Obstrução/Bloqueio/Entupimento"/>
    <x v="2"/>
    <x v="27"/>
    <s v="9-Sob Demanda"/>
    <s v="4-Ajuste"/>
    <n v="2585.3333333332557"/>
  </r>
  <r>
    <n v="2018"/>
    <s v="Dezembro"/>
    <s v="OI 2018629466 - C-123701B - TRIP por alta vibração VT-402 e VT-404_x000a_Por volta das 05:40h do dia 24/12, ocorreu o TRIP do compressor C-123701B por atuação dos sensores de vibração do lado LA VT-402 e VT-404 do motor do compressor. Em analise preliminar foi identificado a quebra da lâmina do acoplamento lado compressor. Equipamento liberado por volta das 13:30h onde iniciamos a intervenção. Foi removido o carretel do acoplamento confirmando a quebra de algumas lâminas do acoplamento do lado compressor e do lado motor apenas estufada. Como só temos uma lâmina em estoque e a segunda unidade está bloqueada por ter sido entregue material divergente iremos montar a lâmina nova no lugar da que quebrou e voltaremos com a outra. Na verificação do GAP do acoplamento o valor correto é 460mm +ou- 0,4, foi encontrado 461,3mm, sendo necessário a realização da verificação do centro magnético do motor e passeio do eixo do compressor._x000a_"/>
    <m/>
    <s v="Corretiva"/>
    <s v="ACOPLAMENTO"/>
    <s v="LÂMINA ACOPLAMENTO"/>
    <s v="Reciclo"/>
    <x v="7"/>
    <s v="Transmissão de força"/>
    <s v="Substituição"/>
    <d v="2018-12-24T05:40:00"/>
    <d v="2018-12-26T20:43:00"/>
    <d v="2018-12-18T14:45:00"/>
    <n v="63.049999999988358"/>
    <n v="134.91666666656965"/>
    <s v="SIM"/>
    <x v="1"/>
    <s v="NÃO"/>
    <s v="1-Falha Mecânica"/>
    <s v="2.5-Fratura/Quebra"/>
    <x v="2"/>
    <x v="1"/>
    <s v="6-Interferência na Produção"/>
    <s v="1-Substituição"/>
    <n v="197.96666666655801"/>
  </r>
  <r>
    <n v="2018"/>
    <s v="Dezembro"/>
    <s v="OI 2018629733 - C-123101E - Sequência de partida travada_x000a_Acionada a manutenção devido a queda do TG-D na madrugada, foi tentado realizar a sequência de partida do compressor de venda E, porém a sequência de partida do compressor ficou travada no passo 5 e não aceitando reset. TM Thiago realizou reset pela lógica retornando para o passo 0 deixando o compressor disponível._x000a_Status: Concluído - Disponível_x000a_"/>
    <m/>
    <s v="Corretiva"/>
    <s v="CLP"/>
    <s v="CLP"/>
    <s v="Vendas"/>
    <x v="14"/>
    <s v="Controle e monitoramento"/>
    <s v="Reset"/>
    <d v="2018-12-24T04:30:00"/>
    <d v="2018-12-24T18:00:00"/>
    <d v="2018-12-19T10:50:00"/>
    <n v="13.5"/>
    <n v="113.66666666662786"/>
    <s v="NÃO"/>
    <x v="0"/>
    <s v="NÃO"/>
    <s v="3-Falha na Instrumentação"/>
    <s v="2.0-Geral"/>
    <x v="2"/>
    <x v="20"/>
    <s v="9-Sob Demanda"/>
    <s v="4-Ajuste"/>
    <n v="127.16666666662786"/>
  </r>
  <r>
    <n v="2018"/>
    <s v="Dezembro"/>
    <s v="OI 2018629863 - LZIT-21237906 - Erro de indicação_x000a_OI 2018629864 - LZIT-31237904 - Erro de indicação_x000a_Por volta das 20:15h foi acionado a manutenção devido os instrumentos LZIT-21237906 e LZIT-31237904 estar indicando 103% de nível mesmo após a drenagem do vaso impedindo a partida dos compressores da adequação, gerando a queima elevada de gás devido a parada da UPCGN I devido a falha dos compressores da UPCGN I. Emitido OM e PT imediata para verificação da falha, onde foi identificado que os instrumentos haviam perdido a selagem, realizado a selagem dos instrumentos, ajustado range e normalizado a indicação. TM Grammlich e Helvio foram liberados as 22:50h_x000a_Status: Concluído - Disponível_x000a_"/>
    <m/>
    <m/>
    <m/>
    <m/>
    <m/>
    <x v="81"/>
    <m/>
    <m/>
    <m/>
    <d v="2018-12-24T00:00:00"/>
    <m/>
    <n v="1042992"/>
    <n v="0"/>
    <m/>
    <x v="2"/>
    <m/>
    <m/>
    <m/>
    <x v="3"/>
    <x v="4"/>
    <m/>
    <m/>
    <n v="1042992"/>
  </r>
  <r>
    <n v="2018"/>
    <s v="Dezembro"/>
    <s v="Mycom:_x000a_OM 2017452542 PFCEO - C-123102A - Substituição bloco compressor _x000a_Conforme solicitado a equipe da Mycom se apresentou as 08:30h para a partida do compressor, sendo realizada a partida às 09:50hs partindo na primeira tentativa com sucesso. O compressor operou durante o dia sem apresentar falhas significativas para sua operação. Porém durante o acompanhamento foi observado alguns pontos que devem ser tratados, mas não são impeditivos para a máquina rodar. _x000a_- A chave termostática do aquecedor de óleo lubrificante TSH 1231581A está com comportamento anormal ela está ligando e desligando repentinamente;_x000a_- A cor da animação de aberto e fechado da TV-1231503A está com a cor invertida na IHM (o correto é:  vermelho fechado e verde aberto);_x000a_- O transmissor de pressão diferencial PDIT-1231522A do filtro de óleo de lubrificação do primeiro estágio está com oscilação na indicação; _x000a_- Fazer limpeza no filtro Y STR14A do sistema de lubrificação do segundo estágio da bomba B-C-123103A o mesmo está saturado_x000a_Acordado com o Luis da Mycom que o compressor permanecerá operando e caso ocorra alguma falha no compressor que venha causar a sua parada, manteremos o compressor paradado para avaliação e correção pela equipe da Mycom no dia 26/12. Já houver a queda por algum problema externos (exemplo: geração elétrica), ficou acordado que poderemos realizar partida novamente sem problemas._x000a_"/>
    <m/>
    <s v="Preventiva"/>
    <s v="Compressor"/>
    <s v="Compressor"/>
    <s v="Propano"/>
    <x v="6"/>
    <s v="Compressor"/>
    <s v="substituição"/>
    <d v="2018-12-01T00:00:00"/>
    <d v="2018-12-24T09:50:00"/>
    <d v="2018-01-01T00:00:00"/>
    <n v="561.83333333325572"/>
    <n v="8016"/>
    <s v="NÃO"/>
    <x v="0"/>
    <s v="NÃO"/>
    <s v="1-Falha Mecânica"/>
    <s v="1.0-Geral"/>
    <x v="2"/>
    <x v="1"/>
    <s v="5-Monitoramento Contínuo da Condição"/>
    <s v="1-Substituição"/>
    <n v="8577.8333333332557"/>
  </r>
  <r>
    <n v="2018"/>
    <s v="Dezembro"/>
    <s v="Lubrificação_x000a_OM 2018504108 - MC-GE-513202 -Manutenção preventiva SO_x000a_"/>
    <m/>
    <s v="Preventiva"/>
    <m/>
    <m/>
    <s v="Gerador Emergencia"/>
    <x v="29"/>
    <m/>
    <m/>
    <d v="2018-12-24T09:00:00"/>
    <d v="2018-12-24T01:00:00"/>
    <d v="2018-09-30T17:00:00"/>
    <n v="-8.0000000000582077"/>
    <n v="2031.9999999999418"/>
    <m/>
    <x v="2"/>
    <m/>
    <m/>
    <m/>
    <x v="3"/>
    <x v="4"/>
    <m/>
    <m/>
    <n v="2023.9999999998836"/>
  </r>
  <r>
    <n v="2018"/>
    <s v="Dezembro"/>
    <s v="Mecânica:_x000a_OI 2018297385 - FT-C-3123701B-03 Limpeza de filtro_x000a_Logo no primeiro fomos acionados devido a indisponibilidade do compressor C-3123701B por diferencial alto no filtro do primeiro estágio. Foi orientado ao Coordenador de operação a entrar em contato com o Sobreaviso do ISUP para a mobilização da equipe. Primeiro contato foi realizado com sucesso, porém o coordenador de operação não obteve mais retorno do sobreaviso do ISUP quanto a mobilização da equipe para a execução da atividade. Após 1h30m sem retorno da mobilização, foi paralisado a atividade do TG-A e deslocado os TM's Brazil e Bruno da G&amp;E para atendimento da emergência. Realizado a limpeza com sucesso e liberado o compressor para operação._x000a_Status: Concluído - Operando_x000a_"/>
    <m/>
    <s v="Corretiva"/>
    <s v="FT-C-3123701B-03"/>
    <s v="FT-C-3123701B-03"/>
    <s v="Reciclo"/>
    <x v="18"/>
    <s v="Compressor"/>
    <s v="Limpeza"/>
    <d v="2018-12-25T08:00:00"/>
    <d v="2018-12-25T13:30:00"/>
    <d v="2018-11-19T21:00:00"/>
    <n v="5.4999999999417923"/>
    <n v="851.00000000005821"/>
    <s v="NÃO"/>
    <x v="0"/>
    <s v="NÃO"/>
    <s v="1-Falha Mecânica"/>
    <s v="5.1-Obstrução/Bloqueio/Entupimento"/>
    <x v="2"/>
    <x v="1"/>
    <s v="9-Sob Demanda"/>
    <s v="5-Conservação"/>
    <n v="856.5"/>
  </r>
  <r>
    <n v="2018"/>
    <s v="Dezembro"/>
    <s v="nstrumentação/Caldeiraria_x000a_OI  2018628892 - GE-513201C - Substituição da válvula meetering primária (#)_x000a_Nesta madrugada, por volta das 3h40, ocorreu a queda do TG-C por fechamento espúrio da meetering primária, sem comando de acionamento, devido ao TG estar operando em central no momento. Pela manhã, decidimos em conjunto com os gerentes do REDIA por realizarmos a remoção de uma das válvulas meetering do TG-A e seu controlador para instalar no lugar da primária do TG-C. Aberta esta OM imediata para realizar a atividade e mobilizadas equipes de caldeiraria e instrumentação para executar. Atividade prosseguiu sem anormalidades ao longo do dia, apesar de algum atraso na liberação, e por volta das 20h00 o serviço estava concluído, com a válvula meetering secundária removida do TG-A já instalada no lugar da primária do TG-C, o piso gradeado recomposto e o reaperto no PLC concluído. Acertado gerencialmente por deixarmos o TG como disponível esta noite porém pendente de teste acompanhado, a ser executado amanhã no primeiro horário._x000a_"/>
    <m/>
    <s v="Corretiva"/>
    <s v="válvula meetering primária"/>
    <s v="válvula meetering primária"/>
    <s v="TGs"/>
    <x v="12"/>
    <s v="Sistema de combustível"/>
    <s v="Substituição"/>
    <d v="2018-12-26T03:40:00"/>
    <d v="2018-12-26T20:00:00"/>
    <d v="2018-12-23T22:30:00"/>
    <n v="16.333333333313931"/>
    <n v="53.166666666744277"/>
    <s v="SIM"/>
    <x v="1"/>
    <s v="NÃO"/>
    <s v="1-Falha Mecânica"/>
    <s v="1.6-Emperramento"/>
    <x v="2"/>
    <x v="1"/>
    <s v="9-Sob Demanda"/>
    <s v="1-Substituição"/>
    <n v="69.500000000058208"/>
  </r>
  <r>
    <n v="2018"/>
    <s v="Dezembro"/>
    <s v="Caldeiraria/Andaime/Mecânica/Instrumentação_x000a_OM 2018600314 C-123701A - Aquecimento Válvula Sucção 3.2_x000a_Realizado com sucesso hoje a montagem dos patamares e raqueteamento do compressor. Equipe de instrumentação atuou em seguida na remoção do Hydrocom da válvula 3.2 de sucção do 1E2P e a mecânica iniciou sua atuação no fim da tarde, vindo a concluir hoje a remoção da tampa e da válvula, que se encontra em bancada para avaliação (G&amp;E atuou até próximo das 19h para concluir). Recebemos também hoje no final da tarde uma válvula 3.2 reparada da Hoerbiger. Sendo assim, amanhã atividade prossegue com a inspeção interna da região da válvula do 1E2P, seguida da sua substituição pela válvula reparada. _x000a_"/>
    <m/>
    <s v="Intervenção por condição"/>
    <s v="Válvula Sucção 3.2"/>
    <s v="Válvula Sucção 3.2"/>
    <s v="Reciclo"/>
    <x v="1"/>
    <s v="Compressor"/>
    <s v="Substituição"/>
    <d v="2018-12-24T16:30:00"/>
    <d v="2018-12-31T23:59:59"/>
    <d v="2018-11-11T08:00:00"/>
    <n v="175.49972222215729"/>
    <n v="1040.4999999999418"/>
    <s v="NÃO"/>
    <x v="0"/>
    <s v="NÃO"/>
    <s v="1-Falha Mecânica"/>
    <s v="1.0-Geral"/>
    <x v="2"/>
    <x v="1"/>
    <s v="9-Sob Demanda"/>
    <s v="1-Substituição"/>
    <n v="1215.9997222220991"/>
  </r>
  <r>
    <n v="2019"/>
    <s v="Janeiro"/>
    <s v="Caldeiraria:_x000a_OM 2018666228 C-123102A Reparo trinca TIT-1231507A_x000a_Hoje tivemos a mobilização extraprogramada após o horário do almoço da equipe de caldeiraria para finalização do reparo na trinca do TIT-507A essa atividade foi finalizada com sucesso junto com desraqueteamento deste compressor por volta das17h00. Assim, a máquina foi novamente disponibilizada para equipe da operação, foi realizada a remoção do libra, pressurização e iniciado a curva de aquecimento do óleo. A equipe da operação deve partir a máquina durante a madrugada, para isso deve entrar em operação com mais um TG em modo central. _x000a_Status: Concluído - disponível_x000a_OBS: FALHA NA TOMADA DESTE INSTRUMENTO OCORREU POR VOLTA DAS 11H DE 30/12 (MÊS ANTERIOR) E FOI DISPONIBILIZADO NOVAMENTE EM 01/01 POR VOLTA DAS 17H. ATIVIDADE DE RESPONSABILIDADE EXCLUSIVA DO ISUP E NÃO DA MI."/>
    <m/>
    <s v="Corretiva"/>
    <s v="TIT-1231507A"/>
    <s v="Conexão trincado na tomada do instrumento"/>
    <s v="Propano"/>
    <x v="6"/>
    <s v="Miscelânea"/>
    <s v="Reparo de conexão do instrumento com solda"/>
    <d v="2019-01-01T00:00:00"/>
    <d v="2019-01-01T17:00:00"/>
    <d v="2018-12-24T09:50:00"/>
    <n v="17.000000000058208"/>
    <n v="182.16666666674428"/>
    <s v="NÃO"/>
    <x v="0"/>
    <s v="NÃO"/>
    <s v="2-Falha de Material"/>
    <s v="2.6-Fadiga"/>
    <x v="8"/>
    <x v="12"/>
    <s v="3-Inspeção"/>
    <s v="2-Reparo"/>
    <n v="199.16666666680248"/>
  </r>
  <r>
    <n v="2019"/>
    <s v="Janeiro"/>
    <s v="Instrumentação:_x000a_OI 2018677786 C-513401B Desarmando temperatura_x000a_Informado pela operação no dia 31/12 que compressor de ar C-513401B estava desarmando por temperatura elevada logo na partida. Foi gerado nota para inclusão na programação da semana #02, no entanto, devido ao TRIP do compressor de ar C-513401F (ALUGADO) logo na manhã de hoje por temperatura alta foi gerado ordem imediata para atuação pela instrumentação na máquina B. Os TM´s Martins e Menezes realizaram verificação no sensor de temperatura do tanque de óleo que apresentava um comportamento anormal pelo PI, foi retirado e sensor feito limpeza, medido valor ôhmico comparados com a tabela, estava tudo ok. Após isso, foi reinstalado o sensor acompanhado a partida da máquina, não identificado nenhuma anomalia na IHM. A máquina ficou operando com temperatura em torno de 86ºC sem desvios. Equipamento testado e liberado para operação por volta das 15h00. Item quitado PFCEO_x000a_Status: Concluído - operando_x000a_INDISPONÍVEL DESDE A MANHÃ DE 28/12 ATÉ 15H DE HOJE."/>
    <m/>
    <s v="Corretiva"/>
    <s v="TE-5134303B"/>
    <s v="Termoelemento"/>
    <s v="Ar comprimido"/>
    <x v="48"/>
    <s v="Controle e monitoramento"/>
    <s v="Reparo"/>
    <d v="2019-01-01T00:00:00"/>
    <d v="2019-01-02T15:00:00"/>
    <d v="2018-09-13T17:00:00"/>
    <n v="39"/>
    <n v="2622.9999999999418"/>
    <s v="SIM"/>
    <x v="1"/>
    <s v="NÃO"/>
    <s v="3-Falha na Instrumentação"/>
    <s v="3.3- Sinal/Indicação/Alarme falso"/>
    <x v="2"/>
    <x v="7"/>
    <s v="8-Manutenção Corretiva"/>
    <s v="2-Reparo"/>
    <n v="2661.9999999999418"/>
  </r>
  <r>
    <n v="2019"/>
    <s v="Janeiro"/>
    <s v="Caldeiraria+Mecânica+Instrumentação:_x000a_OE 2018664298 C-123101A Substituir Selo Mecânico _x000a_Hoje conforme combinado com operação iniciamos atividade extraprogramada para substituição dos selos do compressor de venda A. Foi inserido o force físico na XV-207 pela equipe de instrumentação para possibilitar aplicação do libra na máquina pela operação. O force foi concluída pelo TM Menezes por volta das 09h30. Logo em seguida foi realizada a aplicação do libra e iniciado a montagem dos andaimes para acesso aos pontos de raqueteamento sucção e descarga. Atividade de andaime foi concluída por volta das 17h00. Previsto para amanhã a inversão das duas figuras 8 para finalizar o raqueteamento, e o início das atividades de mecânica e instrumentação._x000a_Status: Em andamento - indisponível_x000a_SELO FALHOU POR VOLTA DE 16H DE 28/12 (INDISPONÍVEL) - PARTIDA POR VOLTA DAS 10H DE 16/01"/>
    <m/>
    <s v="Corretiva"/>
    <s v="Selo mecânico"/>
    <s v="Selo mecânico"/>
    <s v="Vendas"/>
    <x v="10"/>
    <s v="Sistema de selagem do eixo"/>
    <s v="Substituição"/>
    <d v="2019-01-01T00:00:00"/>
    <d v="2019-01-16T08:55:00"/>
    <d v="2018-12-19T18:00:00"/>
    <n v="368.91666666674428"/>
    <n v="294"/>
    <s v="SIM"/>
    <x v="1"/>
    <s v="NÃO"/>
    <s v="2-Falha de Material"/>
    <s v="2.5-Fratura/Quebra"/>
    <x v="2"/>
    <x v="1"/>
    <s v="9-Sob Demanda"/>
    <s v="1-Substituição"/>
    <n v="662.91666666674428"/>
  </r>
  <r>
    <n v="2019"/>
    <s v="Janeiro"/>
    <s v="Andaime+Caldeiraria:_x000a_OM 2018563309 B-3123101A PSV´s interna descalibrada._x000a_Hoje conforme programado foi realizado o raqueteamento da bomba de MEG A da UAPO III pela caldeiraria para realização da atividade de substituição da PSV internas pelas novas calibradas. A princípio não houve a necessidade de montagem de pau de carga. Atividade prossegue amanhã com atuação da equipe de mecânica. _x000a_Status: Em andamento - indisponível_x000a_PRIMEIRO DIA DE INDISPONIBILIDADE_x000a_______________________________________________________________x000a_07/01/2019_x000a_Mecânica:_x000a_OM 2018563309 - B-3123101A Subst. PSV Interna_x000a_Alinhado com a operação a partida da bomba porém apresentou ar no sistema hidráulico da bomba, como estava em processo de parada da UAPO III  para a limpeza dom P-10 não foi investido nesta demanda hoje. Alinhado com Sup. Aoki para atuarmos na realização da escorva do sistema hidráulico na quinta no retorno da UAPO III, porém o Constantino sinalizou a possível remoção da PSV-31231645 na quinta feria. Caso se confirme a remoção da PSV-31231645 também não poderemos prosseguir com a escorva do sistema hidráulico da bomba._x000a_Status: Em andamento - Disponível_x000a_ULTIMO DIA DE INDISPONIBILIDADE"/>
    <m/>
    <s v="Preventiva"/>
    <s v="PSV Interna da Bomba"/>
    <s v="PSV Interna da Bomba"/>
    <s v="Bombas"/>
    <x v="85"/>
    <s v="Bomba"/>
    <s v="Calibração"/>
    <d v="2019-01-01T00:00:00"/>
    <d v="2019-01-07T08:43:00"/>
    <d v="2018-01-01T00:00:00"/>
    <n v="152.71666666661622"/>
    <n v="8760"/>
    <s v="NÃO"/>
    <x v="1"/>
    <s v="NÃO"/>
    <s v="1-Falha Mecânica"/>
    <s v="1.1-Vazamento"/>
    <x v="2"/>
    <x v="27"/>
    <s v="6-Interferência na Produção"/>
    <s v="10-Revisão geral"/>
    <n v="8912.7166666666162"/>
  </r>
  <r>
    <n v="2019"/>
    <s v="Janeiro"/>
    <s v="Instrumentação:_x000a_OI 2018677786 PFCEO C-513401B Desarmando temperatura (#)_x000a_Hoje tivemos novamente a informação da operação logo pela manhã do desarme deste compressor de ar B durante a madrugada por três vezes devido temperatura elevada. Mobilizada a equipe de instrumentação para reavaliar a falha do equipamento. O equipamento foi colocado em operação por volta das 09h00 com acompanhamento da MI, foi percebido o comportamento anormal no sensor de de temperatura TE-5134303B gerando picos de temperatura até 120 ºC derrubando a máquina. Verificamos a disponibilidade de sobressalente em estoque, assim, feito a reserva e a substituição do sensor. Feito isso, realizamos uma nova partida por volta das 14h30 dessa vez os valores de temperatura ficaram estáveis em torno de 85ºC, acompanhamos a máquina em operação por mais uma hora em seguida foi feita sua liberação. Equipamento testado e liberado para operação às 15h30, segue operando sem anormalidades. _x000a_Status: Concluído - operando_x000a_INDISPONÍVEL DESDE A MANHÃ DE HOJE (07H) ATÉ 15H30 DE HOJE."/>
    <m/>
    <s v="Corretiva"/>
    <s v="TE-5134303B"/>
    <s v="Termoelemento"/>
    <s v="Ar comprimido"/>
    <x v="48"/>
    <s v="Controle e monitoramento"/>
    <s v="Substituição"/>
    <d v="2019-01-03T07:00:00"/>
    <d v="2019-01-03T15:30:00"/>
    <d v="2019-01-02T15:00:00"/>
    <n v="8.5000000001164153"/>
    <n v="15.999999999941792"/>
    <s v="SIM"/>
    <x v="1"/>
    <s v="NÃO"/>
    <s v="3-Falha na Instrumentação"/>
    <s v="3.3- Sinal/Indicação/Alarme falso"/>
    <x v="2"/>
    <x v="0"/>
    <s v="6-Interferência na Produção"/>
    <s v="1-Substituição"/>
    <n v="24.500000000058208"/>
  </r>
  <r>
    <n v="2019"/>
    <s v="Janeiro"/>
    <s v="C-123101D - Queda SD: Hoje tivemos também por volta 17h25 a queda do compressor de venda D a princípio sem motivo aparente de falha. A equipe de operação sinalizou que não houve alarme na IHM sinalizando quem gerou o evento da queda. A máquina parou em modo despressurizada, Em análise preliminar em campo junto ao operação do operador Moreira informou que houve indicação de alarme na IHM porém visualizou duas falhas ativas que depois sumiram denominadas XS-212 - Desarme sobretensão CCC e XS-323 - Comando desernegização disj 52 do PN MV. TM Damasco realizou verificação na lógica do PLC mas não achou nenhum registro de primeiro evento, encontrou a indicação de alarme do XA-409 ativo que é resumo de várias variáveis externas. Suspeitamos de algum evento externo oriundo sistema elétrico possa ter causado a parada despressurizada da máquina. Amanhã será dado continuidade na análise de falha._x000a_OBS: FALHA ÀS 17H25 DE HOJE. PERMANECEU INDISPONÍVEL SOB ANÁLISE ATÉ 18H DE AMANHÃ, 04/01."/>
    <m/>
    <s v="Corretiva"/>
    <s v="Desconhecido"/>
    <s v="Desconhecido"/>
    <s v="Vendas"/>
    <x v="5"/>
    <m/>
    <s v="Verificação  da lógica "/>
    <d v="2019-01-03T17:25:00"/>
    <d v="2019-01-04T18:00:00"/>
    <d v="2018-12-23T14:00:00"/>
    <n v="24.583333333313931"/>
    <n v="267.41666666662786"/>
    <s v="SIM"/>
    <x v="1"/>
    <s v="NÃO"/>
    <s v="6-Miscelâneas"/>
    <s v="6.4-Desconhecidos"/>
    <x v="12"/>
    <x v="2"/>
    <s v="6-Interferência na Produção"/>
    <s v="6-Verificação"/>
    <n v="291.99999999994179"/>
  </r>
  <r>
    <n v="2019"/>
    <s v="Janeiro"/>
    <s v="Instrumentação+Automação:_x000a_OE 2018600314 C-123701A Partida Assistida_x000a_Hoje tivemos atraso na liberação de partida dessa máquina devido a indisponibilidade de hxh da operação devido liberação de PT´s para ventiladores das UAPO´s. A partida dos periféricos se deu somente na parte da tarde. Durante o processo de pressurização foi encontrado pequeno ponto de vazamento de gás pela válvula 3.2 do 1E2P pelo SMS. Assim, abortamos a partida para retirada da PT para reaperto das porcas castelos. TM Luciano verificou que as porcas estavam com um folga, todas foram reapertas sanado o vazamento. Em nova pressurização foi identificado vazamento agora pelas outras duas válvulas 3.1 e 3.2 que também foram abertas para inspeção. Devido ao tardar do horário negociamos com operação para realização dessa atividade amanhã. Obs.: Foi negociado com coordenação para realização dos testes funcionais dessa máquina somente na segunda-feira para acompanhamento da equipe de preditiva que utilizará câmera termografica para ver como está a temperatura das válvulas duas horas após a máquina entrar em operação. Demanda já negociada junto ao TM Caleiras responsável pela preditiva. _x000a_Status: Em andamento- indisponível_x000a_OBS: INDISPONÍVEL DESDE HOJE PERÍODO DA TARDE (VER HORARIO DA TENTATIVA DE PARTIDA NO PI, PERÍODO DA TARDE) DESDE QUE SE TENTOU A PARTIDA DO COMPRESSOR. CONCLUÍDA INTERVENÇÃO E DISPONIBILIZADO NOVAMENTE SOMENTE EM 22/09 ÀS 19H00."/>
    <m/>
    <s v="Corretiva"/>
    <s v="Válvulas 3.1, 3.3 e 3.4 do 1E2P"/>
    <s v="Válvulas 3.1, 3.3 e 3.4 do 1E2P"/>
    <s v="Reciclo"/>
    <x v="1"/>
    <s v="Compressor"/>
    <s v="Lapidação"/>
    <d v="2019-01-04T15:00:00"/>
    <d v="2019-01-22T19:00:00"/>
    <d v="2018-12-31T23:59:59"/>
    <n v="435.99999999994179"/>
    <n v="87.000277777842712"/>
    <s v="NÃO"/>
    <x v="0"/>
    <s v="NÃO"/>
    <s v="1-Falha Mecânica"/>
    <s v="1.1-Vazamento"/>
    <x v="8"/>
    <x v="12"/>
    <s v="2-Teste Funcional"/>
    <s v="7-Serviço"/>
    <n v="523.0002777777845"/>
  </r>
  <r>
    <n v="2019"/>
    <s v="Janeiro"/>
    <s v="Caldeiraria:_x000a_OM 2018660131 C-3123701B remover filtro sucção_x000a_Foi antecipado para hoje pelo ISUP a remoção dos dois filtros chapéu de chapéu de bruxa 1º e 2º estágios do compressor de reciclo C-3123701B, será realizado teste de partida nessa máquina para ver DP para verificar o valor do DP na sucção dessa máquina e o comportamento do demister. Teste previsto para segunda-feira ao longo do dia._x000a_Status: Em andamento - disponível_x000a_INDISPONÍVEL POR 9 HORAS - DAS 08H DE HOJE ATÉ 17H DE HOJE - ATIVIDADE DE CALDEIRARIA (ISUP)"/>
    <m/>
    <s v="Corretiva planejada"/>
    <s v="Sem falha"/>
    <s v="N/A"/>
    <s v="Reciclo"/>
    <x v="18"/>
    <s v="Compressor"/>
    <s v="Remoção de Filtros"/>
    <d v="2019-01-04T08:00:00"/>
    <d v="2019-01-04T17:00:00"/>
    <d v="2018-12-25T13:30:00"/>
    <n v="9"/>
    <n v="234.50000000005821"/>
    <s v="NÃO"/>
    <x v="0"/>
    <s v="NÃO"/>
    <s v="Sem falha"/>
    <s v="Sem falha"/>
    <x v="13"/>
    <x v="28"/>
    <s v="4-Monitoramento Periódico da Condição"/>
    <s v="7-Serviço"/>
    <n v="243.50000000005821"/>
  </r>
  <r>
    <n v="2019"/>
    <s v="Janeiro"/>
    <s v="Instrumentação+Automação:_x000a_OI 2018692236 C-123102A - Falha TIT-1231507A (#)_x000a_Acionado a manutenção ontem 05/01/19 por volta das 21h, com a informação de novo SD no compressor C-123102A por falha no TIT-1231507A que havia passado por reparo pela manhã. Acordado com a coordenação de operação de atuarmos hoje pela manhã para análise e correção da falha. Os TM's Martins e Menezes constataram que realmente ocorreu a abertura do termo elemento, verificado no estoque que o sobressalente novo já apresenta resistência alta no termo elemento NM 10.377.241 de 335mm com 1,4 ohms. foi identificado um outro termo elemento no estoque NM 11.641.193 de 345mm com a resistência dentro do esperado 0,4 ohms, sendo preparado em bancada e instalado no campo normalizando a indicação do instrumento assim deixando o compressor disponível para operação. OBS.: Conforme informação do TM o instrumento novo instalado em 05/01, apresentava resistência alta em torno 1,6 Ohms. Já existe um RTA GAS/UO-APGN/APSP/OP-UTGCA 2017/0045A, estudo e correção das falhas das trincas nas soldas e quebra dos termo elementos já ocorridos no passado. Os TM's Martins e Menezes emitiram um relatório preliminar da análise de falha dos sensores_x000a_Status: Concluído - Disponível_x000a_OBS: INDISPONÍVEL DE APROXIMADAMENTE 21H DE 05/01 ATÉ 19H DE 06/01."/>
    <m/>
    <s v="Corretiva"/>
    <s v="TIT-1231507A"/>
    <s v="Termoelemento"/>
    <s v="Propano"/>
    <x v="6"/>
    <s v="Controle e monitoração"/>
    <s v="Substituição de termoelemento "/>
    <d v="2019-01-05T20:02:00"/>
    <d v="2019-01-06T19:00:00"/>
    <d v="2019-01-01T17:00:00"/>
    <n v="22.96666666661622"/>
    <n v="99.033333333267365"/>
    <s v="SIM"/>
    <x v="1"/>
    <s v="NÃO"/>
    <s v="1-Falha Mecânica"/>
    <s v="1.2-Vibração"/>
    <x v="2"/>
    <x v="3"/>
    <s v="6-Interferência na Produção"/>
    <s v="1-Substituição"/>
    <n v="121.99999999988358"/>
  </r>
  <r>
    <n v="2019"/>
    <s v="Janeiro"/>
    <s v="Eng Suzuki/Calderaria_x000a_OM 2016856590 - B-540001B - Ajuste placa de orifício FO-5420409_x000a_Com falha apresentada no teste semanal da bomba em 06/01 desarmando a bomba por alta temperatura do sistema de arrefecimento, foram realizados novos testes com acompanhamento do Engenheiro Suzuki que ocorreu novamente o desarme da bomba com 20 minutos de operação. Com isso foi realizado testes na bomba A para comparação e buscar de referencias para o possível ajuste do furo da placa de orifício. Como existe muitas dúvidas quanto ao aumento do furo da placa de orifício do sistema de arrefecimento que também pode influenciar também no ramal de refrigeração do ar da turbina, foi conversado e decidido retornarmos esta bomba de Isócrono para DROOP retornando a rotação para 1.730RPM. Para esta alteração foi gerada a ordem OE 2018704006 - B-540001B - Alterar modo de controle de rotação de modo Isócrono para DROOP, para ser realizada como imediata em 09/01._x000a_Status: Em análise - Indisponível_x000a_INDISPONÍVEL DESDE O MOMENTO DO TESTE DO FINAL DE SEMANA DA BOMBA (06/01)_x000a_________________________________________________x000a_09/01/19_x000a_Eng Suzuki/Elétrica/Preditiva_x000a_OM 2016856590 - B-540001B - Ajuste placa de orifício FO-5420409_x000a_OE 2018704006 - B-540001B - Alterar modo de controle de rotação de modo Isócrono para DROOP_x000a_Conforme acordado foi realizado alteração do sistema de controle de rotação da B-540001B do modo Isócrono para DROOP, realizada a partida da bomba confirmando a alteração da rotação da bomba de 1.800rpm para 1.730rpm. O teste de operação da bomba por 1h de operação contínua onde não houve TRIP da bomba por alta temperatura. Agora Eng. Suzuki seguirá avaliando a questão da mistura apliacada hoje de água 60% e glicol 40% para uma melhor eficiência do sistema de arrefecimento. Também dará continuidade no estudo para alteração das placas de orifício do sistema e arrefecimento do bloco do motor e do ar de admissão da turbina._x000a_Status: Concluído - Disponível"/>
    <m/>
    <s v="Evolutiva"/>
    <s v="Baixa eficiência do Motor Diesel"/>
    <s v="Indefinido"/>
    <s v="Bombas"/>
    <x v="31"/>
    <s v="Bomba"/>
    <s v="Alteração de modo de operação do motor diesel"/>
    <d v="2019-01-06T17:00:00"/>
    <d v="2019-01-09T17:00:00"/>
    <d v="2018-11-18T18:30:00"/>
    <n v="72"/>
    <n v="1174.5"/>
    <s v="NÃO"/>
    <x v="1"/>
    <s v="NÃO"/>
    <s v="1-Falha Mecânica"/>
    <s v="1.0-Geral"/>
    <x v="2"/>
    <x v="21"/>
    <s v="2-Teste Funcional"/>
    <s v="4-Ajuste"/>
    <n v="1246.5"/>
  </r>
  <r>
    <n v="2019"/>
    <s v="Janeiro"/>
    <s v="Caldeiraria/Mecânica_x000a_OI 2018709302 - B-3123101B Substituição do diafragma_x000a_Realizado raqueteamento da bomba pela equipe de caldeiraria e iniciada análise da falha pela mecânica. Amanhã análise prossegue e será iniciada a desmontagem da bomba._x000a_Status: Em andamento - Indisponível_x000a_PRIMEIRO DIA DE INDISPONIBILIDADE_x000a__x000a_______________________________________________________________________x000a_15/01/19_x000a_Mecânica:_x000a_OM 2018709302 - B-3123101B Substituição do diafragma_x000a_Hoje conforme combinado com operação foi realizada partida assistida da bomba com acompanhamento da MI. TM Rodrigo, realizou processo de partida da bomba se anormalidades houve acompanhamento ao longo de todo o dia, o equipamento apresentou performance satisfatória. As temperaturas nos cabeçotes estavam iguais. Sendo assim, por volta das 16h00 foi parada essa bomba e alinhado com operação para preservar a mesma em função do dano no filtro Y que está em processo pelo ISUP através da RC 27327218. Em paralelo foi elaborado/revisado em conjunto equipe da UOTOP(Ferrarezzi) o procedimento de partida dessa bomba, contemplando alinhamento da bomba considerando a linha nova de recirculação (envio de MEG para o P-3123109/10), contendo a ressalva de não operar as bombas com nenhuma válvula restringida e caso ocorra  aumento do stroke na bomba não reflita em aumento de vazão (identificado pelos FITs de injeção nos permutadores) ou na pressão de descarga (identificado através do manômetro da descarga das bombas), não exceder o limite de 30mm deverá ser acionada à manutenção fim de verificar falhas nos diafragmas. Equipamento testado e liberado para operação._x000a_Status: Concluído - disponível_x000a_ÚLTIMO DIA DE INDISPONIBILIDADE"/>
    <m/>
    <s v="Corretiva"/>
    <s v="Bomba"/>
    <s v="Diafragma"/>
    <s v="Bombas"/>
    <x v="4"/>
    <s v="Bomba"/>
    <s v="Substituição de membrana e componentes"/>
    <d v="2019-01-09T20:44:00"/>
    <d v="2019-01-15T09:54:00"/>
    <d v="2018-12-18T16:30:00"/>
    <n v="133.16666666662786"/>
    <n v="532.23333333333721"/>
    <s v="NÃO"/>
    <x v="1"/>
    <s v="NÃO"/>
    <s v="1-Falha Mecânica"/>
    <s v="1.0-Geral"/>
    <x v="14"/>
    <x v="18"/>
    <s v="6-Interferência na Produção"/>
    <s v="1-Substituição"/>
    <n v="665.39999999996508"/>
  </r>
  <r>
    <n v="2019"/>
    <s v="Janeiro"/>
    <s v="OI 2018713583 - PN-M-C-123101D - Falha de Excitação_x000a_Após a queda do venda C (OE 2018662584) OP tentou partir o venda D mas o mesmo não entrou em operação por uma falha no painel de excitação. Mobilizado apoio do TM Rodney e Eng. Fernando que verificaram durante tentativa de partida que o fator de potência permanecia abaixo de 0,5 por mais de 3s, o que ocasiona a queda da máquina. Foi identificada uma condição anormal no AVR do painel que não altera seu modo de controle para fator de potência como acontece nos outros AVRs, aparentando que o mesmo tenha um defeito e controle apenas a tensão e não o FP. Foi realizado mais um teste de partida após intervenção na lógica do AVR na tentativa de forçar o controle do fator de potência, sem sucesso. Decidido então por tentarmos a substituição do AVR amanhã, no primeiro horário, enquanto Eng. Fernando verifica o manual do equipamento para tentar identificar qual pode ser a falha. Realizada reserva 83124750/1 do NM 11.148.713 para substituição do AVR (OBS: Este é o último AVR que temos em estoque - há outros 3 ARECUPER há, no mínimo, um ano e meio), Solicitado à OP agilidade no TRIA e emissão desta PT para não termos atrasos na tarefa amanhã._x000a_OBS: TMs Rodney e Eng. Fernando atuaram até aproximadamente 21h15 nesta atividade._x000a_Status: Em andamento - Venda D Indisponível_x000a_OBS: NO MOMENTO DE TESTAR O VENDA D APÓS A FALHA DA OM ACIMA (2018689900), HOUVE ESTA FALHA NA EXCITAÇÃO (VER NO PI MOMENTO DO TESTE). PERMANECEU INDISPONÍVEL ATÉ O DIA SEGUINTE, 11/01, QUANDO TEVE PARTIDA COM ÊXITO AO FINAL DO DIA (INÍCIO DA NOITE - VER NO PI)."/>
    <m/>
    <s v="Corretiva"/>
    <s v="Módulo AVR"/>
    <s v="Módulo AVR"/>
    <s v="Vendas"/>
    <x v="5"/>
    <s v="Painel elétrico"/>
    <s v="Substituição do AVR"/>
    <d v="2019-01-10T15:18:00"/>
    <d v="2019-01-11T18:55:00"/>
    <d v="2019-01-04T18:00:00"/>
    <n v="27.616666666755918"/>
    <n v="141.29999999993015"/>
    <s v="NÃO"/>
    <x v="1"/>
    <s v="NÃO"/>
    <s v="4-Falha Elétrica"/>
    <s v="4.0-Geral"/>
    <x v="12"/>
    <x v="2"/>
    <s v="9-Sob Demanda"/>
    <s v="1-Substituição"/>
    <n v="168.91666666668607"/>
  </r>
  <r>
    <n v="2019"/>
    <s v="Janeiro"/>
    <s v="Automação/Instrumentação/GE_x000a_OE 2018662584 - C-123101C Desligamento espúrio de energia_x000a_Hoje, por volta das 16h30, houve queda do compressor de venda C, por um novo desligamento espúrio do seu painel. A execução de atividade corretiva neste compressor estava programada já para a semana 02, para segunda-feira, assim, antecipamos a execução desta atividade de forma extra hoje. TMs Márcio Jaime, Tiago e Sup. Fazzini verificaram em campo que o motivo da queda foi por despressurização do painel da IHM. Realizada então toda uma verificação física dos componentes em campo, conexões, cabos elétricos, pressostato, relé e nenhuma anormalidade foi identificada. Equipe então realizou o fechamento do painel, reconhecimento dos alarmes no Bently e alinhamento do ar. Foi controlada a pressão da reguladora até que ela atingisse o valor adequado de pressurização do painel. Posteriormente, esta pressão foi aumentada e o compressor foi partido com sucesso por volta das 18h30. A suspeita é que algum transiente de demanda de ar comprimido da planta possa ter causado perda de pressão na IHM mas esta hipótese ainda não é conclusiva e pode não estar relacionada ao evento de que do C-123101C semanas atrás. Sendo assim, acertado com a equipe que voltemos a investigar esta questão na data que esta OM estava programada, próxima segunda, 14/01._x000a_Status: Continua em 14/01 - Operando_x000a_INDISPONÍVEL APENAS DAS 16H30 ÀS 18H30"/>
    <m/>
    <s v="Corretiva"/>
    <s v="IHM"/>
    <s v="Pressão baixa de ar comprimido"/>
    <s v="Vendas"/>
    <x v="23"/>
    <s v="Compressor"/>
    <s v="Regulagem"/>
    <d v="2019-01-10T16:30:00"/>
    <d v="2019-01-10T18:30:00"/>
    <d v="2018-07-03T11:00:00"/>
    <n v="2.0000000000582077"/>
    <n v="4589.4999999999418"/>
    <s v="SIM"/>
    <x v="1"/>
    <s v="NÃO"/>
    <s v="3-Falha na Instrumentação"/>
    <s v="3.4-Fora de ajuste"/>
    <x v="2"/>
    <x v="7"/>
    <s v="6-Interferência na Produção"/>
    <s v="4-Ajuste"/>
    <n v="4591.5"/>
  </r>
  <r>
    <n v="2019"/>
    <s v="Janeiro"/>
    <s v="Mecânica/Automação_x000a_OE 2018722044 - GE-513201C Sopragem Câmaras 1, 2 e 9_x000a_Hoje, conforme combinamos, foi realizada com sucesso a sopragem das câmara 1, 2 e 9 pela equipe de mecânica. TG-C foi entregue para a OP no final do dia e tentada uma partida. Nesta partida houve falha de posição da meetering secundária, no momento da aceleração da GG. Mobilizamos TM Danilo para colocar a válvula para ciclar por volta das 18h30 e acertamos com a OP a partida logo no início do turno da noite, porém ela só foi acontecer por volta das 20h15 com acompanhamento do TM Danilo e Sup. Fazzini. Nesta segunda tentativa houve falha de ignição, sendo que 3 câmaras não acenderam. Foram realizadas mais duas tentativas de partida e nas 3 ocasiões as mesmas câmaras não acenderam, câmaras 1, 8 e 9. Foi feito teste de cetelhamento do RIC que respondeu normalmente. Possivelmente houve alguma falha no procedimento de sopragem utilizado hoje pela mecânica. Sendo assim, iremos retornar amanhã para refazer a sopragem. Alinhado com Coord. André para aplicar novamente o libra e emitir PT nos nomes dos TMs Brazil e Rodrigo para atuação amanhã._x000a_Edinilson, criei uma operação nesta OM para o Danilo apontar._x000a_OBS: TM Danilo atuou na atividade até aproximadamente 22h00._x000a_Status: Em andamento - Indisponível_x000a_TG-C INDISPONÍVEL DESDE AS 07H DE 14/01 ATÉ 15H DE 15/01 POR ESTA FALHA, DEPOIS FOI OUTRA FALHA (ABAIXO) "/>
    <m/>
    <s v="Corretiva"/>
    <s v="Câmaras de Combustão"/>
    <s v="Câmaras 1, 2, 8 e 9"/>
    <s v="TGs"/>
    <x v="12"/>
    <s v="Sistema de combustão"/>
    <s v="Limpeza das Câmaras"/>
    <d v="2019-01-14T07:00:00"/>
    <d v="2019-01-15T15:00:00"/>
    <d v="2018-12-26T20:00:00"/>
    <n v="32.000000000058208"/>
    <n v="442.99999999988358"/>
    <s v="NÃO"/>
    <x v="1"/>
    <s v="NÃO"/>
    <s v="5-Falha Externa"/>
    <s v="5.1-Obstrução/Bloqueio/Entupimento"/>
    <x v="2"/>
    <x v="3"/>
    <s v="9-Sob Demanda"/>
    <s v="7-Serviço"/>
    <n v="474.99999999994179"/>
  </r>
  <r>
    <n v="2019"/>
    <s v="Janeiro"/>
    <s v="Analítica+Instrumentação+Automação:_x000a_OI 2018734333 C-123101D Baixa Pressão Sist. N2 (#)_x000a_Ontem por volta das 22h50 tivemos a queda do compressor de venda D com informação da operação da queda por conta de baixa pressão no sistema da geradora de nitrogênio, observado pelo operador comutações constantes entre a geradora de N2 e os cilindros além de grande quantidade de óleo no filtro de entrada da geradora de N2 deixando o compressor indisponível. Assim foi gerado ordem imediata verificação geral no sistema. TM Adilson e Martins realizaram verificação no filtro constataram a saturação do elemento filtrante devido excesso de óleo, foi realizada troca filtro por sobressalente, foi verificado e drenadas todas as linhas da geradora foi identificado a presença de óleo nas linhas, o analisador de oxigênio estava funcionando sem anormalidades. Em avaliação realizada junto a equipe da UOTOP identificamos pelo PI que houve baixa eficiência da membrana, a válvula de controle FCV tentou compensar, mas não conseguiu acarretando no intertravamento. Não temos membrana disponível em estoque para troca, está em processo de compras NM 11.799.949 (RC 27005113) através da parametrização duas unidades. Assim optamos por ajustar o preset da malha de controle de nitrogênio passando dos atuais 30% para 40%(Limite até 49%). Alterado esse preset a válvula de controle ficou em 50% de abertura normalizando a controle da geradora. OBS.: TM Squinca levantou os preset na lógica para comutação do acionamento da XV das garrafas de N2 em todas as máquinas, em todas ela abrem com valor de 200KPa e fecha na máquinas A e E com 550Kpa, B,C,D com 600Kpa. Atividade foi concluída com sucesso por volta das 17h00. Equipamento liberado para OP.  Status: Concluído disponível_x000a_OBS: QUEDA ÀS 22H50 DE 15/01 - RETORNO ÀS 17H DE 16/01"/>
    <m/>
    <s v="Corretiva"/>
    <s v="Gerador de N2"/>
    <s v="Membrana de geração de nitrogênio"/>
    <s v="Vendas"/>
    <x v="5"/>
    <s v="Sistema de selagem do eixo"/>
    <s v="Ajuste de sets de controle"/>
    <d v="2019-01-15T22:50:00"/>
    <d v="2019-01-16T17:00:00"/>
    <d v="2019-01-11T18:55:00"/>
    <n v="18.166666666686069"/>
    <n v="99.916666666686069"/>
    <s v="SIM"/>
    <x v="1"/>
    <s v="NÃO"/>
    <s v="5-Falha Externa"/>
    <s v="5.1-Obstrução/Bloqueio/Entupimento"/>
    <x v="2"/>
    <x v="3"/>
    <s v="6-Interferência na Produção"/>
    <s v="4-Ajuste"/>
    <n v="118.08333333337214"/>
  </r>
  <r>
    <n v="2019"/>
    <s v="Janeiro"/>
    <s v="Caldeiraria:_x000a_OM 2018734330 GIE_ PSV-2621301A Instalar na B-2621301A - LOA_x000a_OM 2018734328 GIE_ PSV-2621302A Remover da bomba B-2621301B - LA_x000a_Hoje tivemos informação durante o REDIA que a PSV da bomba principal B-2621301A deu passagem esgotando o fluído de selagem do lado LOA indisponibilizando essa bomba. Já estávamos com bomba principal B-2621301B indisponível por conta da nessa mesma PSV do lado LOA. Com a indisponibilidade das duas bombas do OCVAP II, foi acordado pela emissão de ordem imediata pelo ISUP para a remoção da PSV lado LA da bomba B e reinstalação no lugar da PSV lado LOA da bomba A. Essa atividade troca foi realizada com sucesso pela equipe de caldeiraria que terminou atividade por volta das 17h00. No entanto, por volta das 18h00 tivemos acionamento da MI para acompanhamento de partida da bomba principal A, pois existia a suspeita da OP de falha no selo dessa bomba. Foi mobilizado o TM Luciano que acompanhou a partida em campo por volta das 19h30, foi verificado com a bomba em operação que os DRU´s do plano de selagem estavam cheios, não houve baixa no nível que manteve constante em todo o tempo de avaliação, a única ressalva informada pelo TM foi a pressão nos PIT´s da selagem estarem um pouco mais alta do que o normal em torno de 28Kgf/cm2 o que gerou um pouco de preocupação pois estavam bem próximos do valor de abertura das PSV´s=29Kgf/cm2, porém após algum tempo em operação esses valores foram reduzindo até chegarem a patamares em torno de 20Kgf/cm2 o que considerado valores normais. Acompanhamos até por volta das 20h00 deixando o equipamento liberado para operação._x000a_ Status: Disponível - operando"/>
    <m/>
    <s v="Corretiva"/>
    <s v="PSV-2621301A"/>
    <s v="PSV-2621301A"/>
    <s v="Bombas"/>
    <x v="45"/>
    <s v="Bomba"/>
    <s v="Instalação de PSV da redundância"/>
    <d v="2019-01-15T23:00:00"/>
    <d v="2019-01-16T18:20:00"/>
    <d v="2018-11-24T11:00:00"/>
    <n v="19.333333333313931"/>
    <n v="1260"/>
    <s v="SIM"/>
    <x v="1"/>
    <s v="NÃO"/>
    <s v="1-Falha Mecânica"/>
    <s v="1.1-Vazamento"/>
    <x v="2"/>
    <x v="27"/>
    <s v="6-Interferência na Produção"/>
    <s v="1-Substituição"/>
    <n v="1279.3333333333139"/>
  </r>
  <r>
    <n v="2019"/>
    <s v="Janeiro"/>
    <s v="Caldeiraria:_x000a_OM 2018649255 PSV-2621302B Remoção p/ Calibração_x000a_Hoje conforme programado foi realizado pela caldeiraria a remoção da PSV da bomba principal B-2621301B que está apresentando vazamento. A válvula deve ser encaminhada amanhã para calibração externa junto com PSV da bomba de MEG da UAPO III com previsão de retorno para reinstalação no campo no dia 21/01. _x000a_Status: Concluído - indisponível (Remoção)"/>
    <m/>
    <s v="Preventiva"/>
    <s v="PSV-2621302B"/>
    <s v="PSV-2621302B"/>
    <s v="Bombas"/>
    <x v="16"/>
    <s v="Bomba"/>
    <s v="Remoção p/ Calibração"/>
    <d v="2019-01-15T13:00:00"/>
    <d v="2019-01-15T18:20:00"/>
    <d v="2018-09-20T15:50:00"/>
    <n v="5.3333333334303461"/>
    <n v="2805.1666666666861"/>
    <s v="NÃO"/>
    <x v="1"/>
    <s v="NÃO"/>
    <s v="1-Falha Mecânica"/>
    <s v="1.1-Vazamento"/>
    <x v="2"/>
    <x v="27"/>
    <s v="6-Interferência na Produção"/>
    <s v="10-Revisão geral"/>
    <n v="2810.5000000001164"/>
  </r>
  <r>
    <n v="2019"/>
    <s v="Janeiro"/>
    <s v="Instrumentação+Automação:_x000a_OE 2018732239 GE-513201C- Falha Meetering Secundária _x000a_Hoje conforme combinado tivemos atuação conjunta da equipes de instrumentação e automação na substituição do controle da meetering secundária. No período da TM´s Silvio e Martins foi emitido reserva e retirado sobressalente do estoque, realizada a montagem do módulo na placa de suportação e fixados bloco de terminais em oficina para facilitar a instalação no campo. Na parte da tarde foi o módulo no campo, reconectados todos os cabos de alimentação, rede e controle. Foi realizado o procedimento de configuração pelo TM Squinca conforme orientação e procedimento encaminhado pelo Eng. Lucas. Para essa configuração é necessário desligar todos os demais controladores da moog da rede devicenet, abaixar taxa de velocidade da rede para configuração do endereçamento do módulo. Feito isso, foi retornado os demais alimentação dos demais controladores e restabelecido a comunicação da rede. Após o a configuração foi realizado processo de ciclagem da válvulas com sucesso. Em todos os clicos a válvula respondeu adequadamente a todos os comando e retorno de posição. Equipamento testado e liberado para operação por volta das 18h30._x000a_Status: Concluído disponível_x000a_TG-C INDISPONÍVEL DESDE AS 15H DE 15/01 ATÉ 18H30 DE 17/01 DEVIDO A ESTA FALHA"/>
    <m/>
    <s v="Corretiva"/>
    <s v="Válvula Meetering Secundária"/>
    <s v="Controlador Moog"/>
    <s v="TGs"/>
    <x v="12"/>
    <s v="Sistema de combustão"/>
    <s v="Substituição do controlador e testes gerais"/>
    <d v="2019-01-15T15:00:00"/>
    <d v="2019-01-17T18:30:00"/>
    <d v="2019-01-15T15:00:00"/>
    <n v="51.500000000058208"/>
    <n v="0"/>
    <s v="NÃO"/>
    <x v="0"/>
    <s v="NÃO"/>
    <s v="6-Miscelâneas"/>
    <s v="6.4-Desconhecidos"/>
    <x v="12"/>
    <x v="2"/>
    <s v="9-Sob Demanda"/>
    <s v="1-Substituição"/>
    <n v="51.500000000058208"/>
  </r>
  <r>
    <n v="2019"/>
    <s v="Janeiro"/>
    <s v="Instrumentação+Engenharia+Automação:_x000a_OI 2018753270 GE-513201D - Queda TGD SD 17/01_x000a_A PT foi liberada por volta das 23h30 quando da chegada na casota do TG-D constatamos temperatura extremamente elevada devido ausência do ar condicionado. Foram abertura todas as portas do painel para diminuir a temperatura interna dos componentes. Feito isso, iniciamos atuação em campo na válvula metering de óleo, foram verificadas todas conexões elétricas no GS3, não encontramos anormalidades, verificado integridade do cabeamento e isolação dos cabos, também sem anormalidades. Partimos então para ciclagem da válvula para acompanhamento do teste funcional tanto o comando de saída quanto o feedback de retorno estava, tudo ok. Foi verificado a calibração do transmissor de pressão diferencial 63QGJCV também sem desvios. Como não encontramos nenhum vestígio de falha nesta malha optamos montar o datalogger e fazer uma nova partida. A máquina partiu por volta das 06h00 da manhã e não apresentou nenhuma falha, nada foi pego pelo logger. Suspeitamos que falha possivelmente ocorreu devido a temperatura elevada dentro da sala, o que pode ter afetado o circuito eletrônico do GS3. A equipe do compartilhado foi mobilizada em emergência no primeiro horário do ADM e já regularizou a falha, foi substituída a correia do ventilador que estava rompida e dado carga de gás. Por ora, equipamento foi entregue para operação e ficou em central dividindo carga com TG-C em Central até o restabelecimento dos compressores de venda._x000a_OBS.: Atuaram nesta demanda TM´s Silvio, Adilson, Squinca, Sup. Fazzini e Eng. Ranaudo, Líder Nilson e Gerente Flaviano._x000a_Status: Concluído - operando_x000a_TG-D INDISPONÍVEL DAS 20H DE 17/01 ATÉ 06H00 DE 18/01"/>
    <m/>
    <s v="Corretiva"/>
    <s v="Desconhecido"/>
    <s v="Desconhecido"/>
    <s v="TGs"/>
    <x v="15"/>
    <m/>
    <s v="Verificação do sistema de controle do sistema sintético"/>
    <d v="2019-01-17T20:00:00"/>
    <d v="2019-01-18T02:00:00"/>
    <d v="2018-12-24T05:20:00"/>
    <n v="6"/>
    <n v="590.66666666680248"/>
    <s v="SIM"/>
    <x v="1"/>
    <s v="NÃO"/>
    <s v="6-Miscelâneas"/>
    <s v="6.4-Desconhecidos"/>
    <x v="12"/>
    <x v="2"/>
    <s v="6-Interferência na Produção"/>
    <s v="6-Verificação"/>
    <n v="596.66666666680248"/>
  </r>
  <r>
    <n v="2019"/>
    <s v="Janeiro"/>
    <s v="2º Queda do TG-C: O TG-C partiu por volta das 20h35 e operou até as 20h55 quando da passagem para PREMIX houve a queda dessa máquina SD por atuação dos dois detectores de gás do hood( A71GPEV01/02, valores entre 7% a 13%). Com a indisponibilidade dos dois TG´s foi mobilizado as equipes de plantão do MI, Eng Fernando Ranaudo e Sup. Fazzini para apoio as equipes de sobreaviso.  _x000a_OI 2018722044 GE-513201C Sanar Vazamento _x000a_Acionado a equipe de mecânica por volta das 22h30 para avaliação no interior do hood e identificação de possíveis pontos de vazamento. Após a liberação da PT por volta das 23h40 os TM´s Luciano e Sérgio realizaram verificação geral em todas as conexões das câmaras de combustão, mangueiras não identificado nada frouxo. No entanto, ao verificar as conexões das válvulas de dreno das câmaras constatamos um tubbing solto, o mesmo era pertencente a válvula de dreno da secundária de alta. A conexão foi recomposta e logo em seguida foi liberado a máquina para remoção do libra do partida. Quando da partida da maquina identificamos atuação do sensor 39GBLA1 deslocamento axial da gear box impedindo a partida da máquina, essa falha ocorreu eventual quando da queda do TG, para regularizar foi ligado a bomba de óleo, mas tempo de liberação de partida ficou acima de uma hora, assim optamos por realizar ARO para inibição deste sensor. Assim, Foi ativado ARO 2019/017 e inibido o sensor pelo TM Squinca no bently. Após isso, a máquina foi partida com sucesso por volta das 00h55 e segue operando em modo central para restabelecimento dos compressores de venda. _x000a_TG-C INDISPONÍVEL DESDE 20H30 DE 17/01 A 01H00 DE 18/01 DEVIDO A ESTA FALHA"/>
    <m/>
    <s v="Corretiva"/>
    <s v="Dreno da Secundária"/>
    <s v="Tubbing solto"/>
    <s v="TGs"/>
    <x v="12"/>
    <s v="Sistema de combustão"/>
    <s v="Reaperto de conexão"/>
    <d v="2019-01-17T20:30:00"/>
    <d v="2019-01-18T01:00:00"/>
    <d v="2019-01-15T15:00:00"/>
    <n v="4.5"/>
    <n v="53.499999999941792"/>
    <s v="SIM"/>
    <x v="1"/>
    <s v="NÃO"/>
    <s v="1-Falha Mecânica"/>
    <s v="1.5-Afrouxamento"/>
    <x v="2"/>
    <x v="0"/>
    <s v="6-Interferência na Produção"/>
    <s v="7-Serviço"/>
    <n v="57.999999999941792"/>
  </r>
  <r>
    <n v="2019"/>
    <s v="Janeiro"/>
    <s v="Analítica+Instrumentação+Automação:_x000a_OI 2018745958 AT-123101A/E Falha Analisador OX_x000a_Acionado a instrumentação para verificar a falha da geradora de N2 causou a queda do compressor de venda A. Em campo realizamos inicialmente ajuste no preset da geradora de N2 de 30% para 40% uma vez que já tínhamos mapeado da baixa eficiência dessa malha em função da degradação da membrana. TM Squinca implemento o ajuste com sucesso, porém não conseguimos testar a efetividade dessa correção devido a falha encontrada no analisador de O2. TM Adilson verificou ausência de energia no analisador de O2 após medições no campo, e também devido a indicação na tela da IHM estava em -24%. No entanto, para regularização dessa falha era necessário abertura do painel de campo. Em conversa com COTUR para emissão da AR para inibição da pressurização para abertura do painel não foi autorizado essa intervenção por conta do risco de queda as demais máquinas em função deste painel ter em seu interior o controlador do CCC que controla as demais máquinas. Assim, foi negociado a realização deste atividade pela equipe do Administrativo para análise de risco mais detalhada. _x000a_PRIMEIRO DIA DE INDISPONIBILIDADE - VER PI, MOMENTO DA QUEDA DO VENDA A_x000a______________________________________________________________________x000a_18/01/19_x000a_Instrumentação+Analítica+automação:_x000a_OM 2018745958 AT-123101A/E Falha Analisador OX_x000a_Hoje foi mobilizado apoio dos extraprogramado dos TM´s Márcio Jaime e André Grammlich para dar prosseguimento no restabelecimento do analisador de O2 que estava causando a indisponibilidade do compressor de venda A. Foi realizada elaboração da ARO pela coordenação para liberação de acesso ao interior do painel do compressor. Os TM´s realizaram a religação dos cabos e conexões do analisador no campo e seguida assim que aberto o painel foi constatado que fusível da alimentação de 24Vcc estava queimado, o mesmo foi trocado e normalizado a indicação do instrumento. Foi realizado gás de zero e gás padrão de calibração 10% O2 o equipamento respondeu adequadamente. Feito isso, a máquina foi liberada e partiu com sucesso por volta das 10h50. Também foi normalizado o analisador de O2 que removido do compressor de venda E para realização de testes funcionais. Dessa forma, ambos os equipamentos foram liberados pela manutenção por volta das 11h00._x000a_Status: Concluído - operando"/>
    <m/>
    <s v="Corretiva"/>
    <s v="AT-123101A"/>
    <s v="Fusivel de alimentação do painel"/>
    <s v="Vendas"/>
    <x v="10"/>
    <s v="Sistema de selagem do eixo"/>
    <s v="Substituição de fusível de alimentação do painel"/>
    <d v="2019-01-17T23:08:00"/>
    <d v="2019-01-18T09:50:00"/>
    <d v="2019-01-16T08:55:00"/>
    <n v="10.699999999953434"/>
    <n v="38.216666666558012"/>
    <s v="SIM"/>
    <x v="1"/>
    <s v="NÃO"/>
    <s v="4-Falha Elétrica"/>
    <s v="4.1-Curto Circuito"/>
    <x v="12"/>
    <x v="2"/>
    <s v="6-Interferência na Produção"/>
    <s v="1-Substituição"/>
    <n v="48.916666666511446"/>
  </r>
  <r>
    <n v="2019"/>
    <s v="Janeiro"/>
    <s v="Instrumentação+Engenharia+Elétrica+CCT:_x000a_OM 2018747610 C-123101D - Falha na Partida_x000a_Hoje foi dado prosseguimento na análise de falha de partida do venda D pelos TM´s Caleiras, Bretas e Eng. Lucas. Inicialmente suspeitávamos da possibilidade de falha na SV16 e SV17, ou então no PIT-16. Verificamos esses componentes e eles atuaram sem problemas.Analisando a última tentativa de partida, vimos também que parou devido a atuação do sinal XS_21. Esse sinal atua quando há o comando para as SVs16 e 17. Após esse comando, deve-se iniciar um timer de 5s para que a pressão do PIT_16 normalize, impedindo a atuação do XS_21. Porém, identificamos que esse temporizador não está funcionando (não sabemos o motivo), atuando o XS_21 instantaneamente, ao comandar as SVs16 e 17. Fizemos vários testes para tentar fazer o temporizador funcionar, porém sem sucesso. Nesses testes paramos e iniciamos o CLP pelo notebook e também localmente, porém sem sucesso. Durante os testes, como o temporizador logo abaixo possui as mesmas entradas e mesmo tempo, alteramos a lógica de modo a eliminar o temporizador que não estava funcionando. Dessa forma, foi possível modular as SVs-16 e 17, sem atuar o XS_21. Assim, com o objetivo de disponibilizar o compressor para a operação, a lógica foi deixada dessa forma. Após isso, foram realizadas tentativas de partida, sem sucesso devido a falha no Pony Motor a máquina parada sempre no passo 6. Em avaliação preliminar da elétrica, suspeita-se de uma possível falha no cubículo da gaveta do Pony. Para solução definitiva do problema na lógica, podemos testar zerar o CLP, alterar a lógica para utilizar novamente o temporizador, conforme originalmente, e fazer um novo download, para ver se resolve essa falha. Não chegamos a testar esse procedimento, pois não conseguimos uma partida efetiva do equipamento. Assim que for normalizado essa condição de falha do pony vamos fazer o teste. Amanhã está previsto avaliação pela equipe de elétrica junto com a equipe da CCT para planejarmos essa intervenção no cubículo do pony motors do venda D. Caso avaliação será caracterizada com risco baixo, devemos atuar ainda durante o final de semana de forma a disponibilizar essa máquina para operação. OBS.: Devido a indisponibilidade do venda D por decisão gerencial foi restabelecido o compressor de venda E. Sendo assim, a máquina já foi desraqueteada, removido o libra deixando o equipamento como backup da unidade durante o final de semana. Por ora, o venda D segue indisponível para operação._x000a_Status: Em andamento - indisponível_x000a_OBS: FALHA SOB DEMANDA, EM TENTATIVAS DE PARTIDA DO VENDA D INICIADAS NA MADRUGADA DE 17/01 (VER HORARIOS DAS TENTATIVAS NO PI). PERMANECEU INDISPONÍVEL ATÉ 18/01 FINAL DA TARDE, QUANDO OUTRA FALHA DE PARTIDA ACONTECEU (ABAIXO - OM 2018785927)._x000a____________________________________________________________x000a_22/*1/19_x000a_Automação+Elétrica+Engenharia:_x000a_OI 2018785927 - PN-MMC-123101 Falha no Disj Pony Motor_x000a_OE 2018747610 - PFCEO - C-123101D - Falha na Partida (#)_x000a_Conforme acordado junto a equipe de elétrica foi instalado o analisador de qualidade de energia no Pony motor para monitorarmos a partida do compressor e assim tentarmos identificar a falha da partida do compressor. Após a partida do TG-C as 14:16h, realizamos a partida do compressor C-123101D as 15:01h com sucesso pelo inversor B não subindo falha alguma durante a partida, ao contrários das partidas anteriores onde havia apresentado as falhas F#94. Em acompanhamento da partida pela equipe de elétrica não foi observado anormalidades na sequência de partida permanecendo nada conclusivo perante as falhas apresentadas anteriormente. Ficando para amanhã a remoção do analisador de qualidade de energia._x000a_Eng. Lucas: Existe a operação 0030 para apropriação do HH de apoio da Engenharia._x000a_Status: Operando - Em análise_x000a_FALHA A PARTIR DO FINAL DA TARDE DE 18/01 ATÉ 15H DE 22/01."/>
    <m/>
    <s v="Corretiva"/>
    <s v="Desconhecido"/>
    <s v="Desconhecido"/>
    <s v="Vendas"/>
    <x v="5"/>
    <m/>
    <s v="Eliminação de Temporizador"/>
    <d v="2019-01-18T01:09:00"/>
    <d v="2019-01-22T14:00:00"/>
    <d v="2019-01-16T17:00:00"/>
    <n v="108.84999999997672"/>
    <n v="32.150000000023283"/>
    <s v="NÃO"/>
    <x v="0"/>
    <s v="NÃO"/>
    <s v="6-Miscelâneas"/>
    <s v="6.4-Desconhecidos"/>
    <x v="12"/>
    <x v="2"/>
    <s v="9-Sob Demanda"/>
    <s v="4-Ajuste"/>
    <n v="141"/>
  </r>
  <r>
    <n v="2019"/>
    <s v="Janeiro"/>
    <s v="Instrumentação:_x000a_OE 2017403430 C-123101E - Remover Force XV-215(Apoio ISUP)_x000a_Solicitado pela operação a remoção do force físico da XV-215 do venda E para remoção do libra da máquina. Atividade concluída com sucesso por volta das 17h00 pela equipe da G&amp;E._x000a_Status: Concluído disponível_x000a_OBS: COMPRESSOR ESTAVA INDISPONÍVEL DESDE O MÊS ANTERIOR PARA INSPEÇÕES DE NR-13 NO P-123112E (ISUP/IE). FOI SOLICITADO NOSSO APOIO NA DATA DE HOJE PARA REMOVER O FORCE DA XV DO FLARE E DESLIBRAR A MÁQUINA, DISPONIBILIZANDO-A NOVAMENTE HOJE (18/01 ÀS 17H)"/>
    <m/>
    <s v="Preventiva"/>
    <m/>
    <m/>
    <s v="Vendas"/>
    <x v="14"/>
    <m/>
    <m/>
    <d v="2019-01-01T00:00:00"/>
    <d v="2019-01-17T18:00:00"/>
    <d v="2018-12-24T18:00:00"/>
    <n v="402"/>
    <n v="174"/>
    <m/>
    <x v="2"/>
    <m/>
    <m/>
    <m/>
    <x v="3"/>
    <x v="4"/>
    <m/>
    <m/>
    <n v="576"/>
  </r>
  <r>
    <n v="2019"/>
    <s v="Janeiro"/>
    <s v="Automação+Instrumentação:_x000a_OE 2018741662 C-3123701B Verificar sinal espúrio TIT-901(#)_x000a_Hoje conforme combinado tivemos realização da atividade extraprogramada para equipe de instrumentação da G&amp;E para intervenção no TIT-901 pertinente ao compressor de propano B da adequação. A falha neste instrumento acarretou em dois SD neste compresso ao longo desta semana. Os TM Cainã e Rodolfo realizaram verificação em toda a malha em campo deste instrumento e identificaram bastantes anormalidades. Constatado bastante umidade no interior o cabeçote do termoelemento (PT-100), em uma das conexões internas o cabo do sensor estava encostando na carcaça. Realizado limpeza, refeito as conexões do sensor e recalibrado o transmissor de temperatura. Removidos os terminais dos cabos de ligação do TE para evitar qualquer tipo mal contato, e substituído o borne fusível que apresentava sinais de degradação. Após o reparo, realizado loop teste com a automação para garantido assim toda integridade da malha, desde o sensor no campo até a entrada do PLC, tudo funcional adequadamente. Atividade concluída com sucesso por volta das 15h00 _x000a_Status: Concluído- disponível_x000a_DUAS FALHAS: EM 14/01 (VER HORÁRIO DA QUEDA DO COMPRESSOR C-3123701B NO PI) E VER HORÁRIO DA PARTIDA DELE EM SEGUIDA._x000a_NOVA QUEDA EM 17/01 AS 12H15 E VER HORÁRIO DA PARTIDA DELE EM SEGUIDA._x000a_DEPOIS COMPRESSOR NOVAMENTE INDISPONÍVEL PARA CORRETIVA, DAS 08H ÀS 15H00 DE 19/01."/>
    <m/>
    <s v="Corretiva"/>
    <s v="TI-31237901"/>
    <s v="TI-31237901"/>
    <s v="Reciclo"/>
    <x v="18"/>
    <s v="Controle e monitoração"/>
    <s v="Reparo"/>
    <d v="2019-01-14T10:08:00"/>
    <d v="2019-01-14T10:20:00"/>
    <d v="2019-01-04T17:00:00"/>
    <n v="0.19999999995343387"/>
    <n v="233.13333333330229"/>
    <s v="SIM"/>
    <x v="1"/>
    <s v="NÃO"/>
    <s v="3-Falha na Instrumentação"/>
    <s v="3.3- Sinal/Indicação/Alarme falso"/>
    <x v="2"/>
    <x v="3"/>
    <s v="6-Interferência na Produção"/>
    <s v="2-Reparo"/>
    <n v="233.33333333325572"/>
  </r>
  <r>
    <n v="2019"/>
    <s v="Janeiro"/>
    <s v="Automação+Instrumentação:_x000a_OE 2018690069 C-3123102B- Implementação Temporização ZAHH-31231936(#)_x000a_Hoje realizamos atividade extraprogramada para implementação da lógica de temporização para sensor de vibração do compressor de reciclo B da adequação em atendimento a recomendação da MYCOM com validação do Eng. Lucas. Sendo assim TM Squinca implementou a lógica que na verdade se trata de um bloco de tratamento de sinais com a rotina de temporização interna. Esse bloco foi utilizado para todos os canais de entrada analógica aplicado aos sensores de vibração da máquina. Em paralelo foi realizado pelos TM´s Silvio e Adilson uma verificação nos sensores em campo, com foco no ZEA-936 que gerou último evento de queda do compressor. Durante os testes de integridade de cabeamento foi constado uma inversão na indicação dos sinais, assim que solto o cabo o sensor ZEA-936 atuou a falha na IHM no sensor ZEA-937(ambos do lado LOA). Com isso resolvermos verificamos também que os dois sensores lado LA (ZEA-938 e o ZEA-939), contatamos também a inversão entre eles, soltando o 938 indicou falha na IHM 939. Dessa forma, buscamos o desenho I-DE-3A02.01-31231-946-MYC-610-C (pag. 35) como referência para corrigir a inversão dos instrumentos. Verificamos que inversão estava na entrada dos cabos no cartão da bently, após a correção da inversão dos cabos e feito teste de integridade verificando o sensor, desta vez os alarmes na tela indicaram suas posições corretamente. No entanto, verificamos durante esse teste de posição que a retirar o cabo de um dos proximitor o seu outro par tem um comportamento estranho de flutuar o valor de medição, quando reinstalado o cabo removido ambos os sensores normalizam. Devido ao tardar do horário daremos continuidade nos testes de integridade amanhã, vamos se essa flutuação de não é em função do shield dos cabos que podem estar cruzados entre eles afetando a medição. O compressor segue disponível para operação sem restrições._x000a_Status: Em andamento- disponível_x000a_OBS: INDISPONÍVEL DESDE 00H DE 06/01 - ATÉ 17H DE 06/01. "/>
    <m/>
    <s v="Corretiva"/>
    <s v="ZEA-936"/>
    <s v="Sensor"/>
    <s v="Propano"/>
    <x v="2"/>
    <s v="Controle e monitoração"/>
    <s v="Correção de Inversão de Cabos"/>
    <d v="2019-01-06T00:00:00"/>
    <d v="2019-01-06T17:00:00"/>
    <d v="2018-12-15T22:40:00"/>
    <n v="17.000000000058208"/>
    <n v="505.33333333331393"/>
    <s v="NÃO"/>
    <x v="0"/>
    <s v="NÃO"/>
    <s v="3-Falha na Instrumentação"/>
    <s v="3.3- Sinal/Indicação/Alarme falso"/>
    <x v="8"/>
    <x v="12"/>
    <s v="7-Observação Casual"/>
    <s v="3-Modificação"/>
    <n v="522.33333333337214"/>
  </r>
  <r>
    <n v="2019"/>
    <s v="Janeiro"/>
    <s v="Instrumentação+Automação+Mecânica:_x000a_OI  2018799153 GE-513201C-Queda por SD 20/01 F&amp;G (#)_x000a_Acionado a manutenção por volta das 9h00 com informação da operação da queda do TGC por das 08:00h devido atuação do sistema de Fogo e gás com a descrição &quot;Fire System Trouble&quot;. Esta falha provocou SD no equipamento. Emitida ordem e PT imediata onde foi avaliado o interior do hood não sendo encontrado anormalidades, foi identificando que o sensor de gás 71GPEV02 entrou em falha e ao avaliar o instrumento foi identificado que os cabos  internos do sensor estavam com o isolamento danificado encostando na carcaça. Refeito o isolamento dos cabos e assim que restabelecido o isolamento automaticamente eliminou a falha do instrumento. Resetado o EAGLE deixando o o TG-C permissível. Equipe tentou realizar a tentativa de coleta de log de eventos da central sem sucesso. Amanhã será realizada uma nova tentativa com o apoio do Eng. Lucas._x000a_Status: Concluído - Disponível_x000a_TG-C INDISPONÍVEL DESDE 08H DE 20/01 ATÉ 18H DE 20/01 DEVIDO A ESTA FALHA."/>
    <m/>
    <s v="Corretiva"/>
    <s v="Sensor de gás 71GPEV02"/>
    <s v="Sensor de gás 71GPEV02"/>
    <s v="TGs"/>
    <x v="12"/>
    <s v="Proteção contra incêndio e gás"/>
    <s v="Reparo e reaperto de cabos do sensor 71GPEV02"/>
    <d v="2019-01-20T08:00:00"/>
    <d v="2019-01-20T18:00:00"/>
    <d v="2019-01-18T01:00:00"/>
    <n v="9.9999999999417923"/>
    <n v="55.000000000116415"/>
    <s v="SIM"/>
    <x v="1"/>
    <s v="NÃO"/>
    <s v="3-Falha na Instrumentação"/>
    <s v="3.3- Sinal/Indicação/Alarme falso"/>
    <x v="12"/>
    <x v="2"/>
    <s v="6-Interferência na Produção"/>
    <s v="2-Reparo"/>
    <n v="65.000000000058208"/>
  </r>
  <r>
    <n v="2019"/>
    <s v="Janeiro"/>
    <s v="OI 2018722044 - GE-513201C - Falha na partida_x000a_Realizado 2 tentativas de partida do TG-C logo pela manhã sem sucesso, foi acionado a manutenção onde realizamos a terceira partida com acompanhamento da mecânica identificando que o o termopar 17 não indicava elevação de temperatura. Emitida ordem e PT imediata realizado a limpeza da tocha da câmara 2, realizada nova partida do TG-C com sucesso as 14:16h._x000a_Status: Concluído - Disponível_x000a_TG-C INDISPONÍVEL DESDE 08H DE 22/01 ATÉ 14H16 DE 22/01 DEVIDO A ESTA FALHA."/>
    <m/>
    <s v="Corretiva"/>
    <s v="Tocha da Câmara 2"/>
    <s v="Tocha da Câmara 2"/>
    <s v="TGs"/>
    <x v="12"/>
    <s v="Sistema de combustão"/>
    <s v="Limpeza da Tocha"/>
    <d v="2019-01-22T08:00:00"/>
    <d v="2019-01-22T14:16:00"/>
    <d v="2019-01-20T18:00:00"/>
    <n v="6.2666666666627862"/>
    <n v="38.000000000058208"/>
    <s v="SIM"/>
    <x v="1"/>
    <s v="NÃO"/>
    <s v="5-Falha Externa"/>
    <s v="5.1-Obstrução/Bloqueio/Entupimento"/>
    <x v="12"/>
    <x v="2"/>
    <s v="9-Sob Demanda"/>
    <s v="5-Conservação"/>
    <n v="44.266666666720994"/>
  </r>
  <r>
    <n v="2019"/>
    <s v="Janeiro"/>
    <s v="Analítica+Engenharia:_x000a_OI 2018799153 GE-513201C-Queda por SD 22/01 F&amp;G (#)_x000a_Acionado a manutenção por volta das 15:30 com informação da operação da queda do TGC as 15:24h devido atuação do sistema de Fogo e gás com a descrição &quot;Fire System Trouble&quot;. Reaberto a PT que havia sido feito reparo no dia 20 e 21/01, verificado o log de eventos e contatado que novamente o sensor 71GPEV02. Foi observado pelo log que o cabeamento do sensor não apresentou falha. Em analise a suspeita é que o sensor esteja com falha intermitente. Houve grande impacto no início dos trabalhos devido ter entrado em alerta de descargas atmosféricas seguido forte chuva, o alerta de de incidência de raio foi suspenso por volta das 20:30h junto com diminuição da chuva com isso sendo iniciado os trabalhos de substituição do sensor AIQ-5132601C (71GPEV02) pelo sensor do TG-A, refeito o isolamento dos cabos, passado gás padrão, calibrado e liberado o TG-C para operação. Equipe deixou notebook com software S3 ligado afim de monitorar o comportamento do sistema de fogo e gás do TG-C. Por volta das 22:30h o Coord. de Op. informou que os sensores de 39GBLA1 e 39GBLA2 dodeslocamento axial da gearbox estavam alarmados, foi verificado o Trend e orientado a operação para ligar a bomba de óleo mineral, estes sensores de 39GBLA1 já próximo do parâmetro de liberação e o 39GBLA2 próximo do parâmetro para liberação do TG-C. TG-C entregue para operação as 00:15h_x000a_Equipe: Marcio Jaime, Silvio Mariano, Adilson e Giovani do Comperj atuaram até 00:30h._x000a_Eng. Lucas: Criado operação 0050 para apropriação do HH de apoio da Engenharia._x000a_Status: Concluído - Disponível (com bomba de óleo ligada para retorno do eixo da gearbox)_x000a_TG-C INDISPONÍVEL DESDE 15H30 DE 22/01 ATÉ 00h15 de 23/01 DEVIDO A ESTA FALHA"/>
    <m/>
    <s v="Corretiva"/>
    <s v="Sensor AIQ-5132601C (71GPEV02)"/>
    <s v="Sensor AIQ-5132601C (71GPEV02)"/>
    <s v="TGs"/>
    <x v="12"/>
    <s v="Proteção contra incêndio e gás"/>
    <s v="Substituição do Sensor"/>
    <d v="2019-01-22T15:30:00"/>
    <d v="2019-01-23T00:15:00"/>
    <d v="2019-01-22T14:16:00"/>
    <n v="8.7499999998835847"/>
    <n v="1.2333333333372138"/>
    <s v="SIM"/>
    <x v="1"/>
    <s v="NÃO"/>
    <s v="3-Falha na Instrumentação"/>
    <s v="3.3- Sinal/Indicação/Alarme falso"/>
    <x v="12"/>
    <x v="2"/>
    <s v="9-Sob Demanda"/>
    <s v="1-Substituição"/>
    <n v="9.9833333332207985"/>
  </r>
  <r>
    <n v="2019"/>
    <s v="Janeiro"/>
    <s v="Mecânica+Andaime:_x000a_OI 2018820369 - GE-513201C - Substituição das câmaras 1, 2 e 9_x000a_Após a partida do TG-C logo pela manhã de 23/01, foi observado que a câmara 1 termopar 16, apresentou temperatura de 110ºC havendo o risco de levar o TG-C ao SD. A equipe de operação ao perceber a diferença de temperatura entre câmaras onde imediatamente foi retirado o TG-C do PREMIX e realizada a parada da máquina, assim sendo definido no redia 2 a execução imediata na limpeza da câmara. Em análise em conjunto com Eng. Gustavo foi observado que as câmaras 2 e 9 também apresentam indícios de aumento do spread. Com isso foi emitido ordem e PT imediata sendo liberada por volta das 15h porém em inspeção no momento da liberação da PT o executante observou que o libra aplicado no campo não era o mesmo que estava indicado na PT, foi revisado o Libra e liberado por volta as 17h para inicio da atividade. Montado o pau de carga, realizado a substituição das câmaras 1, 2 e 9, removido o pau de carga e realizado a partida do TG-C com sucesso as 23:35h e operou em IDLE por 20 minutos._x000a_Equipe: TM's Brazil e João foram liberados as 00:30h_x000a_Status: Concluído - Disponível_x000a_VER NO PI MOMENTO DA PARADA DO TG-C, POR VOLTA DA HORA DO ALMOÇO DE 23/01 - INDISPONÍVEL ATÉ 23H30 DE 23/01."/>
    <m/>
    <s v="Intervenção por condição"/>
    <s v="Câmaras de Combustão"/>
    <s v="Câmaras 1, 2 e 9"/>
    <s v="TGs"/>
    <x v="12"/>
    <s v="Sistema de combustão"/>
    <s v="Substituição de injetores "/>
    <d v="2019-01-23T12:00:00"/>
    <d v="2019-01-23T23:30:00"/>
    <d v="2019-01-23T00:15:00"/>
    <n v="11.499999999941792"/>
    <n v="11.750000000058208"/>
    <s v="NÃO"/>
    <x v="0"/>
    <s v="NÃO"/>
    <s v="5-Falha Externa"/>
    <s v="5.1-Obstrução/Bloqueio/Entupimento"/>
    <x v="12"/>
    <x v="2"/>
    <s v="5-Monitoramento Contínuo da Condição"/>
    <s v="1-Substituição"/>
    <n v="23.25"/>
  </r>
  <r>
    <n v="2019"/>
    <s v="Janeiro"/>
    <s v="INFORMATIVO:_x000a_GE-513201D - Vazamento de gás_x000a_Por volta das 18:30h o supervisor da utilidades Ronaldo acionou o Líder de manutenção com a informação do operador P7 Andre ter identificado um vazamento de gás na região do TG-D, onde apresentava o vazamento pelo dreno aberto do TG-D. Foi acionado o SMS que mediu o local identificando explosividade entre o hood e whru do TG-D. Ao avaliar o vazamento onde foi identificado o tubbing do dreno M403 gelado, nos levou ao norte de onde poderia ser a origem do vazamento. Buscando a documentação do técnica do TG observamos que o dreno M403 é oriundo das válvulas de dreno da tocha, central e primária. pela configuração a qual operava o TG-D em PREMIX, suspeitamos que pode estar ocorrendo uma passagem ou o travamento da válvula 20FGPD de dreno do manifoald primário. Para melhor avaliação, constatação e correção é necessário a parada do TG-D para testes operacionais das válvulas. Por volta das 19:30 o SMS informou que havia diminuindo bastante a concentração e na rua envolta do TG-D apresentava 2% e na região da rua principal e k-01 0%.Foi decidido em manter o TG-D operando com o monitoramento da brigada de incêndio até a finalização da substituição das câmaras do TG-C, sendo que por voltas das 21h SMS informou que estava tudo sobre controle e sem aumento na detecção de gás e explosividade na região. Para atuação da MI na oportunidade parada do TG-D foi gerada a ordem abaixo e em avanço realizado testes em bancada em 2 válvulas reparadas para realizar a substituição._x000a_OE 2018822064 - GE-513201D - Vazamento de Gás_x000a_Status: Operando com monitoramento pelo SMS_x000a_VER MOMENTO DA PARADA DO TG-D NO DIA SEGUNTE, 24/01"/>
    <m/>
    <s v="Corretiva"/>
    <s v="Válvula de Dreno de manifold de gás"/>
    <s v=" válvulas danificadas (20FGPD, 20FGCD)"/>
    <s v="TGs"/>
    <x v="15"/>
    <s v="Sistema de combustão"/>
    <s v="Substituição das válvulas danificadas (20FGPD, 20FGCD)"/>
    <d v="2019-01-24T08:00:00"/>
    <d v="2019-01-25T14:30:00"/>
    <d v="2019-01-18T02:00:00"/>
    <n v="30.499999999883585"/>
    <n v="150"/>
    <s v="NÃO"/>
    <x v="0"/>
    <s v="NÃO"/>
    <s v="5-Falha Externa"/>
    <s v="5.2-Contaminação"/>
    <x v="12"/>
    <x v="2"/>
    <s v="4-Monitoramento Periódico da Condição"/>
    <s v="1-Substituição"/>
    <n v="180.49999999988358"/>
  </r>
  <r>
    <n v="2019"/>
    <s v="Janeiro"/>
    <s v="Automação/ Instrumentação/ Mecanica/ Eletrica:_x000a_OI - xxxxx - Parada indevida da Unidade _x000a_Foi emitida PT sem ordem para maior agilidade no atendimento._x000a_Hoje as 17h02 ocorreu a parada indevida do TG-513201C atuando o descarte de cargas conforme prioridade programada, nesse momento o TG-B assumiu as demais cargas chegando ao patamar de 25M e em seguida ocorreu o desarme das demais cargas por sub frequência, com a parada de todos os vendas. O TG-B não saiu de operação._x000a_Em analise da queda do TG-C, foi identificado que ocorreu uma descarga atmosférica próxima a máquina no exato momento da queda e foi observado que nesse momento o termopar  7 sofreu um pico momentâneo na indicação alarmando &quot;open TC&quot; e levando a parada da máquina em seguida por spread. _x000a_Após esta analise foi decidido pela retorno do TG-C em operação, uma vez que a indicação do termopar 7 estava normalizada (porem requer uma melhor analise posterior), salientando que o multicado deste conjunto de termopares ja esta com alguns pares com baixa isolação e mapeada a sua substituição._x000a_QUEDA DO TG-C DEVIDO À DESCARGA ATMOSFÉRICIA PRÓXIMA. TG CAIU POR VOLTA DAS 17H DE 25/01. VER NO PI O MOMENTO DO RETORNO, NO MESMO DIA (próximo das 19h30) E CONSIDERAR ESTE PERÍODO DE INDISPONIBILIDADE."/>
    <m/>
    <s v="Corretiva"/>
    <s v="Termopar 7"/>
    <s v="Sistema de combustão"/>
    <s v="TGs"/>
    <x v="12"/>
    <s v="Controle e monitoramento"/>
    <s v="Repartida do equipamento após análise do evento"/>
    <d v="2019-01-25T17:00:00"/>
    <d v="2019-01-25T19:30:00"/>
    <d v="2019-01-23T00:15:00"/>
    <n v="2.4999999999417923"/>
    <n v="64.750000000116415"/>
    <s v="SIM"/>
    <x v="1"/>
    <s v="NÃO"/>
    <s v="6-Miscelâneas"/>
    <s v="6.4-Desconhecidos"/>
    <x v="12"/>
    <x v="2"/>
    <s v="6-Interferência na Produção"/>
    <s v="6-Verificação"/>
    <n v="67.250000000058208"/>
  </r>
  <r>
    <n v="2019"/>
    <s v="Janeiro"/>
    <s v="Automação/ Instrumentação/ Mecanica/ Eletrica:_x000a_OI - xxxxx - Parada indevida da Unidade _x000a_19h30 - Com o retorno do TG-C em operação a operação da unidade retornou a sua normalidade, porem novamente tivemos dificuldades com o retorno do C-123101D. Solicitado o acompanhamento da Elétrica sobreaviso e nessa segunda tentativa a maquina entrou em operação normalmente sem a necessidade de intervenção, também impossibilitando um melhor analise pelos técnicos de elétrica._x000a_Preventivamente foi definido pela partida do TG-D para garantir maior estabilidade até o reestabelecimento da pressão de entrada, porem durante a partida ocorreu falha no WHRU (tempo de fechamento). Iniciamos uma segunda partida com acompanhamento da Instrumentação e foi identificado vazamento de óleo sintético nos flexíveis do motor de partida, a mecânica foi acionada para verificação e até o momento do fechamento deste relatório ainda não havia sido localizado o ponto de vazamento, amanha pela manha enviaremos complemento desta analise. O Gerente Gustavo acompanhando em campo a verificação._x000a_TG-513201D - Ontem foram substituídos os orings de vedação das mangueiras da descarga da bomba e realizado partida da maquina as 01h30 com sucesso, em seguida a maquina foi parada e disponibilizada para operação._x000a_Os Mecânicos Brazil e João Vitor trabalharam até as 02hs de hoje com acompanhamento do Gerente Gustavo._x000a_INDISPONIBILIDADE DO TG-D - VER NO PI MOMENTO DA TENTATIVA DE PARTIDA JÁ NO PERÍODO DA NOITE DE 25/01. FICOU INDISPONÍVEL ATÉ 01H30 DE 26/01."/>
    <m/>
    <s v="Corretiva"/>
    <s v="Mangote  de retorno de óleo do sistema de partida "/>
    <s v="Oring vedação"/>
    <s v="TGs"/>
    <x v="15"/>
    <s v="Substituição"/>
    <s v="Substituição de oring danificado"/>
    <d v="2019-01-25T17:14:00"/>
    <d v="2019-01-26T13:30:00"/>
    <d v="2019-01-25T14:30:00"/>
    <n v="20.266666666720994"/>
    <n v="2.7333333333372138"/>
    <s v="NÃO"/>
    <x v="0"/>
    <s v="NÃO"/>
    <s v="1-Falha Mecânica"/>
    <s v="1.5-Afrouxamento"/>
    <x v="8"/>
    <x v="12"/>
    <s v="4-Monitoramento Periódico da Condição"/>
    <s v="1-Substituição"/>
    <n v="23.000000000058208"/>
  </r>
  <r>
    <n v="2019"/>
    <s v="Janeiro"/>
    <s v="Automação:_x000a_OM 2018685736 - C-123101E MCE -AGRUP 2018685739 - MANUT PREV 4.000H_x000a_Executado hoje a preventiva no Painel de campo,IHM e PLC, verificando a existência de erros no módulos conforme definido na OM, segue amanha pelo sobreaviso, hoje o serviço foi interrompido para execução dos testes do OCVAP._x000a_Status: Em andamento - Indisponível_x000a_OBS: COMPRESSOR DE VENDA E INDISPONÍVEL A PARTIR DA MANHÃ (08H) DE 23/01, DEVIDO A INSPEÇÃO DE NR-13 DO P-123113E. MI IRÁ APROVEITAR ESTA PARADA PARA REALIZAR ESTA PREVENTIVA. NO ENTANTO, CONSIDERAR COMPRESSOR INDISPONÍVEL POR NR-13, DESDE 23/01 ATÉ O FINAL DE FEVEREIRO (ATIVIDADE ESTÁ CONTINUANDO AO LONGO DE FEVEREIRO). ACOMPANHAR FATOS RELEVANTES PARA SABER QUANDO ELE RETORNA (MAIS PRO FIM DO MÊS)."/>
    <m/>
    <s v="Preventiva"/>
    <s v="N/A"/>
    <m/>
    <s v="Vendas"/>
    <x v="14"/>
    <m/>
    <s v="Inspeção NR-13 do P-123113D"/>
    <d v="2019-01-23T13:00:00"/>
    <d v="2019-01-31T23:59:59"/>
    <d v="2019-01-17T18:00:00"/>
    <n v="202.9997222222155"/>
    <n v="138.99999999994179"/>
    <s v="NÃO"/>
    <x v="0"/>
    <s v="NÃO"/>
    <s v="Sem falha"/>
    <s v="Sem falha"/>
    <x v="13"/>
    <x v="28"/>
    <s v="Sem falha"/>
    <s v="9-Inspeção"/>
    <n v="341.99972222215729"/>
  </r>
  <r>
    <n v="2019"/>
    <s v="Janeiro"/>
    <s v="Automação/ Instrumentação:_x000a_OM 2018690069 - Queda por ZAHH-31231938_x000a_Hoje as 8h15 da manha ocorreu o desarme do C-3123102B por atuação do ZT-31231938B. Em analise no campo foi observado que esta atuação se deu por falha do sensor/ modulo e não por vibração real. Em analise com a equipe de Instrumentação e Automação, foi identificado que esta falha é recorrente, ja tratada nesta mesma OM, porem no sensor ZT-31231936. _x000a_Na analise do primeiro evento, o Eng Lucas observou que há uma temporização programada de 120seg no caso de  vibração, porem para o alarme de falha não há a temporização, deste modo foi questionado (ná época) esta divergência e foi orientado pela Maekawa a implementação deste delay também para o caso de falha, porem na implementação (relato desta OM) este delay foi implementado somente no ZT-936 e não em todos os pontos como deveria, deste modo como uma primeira ação com a finalidade de disponibilizar a máquina com maior confiabilidade foi definido pela implementação do delay nos demais pontos. Durante a implementação foram observados outros detalhes e oportunidades de melhorias que serão discutidos posteriormente._x000a_Outro ponto questionado pelo Eng Lucas a Maekawa é que está implementado na lógica um delay de 120seg porem a documentação relata 60seg. A Maekawa ainda não respondeu a este questionamento e o Eng Gustavo também questiona 60seg ainda estar elevado._x000a_Danilo, Por favor, conforme orientação do Gustavo devemos cobrar de imediato a Maekawa um posicionamento sobre este assunto, favor ver com  a preditiva, grato._x000a_A etapa de implementação da temporização foi concluída pela automação com apoio da instrumentação, pendente a analise dos demais itens._x000a_A com a partida do C-3123102A de imediato não houve grande distúrbios operacionais, a maquina &quot;A&quot; se encontra parada neste momento._x000a_Status: Concluído - disponível_x000a_QUEDA DO COMPRESSOR ÀS 08H15 DE 27/01 E DISPONIBILIZAÇÃO PARA OP ÀS 17H DO MESMO DIA"/>
    <m/>
    <s v="Corretiva"/>
    <s v="ZT-31231938"/>
    <s v="ZT-31231938"/>
    <s v="Propano"/>
    <x v="2"/>
    <s v="Controle e monitoração"/>
    <s v="Implementação de Delay na lógica"/>
    <d v="2019-01-27T08:15:00"/>
    <d v="2019-01-27T17:00:00"/>
    <d v="2019-01-06T17:00:00"/>
    <n v="8.7500000000582077"/>
    <n v="495.24999999994179"/>
    <s v="SIM"/>
    <x v="1"/>
    <s v="NÃO"/>
    <s v="3-Falha na Instrumentação"/>
    <s v="3.3- Sinal/Indicação/Alarme falso"/>
    <x v="2"/>
    <x v="7"/>
    <s v="6-Interferência na Produção"/>
    <s v="7-Serviço"/>
    <n v="504"/>
  </r>
  <r>
    <n v="2019"/>
    <s v="Janeiro"/>
    <s v="Automação+Instrumentação:_x000a_OE 2018741662 C-3123701B Verificar sinal espúrio TIT-901(#)_x000a_Hoje conforme combinado tivemos realização da atividade extraprogramada para equipe de instrumentação da G&amp;E para intervenção no TIT-901 pertinente ao compressor de propano B da adequação. A falha neste instrumento acarretou em dois SD neste compresso ao longo desta semana. Os TM Cainã e Rodolfo realizaram verificação em toda a malha em campo deste instrumento e identificaram bastantes anormalidades. Constatado bastante umidade no interior o cabeçote do termoelemento (PT-100), em uma das conexões internas o cabo do sensor estava encostando na carcaça. Realizado limpeza, refeito as conexões do sensor e recalibrado o transmissor de temperatura. Removidos os terminais dos cabos de ligação do TE para evitar qualquer tipo mal contato, e substituído o borne fusível que apresentava sinais de degradação. Após o reparo, realizado loop teste com a automação para garantido assim toda integridade da malha, desde o sensor no campo até a entrada do PLC, tudo funcional adequadamente. Atividade concluída com sucesso por volta das 15h00 _x000a_Status: Concluído- disponível_x000a_DUAS FALHAS: EM 14/01 (VER HORÁRIO DA QUEDA DO COMPRESSOR C-3123701B NO PI) E VER HORÁRIO DA PARTIDA DELE EM SEGUIDA._x000a_NOVA QUEDA EM 17/01 AS 12H15 E VER HORÁRIO DA PARTIDA DELE EM SEGUIDA._x000a_DEPOIS COMPRESSOR NOVAMENTE INDISPONÍVEL PARA CORRETIVA, DAS 08H ÀS 15H00 DE 19/01."/>
    <m/>
    <s v="Corretiva"/>
    <s v="TI-31237901"/>
    <s v="TI-31237901"/>
    <s v="Reciclo"/>
    <x v="18"/>
    <s v="Controle e monitoração"/>
    <s v="Reparo"/>
    <d v="2019-01-17T11:15:00"/>
    <d v="2019-01-17T11:34:00"/>
    <d v="2019-01-14T10:20:00"/>
    <n v="0.31666666665114462"/>
    <n v="72.916666666686069"/>
    <s v="NÃO"/>
    <x v="0"/>
    <s v="NÃO"/>
    <s v="3-Falha na Instrumentação"/>
    <s v="3.3- Sinal/Indicação/Alarme falso"/>
    <x v="2"/>
    <x v="7"/>
    <s v="6-Interferência na Produção"/>
    <s v="2-Reparo"/>
    <n v="73.233333333337214"/>
  </r>
  <r>
    <n v="2019"/>
    <s v="Janeiro"/>
    <s v="Automação+Instrumentação:_x000a_OE 2018741662 C-3123701B Verificar sinal espúrio TIT-901(#)_x000a_Hoje conforme combinado tivemos realização da atividade extraprogramada para equipe de instrumentação da G&amp;E para intervenção no TIT-901 pertinente ao compressor de propano B da adequação. A falha neste instrumento acarretou em dois SD neste compresso ao longo desta semana. Os TM Cainã e Rodolfo realizaram verificação em toda a malha em campo deste instrumento e identificaram bastantes anormalidades. Constatado bastante umidade no interior o cabeçote do termoelemento (PT-100), em uma das conexões internas o cabo do sensor estava encostando na carcaça. Realizado limpeza, refeito as conexões do sensor e recalibrado o transmissor de temperatura. Removidos os terminais dos cabos de ligação do TE para evitar qualquer tipo mal contato, e substituído o borne fusível que apresentava sinais de degradação. Após o reparo, realizado loop teste com a automação para garantido assim toda integridade da malha, desde o sensor no campo até a entrada do PLC, tudo funcional adequadamente. Atividade concluída com sucesso por volta das 15h00 _x000a_Status: Concluído- disponível_x000a_DUAS FALHAS: EM 14/01 (VER HORÁRIO DA QUEDA DO COMPRESSOR C-3123701B NO PI) E VER HORÁRIO DA PARTIDA DELE EM SEGUIDA._x000a_NOVA QUEDA EM 17/01 AS 12H15 E VER HORÁRIO DA PARTIDA DELE EM SEGUIDA._x000a_DEPOIS COMPRESSOR NOVAMENTE INDISPONÍVEL PARA CORRETIVA, DAS 08H ÀS 15H00 DE 19/01."/>
    <m/>
    <s v="Corretiva"/>
    <s v="TI-31237901"/>
    <s v="TI-31237901"/>
    <s v="Reciclo"/>
    <x v="18"/>
    <s v="Controle e monitoração"/>
    <s v="Reparo"/>
    <d v="2019-01-19T08:00:00"/>
    <d v="2019-01-19T19:00:00"/>
    <d v="2019-01-17T11:34:00"/>
    <n v="10.999999999883585"/>
    <n v="44.433333333407063"/>
    <s v="NÃO"/>
    <x v="0"/>
    <s v="NÃO"/>
    <s v="3-Falha na Instrumentação"/>
    <s v="3.3- Sinal/Indicação/Alarme falso"/>
    <x v="2"/>
    <x v="7"/>
    <s v="6-Interferência na Produção"/>
    <s v="2-Reparo"/>
    <n v="55.433333333290648"/>
  </r>
  <r>
    <n v="2019"/>
    <s v="Fevereiro"/>
    <s v="Bomba B-2123701A desarmou devido a indicação espúria de nível_x000a_muito baixo no V-2123702, causando breve instabilidade na unidade. "/>
    <m/>
    <s v="Corretiva"/>
    <s v="LIT V-21237060"/>
    <s v="LIT-21237060 "/>
    <s v="Bombas"/>
    <x v="86"/>
    <s v="Controle e monitoramento"/>
    <s v="Substituição de selagem de silicone para etileno glicol, realizado calibração do instrumento com verificação de cota e retorqueamento de conexões de tomadas de impulso"/>
    <d v="2019-02-01T10:25:00"/>
    <d v="2019-02-01T17:00:00"/>
    <d v="2018-01-01T00:00:00"/>
    <n v="6.5833333333139308"/>
    <n v="9514.4166666667443"/>
    <s v="SIM"/>
    <x v="1"/>
    <s v="NÃO"/>
    <s v="3-Falha na Instrumentação"/>
    <s v="3.3- Sinal/Indicação/Alarme falso"/>
    <x v="2"/>
    <x v="3"/>
    <s v="6-Interferência na Produção"/>
    <s v="7-Serviço"/>
    <n v="9521.0000000000582"/>
  </r>
  <r>
    <n v="2019"/>
    <s v="Fevereiro"/>
    <s v="B-2123101A 1° Pistão não operante - operação degradada com 1 pistão a menos"/>
    <m/>
    <s v="Corretiva planejada"/>
    <s v="B-2123101B"/>
    <s v="Desconhecido"/>
    <s v="Bombas"/>
    <x v="32"/>
    <s v="Bombas"/>
    <s v="Substituido membrana do cabeçote em falha de forma preventiva, porém o mesmo não estava danficado "/>
    <d v="2019-02-01T00:00:00"/>
    <d v="2019-02-06T10:06:00"/>
    <d v="2018-12-06T16:00:00"/>
    <n v="130.09999999991851"/>
    <n v="1352.0000000000582"/>
    <s v="NÃO"/>
    <x v="1"/>
    <s v="NÃO"/>
    <s v="6-Miscelâneas"/>
    <s v="6.1- Nenhuma causa Encontrada"/>
    <x v="12"/>
    <x v="2"/>
    <s v="4-Monitoramento Periódico da Condição"/>
    <s v="1-Substituição"/>
    <n v="1482.0999999999767"/>
  </r>
  <r>
    <n v="2019"/>
    <s v="Fevereiro"/>
    <s v="FV-21231001- Fechamento Indevido"/>
    <m/>
    <s v="Corretiva"/>
    <s v="Atuador"/>
    <s v="Oring de atuador"/>
    <s v="Válvulas"/>
    <x v="61"/>
    <s v="Miscelânea"/>
    <s v="Substituição do oring e Calibração da válvula"/>
    <d v="2019-02-02T11:12:00"/>
    <d v="2019-02-03T18:30:00"/>
    <d v="2018-11-16T16:30:00"/>
    <n v="31.300000000046566"/>
    <n v="1866.7000000000116"/>
    <s v="NÃO"/>
    <x v="0"/>
    <s v="NÃO"/>
    <s v="2-Falha de Material"/>
    <s v="2.8-Rompimento (burst)"/>
    <x v="12"/>
    <x v="2"/>
    <s v="4-Monitoramento Periódico da Condição"/>
    <s v="1-Substituição"/>
    <n v="1898.0000000000582"/>
  </r>
  <r>
    <n v="2019"/>
    <s v="Fevereiro"/>
    <s v="B-123101A - Sanar vazamento Cabeçotes - Bomba apresenta pequeno vazamento de óleo embaixo do primeiro pistão"/>
    <m/>
    <s v="Corretiva planejada"/>
    <s v="B-123101A"/>
    <s v="Aneis de vedação da tampa"/>
    <s v="Bombas"/>
    <x v="42"/>
    <s v="Bombas"/>
    <s v="Substituição de aneis"/>
    <d v="2019-02-01T00:00:00"/>
    <d v="2019-02-06T03:09:00"/>
    <d v="2018-10-23T14:19:00"/>
    <n v="123.14999999996508"/>
    <n v="2409.6833333332906"/>
    <s v="NÃO"/>
    <x v="1"/>
    <s v="NÃO"/>
    <s v="1-Falha Mecânica"/>
    <s v="1.0-Geral"/>
    <x v="12"/>
    <x v="2"/>
    <s v="4-Monitoramento Periódico da Condição"/>
    <s v="1-Substituição"/>
    <n v="2532.8333333332557"/>
  </r>
  <r>
    <n v="2019"/>
    <s v="Fevereiro"/>
    <s v="B-123101B - B-123101B que estava operando havia desarmado com alarme de travamento no disjuntor"/>
    <m/>
    <s v="Corretiva"/>
    <s v="B-123101B"/>
    <s v="Rolamento acoplamento redutor/bomba"/>
    <s v="Bombas"/>
    <x v="21"/>
    <s v="Bombas"/>
    <s v="Substituição de rolamentos acoplamento redutor/bomba"/>
    <d v="2019-02-05T20:37:00"/>
    <d v="2019-02-09T13:05:00"/>
    <d v="2018-12-11T16:30:00"/>
    <n v="88.466666666732635"/>
    <n v="1348.1166666666395"/>
    <s v="SIM"/>
    <x v="1"/>
    <s v="NÃO"/>
    <s v="2-Falha de Material"/>
    <s v="2.5-Fratura/Quebra"/>
    <x v="15"/>
    <x v="2"/>
    <s v="6-Interferência na Produção"/>
    <s v="1-Substituição"/>
    <n v="1436.5833333333721"/>
  </r>
  <r>
    <n v="2019"/>
    <s v="Fevereiro"/>
    <s v="Queda do TG-D por spread na camara 1 - termopares 16 e 17"/>
    <m/>
    <s v="Corretiva"/>
    <s v="Termopar 16 /17"/>
    <s v="Camara de combustão"/>
    <s v="TGs"/>
    <x v="15"/>
    <s v="Sistema de combustão"/>
    <s v="Limpeza de camara 1. sopragem de camaras 9 e 2 e alteração do valor de temperatura de zona primária de 1.790ºC para 1.820ºC. Realizado verificação geral de solenoides"/>
    <d v="2019-02-07T17:27:00"/>
    <d v="2019-02-09T18:00:00"/>
    <d v="2019-01-18T02:00:00"/>
    <n v="48.550000000046566"/>
    <n v="495.44999999989523"/>
    <s v="SIM"/>
    <x v="1"/>
    <s v="NÃO"/>
    <s v="5-Falha Externa"/>
    <s v="5.1-Obstrução/Bloqueio/Entupimento"/>
    <x v="14"/>
    <x v="2"/>
    <s v="6-Interferência na Produção"/>
    <s v="2-Reparo"/>
    <n v="543.99999999994179"/>
  </r>
  <r>
    <n v="2019"/>
    <s v="Fevereiro"/>
    <s v="C-UC-513401A -Temperatura alta de descarga"/>
    <m/>
    <s v="Corretiva"/>
    <s v="C-UC-513401A"/>
    <s v="Oring obturador válvula de retenção do compressor"/>
    <s v="Ar comprimido"/>
    <x v="87"/>
    <s v="Ar comprimido"/>
    <s v="Substituição de kit de vedação da válvula de retenção na preventiva OM  2018908144"/>
    <d v="2019-02-07T09:00:00"/>
    <d v="2019-02-07T15:00:00"/>
    <d v="2017-12-31T23:59:00"/>
    <n v="6"/>
    <n v="9657.016666666721"/>
    <s v="NÃO"/>
    <x v="0"/>
    <s v="NÃO"/>
    <s v="1-Falha Mecânica"/>
    <s v="1.3-Folga/Alinhamento"/>
    <x v="12"/>
    <x v="2"/>
    <s v="6-Interferência na Produção"/>
    <s v="1-Substituição"/>
    <n v="9663.016666666721"/>
  </r>
  <r>
    <n v="2019"/>
    <s v="Fevereiro"/>
    <s v="Preventiva C-UC-513401A anual "/>
    <m/>
    <s v="Preventiva"/>
    <m/>
    <m/>
    <s v="Ar comprimido"/>
    <x v="87"/>
    <s v="Ar comprimido"/>
    <s v="Preventiva anual"/>
    <d v="2019-02-07T09:00:00"/>
    <d v="2019-02-10T10:30:00"/>
    <d v="2017-12-31T23:59:00"/>
    <n v="73.5"/>
    <n v="9657.016666666721"/>
    <s v="NÃO"/>
    <x v="0"/>
    <s v="NÃO"/>
    <s v="Manutenção preventiva"/>
    <s v="Manutenção preventiva"/>
    <x v="0"/>
    <x v="24"/>
    <s v="1-Manutenção Periódica"/>
    <s v="10-Revisão geral"/>
    <n v="9730.516666666721"/>
  </r>
  <r>
    <n v="2019"/>
    <s v="Fevereiro"/>
    <s v="Preventiva de 4000 horas TG-A"/>
    <m/>
    <s v="Preventiva"/>
    <m/>
    <m/>
    <s v="TGs"/>
    <x v="17"/>
    <m/>
    <s v="Preventiva 4000 HORAS"/>
    <d v="2019-02-09T08:00:00"/>
    <d v="2019-02-18T17:00:00"/>
    <d v="2018-04-26T13:00:00"/>
    <n v="225"/>
    <n v="6931.0000000001164"/>
    <s v="NÃO"/>
    <x v="0"/>
    <s v="NÃO"/>
    <s v="Manutenção preventiva"/>
    <s v="Manutenção preventiva"/>
    <x v="0"/>
    <x v="24"/>
    <s v="1-Manutenção Periódica"/>
    <s v="10-Revisão geral"/>
    <n v="7156.0000000001164"/>
  </r>
  <r>
    <n v="2019"/>
    <s v="Fevereiro"/>
    <s v="Queda do C-123701A por alta temperatura de descarga 1EP1"/>
    <m/>
    <s v="Corretiva"/>
    <s v="Desconhecido"/>
    <s v="Desconhecido"/>
    <s v="Reciclo"/>
    <x v="1"/>
    <s v="Controle e monitoramento"/>
    <s v="Repartida do equipamento"/>
    <d v="2019-02-15T01:40:00"/>
    <d v="2019-02-15T01:58:00"/>
    <d v="2019-01-22T19:00:00"/>
    <n v="0.29999999993015081"/>
    <n v="558.66666666674428"/>
    <s v="SIM"/>
    <x v="1"/>
    <s v="NÃO"/>
    <s v="5-Falha Externa"/>
    <s v="5.3-Influências Externas diversas"/>
    <x v="2"/>
    <x v="25"/>
    <s v="6-Interferência na Produção"/>
    <s v="12-Outra"/>
    <n v="558.96666666667443"/>
  </r>
  <r>
    <n v="2019"/>
    <s v="Fevereiro"/>
    <s v="OM 2018912861 - PIT-2621301A - OCVAP II Corrigir erro de indicação._x000a_Hoje a automação com a acompanhamento da Transpetro verificaram a lógica de intertravamento do OCVAP II. Durante a verificação identificaram erro na lógica onde, seria basicamente o seguinte, qualquer falha atuará derrubando o bombeio e ficará registrada na lógica de primeiro evento, caso a falha persista após o reset o sistema será liberado para partir porem a lógica passa a ficar inibida. inclusive a parada de emergência. O PIT-2624301A estava em falha inibindo a atuação. Foi reparado o PIT pela instrumentação e liberado o bombeio. "/>
    <m/>
    <s v="Corretiva"/>
    <s v="PIT-2621301A"/>
    <s v="Instrumento"/>
    <s v="Bombas"/>
    <x v="45"/>
    <s v="Controle e monitoramento"/>
    <s v="Reparo de falha do instrumento e revisão de lógica"/>
    <d v="2019-02-12T09:00:00"/>
    <d v="2019-02-12T11:00:00"/>
    <d v="2019-01-16T18:20:00"/>
    <n v="2.0000000000582077"/>
    <n v="638.66666666662786"/>
    <s v="NÃO"/>
    <x v="1"/>
    <s v="NÃO"/>
    <s v="3-Falha na Instrumentação"/>
    <s v="3.5-Falha no Software"/>
    <x v="9"/>
    <x v="27"/>
    <s v="9-Sob Demanda"/>
    <s v="2-Reparo"/>
    <n v="640.66666666668607"/>
  </r>
  <r>
    <n v="2019"/>
    <s v="Fevereiro"/>
    <s v="OM 2019018337 - FV-21231001 - Reparar atuador da válvula  _x000a_Hoje retiramos o atuador do campo para reparo em oficina, identificamos que o oring utilizado no atuador media 2,6mm, já o original substituido 3mm (de seção) , Foi verificada o interior da camisa do atuador e constatado que há uma pequena corrosão, mas não há ponto de causar vazamento entre camaras, a provavel causa é a seção do anel de vedação substituído. Montado o atuador, instalado no campo e montada o posicionador, pendente o setup, pois a automação estava em outra atividade, Edinilson, favor solicitar a realização pela manha para não impactarmos no retorno que deve acontecer a partir das 13hs, podendo adiantar._x000a_Status: Concluído, pendente calibração."/>
    <m/>
    <s v="Corretiva planejada"/>
    <s v="FV-21231001"/>
    <s v="Oring atuador"/>
    <s v="Válvulas"/>
    <x v="61"/>
    <s v="Miscelânea"/>
    <s v="Substituição oring atuador"/>
    <d v="2019-02-13T08:00:00"/>
    <d v="2019-02-13T18:00:00"/>
    <d v="2019-02-03T18:30:00"/>
    <n v="9.9999999999417923"/>
    <n v="229.5"/>
    <s v="NÃO"/>
    <x v="0"/>
    <s v="NÃO"/>
    <s v="1-Falha Mecânica"/>
    <s v="1.1-Vazamento"/>
    <x v="12"/>
    <x v="2"/>
    <s v="4-Monitoramento Periódico da Condição"/>
    <s v="1-Substituição"/>
    <n v="239.49999999994179"/>
  </r>
  <r>
    <n v="2019"/>
    <s v="Fevereiro"/>
    <s v="OI 2019161140 GE-513201B - Falha fechamento WHRU (#)_x000a_Aberto ordem imediata para atuação no WHRU do TG-B que apresentou travamento durante as tentativas de partida para secagem da máquina. Em campo TM´s Márcio e Rodrigo verificaram que cilindro está apresentando passagem de ar entre as câmaras somente de um lado, quando do momento do fechamento acarretando no travamento consequente causando a perda na partida da máquina. Realizamos então autosetup na válvula para tentar compensar essa perda através posicionador. Foram feito dois ciclos de calibração em campo com êxito, o posicionador acabou compensando a passagem, porém será necessário planejar a remoção do cilindro para troca dos anéis de vedação em oficina. Após a intervenção foi realizada a partida da máquina de primeira, a máquina completou etapa de warmup e foi parada em seguida. Equipamento testado e liberado por volta das 21h30. Obs.: TM´s Márcio, Brazil e Rodrigo atuaram até as 21h45.    _x000a_Planejamento-Mecânica: Luís H, por gentileza emitir nota/ordem para remoção e troca dos anéis de vedação do cilindro do WHRU, caso não tenhamos os kit´s de vedação disponíveis acredito que temos um cilindro completo em estoque. Favor delinear essa nota e programar ao longo das próximas semanas, incluir nessa ordem nova o número dessa ordem CNTG como referência da falha. "/>
    <m/>
    <s v="Corretiva"/>
    <s v="WRHU"/>
    <s v="Cilindro do WHRU"/>
    <s v="TGs"/>
    <x v="13"/>
    <s v="Exaustão"/>
    <s v="Realizado auto setup da válvula - Obs: Necessário substituição de internos do cilindro do WHRU"/>
    <d v="2019-02-17T18:00:00"/>
    <d v="2019-02-17T21:20:00"/>
    <d v="2018-11-22T12:40:00"/>
    <n v="3.3333333333721384"/>
    <n v="2093.3333333332557"/>
    <s v="SIM"/>
    <x v="1"/>
    <s v="NÃO"/>
    <s v="1-Falha Mecânica"/>
    <s v="1.1-Vazamento"/>
    <x v="12"/>
    <x v="2"/>
    <s v="9-Sob Demanda"/>
    <s v="4-Ajuste"/>
    <n v="2096.6666666666279"/>
  </r>
  <r>
    <n v="2019"/>
    <s v="Fevereiro"/>
    <s v="Queda C-123101A - Falha no P-12-A-A"/>
    <m/>
    <s v="Corretiva"/>
    <s v="Desconhecido"/>
    <s v="Desconhecido"/>
    <s v="Vendas"/>
    <x v="10"/>
    <s v="Ventilador"/>
    <s v="Reconhecimento de alarme e repartida do compressor"/>
    <d v="2019-02-20T14:30:00"/>
    <d v="2019-02-20T14:45:00"/>
    <d v="2019-01-18T09:50:00"/>
    <n v="0.25000000011641532"/>
    <n v="796.66666666668607"/>
    <s v="SIM"/>
    <x v="1"/>
    <s v="NÃO"/>
    <s v="6-Miscelâneas"/>
    <s v="6.4-Desconhecidos"/>
    <x v="12"/>
    <x v="2"/>
    <s v="6-Interferência na Produção"/>
    <s v="6-Verificação"/>
    <n v="796.91666666680248"/>
  </r>
  <r>
    <n v="2019"/>
    <s v="Fevereiro"/>
    <s v="Queda sob demanda do C-3123701A durante tentativa de partida em troca de UPCGNs"/>
    <m/>
    <s v="Corretiva"/>
    <s v="Desconhecido"/>
    <s v="Desconhecido"/>
    <s v="Reciclo"/>
    <x v="0"/>
    <s v="Compressor"/>
    <s v="Reconhecimento de alarme e repartida do compressor"/>
    <d v="2019-02-24T12:00:00"/>
    <d v="2019-02-24T13:22:00"/>
    <d v="2018-06-05T13:59:00"/>
    <n v="1.3666666665812954"/>
    <n v="6334.0166666666628"/>
    <s v="SIM"/>
    <x v="1"/>
    <s v="NÃO"/>
    <s v="6-Miscelâneas"/>
    <s v="6.4-Desconhecidos"/>
    <x v="12"/>
    <x v="2"/>
    <s v="9-Sob Demanda"/>
    <s v="6-Verificação"/>
    <n v="6335.3833333332441"/>
  </r>
  <r>
    <n v="2019"/>
    <s v="Fevereiro"/>
    <s v="Segunda Queda sob demanda do C-3123701A durante tentativa de partida em troca de UPCGNs"/>
    <m/>
    <s v="Corretiva"/>
    <s v="Desconhecido"/>
    <s v="Desconhecido"/>
    <s v="Reciclo"/>
    <x v="0"/>
    <s v="Compressor"/>
    <s v="Reconhecimento de alarme e repartida do compressor"/>
    <d v="2019-02-24T13:32:00"/>
    <d v="2019-02-24T14:30:00"/>
    <d v="2019-02-24T13:22:00"/>
    <n v="0.96666666667442769"/>
    <n v="0.16666666668606922"/>
    <s v="SIM"/>
    <x v="1"/>
    <s v="NÃO"/>
    <s v="6-Miscelâneas"/>
    <s v="6.4-Desconhecidos"/>
    <x v="12"/>
    <x v="2"/>
    <s v="9-Sob Demanda"/>
    <s v="6-Verificação"/>
    <n v="1.1333333333604969"/>
  </r>
  <r>
    <n v="2019"/>
    <s v="Fevereiro"/>
    <s v="OI 2019173121 - C-123101D - Queda por atuação do RTD (#)_x000a_Após queda do compressor na noite de 19/02 com uma possível falha do RTA, hoje foi emitida ordem e PT imediata para verificação do RTD onde foiram realizados testes e identificado que o RTD estava OK, avançando na análise foi encontrada a conexão do borne de conexão do terminal do cabo do RTD com o relé com folga, sendo reapertado e normalizado a indicação do RTD. Em avanço foi elaborada a GM G&amp;E/UO-APGN/APSP/MI 2019/0008 para inibição do sinal de TRIP do RTD do motor principal. Após aprovação do SGM foi realizado com sucesso a inibição de TRIP dos RTD's do compressor C-123101D ficando ativo apenas a indicação de alarme. Esta GM abrange todos os compressores de vendas, onde será aberta uma nova ordem para inibição dos demais compressores."/>
    <m/>
    <s v="Corretiva"/>
    <s v="M-C-123101D"/>
    <s v="RTD estator"/>
    <s v="Vendas"/>
    <x v="5"/>
    <s v="Controle e monitoramento"/>
    <s v="Reaperto de borne de ligação e alteração de estratégia de intertravamento RTD - G&amp;E/UO-AGN/APSP/MI 2019/0008"/>
    <d v="2019-02-19T17:24:00"/>
    <d v="2019-02-20T17:00:00"/>
    <d v="2019-01-22T14:00:00"/>
    <n v="23.600000000093132"/>
    <n v="675.39999999990687"/>
    <s v="SIM"/>
    <x v="1"/>
    <s v="NÃO"/>
    <s v="1-Falha Mecânica"/>
    <s v="1.5-Afrouxamento"/>
    <x v="2"/>
    <x v="1"/>
    <s v="6-Interferência na Produção"/>
    <s v="3-Modificação"/>
    <n v="699"/>
  </r>
  <r>
    <n v="2019"/>
    <s v="Fevereiro"/>
    <s v="Queda do compressor por falha de comunicação do Bently Nevada , código_x000a_XA-31231-305 A  ocasionando o TRIP pr volta das 01:45 hs do dia_x000a_25/02/2019"/>
    <m/>
    <s v="Corretiva"/>
    <s v="PN-C-3123102A"/>
    <s v="Cartão BN 3500"/>
    <s v="Propano"/>
    <x v="8"/>
    <s v="Controle e monitoramento"/>
    <s v="Repartida do equipamento"/>
    <d v="2019-02-25T01:44:00"/>
    <d v="2019-02-25T02:58:00"/>
    <d v="2018-12-15T23:30:00"/>
    <n v="1.2333333333372138"/>
    <n v="1706.2333333334536"/>
    <s v="SIM"/>
    <x v="1"/>
    <s v="NÃO"/>
    <s v="6-Miscelâneas"/>
    <s v="6.4-Desconhecidos"/>
    <x v="12"/>
    <x v="2"/>
    <s v="6-Interferência na Produção"/>
    <s v="6-Verificação"/>
    <n v="1707.4666666667908"/>
  </r>
  <r>
    <n v="2019"/>
    <s v="Fevereiro"/>
    <s v="OI 2019256789 - C-123101A XS_24 Parada do compressor_x000a_Hoje pela manhã, ficamos sabendo através da PST do COTUR, sobre o trip do compressor de venda A às 21h42 de ontem por atuação da falha XS_24 que indicou na IHM. A mesma não aceitou reset no momento, então foi partido o compressor de venda C pela OP, porém durante a madrugada, foi possível resetá-la e deixar a máquina permissiva. Iniciamos atuação hoje com a automação, que identificou que a falha poderia ser causada por uma pressão de ar baixa na entrada da geradora de N2 ou por concentração de O2 acima de 50% na geradora. TM Squinca  levantou a sequência de eventos no Venda A e verificou que houve uma aumento gradual de concentração de O2 a partir das 19:14 do dia 24/02/2019. Atingindo mais de 50 as 21:19 do dia 24/02/2019. Podendo ser reconhecido depois das 22:49 por ter ficado abaixo dos 50%. Sendo assim, tudo leva a crer que estamos perdendo o último ajuste que tentamos fazer neste sistema após a perda de eficiência da membrana que já é conhecida. Amanhã iremos atuar com a instrumentação na tentativa de um novo ajuste. Compressor foi deixado disponível esta noite para a OP._x000a_"/>
    <m/>
    <s v="Corretiva"/>
    <s v="Analisador de O2"/>
    <s v="Analisador de O2"/>
    <s v="Vendas"/>
    <x v="10"/>
    <s v="Sistema de selagem do eixo"/>
    <s v="Revisão de set de controle do sistema conforme SGM"/>
    <d v="2019-02-24T21:20:00"/>
    <d v="2019-02-27T15:00:00"/>
    <d v="2019-02-20T14:45:00"/>
    <n v="65.666666666627862"/>
    <n v="102.58333333331393"/>
    <s v="SIM"/>
    <x v="1"/>
    <s v="NÃO"/>
    <s v="5-Falha Externa"/>
    <s v="5.2-Contaminação"/>
    <x v="8"/>
    <x v="3"/>
    <s v="6-Interferência na Produção"/>
    <s v="3-Modificação"/>
    <n v="168.24999999994179"/>
  </r>
  <r>
    <n v="2019"/>
    <s v="Fevereiro"/>
    <s v="OI 2019286180 - C-123101A Travamento do Booster_x000a_Ao final do dia de ontem, a OP tentou partir o venda A por orientação do Ger. Amauri, mas o booster se mostrou travado. TMs Hélvio e Bretas avaliaram em campo que realmente havia um travamento dos pistões e vazamento de ar pela válvula direcional. Assim preparamos juntos esta OM e a atividade teve início hoje pela manhã. No primeiro horário TMs foram retirar a PT porém houve atraso pois o turno da noite não conseguiu prepará-la e atividade foi liberada somente por volta das 10h. TMs identificaram falha na válvula direcional, necessitando substituição. Possuíamos uma em estoque, que foi retirada, testada em bancada e instalada. Booster voltou a funcionar perfeitamente em seguida e o compressor foi disponibilizado novamente pela OP, porém, agora uma falha no feedback da guide vane apareceu no momento da partida, impedindo a passagem do step 5 para o 6. Esta falha será tratada através de outra OM."/>
    <m/>
    <s v="Corretiva"/>
    <s v="Booster selagem"/>
    <s v="Válvula direcional do booster e pistão pneumático"/>
    <s v="Vendas"/>
    <x v="10"/>
    <s v="Sistema de selagem do eixo"/>
    <s v="Substituição de válvula direcional e 1 dos pistões de acionamento do cilindro magnético"/>
    <d v="2019-02-28T08:30:00"/>
    <d v="2019-02-28T18:30:00"/>
    <d v="2019-02-27T15:00:00"/>
    <n v="10.000000000116415"/>
    <n v="17.499999999941792"/>
    <s v="SIM"/>
    <x v="1"/>
    <s v="NÃO"/>
    <s v="1-Falha Mecânica"/>
    <s v="1.1-Vazamento"/>
    <x v="12"/>
    <x v="2"/>
    <s v="9-Sob Demanda"/>
    <s v="1-Substituição"/>
    <n v="27.500000000058208"/>
  </r>
  <r>
    <n v="2019"/>
    <s v="Fevereiro"/>
    <s v="B-2123101B - Substituir Rolamento do red"/>
    <m/>
    <s v="Intervenção por condição"/>
    <s v="B-2123101B"/>
    <s v="Rolamento acomplamento"/>
    <s v="Bombas"/>
    <x v="22"/>
    <s v="Bombas"/>
    <s v="Substituição de rolamentos"/>
    <d v="2019-02-08T11:45:00"/>
    <d v="2019-02-09T14:52:00"/>
    <d v="2018-08-31T17:00:00"/>
    <n v="27.116666666523088"/>
    <n v="3858.75"/>
    <s v="NÃO"/>
    <x v="1"/>
    <s v="NÃO"/>
    <s v="1-Falha Mecânica"/>
    <s v="2.5-Fratura/Quebra"/>
    <x v="12"/>
    <x v="2"/>
    <s v="4-Monitoramento Periódico da Condição"/>
    <s v="1-Substituição"/>
    <n v="3885.8666666665231"/>
  </r>
  <r>
    <n v="2019"/>
    <s v="Fevereiro"/>
    <s v="Preventiva Mecânica 1000H - Lavagem "/>
    <m/>
    <s v="Preventiva"/>
    <m/>
    <m/>
    <s v="TGs"/>
    <x v="13"/>
    <s v="Turbina de potência_x000a_Turbina de alta (HP)"/>
    <m/>
    <d v="2019-02-17T08:00:00"/>
    <d v="2019-02-28T18:00:00"/>
    <d v="2018-11-22T12:40:00"/>
    <n v="273.99999999994179"/>
    <n v="2083.3333333333139"/>
    <s v="NÃO"/>
    <x v="0"/>
    <s v="NÃO"/>
    <s v="Manutenção preventiva"/>
    <s v="Manutenção preventiva"/>
    <x v="0"/>
    <x v="24"/>
    <s v="1-Manutenção Periódica"/>
    <s v="10-Revisão geral"/>
    <n v="2357.3333333332557"/>
  </r>
  <r>
    <n v="2019"/>
    <s v="Fevereiro"/>
    <s v="No dia 06/02 , não foi possível a partida da Ocvap II , devido após o momento da preparação da bomba na partida da mesma os ventiladores não partirem , não entrarem em operação , indicando falha , foi verificado pelo P-7 , e o disjuntor está sem anormalidades ;"/>
    <m/>
    <s v="Corretiva planejada"/>
    <s v="Motor ventilador de selagem"/>
    <s v="Rolamento do motor"/>
    <s v="Bombas"/>
    <x v="16"/>
    <s v="Bombas"/>
    <s v="Substituição de rolamento"/>
    <d v="2019-02-06T16:30:00"/>
    <d v="2019-02-24T17:43:00"/>
    <d v="2019-01-15T18:20:00"/>
    <n v="433.21666666661622"/>
    <n v="526.16666666662786"/>
    <s v="SIM"/>
    <x v="1"/>
    <s v="NÃO"/>
    <s v="1-Falha Mecânica"/>
    <s v="1.6-Emperramento"/>
    <x v="12"/>
    <x v="2"/>
    <s v="9-Sob Demanda"/>
    <s v="1-Substituição"/>
    <n v="959.38333333324408"/>
  </r>
  <r>
    <n v="2019"/>
    <s v="Fevereiro"/>
    <s v="OI 2019176631 - B-540001C - Falha na partida"/>
    <m/>
    <s v="Corretiva"/>
    <s v="Bomba de combustível"/>
    <s v="Bomba de combustível"/>
    <s v="Bombas"/>
    <x v="39"/>
    <s v="Bombas"/>
    <s v="Substituição de bomba de combustível por sobressalente"/>
    <d v="2019-02-20T13:00:00"/>
    <d v="2019-02-20T18:30:00"/>
    <d v="2018-11-19T23:45:00"/>
    <n v="5.5000000001164153"/>
    <n v="2221.2499999998836"/>
    <s v="SIM"/>
    <x v="1"/>
    <s v="NÃO"/>
    <s v="6-Miscelâneas"/>
    <s v="6.4-Desconhecidos"/>
    <x v="12"/>
    <x v="2"/>
    <s v="9-Sob Demanda"/>
    <s v="1-Substituição"/>
    <n v="2226.75"/>
  </r>
  <r>
    <n v="2019"/>
    <s v="Janeiro"/>
    <s v="OM 2018680083 - Falha de selo B-513203"/>
    <m/>
    <s v="Corretiva planejada"/>
    <s v="B-513203"/>
    <s v="Selo mecânico"/>
    <s v="Bombas"/>
    <x v="53"/>
    <s v="Sistema de selagem do eixo"/>
    <s v="Substituição do selo"/>
    <d v="2019-01-15T08:00:00"/>
    <d v="2019-03-21T13:58:00"/>
    <d v="2018-08-24T12:00:00"/>
    <n v="1565.966666666558"/>
    <n v="3452.0000000000582"/>
    <s v="NÃO"/>
    <x v="1"/>
    <s v="NÃO"/>
    <s v="1-Falha Mecânica"/>
    <s v="1.1-Vazamento"/>
    <x v="12"/>
    <x v="2"/>
    <s v="4-Monitoramento Periódico da Condição"/>
    <s v="1-Substituição"/>
    <n v="5017.9666666666162"/>
  </r>
  <r>
    <n v="2019"/>
    <s v="Março"/>
    <s v="OI 2019307194 - C-123101E Verif. Atuação Valv Anti-Surge_x000a_Hoje tivemos também após a intervenção no venda A atuação imediata da instrumentação no compressor de venda E. Esse compressor apresentou falha na partida ontem em função de comportamento anormal na válvula anti-surge. A equipe a operação informou que válvula fechou durante o processo de partida da máquina. Em campo TM Bretas e Hélvio verificaram o cabeamento, solenoides de acionamento, posicionador, porém não foram encontradas anomalias. Foi realizado loop teste forçando a saída do PLC para habilitar a solenoides de controle no campo, feito isso, foi realizado loop teste de acionamento para abertura e fechamento através do controle manual do CCC. A válvula também respondeu adequadamente. Eng. Takahashi verificou em campo com TM´s que controle estava através do EAS(backup do CCC), a suspeita é que durante o procedimento de recirculação elaboradora e aplicado pela OP o controle dessa malha tenha ficado em manual e chaveado para EAS, foi passado o controle da malha novamente para automático. Equipamento foi entregue para operação, porém não é previsto nenhum tipo de partida ou teste nos próximos dias por conta do feriado. Acordado com coordenação partida assistida ao longo da próxima quinta-feira."/>
    <m/>
    <s v="Corretiva"/>
    <s v="PN-C-123101E"/>
    <s v="Em avaliação"/>
    <s v="Vendas"/>
    <x v="14"/>
    <s v="Controle e monitoramento"/>
    <s v="Verificação geral de válvula AS e loop test no circuito"/>
    <d v="2019-03-01T00:00:00"/>
    <d v="2019-03-01T19:00:00"/>
    <d v="2019-01-31T23:59:59"/>
    <n v="18.999999999941792"/>
    <n v="672.00027777784271"/>
    <s v="SIM"/>
    <x v="1"/>
    <s v="NÃO"/>
    <s v="6-Miscelâneas"/>
    <s v="6.4-Desconhecidos"/>
    <x v="12"/>
    <x v="29"/>
    <s v="9-Sob Demanda"/>
    <s v="6-Verificação"/>
    <n v="691.0002777777845"/>
  </r>
  <r>
    <n v="2019"/>
    <s v="Março"/>
    <s v="2018989004 - PFCEO B-123101B Overhaul da redutora"/>
    <m/>
    <s v="Intervenção por condição"/>
    <s v="Redutor B-123101B"/>
    <s v="Redutor"/>
    <s v="Bombas"/>
    <x v="21"/>
    <s v="Acionamento de acessórios"/>
    <s v="Substituição de redutor"/>
    <d v="2019-03-01T08:00:00"/>
    <d v="2019-03-02T15:27:00"/>
    <d v="2019-02-09T13:05:00"/>
    <n v="31.450000000011642"/>
    <n v="474.91666666668607"/>
    <s v="NÃO"/>
    <x v="1"/>
    <s v="NÃO"/>
    <s v="1-Falha Mecânica"/>
    <s v="1.3-Folga/Alinhamento"/>
    <x v="1"/>
    <x v="23"/>
    <s v="4-Monitoramento Periódico da Condição"/>
    <s v="1-Substituição"/>
    <n v="506.36666666669771"/>
  </r>
  <r>
    <n v="2019"/>
    <s v="Março"/>
    <s v="OI 2019340634 B-3123101B Análise de falha "/>
    <m/>
    <s v="Corretiva"/>
    <s v="B-3123101B"/>
    <s v="Vedação de haste bomba e membrana"/>
    <s v="Bombas"/>
    <x v="4"/>
    <s v="Bombas"/>
    <s v="Substituição de membrana e componentes"/>
    <d v="2019-03-01T00:00:00"/>
    <d v="2019-03-22T16:49:00"/>
    <d v="2019-01-15T09:54:00"/>
    <n v="520.81666666665114"/>
    <n v="1070.1000000000349"/>
    <s v="NÃO"/>
    <x v="1"/>
    <s v="NÃO"/>
    <s v="1-Falha Mecânica"/>
    <s v="2.8-Rompimento (burst)"/>
    <x v="12"/>
    <x v="2"/>
    <s v="6-Interferência na Produção"/>
    <s v="1-Substituição"/>
    <n v="1590.9166666666861"/>
  </r>
  <r>
    <n v="2019"/>
    <s v="Março"/>
    <s v="OI 2019392188 PIT-1231509A Comportamento Anormal (#)_x000a_Hoje por volta 14h30 foi observado pela operação eventos aleatórios com queda brusca na indicação de pressão do instrumento PIT-509 causando falha no controle de carga da máquina (slide valve) pode acarretar na queda do compressor. Dessa forma, foi gerada ordem imediata para atuação da equipe de instrumentação. A máquina foi parada por volta das 16h00 para liberação da intervenção do MI. Em campo TM´s Hélvio e Bretas realizaram verificação da integridade do cabeamento do sensor desde o campo até a remota do PLC, foram verificadas as conexões de terminais e bornes, tudo estava ok. Realizamos a verificação do reaperto das conexões para ver se havia alguma folga e também avaliado se havia alguma presença de liquido nas tomadas, nada foi encontrado. Sendo assim, o instrumento foi retirado para avaliação/calibração em oficina, aparentemente estava com parte eletrônica limpa, sem vestígios de umidade ou qualquer outro tipo de anomalia. Foi realizada sua calibração em bancada, não identificado nenhum desvio nos pontos de calibração. Em avaliação do comportamento da medição através do PI constatamos alguns picos negativos na medição. Porém nem em campo nem no laboratório encontramos nada que justifique a troca do instrumento. Assim, optamos por fazer a troca do cartão de entrada analógica do PLC que estava disponível em estoque. Para isso foi gerada reserva de uma unidade do NM 10.221.785 reserva 84773125-1. Durante a troca do cartão verificamos a incompatibilidade do mesmo, o cartão original e HART e este sobressalente não. Assim foi abortada essa etapa, devido ao tardar do horário realizamos a montagem do instrumento em campo para disponibilizar a máquina. Verificando pelo PI, mesmo com a máquina houve um pico de medição negativa, solicitamos então para a operação para fechar a tomada de impulso para verificarmos ao longo da noite se haverá algum tipo de pico com a tomada de medição fechada. Caso venha a ocorrer amanhã reavaliaremos a questão da substituição e se temos sobressalente em estoque nessa faixa de medição. Esse transmissor é fabricação da Smar e têm características de físicas construtivas diferentes dos demais instrumentos da unidade, para sua troca é necessária alteração no rearranjo da suportação e nos tubbings. Por ora, vamos seguir monitorando o comportamento do instrumento. Equipamento liberado para operação por volta das 19h20, segue parado como disponível"/>
    <m/>
    <s v="Intervenção por condição"/>
    <s v="PIT-1231509A"/>
    <s v="Em avaliação"/>
    <s v="Propano"/>
    <x v="6"/>
    <s v="Controle e monitoramento"/>
    <s v="Verificação geral de malha e instrumento com medição erronea"/>
    <d v="2019-03-04T16:00:00"/>
    <d v="2019-03-04T19:20:00"/>
    <d v="2019-01-06T19:00:00"/>
    <n v="3.3333333333721384"/>
    <n v="1365"/>
    <s v="NÃO"/>
    <x v="0"/>
    <s v="NÃO"/>
    <s v="3-Falha na Instrumentação"/>
    <s v="3.3- Sinal/Indicação/Alarme falso"/>
    <x v="1"/>
    <x v="23"/>
    <s v="4-Monitoramento Periódico da Condição"/>
    <s v="6-Verificação"/>
    <n v="1368.3333333333721"/>
  </r>
  <r>
    <n v="2019"/>
    <s v="Março"/>
    <s v="Queda C-3123102B - queda _x000a_Dado continuidade na análise de falha da queda do compressor em 08/03, equipe avaliou a documentação técnica e alarmes em campo com a confirmação do primeiro evento pelo ZAHH-31231938B sensor de vibração do motor lado acoplado a princípio um sinal espúrio porém pelo PI não ficou evidente a atuação somente pelo Log de primeiro evento. Este sensor passou por intervenção em 19 e 20/01/19, também quando ocorreu a queda do compressor por atuação dos sensores de vibração do motor. No período havia sido identificado conexões dos instrumentos invertidos como o ruído gerado entre os sensores quando desconectado por exemplo o 938B gerava ruído no 939B e o falha se repetia tanto no lado LA quanto no LOA. Todo o relato da intervenção e falha encontrada em 19 e 20/01/19 esta anexado a OM 2018690069 e a falha já segue em análise pela Mycom. Dando continuidade da análise de falha da ocorrência de 08/03/19 a equipe identificou que sensor de deslocamento axial do compressor ZI-31231935B apresentou um comportamento anormal, após parada do compressor o sensor 935B ficou indicando -21Um porém dentro do range HH 170Um e LL-404Um. Equipe avaliou que o sensor 935B mesmo o comportamento estranho na parada compressor permaneceu dentro e chegou afim de escala. Foi verificado a temporização dos sensores e todos se encontro com delay de 60 segundos, diferente A que se encontra com 120 segundos. Foram reconhecidos todos os alarmes ficando a máquina disponível. Amanhã será consolidado junto a Supervisão e Engenharia para emissão do relatório da análise de falha. Equipe sugere que seja habilitado um dataloger na próxima partida do compressor."/>
    <m/>
    <s v="Corretiva"/>
    <s v="PN-C-3123102B"/>
    <s v="ZAHH-31231938B"/>
    <s v="Propano"/>
    <x v="2"/>
    <s v="Controle e monitoramento"/>
    <s v="Reaperto de conexões e alteração de estratégia de intertravamento conforme "/>
    <d v="2019-03-08T15:40:00"/>
    <d v="2019-03-09T20:00:00"/>
    <d v="2019-01-27T17:00:00"/>
    <n v="28.333333333313931"/>
    <n v="958.66666666668607"/>
    <s v="SIM"/>
    <x v="1"/>
    <s v="NÃO"/>
    <s v="3-Falha na Instrumentação"/>
    <s v="3.3- Sinal/Indicação/Alarme falso"/>
    <x v="2"/>
    <x v="3"/>
    <s v="6-Interferência na Produção"/>
    <s v="2-Reparo"/>
    <n v="987"/>
  </r>
  <r>
    <n v="2019"/>
    <s v="Março"/>
    <s v="Lavagem TG-A 1000 horas"/>
    <m/>
    <s v="Preventiva"/>
    <m/>
    <m/>
    <s v="TGs"/>
    <x v="17"/>
    <m/>
    <m/>
    <d v="2019-03-08T17:27:00"/>
    <d v="2019-03-08T20:18:00"/>
    <d v="2018-04-26T13:00:00"/>
    <n v="2.8500000000349246"/>
    <n v="7588.4500000000116"/>
    <s v="NÃO"/>
    <x v="0"/>
    <s v="NÃO"/>
    <s v="Manutenção preventiva"/>
    <s v="Manutenção preventiva"/>
    <x v="0"/>
    <x v="24"/>
    <s v="1-Manutenção Periódica"/>
    <s v="10-Revisão geral"/>
    <n v="7591.3000000000466"/>
  </r>
  <r>
    <n v="2019"/>
    <s v="Março"/>
    <s v="OI 2019307188 - C-123101A Falha de Posição Guide Vane _x000a_Hoje conforme combinado tivemos atuação da equipe de instrumentação e automação na verificação da falha de retorno da guide vane (Vorecon) que estava impedindo a partida do venda A ao final do dia de ontem. Em campo foram verificados pela instrumentação o cabeamento, conexão hidráulica e elétrica no painel, porém nenhuma anormalidade foi identificada. Realizado teste de abertura e fechamento de 0 a 100% da válvula ZT11 o retorno de posição VEHS-1 funcional adequadamente. Em todos os testes realizados não foram constatados nenhum tipo de falha, a única ressalva informada pela equipe automação foi da realização de reset interno na lógica. Feito isso, o sistema ficou em condições normais de partida. Atividade finalizada por volta das 11h00. Equipamento liberado para partida."/>
    <m/>
    <s v="Corretiva"/>
    <s v="VORECON"/>
    <s v="ZT-11"/>
    <s v="Vendas"/>
    <x v="10"/>
    <s v="Controle e monitoramento"/>
    <s v="Verificação e ajuste de sistema de acionamento guidevane"/>
    <d v="2019-03-01T07:30:00"/>
    <d v="2019-03-01T11:00:00"/>
    <d v="2019-02-28T18:30:00"/>
    <n v="3.5000000000582077"/>
    <n v="12.999999999941792"/>
    <s v="NÃO"/>
    <x v="0"/>
    <s v="NÃO"/>
    <s v="3-Falha na Instrumentação"/>
    <s v="3.4-Fora de ajuste"/>
    <x v="12"/>
    <x v="2"/>
    <s v="4-Monitoramento Periódico da Condição"/>
    <s v="4-Ajuste"/>
    <n v="16.5"/>
  </r>
  <r>
    <n v="2019"/>
    <s v="Março"/>
    <s v="OM 2019283964 TE-16213011119B Verificar/substituir sensor (#)(PST-COTUR - Prazo 12/03)_x000a_Negociado com COTUR a antecipação dessa atividade na bomba B-1621301A do OCVAP em função da indisponibilidade do equipamento para sistema de transferência e estocagem. Esse sensor de temperatura TE-119B estava com indicação em final de escala acima de 130ºC impedindo a partida da bomba. TM´s Hélvio e Bretas verificaram a integridade do sensor, cabeamento e do termoelemento estava tudo ok. Porém ao abrir a caixa de junção CJE-1621301A foi constatado o cabo do sensor frouxo na borneira de ligação. Realizado então verificação geral nas conexões do sensor e feito reapertado geral restabelecendo a indicação de temperatura do instrumento. Após a intervenção a indicação ficou coerente com os demais sensores da máquina, temperatura em torno de 28ºC. Para restabelecer permissíveis de partida foi necessária abertura do painel da bently e realizar o reset cartão de entrada analógica, feito isso a falha normalizou na tela. Obs.: A única pendência para liberação dessa bomba é verificação da falha na gaveta do sistema elétrico que será realizada amanhã pela equipe da elétrica. Se tudo correr bem amanhã possivelmente liberamos essa bomba para operação._x000a_Status: Concluído- indisponível (Pendente intervenção da elétrica na gaveta)"/>
    <m/>
    <s v="Corretiva"/>
    <s v="TE-119B"/>
    <s v="TE-119B"/>
    <s v="Bombas"/>
    <x v="45"/>
    <s v="Controle e monitoramento"/>
    <s v="Reaperto de Realizado reaperto nas borneiras e reset no módulo do Bently Nevada, normalizado a indicação de temperatura."/>
    <d v="2019-03-03T08:00:00"/>
    <d v="2019-03-03T14:00:00"/>
    <d v="2019-02-12T11:00:00"/>
    <n v="6"/>
    <n v="453"/>
    <s v="NÃO"/>
    <x v="1"/>
    <s v="NÃO"/>
    <s v="3-Falha na Instrumentação"/>
    <s v="3.2 - Sem sinal/indicação/alarme"/>
    <x v="2"/>
    <x v="3"/>
    <s v="9-Sob Demanda"/>
    <s v="2-Reparo"/>
    <n v="459"/>
  </r>
  <r>
    <n v="2019"/>
    <s v="Março"/>
    <s v="Automação:_x000a_OI 2019404371 - GE-513201A - Alarmes ativos impedindo partida_x000a_Logo pela manhã o coordenador de operação informou que durante a noite, subiram diversos alarmes na IHM do TG-A que impedem a partida do TG. Emitida ordem e PT imediata para equipe de automação avaliar e corrigir afim de deixar o TG-A disponível para queima após a lavagem. Realizada avaliação pelo TM Danilo identificando uma falha intermitente indicando falha na controlnet onde faz o controle dos termopares 1 a 7 através do slot 0, foi identificado alguns bornes folgados onde foram reapertados e invertido o solt 0 pelo 1 para sabermos se a falha continuava no slot 0 ou passava para o slot 1. Após algum tempo voltou a apresentar a falha agora no solt 1. Em conversa com Tm Danilo e Sup. Edinilson será necessário a substituição do cartão NM 10.375.094 Módulo espec. p/CLP Allen Bradley que não temos em estoque, porém temos a RC 27059253 em andamento. Já pedido prioridade na compra ou PTM junto ao SBS junto a reserva 84799765-1. Alinhado com a operação para amanhã concluirmos a lavagem do TG-A, iremos retirar o cartão do TG-B, queimar após a lavagem e retornar com o cartão para o TG-B já que iremos realizar a desmontagem das Discharge Nozzle._x000a_Supervisor Edinilson: Favor consultar o estoque para ver se não possuímos um cartão idêntico porém com outro part number._x000a_Status: Em andamento - Indisponível"/>
    <m/>
    <s v="Corretiva"/>
    <s v="TGCP- TGA"/>
    <s v="módulo 1794 IRT8 "/>
    <s v="TGs"/>
    <x v="17"/>
    <s v="Controle e monitoramento"/>
    <s v="Substituição do cartão "/>
    <d v="2019-03-08T14:45:00"/>
    <d v="2019-03-08T17:27:00"/>
    <d v="2019-02-27T20:52:00"/>
    <n v="2.6999999998952262"/>
    <n v="209.88333333347691"/>
    <s v="NÃO"/>
    <x v="0"/>
    <s v="NÃO"/>
    <s v="3-Falha na Instrumentação"/>
    <s v="3.1-Falha de Controle"/>
    <x v="12"/>
    <x v="2"/>
    <s v="1-Manutenção Periódica"/>
    <s v="1-Substituição"/>
    <n v="212.58333333337214"/>
  </r>
  <r>
    <n v="2019"/>
    <s v="Março"/>
    <s v="OI 2019719255 - C-3123102A - Falha no Bently Nevada (#)_x000a_Por volta das 09:50h fomos acionados pelo coordenador de operação informando a queda do compressor C-3123102A por falha no Bently Nevada. Em avaliação inicial pelo TM Danilo identificou uma falha espúria de perda de comunicação do Bently Nevada voltando a normalidade logo na sequência. Com a indisponibilidade do compressor B devido a implementação da lógica de votação e a dúvida se repetiria a falha de comunicação do compressor A, foi emitida ordem imediata e atuado em paralelo com o TM Danilo na verificação do Bently para identificar o motivo da perda de comunição. Foi realizado a verificação da fixação dos cabos do Bently sendo identificados alguns bornes folgados tanto no Bently como também nos cartões de entrada analógica, assim sendo entregue o compressor para operação por volta das 11:20h. Realizado a primeira partida sem sucesso, operação suspeitou de alguma falha na slide valve do primeiro estágio, porém a própria operação realizou testes descartando anormalidades na operação da slide. Realizado a segunda partida com sucesso as 12:48h."/>
    <m/>
    <s v="Corretiva"/>
    <s v="RACK 3500"/>
    <s v="Bornes"/>
    <s v="Propano"/>
    <x v="8"/>
    <s v="Controle e monitoramento"/>
    <s v="Verificação do sistema e reaperto de bornes folgados"/>
    <d v="2019-03-23T09:50:00"/>
    <d v="2019-03-23T11:20:00"/>
    <d v="2019-03-17T17:30:00"/>
    <n v="1.5"/>
    <n v="136.33333333331393"/>
    <s v="SIM"/>
    <x v="1"/>
    <s v="NÃO"/>
    <s v="1-Falha Mecânica"/>
    <s v="1.5-Afrouxamento"/>
    <x v="2"/>
    <x v="1"/>
    <s v="6-Interferência na Produção"/>
    <s v="2-Reparo"/>
    <n v="137.83333333331393"/>
  </r>
  <r>
    <n v="2019"/>
    <s v="Março"/>
    <s v="Hoje conforme combinado tivemos atuação da equipe de instrumentação no TE-413(temperatura do mancal do vorecon lado LA) que causou a queda do compressor ontem devido sinal espúrio. Os TM´s Adilson e Menezes, realizaram verificação geral em toda malha deste instrumento desde o sensor(RTD), cabeamento, caixa de junção, barreira, fusível até borne de entrada do cartão da bently. A princípio nenhuma anormalidade foi identificada, como este sensor é duplo optamos por trocar o sensor por seu par reserva e acompanhar a ocorrência de alguma anormalidade. Assim, por volta das 14h00 houve novamente oscilação na indicação da temperatura com máquina parada, com isso, foi feito novo teste desta vez trocamos os cabos dos sensores TE-413 para TE- 415 que estava ok. Assim, identificamos que o problema era na eletrônica da barreira intrínseca que estava causando oscilação no sinal do sensor para o bently, a mesma foi substituída por sobressalente nova disponível em laboratório. Após a troca a indicação do sensor normalizou ficaram coerente com as demais indicações de temperatura do mancal. Atividade finalizada por volta das 19h30. Equipamento ficou disponível para operação. Acordamos com COTUR que eles irão acompanhar ao longo da noite e amanhã a máquina deve entrar em operação para parar o venda B em atendimento ao rodízio de maquinas. Obs.: TMs Adilson e Menezes atuaram até as 19h30"/>
    <m/>
    <s v="Corretiva"/>
    <s v="TE-413"/>
    <s v="Barreira intríseca"/>
    <s v="Vendas"/>
    <x v="14"/>
    <s v="Controle e monitoramento"/>
    <s v="Substituição de barreira intrinseca"/>
    <d v="2019-03-16T13:51:00"/>
    <d v="2019-03-17T19:30:00"/>
    <d v="2019-03-01T19:00:00"/>
    <n v="29.650000000081491"/>
    <n v="354.84999999997672"/>
    <s v="SIM"/>
    <x v="1"/>
    <s v="NÃO"/>
    <s v="3-Falha na Instrumentação"/>
    <s v="3.2 - Sem sinal/indicação/alarme"/>
    <x v="12"/>
    <x v="2"/>
    <s v="6-Interferência na Produção"/>
    <s v="1-Substituição"/>
    <n v="384.50000000005821"/>
  </r>
  <r>
    <n v="2019"/>
    <s v="Março"/>
    <s v="OI 2019588521 C-3123102A - Vazamento Tubbing Slide 1º Estágio (#) (PST-COTUR - Prazo 17/03-Concluído)_x000a_Fomos informados pelo COTUR por volta das 21h00 de ontem da parada do compressor propano C-3123102A devido identificação de vazamento de óleo na região inferior do compressor. Assim, foi colocado o compressor B em operação para intervenção imediata da MI ao longo do dia. Logo pela manhã foi realizada avaliação em campo pelo TM Menezes constatamos que o ponto de vazamento foi em um dos tubbings da linha da slide válve do 1º estágio que rompeu devido ao atrito com estrutura de suportação do compressor causando esse vazamento. Emitido ordem imediata para intervenção da instrumentação, atividade foi liberada por volta das 13h30 devido a necessidade de despressurização da máquina e aplicação do libra. Foi removido o tubbing danificado aproximadamente 2,5m, e verificado pequeno furo na lateral dele. A princípio suspeitávamos que esse tubbing por ser sistema hidráulico poderia ter um schedule diferente, mas na remoção verificamos que se tratava de tubbing com schedule padrão. Como tínhamos material disponível em estoque optamos por refazer todo trecho já deslocando o tubbing na montagem o mesmo para fora da região de contato com a estrutura de suportação. Para isto foi emitida a reserva 85194077-1 de uma unidade do NM 10.003.897 -Tubbing de 1/2&quot; Inox. Em seguida trecho novo foi montado em campo, conferido o travamento da anilha e aplicado torque nas conexões. Atividade finalizada por volta das 17h30. "/>
    <m/>
    <s v="Intervenção por condição"/>
    <s v="Tubing controle slide"/>
    <s v="Tubing"/>
    <s v="Propano"/>
    <x v="8"/>
    <s v="Acionamento de acessórios"/>
    <s v="Substituição do tubing"/>
    <d v="2019-03-16T19:51:00"/>
    <d v="2019-03-17T17:30:00"/>
    <d v="2019-02-25T02:58:00"/>
    <n v="21.650000000023283"/>
    <n v="472.88333333318587"/>
    <s v="NÃO"/>
    <x v="0"/>
    <s v="NÃO"/>
    <s v="2-Falha de Material"/>
    <s v="2.4-Desgaste"/>
    <x v="2"/>
    <x v="3"/>
    <s v="3-Inspeção"/>
    <s v="1-Substituição"/>
    <n v="494.53333333320916"/>
  </r>
  <r>
    <n v="2019"/>
    <s v="Março"/>
    <s v="OI 2019861090 - GE-513201D Shutdown por F&amp;G Casota_x000a_29/03 Nesta madrugada, às 3h30, MI foi acionada pelo COTUR com a informação de ocorrência de shutdown do TG-D às 02h40, ocasionado por trip do sistema de fogo e gás da casota, sem possibilidade de reset. Mobilizado de imediato TM Squinca para avaliação da lógica na tentativa de identificar de onde vinha a falha. Identificamos que todos os alarmos possíveis neste sistema haviam subido, como fogo detectado, gás detectado, falha e a princípio suspeitamos de dois cartões que poderiam estar em falha. Foi feito teste nos cartões e descobrimos que eles não eram os causadores. Foi verificado a origem dos sinais que chegam a estes cartões e descoberto um fusível queimado. O mesmo foi substituído pelo TM Squinca e queimou novamente. Mobilizamos então o TM Marcelão para avaliar, por volta das 04h30. TM verificou o painel mais à direta da casota do TG-D, que possui uma lógica de relés. Este painel recebe todo o cabeamento dos sensores de fogo e gás. Lá encontramos mais um fusível queimado, que foi substituído, normalizando a condição do TG-D e liberando a partida, que veio a ser mal sucedida novamente por deslocamento axial excessivo na gearbox, tratada através da OI 2019862547. Ao longo do dia, equipe de engenharia analisou a causa da falha, mas ainda não chegamos numa conclusão robusta. O que se descobriu é que não só os sensores de F&amp;G da casota passam por este fusível que falhou, mas também os sensores de F&amp;G do hood, inviabilizando uma possível verificação física de cada um com a máquina rodando. Como o TG-D permanecerá operando neste final de semana, deverá ser traçada uma estratégia de intervenção por oportunidade ou rodízio, ainda a ser definida pela Engenharia/Grandes Máquinas."/>
    <m/>
    <s v="Corretiva"/>
    <s v="TGCP- TGD"/>
    <s v="Desconhecido"/>
    <s v="TGs"/>
    <x v="15"/>
    <s v="Painel elétrico"/>
    <s v="Substituição de fusível danificado do painel"/>
    <d v="2019-03-29T02:43:00"/>
    <d v="2019-03-29T09:47:00"/>
    <d v="2019-02-09T18:00:00"/>
    <n v="7.0666666666511446"/>
    <n v="1136.7166666666162"/>
    <s v="SIM"/>
    <x v="1"/>
    <s v="NÃO"/>
    <s v="4-Falha Elétrica"/>
    <s v="4.1-Curto Circuito"/>
    <x v="1"/>
    <x v="23"/>
    <s v="6-Interferência na Produção"/>
    <s v="1-Substituição"/>
    <n v="1143.7833333332674"/>
  </r>
  <r>
    <n v="2019"/>
    <s v="Março"/>
    <s v="OI 2019862406 - GE-513201A Falha de Partida na Sequência do WHRU (#)_x000a_29/03 Na tentativa de partir o TG-A após queda do TG-D, OP enfrentou dificuldade ao não completar a sequência de abertura e fechamento do WHRU. Na primeira tentativa, foi relatado que o WHRU abriu normalmente porém ao tentar fechar. parou em 17% de fechamento. Foi tentada mais uma partida, parando em 90%. Avaliando em campo uma terceira tentativa (tentativas sucessivas foram realizadas pois entendemos não haver riscos à máquina, já que esta etapa do WHRU é bem no início da sequência de partida), novamente o mesmo parou em 90% e suspeitamos de vazamento de ar no sistema de acionamento do pistão. Mobilizamos então TM Martins que partiu para uma tentativa de auto setup do posicionador, nossa primeira possibilidade de resolver o problema rapidamente. E tivemos sucesso. A partida do TG-A ocorreu sem anormalidades na seguida."/>
    <m/>
    <s v="Corretiva"/>
    <s v="Damper"/>
    <s v="Posicionador"/>
    <s v="TGs"/>
    <x v="17"/>
    <s v="Exaustão"/>
    <s v="Realização de auto setup do controlador"/>
    <d v="2019-03-29T03:00:00"/>
    <d v="2019-03-29T05:41:00"/>
    <d v="2019-03-22T19:00:00"/>
    <n v="2.6833333333488554"/>
    <n v="152.00000000005821"/>
    <s v="SIM"/>
    <x v="1"/>
    <s v="NÃO"/>
    <s v="3-Falha na Instrumentação"/>
    <s v="3.1-Falha de Controle"/>
    <x v="1"/>
    <x v="23"/>
    <s v="9-Sob Demanda"/>
    <s v="4-Ajuste"/>
    <n v="154.68333333340706"/>
  </r>
  <r>
    <n v="2019"/>
    <s v="Março"/>
    <s v="OI 2019632689 GE-513201A -Trocar Válvulas Meetering Central x Secundária _x000a_Realizada a inversão entre as metering central e secundária. Ao tentar realizar o stroke test, verificou-se que a máquina estava em shutdown, condição que não permite realizar os testes. Necessário realizar o contorno de alguns pontos na lógica para permitir o teste, então ficou alinhado com o líder realizar o stroke test quando a máquina for deslibrada, em 22/03. Equipe de caldeiraria estendeu as 19:20h para a instalação da meetering porém devido ao tardar do horário não foi possível concluir o torqueamento de todos os estojos ficando todos paertados em condição segura. Porém deverá ser retornado amanhã para  concluir o torqueamento, reinstalação do piso gradeado e testes nas válvulas meetering."/>
    <m/>
    <s v="Corretiva planejada"/>
    <s v="metering Secundária"/>
    <s v="metering Secundária"/>
    <s v="TGs"/>
    <x v="17"/>
    <s v="Sistema de combustível"/>
    <s v="Inversão de posição de válvulas central / secundária"/>
    <d v="2019-03-21T13:00:00"/>
    <d v="2019-03-22T19:00:00"/>
    <d v="2019-03-08T17:27:00"/>
    <n v="30"/>
    <n v="307.54999999998836"/>
    <s v="NÃO"/>
    <x v="0"/>
    <s v="NÃO"/>
    <s v="1-Falha Mecânica"/>
    <s v="1.6-Emperramento"/>
    <x v="2"/>
    <x v="1"/>
    <s v="6-Interferência na Produção"/>
    <s v="1-Substituição"/>
    <n v="337.54999999998836"/>
  </r>
  <r>
    <n v="2019"/>
    <s v="Março"/>
    <s v="OM 2019414469 - GE-513201B - Inspecionar discharge Nozzle"/>
    <m/>
    <s v="Preventiva"/>
    <s v="Secção quente GG"/>
    <m/>
    <s v="TGs"/>
    <x v="13"/>
    <s v="Sistema de combustão"/>
    <s v="Inspeção preventiva recomendação GT 33000 horas"/>
    <d v="2019-03-25T13:00:00"/>
    <d v="2019-03-31T18:30:00"/>
    <d v="2018-11-22T12:40:00"/>
    <n v="149.50000000011642"/>
    <n v="2952.3333333331975"/>
    <s v="NÃO"/>
    <x v="0"/>
    <s v="NÃO"/>
    <s v="Manutenção preventiva"/>
    <s v="Manutenção preventiva"/>
    <x v="0"/>
    <x v="24"/>
    <s v="10-Outros"/>
    <s v="9-Inspeção"/>
    <n v="3101.8333333333139"/>
  </r>
  <r>
    <n v="2019"/>
    <s v="Abril"/>
    <s v="GE-513201B Troca Sensores da PT_x000a_Hoje conforme combinado foi realizado verificação geral nos sensores substituídos pela equipe de instrumentação com apoio da Siemens. Foram verificados os sensores 99GGNL1-OK, 99GGNL2- OK, 99GGNH1-OK, 99GGNH2-OK. Identificamos desvio no ajuste dos sensores 39PT-A e 39PT-B que foram instalados com valor de tensão em 9,06V e após a recomposição das tampas da PT o sensores estão indicando 10,7V. Amanhã vamos avaliar junto Lucas e equipe da Siemens o impacto dessa diferença dos sensores após a instalação das tampas, a equipe da Siemens informou que esse desvio acontece em unidades offshore, neste casos eles ajustam offsite direto pelo rack da bently para correção deste valor. Devido ao tardar do horário ficou para amanhã a verificação dos sensores 99PT-01/99PT-02. Em conversa com Silvio e Martins eles informaram que é possível concluir essas atividades no período da manhã para liberarmos a desmontagem dos andaimes da PT após o horário do almoço. Na parte da tarde está previsto verificar loo test da  METERING VALVE HP6 com apoio da Siemens juntamente com Verificar transmissores de pressão 63GG305-1 e 63GG305-2 solicitados pelo Eng.Lucas._x000a__x000a_02/04 - Hoje foi dado prosseguimento na verificação dos sensores da PT pela instrumentação com apoio da Siemens. Foram verificados os cartões de entrada dos sensores de velocidade, e feitos testes funcional para confrontar os valores de indicação na IHM dos sensores 99PT1/ 99PT2, simulada frequência no campo e visto faixa de calibração na IHM  0 a 6000 rpm constatado que existe uma lógica de fator de correção. Foi bastante produtivo este teste para aprendizagem dos TM´s, ambos sensores estão ok. Em relação a diferença de tensão verificado nos sensores de vibração 39PT-A / 39PT-B em avaliação junto ao Eng. Lucas e Gerente Flaviano optamos por não mexer nesses valores, será realizado partida da máquina para ver o comportamento dos instrumentos e se for o caso será realizado de OFFSET diretamente no cartão do Bently. Foram realizados também a calibração dos PIT´s PT-5132647(63GG305-1), PT-5132647(63GG305-2). Realizado teste funcional tanto na HP-6 quanto na VIGV, ambas também com comportamento normal. Removidos após a finalização da intervenção da instrumentação pela equipe de andaime a estrutura de cobertura da montada acima da PT, pau de carga, bancadas e andaime de acesso utilizados na nessa intervenção. A única pendência foi a recomposição do telhado da gear box que será montado amanhã no primeiro horário pela equipe de caldeiraria. A máquina foi disponibilizada para operação no final do dia. _x000a__x000a_05/04 - Após coletar informações com os executante, em 04/04 foi informado que houve necessidade de desligamento dos sensores 99PT1/ 99PT2 de velocidade da PT para realização de mais testes além dos previstos pela SIEMENS e que após esses testes, onde havia a suspeita dos sensores não terem sido religados. Ao avaliar em campo foi confirmado que realmente os sensores estavam desligados. Após religar os sensores 99PT1/ 99PT2 em campo a máquina partiu de primeira sem anormalidades as 09:55h e parado as 11:36h."/>
    <m/>
    <s v="Corretiva planejada"/>
    <s v="VE-5132603A (39PTNEX)"/>
    <s v="Cabo de extensão dos sensores"/>
    <s v="TGs"/>
    <x v="13"/>
    <s v="Controle e monitoramento"/>
    <s v="Conforme descrito na atuação, foram realizada a substituição dos sensores e cabos que estavam degradados por componentes novos"/>
    <d v="2019-04-04T18:01:00"/>
    <d v="2019-04-05T09:55:00"/>
    <d v="2019-03-31T18:30:00"/>
    <n v="15.899999999965075"/>
    <n v="95.516666666662786"/>
    <s v="NÃO"/>
    <x v="0"/>
    <s v="NÃO"/>
    <s v="2-Falha de Material"/>
    <s v="2.7-Sobreaquecimento"/>
    <x v="2"/>
    <x v="3"/>
    <s v="8-Manutenção Corretiva"/>
    <s v="1-Substituição"/>
    <n v="111.41666666662786"/>
  </r>
  <r>
    <n v="2019"/>
    <s v="Abril"/>
    <s v="GE-513201B Inspecionar discharge Nozzle_x000a_Hoje foi dado prosseguimento na atividade de recomposição das peças da discharge noozle pela mecânica. Foram montados todos os injetores, centrais, mangueiras e tubulações. Amanhã será desmontado o pau de carga e as bancadas externa. TM´s Sergio informou que vai realizar no primeiro horário mais inspeção e check list para garantir que não houve nenhum desvio na montagem devido ao período da noite a iluminação estar prejudicada no interior do hood. Essa avaliação não deve atrapalhar a intervenção pela equipe de andaime. Aoki, favor enviar as fotos da Discharge nozzle para o Gustavo e alinhar com o Luís programar para a próxima semana a elaboração do relatório da falha._x000a__x000a_02/04 - Hoje conforme programado foi realizado pelo TM Sérgio check-list geral em todo o serviço realizado. Foram verificadas todas as conexões, mangueiras, não foi encontrado nenhuma anormalidade dentro do Hood. _x000a_Em seguida a equipe de andaime realizou a desmontagem do pau de carga juntamente com a remoção das duas bancadas externas. As fotos retiradas das peças foram repassadas para o Coordenador Gustavo_x000a__x000a_03/04 - Após a finalização da atividade na guilhotina pela equipe de mecânica, foi removido o libra da máquina pela operação e realizado o check list de partida da máquina pelas equipes da OP e MI. Participaram do Check list operadores Backer, Fábio, pela MI (TMs Brazil, Davi e Sugahara) validado pelo Líder Nilson e Cotur Caio. Após a verificação em campo foi habilitado o data logger para partida da máquina. Por volta das 18h00 foram realizadas duas tentativas de partida sem sucesso, ambas com mesmo indicativo &quot;falha de ignição&quot; nas câmaras 6, 7 e 9 (TE´s  8,9,10,13,14). Devido ao tardar do horário optamos por não realizar uma nova partida. Será necessário amanhã intervenção para limpeza nas tochas pela mecânica, para isso será criada uma ordem imediata especifica."/>
    <m/>
    <s v="Preventiva"/>
    <s v="Câmaras de combustão"/>
    <s v="Suport frame das câmaras"/>
    <s v="TGs"/>
    <x v="13"/>
    <s v="Sistema de combustão"/>
    <s v="Essa atividade foi de inspeção dos bocais de descarga dos combustores do TG-B, devido ao horímetro elevado de operação (33kh), baseado na recomendação do GT de exetnsão de midlife e também nas falhas que haviam sido observadas no TG-A.J3"/>
    <d v="2019-04-01T00:00:00"/>
    <d v="2019-04-04T18:00:00"/>
    <d v="2019-04-04T15:00:00"/>
    <n v="90"/>
    <n v="-87"/>
    <s v="NÃO"/>
    <x v="0"/>
    <s v="NÃO"/>
    <s v="2-Falha de Material"/>
    <s v="2.4-Desgaste"/>
    <x v="1"/>
    <x v="2"/>
    <s v="4-Monitoramento Periódico da Condição"/>
    <s v="9-Inspeção"/>
    <n v="3"/>
  </r>
  <r>
    <n v="2019"/>
    <s v="Abril"/>
    <s v="Hoje conforme programado foi realizada a abertura da guilhotina para fechamento da tampa, quando do final do curso identificamos a necessidade de ajustar o sensor de posição, o mesmo estava fora deixando a guilhotina um pouco fora de posição acarretando no impedimento no fechamento da tampa. Assim, foi necessário a remoção do suporte para oficina para realização oblongo nas furações deixando o suporte na posição correta, após isso o suporte foi reinstalado e fixado o sensor. Em novo teste a guilhotina ficou na posição correta, no entanto, quando do fechamento da tampa foi constatado não estava assentando. Devido ao tardar do horário e necessidade do uso de caminhão munck para remoção para ajuste no pipe shop pela caldeiraria acordamos de fazer essa atividade amanhã no primeiro horário. _x000a_OBS.: Ao final do dia guilhotina foi fechada novamente para deixar a máquina em condição de partida sem o WHRU. _x000a__x000a_03/04 - Hoje conforme combinado foi realizado pela equipe de caldeiraria e movimentação de carga a remoção da tampa da guilhotina do campo para desbaste das laterais no pipeshop. Foi feito o reparo na tampa e reinstalado o no campo, porém quando da abertura da guilhotina pela equipe de mecânica a mesma não estava parando no ponto correto impedindo novamente o fechamento do tampa. Os TM´s Brazil e Davi atuaram ajustando os trilhos laterais para dar mais mobilidade durante as movimentações. Feito isso, a guilhotina subiu totalmente. Na sequência foi necessário confeccionar uma manta para vedar corretamente a tampa da guilhotina. Finalizada atividade com fechamento dos parafusos o equipamento foi liberado por volta das 17h00."/>
    <m/>
    <s v="Preventiva"/>
    <s v="Tampa da guilhotina do WHRU"/>
    <s v="Tampa"/>
    <s v="TGs"/>
    <x v="13"/>
    <s v="Exaustão"/>
    <s v="A tampa empenada foi removida para o pipe-shop e tratada de forma a remover o empenamento"/>
    <d v="2019-04-01T00:00:00"/>
    <d v="2019-04-03T17:00:00"/>
    <d v="2019-03-31T18:30:00"/>
    <n v="65.000000000058208"/>
    <n v="5.4999999999417923"/>
    <s v="NÃO"/>
    <x v="0"/>
    <s v="NÃO"/>
    <s v="1-Falha Mecânica"/>
    <s v="1.4-Deformação"/>
    <x v="12"/>
    <x v="2"/>
    <s v="7-Observação Casual"/>
    <s v="4-Ajuste"/>
    <n v="70.5"/>
  </r>
  <r>
    <n v="2019"/>
    <s v="Abril"/>
    <s v="GE-513201B Falha de Ignição_x000a_Realizada atividade imediata para equipe de mecânica atuar a na limpeza das tochas do TG-B. TMs Davi e Brazil realizaram a remoção tanto das tochas 6,7 e 9 quanto das mangueiras para limpeza em oficina. Durante o processo de limpeza foi identificado a presença de uma espécie de carbonato granulado, material este bem diferente dos resquícios de fuligem embranquecida que estamos acostumados a encontrar em limpezas anteriores. Esse material foi coletado pelo Eng. Lucas com intuito de enviarmos para análise em laboratório externo. Feito a limpeza em oficina as peças foram recompostas no campo liberando a máquina para partir por volta das 15h00. Após a remoção do libra pela operação foi realizada partida na máquina com sucesso, a mesma passou as etapas de ignição das câmaras de forma normal, porém quando do momento da aceleração para deslocamento da PT a máquina veio a cair por SD com indicativo que não houve descolamento da PT (rotação zerada) em ambos os sensores 99PT1/ 99PT2. No entanto, em verificação em campo pela equipe de instrumentação verificamos a PT estava girando, o que indica que falha é nos sensores de velocidade. Devido ao tardar do horário acordamos junto a COTUR para deixar máquina librada para intervenção de verificação dos sensores amanhã no primeiro horário. "/>
    <s v="sim"/>
    <s v="Corretiva"/>
    <s v="Ignitores (tocha) 6, 7 e 9"/>
    <s v="Injetor da tocha"/>
    <s v="TGs"/>
    <x v="13"/>
    <s v="Sistema de combustão"/>
    <s v="Removidos os injetores para limpeza em bancada e reinstalação após limpeza"/>
    <d v="2019-04-04T00:58:00"/>
    <d v="2019-04-04T15:00:00"/>
    <d v="2019-02-17T21:20:00"/>
    <n v="14.033333333325572"/>
    <n v="1083.6333333333023"/>
    <s v="SIM"/>
    <x v="1"/>
    <s v="NÃO"/>
    <s v="5-Falha Externa"/>
    <s v="5.1-Obstrução/Bloqueio/Entupimento"/>
    <x v="1"/>
    <x v="2"/>
    <s v="9-Sob Demanda"/>
    <s v="7-Serviço"/>
    <n v="1097.6666666666279"/>
  </r>
  <r>
    <n v="2019"/>
    <s v="Abril"/>
    <s v="GE-513201D-Análise de Falha SD TG-D_x000a_Realizada a inspeção das botoeiras de emergência localizadas em cada lado do hood como previsto. A botoeira do lado direito (para que observa a partida da casota do TG-D) estava em bom estado, com sua vedação íntegra. Porém a botoeira do lado esquerdo estava com muita água internamente, cerca de 1/3 da sua altura. A mesma foi secada. Observamos ainda que a vedação da tampa da botoeira estava totalmente ressecada, sem condições de vedar mais nada. A mesma foi removida e iremos aplicar fita para vedação. Verificamos também a caixa de ligação, localizada logo abaixo da botoeira e ela estava em bom estado. Esta caixa já tinha a fita aplicada para ajudar na vedação, sendo necessário removê-la para abrir (iremos recompor também). Equipe então partiu para realizar os testes de isolação. A botoeira estava OK e as conexões na caixa também, porém o cabo de cerca de 1m que conecta a botoeira na caixa estava com valores muito ruins de isolação, necessitando substituição. Decidimos então em conjunto com o COTUR, por volta das 11h00, por prosseguir na corretiva no TG-D ao longo do dia e realizar partida de outro TG para iniciar o retorno da planta. Mobilizamos TM Márcio para apoiar a elétrica nesta atividade no período da tarde. Foi identificado o cabo necessário nas bobinas de sobra do projeto ASA entre os prédios K-08 e K-09. Refeito então o cabeamento, com sucesso. Foi necessário remover a massa de selagem dos conectores Ex do cabo, em oficina. Realizados diversos testes com a botoeira para nos certificarmos de que ela estava atuando normalmente, estando tudo OK. Refeita a vedação das duas botoeiras e duas caixas de passagem, dos dois lados do hood. Como não havia torofita na ferramentaria, foi aplicado silicone para vedar, mas TM Márcio irá solicitar ao Sup. Thomas e Sup. Antonino a compra de torofita na segunda para melhorar a vedação. Ao final da atividade, chegamos à conclusão de que a causa raiz que ocasionou a queda do TG-D ocorrida na madrugada de 29/03 foi a falha na vedação da botoeira do lado esquerdo do hood. Um fato que chama a atenção é a condição péssima que esta vedação estava somente neste lado, sendo que do outro lado do hood ela estava totalmente íntegra. Considerando que o calor proveniente do hood deve ser aproximadamente igual para os dois lados, temos o palpite de que o lado esquerdo recebe mais insolação que o direito, o que pode ter causado esta deterioração acentuada. Recomendamos agora a abrangência para as demais máquinas conforme oportunidade (ou preventiva). TG-D foi liberado para a OP por volta das 16h30, foi partido com sucesso ainda no turno do dia e colocado para operar em central enquanto aguardamos o retorno de PMXL-1."/>
    <m/>
    <s v="Corretiva planejada"/>
    <s v="YSS-5132603A (86GT2)"/>
    <s v="Vedação da carcaça da botoeira"/>
    <s v="TGs"/>
    <x v="15"/>
    <s v="Controle e monitoramento"/>
    <s v="Foi realizado inspeção na botoeira e identificado água em seu interior e sue vedação comprometida. Indeitificado também cabeamento ligado a essa botoeira também com baixa isolação. Foi limpa e seca a botoeira e refeita a vedação paliativamente e substituido também o trecho de cabo com baixa isolação."/>
    <d v="2019-04-13T08:00:00"/>
    <d v="2019-04-13T18:00:00"/>
    <d v="2019-03-29T09:47:00"/>
    <n v="9.9999999999417923"/>
    <n v="358.21666666679084"/>
    <s v="NÃO"/>
    <x v="0"/>
    <s v="NÃO"/>
    <s v="4-Falha Elétrica"/>
    <s v="4.1-Curto Circuito"/>
    <x v="2"/>
    <x v="1"/>
    <s v="6-Interferência na Produção"/>
    <s v="2-Reparo"/>
    <n v="368.21666666673264"/>
  </r>
  <r>
    <n v="2019"/>
    <s v="Abril"/>
    <s v="TG-A - Falha no whru_x000a_18/04 - Verificado o circuito pneumático do Whru e identificado que o posicionador da válvula de acionamento estava travada. Retirada e levada para bancada. Decidido pelo Coordenador o não fechamento da guilhotina, pois o TGB se encontra disponível._x000a__x000a_19/04 - Substituído o controlador/posicionador e na realização de testes, também identificou que o pistão está em falha. O pistão será substituído na segunda-feira devido ao apoio do andaime _x000a__x000a_20/04 - Devido a falha apresentada no acionamento do Whru durante os testes no dia 18/04, foi identificado anormalidade no cilindro pneumático necessitando ser substituído. Ajustada a OM e negociada a substituição junto a operação de forma extra programada de forma a deixar o TG-A disponível com o whru operacional. Foi realizada a montagem do pau de carga, realizada a substituído o cilindro pneumático por sobressalente, testado o funcionamento e liberado para a operação. Pendente a desmontagem do pau de carga._x000a__x000a_24/04 - Removido pau de carga e realizada a partida do TG-A com sucesso por volta das 11:24h e passado para premix na sequência. Logo após a partir gerou alarme em dois sensores de vibração 1 da GG 39GGI / VE-5132600A (será tratado em uma outra oportunidade de parada do TG-A OM 2019866115) e outro da PT 39PTNEX / VE-5132603A (será tratado na substituição dos sensores da PT) vindo a estabilizar na sequência, estes dois sensores já estão mapeados pela equipe de Grandes Máquinas."/>
    <m/>
    <s v="Preventiva"/>
    <s v="Pistão de acionamento do WHRU"/>
    <s v="Camisa do pistão"/>
    <s v="TGs"/>
    <x v="17"/>
    <s v="Exaustão"/>
    <s v="Foi testado o sistema pneumático de comando e não foram identificadas anomalias. Foi então identificada que estava havendo passagem pelo pistão de acionamento do WHRU. Esse então foi substituído por sobresalente."/>
    <d v="2019-04-18T13:00:00"/>
    <d v="2019-04-24T11:30:00"/>
    <d v="2019-03-22T19:00:00"/>
    <n v="142.5"/>
    <n v="642"/>
    <s v="NÃO"/>
    <x v="0"/>
    <s v="NÃO"/>
    <s v="2-Falha de Material"/>
    <s v="2.3-Erosão"/>
    <x v="1"/>
    <x v="2"/>
    <s v="9-Sob Demanda"/>
    <s v="1-Substituição"/>
    <n v="784.5"/>
  </r>
  <r>
    <n v="2019"/>
    <s v="Abril"/>
    <s v="GE-513201C Tensão Elevada no gerador _x000a_[27/04] Hoje, 27/04, por volta das 15h, foi Observado pela OP que a tensão do sistema elétrico da unidade estava muito elevada (14,5 kV). Observando o comportamento dos TGs, foi visto que o TG-C estava com cerca de 14,8 kV de tensão, 20 MVar de potência reativa, e uma corrente de excitação próxima da máxima (12 A). Observado ainda que o GSP estava mandando comandos constantes para redução de tensão do TG-C, sem sucesso. Mobilizamos então o TM Rodney, que estava na frente da instalação do motor do ventilador do cooler do propano B para realizar teste de redução de excitação manual no AVR, também sem sucesso, como um pré-diagnóstico. Tudo indica para um possível problema na bobina (contatora) ou cartão, após o módulo AVR. Foi realizado então o processo de parada normal do TG-C pela OP, que veio a cair bem no fim da remoção de cargas por sobre-tensão, para atuação imediata da equipe de elétrica na correção da falha. Na tentativa de partida do TG-B para suprir a demanda do C, o mesmo entrou em operação com sucesso, porém caiu na passagem para pré-mix por spread, o que levou a OP a partir novamente o TG-D, impactando no tempo de liberação do TG-C para elétrica. Atividade foi iniciar somente por volta das 17h30. TMS Rodney e Valdemar foram ao lcal e identificaram que os módulos AVR estavam funcionando corretamente. Por volta das 18h, envolvemos TM Danilo na análise que identificou que o cartão Controlnet estava com 3 saídas queimadas e deve ter queimado mais uma quarta, o que impedia o funcionamento correto do AVR. Identificamos no estoque o cartão NM 10.633.756  e foi realizada a reserva 86608608/1 nesta OM para substituição. Feito isto, o sistema voltou a funcionar normalmente. No entanto, TMs identificaram que um alarme de sobrecorrente não estava aceitando reset, apesar de seu valor estar indicando zero no momento. Foi observado também que, enquanto o TG funcionava, este alarme já estava atuado mas não causou o SD da máquina. Decidimos por tentar uma partida do TG para verificar se seria impeditivo, quando fomos impedidos por atuação do sensor da porta da casa de filtros de ar do hood. TO Laranjeira apoio tentando fechar a porta algumas vezes, mas o impeditivo não saia. Feito um force para permitir partida da máquina, quando, novamente, não foi possível, desta vez por deslocamento axial excessivo na gearbox (-0,460mm). Foram ligadas as bombas de óleo e por volta das 00h30, os valores de deslocamento atingiram -0,400mm e o reset foi realizado pela OP, deixando a máquina permissiva. Cerca de 5 partidas foram tentadas em seguida, vindo a falhar mais uma vez, desta vez na sequência de ignição. Para esta nova tarefa, foi emitida PT sem OM para atuação (descrita mais abaixo)."/>
    <s v="NÃO"/>
    <s v="Corretiva"/>
    <s v="Regulador de tensão"/>
    <s v="Saída digital de cartão do CLP que comanda o regulador de tensão"/>
    <s v="TGs"/>
    <x v="12"/>
    <s v="Controle e monitoramento"/>
    <s v="Foi identificado a queima do contato de comando para o regulador de tensão. O cartão foi substituído e o sistema normalizado."/>
    <d v="2019-04-27T16:00:00"/>
    <d v="2019-04-28T01:00:00"/>
    <d v="2019-01-25T19:30:00"/>
    <n v="9"/>
    <n v="2204.4999999999418"/>
    <s v="NÃO"/>
    <x v="0"/>
    <s v="NÃO"/>
    <s v="4-Falha Elétrica"/>
    <s v="4.1-Curto Circuito"/>
    <x v="1"/>
    <x v="23"/>
    <s v="6-Interferência na Produção"/>
    <s v="1-Substituição"/>
    <n v="2213.4999999999418"/>
  </r>
  <r>
    <n v="2019"/>
    <s v="Abril"/>
    <s v="GE-513201B (SD do TG-B na passagem a pré-mix)_x000a_[27/04] Na tentativa de passagem do TG-B para pré-mix após sua partida ter ocorrido com sucesso, houve queda por spread nos termopares 1 e 17, por volta das 16h30. Aberta então nota e preparada esta ordem para atuação da mecânica na substituição das câmaras 1, 2 e 9. Com o retorno com sucesso e passagem para pré-mix do TG-D, decidimos em conjunto com COTUR por realizar a atividade no TG-B apenas amanhã, pois assim a máquina fica disponível para operar ao menos em central no período da noite. Aproveitamos o final do dia para separar todas as ferramentas necessárias, retirar 3 câmaras NM 11.402.793 (reserva 8660031/1) do estoque e já solicitar a PT para atuar amanhã no primeiro horário._x000a__x000a_29/04 - Hoje foi possível realizar a troca das câmaras 1, 2 e 9 do TG-B de forma imediata com a equipe de mecânica. OM/PT foram revisadas de manhã para considerar utilização de pau de carga. Equipe de andaime deu o apoio que precisamos e ao final do dia a atividade foi concluída, liberando o TG-B para a OP às 16h50. As câmaras 8 e 9 não acenderam nas duas primeiras tentativas de partida. Libra foi então reaplicado às 1820 e TMs Brazil e Rodrigo realizaram as duas tochas para limpeza. Foi observado que realmente elas estavam obstruídas, visivelmente. Foi realizada então a limpeza, reinstalação e acompanhada uma nova partida do TG, que ocorreu por volta das 19h45, com sucesso desta vez. TG-B foi parado após 30 minutos de operação, conforme combinado. Câmaras retiradas do TG-B foram colocadas para lavar para serem utilizadas amanhã no TG-D."/>
    <s v="NÃO"/>
    <s v="Corretiva"/>
    <s v="Câmaras de combustão"/>
    <s v="Injetores primário e secundário"/>
    <s v="TGs"/>
    <x v="13"/>
    <s v="Sistema de combustão"/>
    <s v="Foi necessário realizar a substituição dos injetores 1, 2 e 9 pelo limpos que temos em estoque. Os injetores removidos foram limpos. Após a substituição, houve falha na ignição, onde foram identificados os injetores de tocha de duas câmaras para limpeza."/>
    <d v="2019-04-29T10:30:00"/>
    <d v="2019-04-29T20:00:00"/>
    <d v="2019-04-04T15:00:00"/>
    <n v="9.5000000000582077"/>
    <n v="595.5"/>
    <s v="SIM"/>
    <x v="1"/>
    <s v="NÃO"/>
    <s v="5-Falha Externa"/>
    <s v="5.1-Obstrução/Bloqueio/Entupimento"/>
    <x v="1"/>
    <x v="2"/>
    <s v="6-Interferência na Produção"/>
    <s v="7-Serviço"/>
    <n v="605.00000000005821"/>
  </r>
  <r>
    <n v="2019"/>
    <s v="Abril"/>
    <s v="GE-513201A Shutdown Detecção de Fogo no Hood_x000a_[28/04] Hoje, por volta das 05h15, fomos acionados pelo COTUR com a informação de SD do TG-A por detecção de fogo no hood com disparo de uma bateria de CO2, além da informação da indisponibilidade do TG-C por falha na sequência de ignição e SD do TG-D logo pela manhã em tentativa de passagem ao pré-mix (TG-B também estava com restrição, operando apenas em central devido ao SD de sábado). Mobilizamos de imediato TMs Márcio e Hélvio para atuação, um em cada frente. TM Márcio avaliou em campo e na casota e identificou algumas situações: foi realizado um reset no módulo de controle do sistema de F&amp;G que impediu uma análise mais detalhada do problema; a detecção ocorreu através do detector 3 do hood, que está posicionado sobre as bombas de óleo. Realizamos então testes do detector que respondeu normalmente e chagamos na hipótese mais forte de que o evento foi real. Tentamos ao longo do dia verificar imagens da câmera instalada no hood deste TG mas devido à necessidade atuação constante do TM em campo, não foi possível investir tempo nisto, que podemos verificar nos próximos dias (câmera completa foi retirada de campo). No primeiro horário da manhã, envolvemos TM Rodrigo nesta frente, que realizou reaperto de todas as conexões de gás localizadas no lado das bombas de óleo do hood, conforme decisão gerencial, além das câmaras superiores. Foi então investido tempo da equipe na preparação de um ARO para operar o TG novamente mas com apenas uma bateria de CO2. Esta análise contou com apoio do TM Danilo também, Coord. Gustavo e Eng. Mure. No entanto, resolvemos também mobilizar a Cunzolo para movimentar cilindros para recompor o sistema. Esta atividade foi realizada com sucesso ao longo da tarde e não foi necessário operar o TG-A com o ARO que estava sendo executado. No final do dia, por volta das 17h30, o TG-A foi partido com sucesso pela OP e segue em operação desde então. Nos próximos dias, após resolvermos a situação nas câmaras dos TGs B e D que precisam ser limpas/trocadas para permitir operação em pré-mix, iremos investir tempo em uma análise mais aprofundada do ocorrido._x000a__x000a_29/04 - Hoje equipe de analítica prosseguiu com tentativas de verificar o que foi gravado na câmara que estava dentro do hood, mas está tendo dificuldades por se tratar de um modelo muito novo de equipamento no Brasil, sendo que nem o revendedor possui as informações claras de como isso deve ser feito. Amanhã prosseguiremos com as tentativas. Desde a intervenção de ontem, TG-A tem operado em central, sendo que não há mais indicação de %LEL dentro do hood , sem indicativos de presença de gás neste momento. Hoje no período da tarde, foi feita avaliação conjunta do TG-A com participação do Sup. Thomaz e Ger. Flaviano e foi decidido (informado também a OP), que o mesmo está disponível para operar também em pré-mix, caso necessário._x000a__x000a_30/04 - Hoje TM Márcio Jaime instalou o software da câmara no notebook da analítica e conseguiu estabelecer comunicação com equipamento através da interface RS-485. Foi extraído o arquivo interno de 480MB, mas ainda não conseguimos abrir o mesmo. Suspeitamos da necessidade de licença para abertura do arquivo. Devido a priorização dos atendimentos de emergência nos compressores de venda não foi possível dar continuidade nessa atividade no período da tarde. Dessa forma, foi elaborado pelo TM Márcio um breve roteiro contendo todo o passo a passo para que os demais colaboradores da equipe da analítica possam dar continuidade na atividade ao longo dos próximos dias. Na quinta-feira faremos novo contato com fabricante para se eles conseguiram abrir o arquivo enviado pelo Sup. Thomaz."/>
    <s v="sim"/>
    <s v="Corretiva"/>
    <s v="AIS-5132622A (28FPEV03)"/>
    <s v="Chama no interior do Hood do TG"/>
    <s v="TGs"/>
    <x v="17"/>
    <s v="Proteção contra incêndio e gás"/>
    <s v="Foi verificado o correto funcionando do detector de gás, sendo indicativo de que houve a ocorrência de chama no interior do hood. Durante investigação foi identificado um material proximo ao chão no hood da PT que aparente ter sido carbonizado, podendo ser a fonte de chama que causou a parada do TG. A origem desse material e algum possível vazamento está em avaliação"/>
    <d v="2019-04-28T05:15:00"/>
    <d v="2019-04-28T17:30:00"/>
    <d v="2019-03-29T05:41:00"/>
    <n v="12.249999999941792"/>
    <n v="719.56666666665114"/>
    <s v="SIM"/>
    <x v="1"/>
    <s v="NÃO"/>
    <s v="2-Falha de Material"/>
    <s v="2.7-Sobreaquecimento"/>
    <x v="1"/>
    <x v="23"/>
    <s v="6-Interferência na Produção"/>
    <s v="9-Inspeção"/>
    <n v="731.81666666659294"/>
  </r>
  <r>
    <n v="2019"/>
    <s v="Abril"/>
    <s v="GE-513201C Falha na Sequência de Ignição_x000a_[28/04] Também de manhã (05h15), fomos informados pelo COTUR sobre as tentativas frustradas de partir o TG-C ao longo da madrugada, todas por falha na sequência de ignição. TM Hélvio foi mobilizado de imediato para realizar teste de centelhamento do RIC e identificou problemas apenas no ignitor 7A, mas que não deveria causar a falha na sequência de ignição do TG, por possuir redundância. Envolvemos então equipe de mecânica (TMs Brazil e Rodrigo) e contamos com apoio do Ger. Flaviano e Coord. Gustavo na análise. Durante as avaliações, chegamos à hipótese de possíveis falhas nas válvulas da tocha (20FGTORD) e dreno da tocha (20FGTORI). Realizada então inspeção em campo pelo TM Hélvio com apoio do TM Brazil e do TM Danilo e foi constatado que ambas estavam travadas. Imediatamente foi feita a remoção de ambas para bancada. Equipe de instrumentação possuía 3 válvulas compatíveis reparadas na oficina. Testamos em bancada, com sucesso, e duas delas foram instaladas em campo. Ambas foram testadas com apoio também do TM Danilo e responderam corretamente. Assim, por volta das 15h00, o TG-C estava disponível para nova tentativa de partida, que ocorreu com sucesso desta vez._x000a_"/>
    <s v="NÃO"/>
    <s v="Corretiva"/>
    <s v="XV-5132637C (20FGTORD)_x000a_SDV-5132636C (20FGTORI)"/>
    <s v="Válvula de dreno da tocha e isolação de gás combustível"/>
    <s v="TGs"/>
    <x v="12"/>
    <s v="Sistema de combustão"/>
    <s v="Válvula form identificadas em falha em campo e foram substituídas"/>
    <d v="2019-04-28T01:01:00"/>
    <d v="2019-04-28T15:05:00"/>
    <d v="2019-01-25T19:30:00"/>
    <n v="14.066666666592937"/>
    <n v="2213.5166666666628"/>
    <s v="SIM"/>
    <x v="1"/>
    <s v="NÃO"/>
    <s v="1-Falha Mecânica"/>
    <s v="1.6-Emperramento"/>
    <x v="9"/>
    <x v="15"/>
    <s v="9-Sob Demanda"/>
    <s v="1-Substituição"/>
    <n v="2227.5833333332557"/>
  </r>
  <r>
    <n v="2019"/>
    <s v="Abril"/>
    <s v="GE-513201D Falha na válvula 75QGCV_x000a_[29/04] Hoje, por volta das 15h, houve nova queda do TG-D quando operava em central. Eng. Lucas rapidamente fez a avaliação e indicou por falha no controlador de posição da válvula de lubrificação da GG - 75QGCV. Foi criada então OM para atuação imediata amanhã da equipe de instrumentação, em paralelo com a atividade de mecânica na substituição das câmaras; TG-D ficará indisponível por ora._x000a_[30/04] Hoje verificamos a indisponibilidade de sobressalente do módulo controlador para substituição do mesmo para atendimento a recomendação do relatório de análise de falha emitido pelo Eng. Lucas. Com isso, optamos por substituir a válvula original por outra sobressalente disponível em estoque. Houve bastante dificuldade na troca da mesma devido ao local de instalação e a furação da fixação da suportação em campo. Felizmente com apoio da equipe de mecânica conseguimos finalizar a troca do com sucesso no final do turno. Amanhã será dado continuidade na verificação da integridade do cabeamento no campo e no painel conforme definido Fazzini / Eng Lucas juntamente com os testes funcionais de atuação da válvula através do controlador GS3. Máquina foi entregue como disponível por volta das 19h00."/>
    <s v="NÃO"/>
    <s v="Corretiva"/>
    <s v="MV-UH-TSGE-513201 (75QGCV)"/>
    <s v="Cabeamento na chegada da válvula"/>
    <s v="TGs"/>
    <x v="15"/>
    <s v="Sistema de lubrificação"/>
    <s v="Foi realizada a substituição da válvula, porém sem o diagnóstico de ter sido esse o problema. Em maio, foram identificados alguns cabos que chegam nessa válvula &quot;mordidos&quot;, com a malha metálica exposta, causando baixa isolação. Os pontos identificados foram isolados com fita de alta fusão e a válvula testada após esse reparo, vindo a operar normalmente."/>
    <d v="2019-04-29T15:00:00"/>
    <d v="2019-04-29T19:00:00"/>
    <d v="2019-03-29T09:47:00"/>
    <n v="3.9999999999417923"/>
    <n v="749.21666666673264"/>
    <s v="SIM"/>
    <x v="1"/>
    <s v="NÃO"/>
    <s v="4-Falha Elétrica"/>
    <s v="4.1-Curto Circuito"/>
    <x v="12"/>
    <x v="2"/>
    <s v="6-Interferência na Produção"/>
    <s v="2-Reparo"/>
    <n v="753.21666666667443"/>
  </r>
  <r>
    <n v="2019"/>
    <s v="Abril"/>
    <s v="Queda TG-D passagem Premix"/>
    <s v="sim"/>
    <s v="Corretiva"/>
    <s v="GG combustão"/>
    <s v="Camara 9"/>
    <s v="TGs"/>
    <x v="15"/>
    <s v="Sistema de combustão"/>
    <s v="Queda do TG-D durante tentativa de passagem para Premix"/>
    <d v="2019-04-30T08:00:00"/>
    <d v="2019-04-30T18:28:00"/>
    <d v="2019-04-29T19:00:00"/>
    <n v="10.466666666558012"/>
    <n v="13.000000000116415"/>
    <s v="SIM"/>
    <x v="1"/>
    <s v="NÃO"/>
    <s v="5-Falha Externa"/>
    <s v="5.1-Obstrução/Bloqueio/Entupimento"/>
    <x v="2"/>
    <x v="3"/>
    <s v="6-Interferência na Produção"/>
    <s v="1-Substituição"/>
    <n v="23.466666666674428"/>
  </r>
  <r>
    <n v="2019"/>
    <s v="Abril"/>
    <s v="2020260950-PN-C-123101B_IHM Travada (PST COTUR)_x000a_Por volta das 15:00, fomos acionados pois a IHM estava travada, impossibilitando comandos. O compressor foi parado e a Automação substituiu o cartão de comunicação destravando a IHM. Amanha será realizado alguns testes para verificar a eficiência do cartão. _x000a_Status: Concluído - disponível ( Em acompanhamento)"/>
    <m/>
    <s v="Corretiva"/>
    <s v="PN-C-123101B"/>
    <s v="PRESSOSTATO"/>
    <s v="Vendas"/>
    <x v="26"/>
    <s v="Controle e monitoração"/>
    <s v="*Necessário criar operação para elétrica verificar a parte de alimentação do bypass que estava com os led's apagados._x000a_Realizada a troca do cabo de rede, verificado que um dos cartões estava com a trava quebrada, sendo preso com fita isolante para verificar se não é o causador do problema"/>
    <d v="2019-04-18T17:00:00"/>
    <d v="2019-04-18T19:00:00"/>
    <d v="2018-12-23T23:00:00"/>
    <n v="1.9999999998835847"/>
    <n v="2778"/>
    <s v="NÃO"/>
    <x v="0"/>
    <s v="NÃO"/>
    <s v="4-Falha Elétrica"/>
    <s v="4.3-Sem energia/tensão"/>
    <x v="2"/>
    <x v="1"/>
    <s v="4-Monitoramento Periódico da Condição"/>
    <s v="2-Reparo"/>
    <n v="2779.9999999998836"/>
  </r>
  <r>
    <n v="2019"/>
    <s v="Abril"/>
    <s v="2020260950-PN-C-123101B_IHM Travada (PST COTUR)_x000a_Durante a verificação da eficácia da troca do cartão, a automação diagnosticou falha nas barreiras intrínsecas e nos reles do Painel. _x000a_Status: Em Andamento- - indisponível ( Em acompanhamento)"/>
    <m/>
    <s v="Corretiva"/>
    <s v="PN-C-123101B"/>
    <s v="BARREIRAS INTRÍNSECAS"/>
    <s v="Vendas"/>
    <x v="26"/>
    <s v="Controle e monitoração"/>
    <s v="SUBSTITUIR BARREIRA INTRÍNSECA"/>
    <d v="2019-04-21T08:00:00"/>
    <d v="2019-04-21T10:30:00"/>
    <d v="2019-04-18T19:00:00"/>
    <n v="2.4999999999417923"/>
    <n v="61.000000000116415"/>
    <s v="NÃO"/>
    <x v="0"/>
    <s v="NÃO"/>
    <s v="3-Falha na Instrumentação"/>
    <s v="3.2 - Sem sinal/indicação/alarme"/>
    <x v="2"/>
    <x v="3"/>
    <s v="4-Monitoramento Periódico da Condição"/>
    <s v="2-Reparo"/>
    <n v="63.500000000058208"/>
  </r>
  <r>
    <n v="2019"/>
    <s v="Abril"/>
    <s v="OI 2020260950 - PN-C-123101B_IHM Travada (PST COTUR) (#)_x000a_Após a instalação de jump no pressostato do painel na data de ontem 21/04/19 para verificarmos se apresentaria novamente a falha de desligamento do PN, o PN passou a toda a noite e grande parte do dia de hoje sem apresentar novamente falha do desligamento do PN. Com isso foi realizado um ajuste na reguladora de entrada de ar do PN e removido o jump do pressostato por volta 16:30h, assim que removido o jump ocorreu a queda do PN sendo confirmada a falha do pressostato do PN do compressor. Com isso foi deixado ativo o force físico do relé do painel by passando a pressurização do PN, o painel segue pressurizado porém atuação de intertravamento por baixa pressão do no PN. Coordenador de operação informou que se houver a necessidade de partida do compressor será ativada uma ARO/ADTCP para a operação do compressor_x000a_Planejamento Instrumentação: Favor encerrar a ordem imediata e gerar nova nota/ordem para a substituição do pressostato do PN-C-123101B, gerando a reserva do componente necessário NM 11.233.518 Indicador 230Vca p/sist. pressur./purga. Favor informar o número da nova OM e reserva para acompanhamento._x000a_Status: Em andamento - Disponível"/>
    <s v="sim"/>
    <s v="Corretiva"/>
    <s v="PN-C-123101B"/>
    <s v="PRESSOSTATO"/>
    <s v="Vendas"/>
    <x v="26"/>
    <s v="Controle e monitoração"/>
    <s v="Foi deixado ativo o force físico do relé do painel by passando a pressurização do PN"/>
    <d v="2019-04-22T16:30:00"/>
    <d v="2019-04-22T17:30:00"/>
    <d v="2019-04-21T10:30:00"/>
    <n v="0.99999999994179234"/>
    <n v="30"/>
    <s v="SIM"/>
    <x v="1"/>
    <s v="NÃO"/>
    <s v="4-Falha Elétrica"/>
    <s v="4.3-Sem energia/tensão"/>
    <x v="2"/>
    <x v="1"/>
    <s v="6-Interferência na Produção"/>
    <s v="2-Reparo"/>
    <n v="30.999999999941792"/>
  </r>
  <r>
    <n v="2019"/>
    <s v="Abril"/>
    <s v="OI 2020393332 C-123101B- Falha TE-1231119 - SD 30/04(#)_x000a_Acionado a manutenção por volta das 14h30 com a informação da operação da queda do venda B devido a sinal espúrio de temperatura do mancal do vorecon, pelo PI verificamos que temperatura do TE-119 chegou atingir 113ºC. Foi tentado então partida no venda E que estava disponível como backup, mas não houve sucesso devido a falha em alguns sensores de velocidade. Dessa forma, foi emitida PT imediata para atuação das equipes de instrumentação e automação para verificação da correção da falha. Foi mobilizado TM Márcio Jaime com apoio da G&amp;E para essa intervenção.  Após a liberação pela OP foi realizado a medição no TE-1231.119 pelo cabeamento de chegada no painel da IHM do compressor &quot;B&quot; e foi visto que o mesmo estava com o valor coerente de 117 Ohms equivalente a 44ºC similar ao outro sensor ao seu par TE-12131.120 também de temperatura próximo desse valor. . Desta forma foi checado todo o trecho de cabo e encontrado mau contato no conector do cartão do Bently Nevada. Foi realizado reapertado e sanado a falha. Equipamento liberado para operação as 17h30. Solicitado pelo COTUR a inserção de force pela automação para isso foi emitida a ARO 2019/111 para partir a máquina e garantir a confiabilidade. Foi acordado a remoção deste force nos próximos dias para garantir a quitação total da na ordem._x000a_Gustavo, por gentileza conforme sugerido vamos incluir em nossa reunião de análise crítica a implementação de votação para esses sensores de temperatura dos mancais do vorecon para evitar esses SD´s_x000a_Status: Concluído- operando"/>
    <s v="sim"/>
    <s v="Corretiva"/>
    <s v="TE-119"/>
    <s v="Mal contato"/>
    <s v="Vendas"/>
    <x v="26"/>
    <s v="Transmissão de força"/>
    <s v="Foi checado todo o trecho de cabo e encontrado mau contato no conector do cartão do Bently Nevada. Foi realizado reapertado e sanado a falha."/>
    <d v="2019-04-30T14:30:00"/>
    <d v="2019-04-30T18:00:00"/>
    <d v="2019-04-22T17:30:00"/>
    <n v="3.5000000000582077"/>
    <n v="189"/>
    <s v="SIM"/>
    <x v="1"/>
    <s v="NÃO"/>
    <s v="3-Falha na Instrumentação"/>
    <s v="3.3- Sinal/Indicação/Alarme falso"/>
    <x v="2"/>
    <x v="0"/>
    <s v="6-Interferência na Produção"/>
    <s v="2-Reparo"/>
    <n v="192.50000000005821"/>
  </r>
  <r>
    <n v="2019"/>
    <s v="Abril"/>
    <s v="OI 2020384118 - C-123101E Falha no booster_x000a_Ontem no fim da tarde, após retorno operacional das UAPOs, foi identificado pela OP falha no booster do venda E, durante tentativa de partida. Acertamos atuação para hoje no primeiro horário. Instrumentação atuou e foi constatado falha na válvula direcional pneumática. A válvula foi removida, substituído reparo interno, montado em campo. Realizado teste operacional do sistema, operando sem anormalidades. Equipamento entregue por volta das 17h._x000a_Status: Concluído - Disponível._x000a_"/>
    <s v="sim"/>
    <s v="Corretiva"/>
    <s v="Booster"/>
    <s v="Válvula direcional"/>
    <s v="Vendas"/>
    <x v="14"/>
    <s v="Sistema de selagem do eixo"/>
    <s v="Substituir O-rings da válvula direcional"/>
    <d v="2019-04-29T09:00:00"/>
    <d v="2019-04-29T17:00:00"/>
    <d v="2019-03-17T19:30:00"/>
    <n v="8.0000000000582077"/>
    <n v="1021.5"/>
    <s v="SIM"/>
    <x v="1"/>
    <s v="NÃO"/>
    <s v="3-Falha na Instrumentação"/>
    <s v="3.4-Fora de ajuste"/>
    <x v="2"/>
    <x v="1"/>
    <s v="9-Sob Demanda"/>
    <s v="2-Reparo"/>
    <n v="1029.5000000000582"/>
  </r>
  <r>
    <n v="2019"/>
    <s v="Abril"/>
    <s v="2020393335 C-123101E- Falha Sensores Velocidade (#)_x000a_Após a intervenção no venda B foi emitida PT por volta das 18h00 para atuação no compressor de venda E com intuito de disponibilizar a máquina como backup da unidade considerando que venda D ainda está indisponível devido ao processo de remoção de libra pela operação. Foi verificado através da IHM da máquina que quatro sensores de velocidade SE-401/402/403/404 estavam em falha. Foi emitida pela UOTOP a ARO 2019/111 para abertura do painel pressurizado. A princípio suspeitávamos de falha nas barreiras intrínsecas, porém ao verificar a impedâncias das mesmas constatamos que todas estavam com valores dentro da tolerância indicada pelo fabricante entre 700 a 900 Kohms. Desta forma, constatamos que a falha era oriunda dos cartões do Bently Nevada que estavam com a indicação de falha e então sacamos um cartão por vez do slot e ao reconecta-los um por um as falhas desaparecendo. Após a intervenção foi regularizado a pressurização do painel e dado baixa na ARO. Equipamento foi testado e liberado pela manutenção por volta das 19h30. Gustavo, precisamos fazer nova consulta a GE/Bently para ver existe alguma revisão de firmware para esses módulos da bently que possa sanar de forma efetiva essas falhas que estamos tendo nos cartões. Tivemos uma atualização de firmware nesses módulos a pouco mais de três anos, pode ser que exista alguma novidade. Enfim, conversamos na reunião de análise crítica sobre este assunto._x000a_Obs.: TM´s Márcio Jaime e Danilo atuaram até as 19h30._x000a_Status: Concluído- disponível"/>
    <m/>
    <s v="Corretiva"/>
    <s v="Cartão Bently"/>
    <s v="Cartão Bently"/>
    <s v="Vendas"/>
    <x v="14"/>
    <s v="Controle e monitoração"/>
    <s v=" Constatamos que a falha era oriunda dos cartões do Bently Nevada que estavam com a indicação de falha e então sacamos um cartão por vez do slot e ao reconecta-los um por um as falhas desaparecendo"/>
    <d v="2019-04-30T18:00:00"/>
    <d v="2019-04-30T19:30:00"/>
    <d v="2019-04-29T17:00:00"/>
    <n v="1.5"/>
    <n v="24.999999999941792"/>
    <s v="NÃO"/>
    <x v="0"/>
    <s v="NÃO"/>
    <s v="3-Falha na Instrumentação"/>
    <s v="3.1-Falha de Controle"/>
    <x v="2"/>
    <x v="0"/>
    <s v="9-Sob Demanda"/>
    <s v="12-Outra"/>
    <n v="26.499999999941792"/>
  </r>
  <r>
    <n v="2019"/>
    <s v="Abril"/>
    <s v="OBS: C-123102A - Shutdown do compressor (#) -  PF: Daniel_x000a_Hoje por volta das 16:55h, fomos acionados pela operação com a informação que havia ocorrido o shutdown do compressor C-123102A as 16:41h acusando somente um alarme na IHM do compressor de XS-1231578A - Parada de Emergência SSC e não subiu nenhum alarme nas ECOS da sala de controle. Assim que cheguei no compressor por volta das 17:05h, já havia sido resetado o alarme e realizada a partida do compressor as 17:02h. O TM Tiago, Grammlich e Hélvio avaliaram a queda do compressor no primeiro momento, identificando que este comando XS-1231578A é externo ao skid do compressor que poderia ser atuado pelo nível dos vasos de sucção, sensores de fogo e gás ou comando do PES. No histórico de alarmes não acusou nenhuma atuação de nenhum dos sensores, com isso foi avaliado o histórico do PES para sabermos se ocorreu algum comendo de parada pelo PES que também não foi encontrado nada no momento, o último registro do PES era as 10:51h da manhã. Como foi resetada a falha e dado a partida no compressor, não foi possível identificar a origem do alarme. Então foi orientado a OP para que não realize o reset dos alarmes para que consigamos encontrar a possível falha._x000a_OBS: Quando verifiquei o histórico de alarmes deste compressor na IHM, identifiquei a atuação deste mesmo alarme no dia 29/03 as 04:25h e no PI acusa a queda do compressor as 04:21h, não foi encontrado histórico de atuação neste compressor no dia 29/03 que seguiu operando até a data de hoje com esta ocorrência."/>
    <s v="NÃO"/>
    <s v="Corretiva"/>
    <s v="PN-C-123102A"/>
    <s v="Cartão sistema SD PES"/>
    <s v="Propano"/>
    <x v="6"/>
    <s v="Controle e monitoramento"/>
    <s v="ARO para disponibilização do compressor"/>
    <d v="2019-04-08T16:40:00"/>
    <d v="2019-04-08T17:02:00"/>
    <d v="2019-03-04T19:20:00"/>
    <n v="0.36666666663950309"/>
    <n v="837.33333333337214"/>
    <s v="NÃO"/>
    <x v="0"/>
    <s v="NÃO"/>
    <s v="3-Falha na Instrumentação"/>
    <s v="3.3- Sinal/Indicação/Alarme falso"/>
    <x v="1"/>
    <x v="23"/>
    <s v="6-Interferência na Produção"/>
    <s v="6-Verificação"/>
    <n v="837.70000000001164"/>
  </r>
  <r>
    <n v="2019"/>
    <s v="Abril"/>
    <s v="2020114272-C-123102A - Shutdown do compressor -  PF:Caleiras_x000a_No começo da manha, fomos informados que houve um Shutdown no C-123102A durante a madrugada. Ficamos a manha inteira analisando a falha, comparando com o último Shutdown dessa maquina em 08-04 e não foi encontrada nenhuma falha. No mesmo momento do Shutdown  ocorreram a parada da B-2123101A e a iluminação do galpão do venda. Teremos que se aprofundar na causa, pois é o segundo  Shutdown em 10 dias._x000a__x000a_21/04 - TM Squinca deu continuidade na avaliação do shutdown ocorrido na madrugada do dia 19/04. Pelo histórico de falha na IHM do compressor, apresentou o mesmo alarme do dia 08/04 XS-1231578A - Parada de Emergência SSC. O TM Squinca suspeita de algum mau contato que pode estar gerando estas quedas espúrias do compressor, com isso o TM inseriu na confirmação da desta OM os pontos que devem ser verificados tanto PES e no painel do compressor que podem estar originalizando estas quedas. Foi também verificado que os pontos no PES não fazem parte do mesmo cartão, já eliminando a possibilidade de uma falha em cartão. Neste evento do dia 19/04, houve o relato de que no mesmo momento ocorreu a parada da B-2123101A e do PL do Gas de Venda, também foram inseridos na OM os pontos que deveram ser reapertados também no PES. Para estes reapertos o compressor e bomba devem estar parados devido o risco de queda na atuação."/>
    <s v="NÃO"/>
    <s v="Corretiva"/>
    <s v="PN-C-123102A"/>
    <s v="Cartão sistema SD PES"/>
    <s v="Propano"/>
    <x v="6"/>
    <s v="Controle e monitoramento"/>
    <s v="ARO para disponibilização do compressor"/>
    <d v="2019-04-19T02:02:00"/>
    <d v="2019-04-19T08:25:00"/>
    <d v="2019-04-08T17:02:00"/>
    <n v="6.3833333333604969"/>
    <n v="249"/>
    <s v="NÃO"/>
    <x v="0"/>
    <s v="NÃO"/>
    <s v="3-Falha na Instrumentação"/>
    <s v="3.3- Sinal/Indicação/Alarme falso"/>
    <x v="1"/>
    <x v="23"/>
    <s v="6-Interferência na Produção"/>
    <s v="6-Verificação"/>
    <n v="255.3833333333605"/>
  </r>
  <r>
    <n v="2019"/>
    <s v="Abril"/>
    <s v="OE 2020302483 - PN-C-123102A Cabos frouxos (Novo SD do C-123102A com atuação do sinal XS-1231578A) / Perda de Iluminação do galpão dos vendas -  PF: Daniel_x000a_Hoje, por volta das 17h45, fomos informados pelo COTUR sobre nova queda do C-123102A e o sinal XS-1231578A - Parada de Emergência SSC apareceu novamente como o primeiro evento. Estamos com a OM 2020302483 pronta para executar reaperto em todos os possíveis pontos do PES e do painel do compressor levantados pelos TMs de automação que podem causar esta falha. Ela seria programada para a semana 18 pois depende do compressor parado para liberação. Porém, com o evento de hoje, acertamos com o Coord. Medeiros a partida do C-123102B e iríamos realizar esta OM amanhã como extra, porém, com as dificuldades na partida do compressor B, antecipamos a execução para hoje. TM Danilo inicialmente verificou os pontos previstos na OM no painel de campo e todos estavam muito bem apertados. No PES, foram encontrados alguns pontos frouxos, com a necessidade de reapertar cerca de 2 voltas. Não entendemos que esta falta de aperto era grande o suficiente para ocasionar esta falha. Foi verificado que a atuação do sinal XS-1231578A não estava permitindo reset, mesmo após nossa atuação de reaperto. TM Danilo precisará investir mais tempo nesta análise amanhã para disponibilizar novamente o compressor. Neste evento de SD do C-123102A de hoje, foi observado novamente a mesma situação ocorrida em 18/04: além do compressor, caiu a iluminação do galpão dos compressores de venda e só não caiu a B-2123101A porque ela já estava parada. Assim, após a partida com sucesso do C-123102B após atuação da instrumentação, voltamos as atenções para restabelecer a condição da iluminação, que oferecia risco aos TOs do turno da noite. Envolvido apoio dos TMs Gilberto e Alberto da CCT nesta atividade, para testes nas gavetas na K-13. Foi verificado que o sinal enviado não está chegando no CCM, deixando claro que o problema está entre os bornes que chegam na gaveta e o cartão do PLC da linha de shutdown de alguns equipamentos (dentre eles o C-123102A) e a iluminação do galpão dos vendas. Devido ao horário avançado, suspendemos a atuação hoje mas amanhã retornaremos nesta verificação no PES para dar prosseguimento. C-123102A foi deixado indisponível hoje, bem como a iluminação no galpão dos vendas apagada."/>
    <s v="NÃO"/>
    <s v="Corretiva"/>
    <s v="PN-C-123102A"/>
    <s v="Cartão sistema SD PES"/>
    <s v="Propano"/>
    <x v="6"/>
    <s v="Controle e monitoramento"/>
    <s v="ARO para disponibilização do compressor"/>
    <d v="2019-04-25T17:13:00"/>
    <d v="2019-04-26T17:00:00"/>
    <d v="2019-04-19T08:25:00"/>
    <n v="23.783333333325572"/>
    <n v="152.80000000004657"/>
    <s v="NÃO"/>
    <x v="0"/>
    <s v="NÃO"/>
    <s v="3-Falha na Instrumentação"/>
    <s v="3.3- Sinal/Indicação/Alarme falso"/>
    <x v="1"/>
    <x v="23"/>
    <s v="6-Interferência na Produção"/>
    <s v="6-Verificação"/>
    <n v="176.58333333337214"/>
  </r>
  <r>
    <n v="2019"/>
    <s v="Abril"/>
    <s v="GRUPO OPERAÇÃO - QUEDA DO C-123101A 14:24 DEVIDO PARADA DOS VENTILADORES P-12-A-B E P-12-A-C AO MESMO TEMPO. TEMPERATURA SUBIU ATÉ O TRIP EM CERCA DE 3 MINUTOS E NÃO FOI POSSÍVEL VERIFICAR O PROBLEMA A TEMPO DE IMPEDIR A QUEDA DA MÁQUINA. _x000a_"/>
    <s v="sim"/>
    <s v="Preventiva"/>
    <s v="VE-123112A-B "/>
    <s v="Inversor "/>
    <s v="Vendas"/>
    <x v="10"/>
    <s v="Miscelânea"/>
    <s v="Repartida do equipamento"/>
    <d v="2019-04-12T14:06:00"/>
    <d v="2019-04-12T14:19:00"/>
    <d v="2019-03-01T11:00:00"/>
    <n v="0.21666666667442769"/>
    <n v="1011.0999999999767"/>
    <s v="SIM"/>
    <x v="1"/>
    <s v="NÃO"/>
    <s v="3-Falha na Instrumentação"/>
    <s v="3.3- Sinal/Indicação/Alarme falso"/>
    <x v="1"/>
    <x v="23"/>
    <s v="6-Interferência na Produção"/>
    <s v="3-Modificação"/>
    <n v="1011.3166666666511"/>
  </r>
  <r>
    <n v="2019"/>
    <s v="Abril"/>
    <s v="C-123102B Falha na partida por falha na XV-503B_x000a_Após a queda do compressor de propano A relatada acima, na tentativa de partida do compressor B por volta das 18h, houve falha da XV-503B, impedindo a operação da OM. Solicitado apoio imediato do TM Hélvio e Márcio Jaime para verificação em campo da ocorrência. solenoide bate mas nada acontece e depois de um tempo a válvula entra em falha sem se movimentar. Optamos por realizar a troca do kit de reparo de uma solenóide idêntica que a equipe possuía na oficina para substituir a defeituosa em campo. Após trocar o reparo, a solenóide foi testada em bancada, com sucesso e instalada na XV-503B em seguida. Feitos testes na XV que respondeu corretamente. TMs acompanharam a partida do compressor que ocorreu com sucesso por volta das 20h15."/>
    <s v="sim"/>
    <s v="Corretiva"/>
    <s v="XV-503B"/>
    <s v="Solenoide  XV"/>
    <s v="Propano"/>
    <x v="30"/>
    <s v="Acionamento de acessórios"/>
    <s v="Substituição de kit de reparo solenoíde"/>
    <d v="2019-04-25T17:55:00"/>
    <d v="2019-04-25T20:15:00"/>
    <d v="2018-09-13T15:00:00"/>
    <n v="2.3333333332557231"/>
    <n v="5378.9166666667443"/>
    <s v="SIM"/>
    <x v="1"/>
    <s v="NÃO"/>
    <s v="3-Falha na Instrumentação"/>
    <s v="3.2 - Sem sinal/indicação/alarme"/>
    <x v="2"/>
    <x v="1"/>
    <s v="6-Interferência na Produção"/>
    <s v="1-Substituição"/>
    <n v="5381.25"/>
  </r>
  <r>
    <n v="2019"/>
    <s v="Abril"/>
    <s v="OI-PN-513202 (DJ-52.7) - FALHA NO CARREGAMENTO DE MOLA_x000a__x000a_OBS. DA NOTA. APÓS A PARTIDA DO COMPRESSOR_x000a_O MOTOR DE CARREGAMENTO DE MOLA NÃO DESLIGOU, FOI NECESSÁRIO A PARADA DO_x000a_COMPRESSOR C-123701A."/>
    <m/>
    <s v="Corretiva"/>
    <s v="PN-513202 (DJ-52.7) "/>
    <s v="Micro switch"/>
    <s v="Reciclo"/>
    <x v="1"/>
    <s v="Painel elétrico"/>
    <s v="Substituição do micro switch"/>
    <d v="2019-04-03T11:30:00"/>
    <d v="2019-04-03T17:00:00"/>
    <d v="2019-02-15T01:58:00"/>
    <n v="5.5000000001164153"/>
    <n v="1137.5333333333256"/>
    <s v="NÃO"/>
    <x v="0"/>
    <s v="NÃO"/>
    <s v="4-Falha Elétrica"/>
    <s v="4.3-Sem energia/tensão"/>
    <x v="2"/>
    <x v="1"/>
    <s v="4-Monitoramento Periódico da Condição"/>
    <s v="1-Substituição"/>
    <n v="1143.033333333442"/>
  </r>
  <r>
    <n v="2019"/>
    <s v="Abril"/>
    <s v="OE  2020107280 -  B-6313101B - Pressão alta no sistema de selagem (#) - PF: Gobis_x000a_Acompanhada a partida do OCVAP II por volta das 17:40h com as bombas booster B e principal B duas vezes sem sucesso devido as UV's não abrirem, as quais foram testadas com abertura manual em campo com sucesso. Nestas duas partidas a bomba booster B partiu a princípio sem anormalidades. Por volta das 18:10h foi realizado a terceira partida das bombas booster Be principal B com sucesso, a pressão do sistema de selagem da bomba booster B na partida atingiu aos 17.7kgf se estabilizando na sequência em torno de 13.7 a 14,2kgf, onde a bomba B principal apresentou um consumo elevado do fluído de selagem lado LA, a qual a PSV apresenta passagem. Após 15 minutos de operação do sistema, ocorreu a parada do sistema por atuação do PIT-6313102B chegando a indicar 29.7kgf no sistema de selagem, igualmente a indicação do PI ao lado (Presenciei em campo). O que mais me chamou a atenção foi que a pressão da selagem a booster coincidentemente subiu no exato momento em que era finalizado abastecimento do DRU lado LA da bomba principal, o qual não chegou a topar o nível máximo do DRU. Os dois sistemas de selagem das bombas são totalmente independentes, porém o aumento da pressão da selagem da booster na partida realizada em 07/04 também ocorreu durante o abastecimento do DRU. Agora temos que aprofundar na análise da pressão alta na selagem da bomba booster B foi causa da queda do sistema ou consequência. _x000a_Outro ponto que me chamou atenção nas duas primeiras partidas sem sucesso do sistema. Logo que parou a bomba booster B fechou somente a válvula motorizada da descarga e a bomba partiu sem comando aparente e parando logo após. Este evento"/>
    <s v="NÃO"/>
    <s v="Corretiva"/>
    <s v="DRU"/>
    <s v="DRU"/>
    <s v="Bombas"/>
    <x v="25"/>
    <s v="Sistema de selagem do eixo"/>
    <s v="Drenagem de nível excessivo de tomada de selagem"/>
    <d v="2019-04-05T14:55:00"/>
    <d v="2019-04-21T15:00:00"/>
    <d v="2018-05-05T16:00:00"/>
    <n v="384.08333333325572"/>
    <n v="8038.9166680555791"/>
    <s v="SIM"/>
    <x v="1"/>
    <s v="NÃO"/>
    <s v="5-Falha Externa"/>
    <s v="5.3-Influências Externas diversas"/>
    <x v="2"/>
    <x v="25"/>
    <s v="6-Interferência na Produção"/>
    <s v="8-Teste"/>
    <n v="8423.0000013888348"/>
  </r>
  <r>
    <n v="2019"/>
    <s v="Abril"/>
    <s v="OM 2020104373 - B-2123101A Sanar Vazamento de òleo no Retentor do Redutor "/>
    <m/>
    <s v="Corretiva"/>
    <s v="Redutor"/>
    <s v="Retentor"/>
    <s v="Bombas"/>
    <x v="32"/>
    <s v="Sistema de selagem do eixo"/>
    <s v="Substituição do retentor"/>
    <d v="2019-04-10T08:30:00"/>
    <d v="2019-04-11T16:30:00"/>
    <d v="2019-02-06T10:06:00"/>
    <n v="32.000000000058208"/>
    <n v="1510.4000000000233"/>
    <s v="NÃO"/>
    <x v="1"/>
    <s v="NÃO"/>
    <s v="1-Falha Mecânica"/>
    <s v="1.1-Vazamento"/>
    <x v="12"/>
    <x v="2"/>
    <s v="4-Monitoramento Periódico da Condição"/>
    <s v="1-Substituição"/>
    <n v="1542.4000000000815"/>
  </r>
  <r>
    <n v="2019"/>
    <s v="Abril"/>
    <s v="OM 2020294230 - M-P-C-3123102B-01B - Falha no motor "/>
    <m/>
    <s v="Corretiva"/>
    <s v="M-P-C-3123102B"/>
    <s v="Motor Elétrico"/>
    <s v="Propano"/>
    <x v="2"/>
    <s v="Acionamento de acessórios"/>
    <s v="Substituição do motor"/>
    <d v="2019-04-21T03:41:00"/>
    <d v="2019-04-28T17:30:00"/>
    <d v="2019-03-09T20:00:00"/>
    <n v="181.81666666665114"/>
    <n v="1015.6833333332324"/>
    <s v="NÃO"/>
    <x v="0"/>
    <s v="NÃO"/>
    <s v="1-Falha Mecânica"/>
    <s v="1.2-Vibração"/>
    <x v="12"/>
    <x v="2"/>
    <s v="6-Interferência na Produção"/>
    <s v="1-Substituição"/>
    <n v="1197.4999999998836"/>
  </r>
  <r>
    <n v="2019"/>
    <s v="Abril"/>
    <s v="B-2621301B - Rompimento de selo LA"/>
    <m/>
    <s v="Corretiva"/>
    <s v="B-2621301B"/>
    <s v="Selo mecânico"/>
    <s v="Bombas"/>
    <x v="16"/>
    <s v="Sistema de selagem do eixo"/>
    <s v="Substituição do Selo"/>
    <d v="2019-04-22T08:00:00"/>
    <d v="2019-04-30T23:59:00"/>
    <d v="2019-02-24T17:43:00"/>
    <n v="207.9833333332208"/>
    <n v="1358.283333333442"/>
    <s v="NÃO"/>
    <x v="1"/>
    <s v="NÃO"/>
    <s v="2-Falha de Material"/>
    <s v="2.5-Fratura/Quebra"/>
    <x v="1"/>
    <x v="23"/>
    <s v="4-Monitoramento Periódico da Condição"/>
    <s v="1-Substituição"/>
    <n v="1566.2666666666628"/>
  </r>
  <r>
    <n v="2019"/>
    <s v="Abril"/>
    <s v="OI 2020300310 - B-2123101A - Substituição rolamento da caixa seca (PST COTUR + PFCEO - Prazo 26/04) (#) -  PF:Gobis"/>
    <m/>
    <s v="Corretiva"/>
    <s v="Redutor"/>
    <s v="Rolamento "/>
    <s v="Bombas"/>
    <x v="32"/>
    <s v="Acionamento de acessórios"/>
    <s v="Substituição de rolamentos caixa seca"/>
    <d v="2019-04-24T08:30:00"/>
    <d v="2019-04-24T17:30:00"/>
    <d v="2019-04-11T16:30:00"/>
    <n v="9"/>
    <n v="303.99999999994179"/>
    <s v="NÃO"/>
    <x v="1"/>
    <s v="NÃO"/>
    <s v="1-Falha Mecânica"/>
    <s v="1.2-Vibração"/>
    <x v="12"/>
    <x v="2"/>
    <s v="4-Monitoramento Periódico da Condição"/>
    <s v="1-Substituição"/>
    <n v="312.99999999994179"/>
  </r>
  <r>
    <n v="2019"/>
    <s v="Maio"/>
    <s v="OI 2020638863 C-123101E - Análise de Falha SD 17/05 – PF: Caleiras_x000a_Acionado a manutenção por volta das 15h15 do dia 17/05 com a informação da operação da queda do compressor de venda E sem motivo aparente. Houve somente a indicação na tela do alarme de primeiro evento denominado XS-405(parada pressurizada). TM Danilo e Sugahara realizaram print da tela de alarmes e salvaram na estação da sala de controle. Em função da operação já retornar logo em seguida ao SD com a máquina operação não foi possível darmos continuidade nessa análise de falha. Na tela de eventos de alarmes do sistema antisurge é possível verificar que alguns canais estão indo para falha e retornando logo em seguida. Neste momento da queda houve a indicação da falha na entrada do canal 7. O operador de sala informou que houve a indicação na tela da ECOS de falha, primeiro no PIT-228 e logo em seguida no FIC-210. Foi gerada essa ordem para programarmos análise de falha conjunta pelo Eng. Pedro junto com a equipe de automação. Foi aberto a nota ZO 11479743 pela operação para registro do evento na máquina. Equipamento segue operando sem anormalidades._x000a_20/05 - Dando continuidade na verificação da falha que levou a parada do compressor em 17/05, foi verificado que no dia 17/05/2019 às 15:04:57 atuou no Cimplicity (supervisório do Gás de Venda) o ponto XS-405_FIRST &quot;COMPRESSOR PRESSURIZED SHUTDOWN FROM ESD&quot;, esse ponto ele é gerado no CLP PES e enviado para CLP do Gás de Venda. Neste momento foi identificado que a XV-1231211 atuou falha na posição da válvula, essa falha só ocorre quando a válvula perde a posição  e que conta 90 segundos antes de atuar a falha. Sendo diagnosticado que a causou a parada pressurizada do compressor. Agora deverá ser programada intervenção para correção da falha para atuação pelo rodízio ou oportunidade de parada do compressor._x000a_"/>
    <m/>
    <s v="Corretiva"/>
    <s v="XV-1231211"/>
    <s v="Micro Swit"/>
    <s v="Vendas"/>
    <x v="14"/>
    <s v="Controle e monitoração"/>
    <s v="A Operação partiu novamente a máquina."/>
    <d v="2019-05-17T15:04:00"/>
    <d v="2019-05-17T15:40:00"/>
    <d v="2019-04-29T17:00:00"/>
    <n v="0.6000000000349246"/>
    <n v="430.06666666665114"/>
    <s v="SIM"/>
    <x v="1"/>
    <s v="NÃO"/>
    <s v="3-Falha na Instrumentação"/>
    <s v="3.3- Sinal/Indicação/Alarme falso"/>
    <x v="2"/>
    <x v="0"/>
    <s v="6-Interferência na Produção"/>
    <s v="1-Substituição"/>
    <n v="430.66666666668607"/>
  </r>
  <r>
    <n v="2019"/>
    <s v="Maio"/>
    <s v="OM 2020260950 PN-C-123101B_IHM TRAVADA – PF: Caleiras_x000a_Devido falhas recorrentes de travamento da IHM, reinstalado software na IHM em campo corrigindo a falha normalizando._x000a_"/>
    <m/>
    <s v="Corretiva"/>
    <s v="IHM"/>
    <s v="IHM"/>
    <s v="Vendas"/>
    <x v="26"/>
    <s v="Controle e monitoração"/>
    <s v="reinstalado software na IHM em campo "/>
    <d v="2019-05-22T08:00:00"/>
    <d v="2019-05-22T12:00:00"/>
    <d v="2019-04-30T18:00:00"/>
    <n v="3.9999999999417923"/>
    <n v="518.00000000005821"/>
    <s v="NÃO"/>
    <x v="0"/>
    <s v="NÃO"/>
    <s v="3-Falha na Instrumentação"/>
    <s v="3.2 - Sem sinal/indicação/alarme"/>
    <x v="2"/>
    <x v="1"/>
    <s v="4-Monitoramento Periódico da Condição"/>
    <s v="2-Reparo"/>
    <n v="522"/>
  </r>
  <r>
    <n v="2019"/>
    <s v="Maio"/>
    <s v="OM 2018599459 - MCB-VE-150/151/152 Subst. Chaves de Vibração (PST COTUR – Prazo 28/05): - PF: Caleiras_x000a_Conforme programado foi realizada a substituição das 3 chaves de vibração dos ventiladores com sucesso. Os ventiladores C-123101B-B e B-C foram testados com sucesso, porém o VE-123101A-D mesmo chegando no limite do ajuste da chave de vibração o ventilador desarmava imediatamente apresentando um ruído elevado no conjunto do ventilador e quando colocado para operar o VE-123101B-D com qualquer um dos outros ventiladores ambos vinham desarmar por atuação da chave de vibração. Acordado com a gerência que amanhã será realizado uma análise de vibração do conjunto para sabermos a real condição do VE-123101B-D se estará disponível ou não. Foi removido os force em campo porém ARA 2019-094 segue ativa na PST._x000a__x000a_24/05 - Realizado nova partida do ventilador VE-123101B-D para verificação da vibração que atuou o sensor de vibração, equipe da preditiva avaliou um dano no rolamento do ventilados gerando níveis de alarmes críticos de vibração na ordem de 20 gE e o damper oscilando deixando o ventilador indisponível. Preditiva já havia nota de recomendação para corretiva deste ventilador que será programado para a semana 22. OBS.: Removidos os forces das chaves de vibração em campo, pendente apenas o Cotur remover da PST._x000a_"/>
    <m/>
    <s v="Corretiva"/>
    <s v="Ventilador"/>
    <s v="Rolamento"/>
    <s v="Vendas"/>
    <x v="26"/>
    <s v="Sistema de lubrificação"/>
    <s v="Substituição do Rolamento"/>
    <d v="2019-05-23T08:00:00"/>
    <d v="2019-05-23T17:00:00"/>
    <d v="2019-05-22T12:00:00"/>
    <n v="9"/>
    <n v="20.000000000058208"/>
    <s v="NÃO"/>
    <x v="0"/>
    <s v="NÃO"/>
    <s v="1-Falha Mecânica"/>
    <s v="1.2-Vibração"/>
    <x v="2"/>
    <x v="1"/>
    <s v="3-Inspeção"/>
    <s v="1-Substituição"/>
    <n v="29.000000000058208"/>
  </r>
  <r>
    <n v="2019"/>
    <s v="Maio"/>
    <s v="OM 2020596034 - PN-C-123101B Alteração lógica (PST COTUR – ARO 2019-101 - Prazo 30/05) – PF: Caleiras_x000a_Conforme programado foi iniciada a alteração da lógica de TRIP do compressor para alarme para falha de pressurização do PN do compressor. A equipe de automação obteve algumas dificuldades na realização da alteração, onde foi envolvido o Eng. Takahashi e ajustada na OM a instrução técnica para a realização da mudança. OM já ajustada com as novas recomendações e será retomada na segunda feira em conjunto com o Eng. Takahashi._x000a__x000a_27/05 - Concluída etapa de elétrica da atividade. Equipe de automação sanou todas as dúvidas que possuía e deu continuidade na atividade. Amanhã prevemos finalizar a implementação, com apoio do Eng. Pedro._x000a__x000a_28/05 - Foram realizadas alterações na lógica do CLP do compressor na tela de SD pressurização e configuração dos pontos necessários na IHM de campo conforme IT._x000a_Ficou pendente realizar a comunicação entre PLC do compressor e servidor iFix com a IHM K21. Será dado continuidade amanhã._x000a__x000a_29/05 - Hoje foi dado continuidade na atividade, com envolvimento do Eng. Lucas e Eng. Pedro e chegamos a conclusão de que será necessário apoio da TIC para conseguirmos subir o alarme nas ECOS dos TOs de Painel. Isto porque precisamos das configurações de Decon dos roteadores, que só a TIC possui. Hoje no final da tarde, já foi feito contato com a TIC e conseguimos mobilizar o Técnico Sumita para prestar este apoio, de amanhã até sexta. Segue em andamento amanhã._x000a_30/05 - A equipe da Automação junto com o Sumita da TIC, conseguiram fechar a comunicação entre os dois sistemas (variáveis gás de venda com o supervisório iFix ECOS).O problema encontrado estava na atualização dos dados do registro do windows do OPC Server do CIMPLICITY nos servidores de base real da fase 1 STR001A/B. Esse problema estava impedindo que as DCOM já configurada funcionasse corretamente. Foram checados os usuários e senhas que estavam logados no serviço do server OPC, que utiliza como o usuário padrão OPC_UTGCA. Também foram checados os usuários cadastrados no Windows nos   servidores de base real da fase 1 STR001A/B   e estação de supervisão de gás e venda do K-21. Após a atualização do registro do Windows nas máquinas SCADA da fase 1, o problema foi corrigido e a comunicação entre eles estabelecida. Foi cadastrados os TAGs oriundos do sistema de pressurização do painel no OPC CLIENT das  máquinas SCADA da fase 1. Com isso, no dia de amanhã será finalizado o serviço com a criação de TAGs nos servidores SCADA, assim como a criação da animação na tela do sistema de compressão de gás e venda. Acertado com COTUR Ornan que seja dado baixa neste item da PST amanhã, conforme discutido no REDIA, cumprindo o prazo combinado. Porém seguiremos trabalhando na base de dados e atualização das telas._x000a_"/>
    <m/>
    <s v="Corretiva planejada"/>
    <s v="Pressostato do painel"/>
    <s v="Pressostato"/>
    <s v="Vendas"/>
    <x v="26"/>
    <s v="Controle e monitoramento"/>
    <s v="Altereção na lógica"/>
    <d v="2019-05-24T07:30:00"/>
    <d v="2019-05-31T16:00:00"/>
    <d v="2019-05-22T12:00:00"/>
    <n v="176.49999999994179"/>
    <n v="43.5"/>
    <s v="NÃO"/>
    <x v="0"/>
    <s v="NÃO"/>
    <s v="3-Falha na Instrumentação"/>
    <s v="3.3- Sinal/Indicação/Alarme falso"/>
    <x v="2"/>
    <x v="1"/>
    <s v="6-Interferência na Produção"/>
    <s v="3-Modificação"/>
    <n v="219.99999999994179"/>
  </r>
  <r>
    <n v="2019"/>
    <s v="Maio"/>
    <s v="Por volta das 20:20h, o coordenador de operação acionou a manutenção, devido o motor do carregamento de mola do disjuntor estava acionado constantemente. Equipe da CCT avaliou a falha e necessitava a parada do compressor para realizar a intervenção, então foi conversado com o coordenador e decido em fazer a inversão dos compressores para atuação no disjuntor do C-123701A pela manhã. Por volta das 22:30h foi acionada a manutenção devido na manobra de inversão dos compressores de reciclo C-123701A pelo C-123701B, veio o TRIP do compressor C-123701B por atuação do sensor de vibração VE-402 do C-123701B. Em breve análise em campo foi identificado a quebra da lâmina do acoplamento lado compressor. Com isso foi emitida PT imediata para atuação da equipe da CCT para regularizar o disjuntor do C-123701A. Extraído o disjuntor do C-123701A, identificado uma falha no micro swith, o qual foi substituído por sobressalente e liberado o compressor para operação as 00h."/>
    <m/>
    <s v="Corretiva"/>
    <s v="PN-513202"/>
    <s v="MICRO SWITCH CARREGAMENTO DE MOLA."/>
    <s v="Reciclo"/>
    <x v="1"/>
    <s v="COMPRESSOR"/>
    <s v="OI-PN-513202-COMP.2.3 TROCAR MICRO SWITCH CARREGAMENTO DE MOLA."/>
    <d v="2019-05-20T20:20:00"/>
    <d v="2019-05-21T15:00:00"/>
    <d v="2019-04-03T17:00:00"/>
    <n v="18.666666666744277"/>
    <n v="1131.3333333331975"/>
    <s v="NÃO"/>
    <x v="0"/>
    <s v="NÃO"/>
    <s v="4-Falha Elétrica"/>
    <s v="1.0-Geral"/>
    <x v="9"/>
    <x v="21"/>
    <s v="7-Observação Casual"/>
    <s v="1-Substituição"/>
    <n v="1149.9999999999418"/>
  </r>
  <r>
    <n v="2019"/>
    <s v="Maio"/>
    <s v="Aproximadamente 2 minutos após a partida do C-123701B e parada do C-12301A, o VT-1237402B (do C-123701B) acusou vibração alta e logo após muito alta, parando assim máquina."/>
    <m/>
    <s v="Corretiva"/>
    <s v="Acoplamento flexível"/>
    <s v="Acoplamento flexível"/>
    <s v="Reciclo"/>
    <x v="7"/>
    <s v="COMPRESSOR"/>
    <s v="Substituição do acoplamento"/>
    <d v="2019-05-20T22:37:00"/>
    <d v="2019-06-07T14:30:00"/>
    <d v="2018-12-26T20:43:00"/>
    <n v="423.88333333324408"/>
    <n v="3481.9000000000815"/>
    <s v="SIM"/>
    <x v="1"/>
    <s v="NÃO"/>
    <s v="1-Falha Mecânica"/>
    <s v="1.2-Vibração"/>
    <x v="2"/>
    <x v="21"/>
    <s v="6-Interferência na Produção"/>
    <s v="1-Substituição"/>
    <n v="3905.7833333333256"/>
  </r>
  <r>
    <n v="2019"/>
    <s v="Maio"/>
    <s v="C-3123102A - Análise de Falha _x000a_[05/05] Fomos informado através da PST do COTUR sobre a queda do compressor de propano A da adequação por volta 19h57 devido a falha de comunicação do bently nevada. Quanto a queda do C-3123102A no dia 04/05/2019, foram levantadas algumas informações:_x000a_Horário da queda : (04/05/19) 19:57:19 (verificado pela corrente do motor no PI)_x000a_Horário alarme de falha de comunicação com o bently: (04/05/19) 18:56:27 (histórico de alarme na IHM)_x000a_Reconhecido o alarme: 19:31 (histórico de alarme na IHM)_x000a_Aparentemente não foi exatamente o mesmo problema apresentado em quedas anteriores, que eram causados por falha em sensor. Deve ser melhor avaliado, mas por conta do modelo do bently, que funciona como um cartão do CLP, necessário verificar se seria possível puxar histórico de alarmes/erros no bently. Na lógica possui uma verificação da comunicação do bently que gera o trip com delay de 3 segundos. Essa lógica fica no Task &quot;Status_System&quot; na lógica &quot;MainRoutine&quot; linha 1. Tag &quot;Fail_Network_Bently&quot;"/>
    <m/>
    <s v="Corretiva"/>
    <s v="Comunicação Bently"/>
    <s v="Cabo de rede"/>
    <s v="Propano"/>
    <x v="8"/>
    <s v="Controle e monitoramento"/>
    <s v="Identificado cabo de rede com trava quebrada. Este foi substituido"/>
    <d v="2019-05-05T08:00:00"/>
    <d v="2019-05-05T10:00:00"/>
    <d v="2019-03-23T11:20:00"/>
    <n v="1.9999999998835847"/>
    <n v="1028.6666666668025"/>
    <s v="SIM"/>
    <x v="1"/>
    <s v="NÃO"/>
    <s v="2-Falha de Material"/>
    <s v="2.5-Fratura/Quebra"/>
    <x v="2"/>
    <x v="0"/>
    <s v="6-Interferência na Produção"/>
    <s v="1-Substituição"/>
    <n v="1030.6666666666861"/>
  </r>
  <r>
    <n v="2019"/>
    <s v="Maio"/>
    <s v="C-3123102A - Análise de Falha _x000a_06/05 - Realizado uma força tarefa com Automação, Engenharia e Mycom, afim de diagnosticar a falha que vem ocorrendo de perda de comunicação do Bently gerando a queda do compressor C-3123102A. Equipe segue realizando avaliação para iniciar a intervenção amanhã pela manhã com a substituição do cabo de comunicação, teste de hardware, testes no Bently."/>
    <m/>
    <s v="Corretiva planejada"/>
    <s v="Comunicação Bently"/>
    <s v="Cabo de rede"/>
    <s v="Propano"/>
    <x v="8"/>
    <s v="Controle e monitoramento"/>
    <s v="Identificado cabo de rede com trava quebrada. Este foi substituido"/>
    <d v="2019-05-06T11:00:00"/>
    <d v="2019-05-06T15:00:00"/>
    <d v="2019-05-05T10:00:00"/>
    <n v="3.9999999999417923"/>
    <n v="25.000000000116415"/>
    <s v="NÃO"/>
    <x v="0"/>
    <s v="NÃO"/>
    <s v="2-Falha de Material"/>
    <s v="2.5-Fratura/Quebra"/>
    <x v="2"/>
    <x v="0"/>
    <s v="6-Interferência na Produção"/>
    <s v="1-Substituição"/>
    <n v="29.000000000058208"/>
  </r>
  <r>
    <n v="2019"/>
    <s v="Maio"/>
    <s v="C-3123102A - Análise de Falha _x000a_07/05 - Equipe de Automação e Mycom partiram para verificação em campo, onde foi identificado que o cabo de comunicação do Bently estava com a trava danificada. Durante os testes neste cabo a equipe constatou que o cabo soltava facilmente. Realizado a substituição do cabo de comunicação e realizado novos testes de fixação do cabo que correspondeu a contento, em avanço a equipe realizou reaperto dos pontos de comunicação do Bently e não foram encontradas anormalidades."/>
    <m/>
    <s v="Corretiva planejada"/>
    <s v="Comunicação Bently"/>
    <s v="Cabo de rede"/>
    <s v="Propano"/>
    <x v="8"/>
    <s v="Controle e monitoramento"/>
    <s v="Identificado cabo de rede com trava quebrada. Este foi substituido"/>
    <d v="2019-05-07T08:00:00"/>
    <d v="2019-05-07T13:00:00"/>
    <d v="2019-05-06T15:00:00"/>
    <n v="4.9999999998835847"/>
    <n v="17.000000000058208"/>
    <s v="NÃO"/>
    <x v="0"/>
    <s v="NÃO"/>
    <s v="2-Falha de Material"/>
    <s v="2.5-Fratura/Quebra"/>
    <x v="2"/>
    <x v="0"/>
    <s v="6-Interferência na Produção"/>
    <s v="1-Substituição"/>
    <n v="21.999999999941792"/>
  </r>
  <r>
    <n v="2019"/>
    <s v="Maio"/>
    <s v="C-123102C - Falha na bomba do inter estágio_x000a_Acionado a manutenção as 16:35h com informação de que durante a preparação para a partida do compressor, a bomba do inter estágio apresentava vazamento de ar impedindo a operação da mesma. Equipe da mecânica foi até o local avaliar identificando um travamento na bomba, onde foi aplicado WD-40 pelo respiro da bomba voltando a operar. Orientado ao operador a acompanhar as próximas partidas e se voltar apresentar falha abrir um nova nota para programar um intervenção na bomba. _x000a_Durante a partida do compressor a operação acionou novamente a manutenção devido dificuldades na partida devido os instrumentos PDIT-1231229, 228 estarem em burn out identificado em campo que os instrumentos não apresentavam anormalidades mesmo assim foi realizado a equalização da tomada dos instrumentos para que o mesmo não ficasse negativo gerando o burn out, foi solicitada a partida da bomba 03B normalizando a indicação dos instrumentos. Com foi solicitada a partida do compressor com a bomba do segundo estágio 03B sem sucesso voltando a apresentar burn out nos instrumentos, foi solicitado então a operação tentar uma nova partida dessa vez com a bomba 03A, que ocorreu com sucesso a partida do compressor. Após o compressor entrar em operação, foram invertidas as bombas da do segundo estágio 03A pela 03B e as pressões de óleo se permaneceram estáveis e dentro dos parâmetros normais de operação, a suspeita é com a parada do compressor possa ter emanado gás na linha/instrumentos gerando o burn out logo na tentativa de partida do compressor."/>
    <m/>
    <s v="Corretiva"/>
    <s v="Bomba interestágio"/>
    <s v="Bomba interestágio"/>
    <s v="Propano"/>
    <x v="9"/>
    <s v="Bombas"/>
    <s v="Aplicado WD40 no respiro da bomba, que voltou a operar."/>
    <d v="2019-05-20T17:00:00"/>
    <d v="2019-05-20T18:00:00"/>
    <d v="2018-11-30T12:30:00"/>
    <n v="0.99999999994179234"/>
    <n v="4108.5"/>
    <s v="NÃO"/>
    <x v="0"/>
    <s v="NÃO"/>
    <s v="1-Falha Mecânica"/>
    <s v="1.6-Emperramento"/>
    <x v="1"/>
    <x v="23"/>
    <s v="9-Sob Demanda"/>
    <s v="7-Serviço"/>
    <n v="4109.4999999999418"/>
  </r>
  <r>
    <n v="2019"/>
    <s v="Maio"/>
    <s v="C-3123102B: Queda do compressor as 13:11 devido &quot;Falha de comunicação do Bently Nevada&quot;_x000a_28/05 - Realizada avaliação do evento de SD ocorrido ontem no C-3123102B pelos Engs. Pedro e Daniel. A hipótese é de que a falha de comunicação é realmente similar às ocorrências anteriores no C-3123102A (última em 04/05), que foi corrigida através de verificação geral na IHM do compressor, onde um cabo de comunicação foi encontrado com trava danificada. A sugestão da Engenharia, corroborada pelo Coord. Gustavo, é de realizar a mesma verificação para este compressor. Além disto, iremos implementar recomendação da MAYEKAWA de alterar delay para gerar a parada da unidade compressora por falha de comunicação com o rack Bently Nevada de 3 segundos para 30 segundos, para filtrar estes eventos de falha de comunicação. Caso ocorra um mal contato, a comunicação é parada e ao ser reconectado o cabo, o cartão de comunicação 1794-AENT efetua um self-test que leva um tempo de aproximadamente 10 segundos, portanto o delay de 3 segundos utilizado atualmente, não é aplicável em caso de ocorrências de mal contato, o que acaba derrubando a máquina. Esta melhoria na lógica também deverá ser aplicada futuramente no compressor A. Foram abertas duas OMs, uma para cada compressor para aplicar esta mudança, sendo que a OM do compressor B também contemplará a verificação geral do painel. Iremos definir amanhã no REDIA com todos os envolvidos, a programação da OM 2020764711 referente ao C-3123102B para a Semana 23."/>
    <m/>
    <s v="Corretiva"/>
    <s v="Comunicação Bently"/>
    <s v="Cabo de rede"/>
    <s v="Propano"/>
    <x v="2"/>
    <s v="Controle e monitoramento"/>
    <s v="Em junho, realizado verificação do cabemento no painel do controle. Implementado também mudança eliminando trip associado a essa falha."/>
    <d v="2019-05-27T13:11:00"/>
    <d v="2019-05-27T13:15:00"/>
    <d v="2019-04-28T17:30:00"/>
    <n v="6.6666666709352285E-2"/>
    <n v="691.68333333340706"/>
    <s v="SIM"/>
    <x v="1"/>
    <s v="NÃO"/>
    <s v="2-Falha de Material"/>
    <s v="2.5-Fratura/Quebra"/>
    <x v="2"/>
    <x v="0"/>
    <s v="6-Interferência na Produção"/>
    <s v="1-Substituição"/>
    <n v="691.75000000011642"/>
  </r>
  <r>
    <n v="2019"/>
    <s v="Maio"/>
    <s v="C-3123102A Falha na slide do 2º estágio _x000a_Hoje, por volta das 13h50, fomos acionados pelo COTUR com a informação de queda do C-3123102B por &quot;falha de comunicação no Bently&quot; (necessita análise - será iniciada pelo Eng. Pedro amanhã) e dificuldade de partida do C-3123102A, com o relato de travamento da slide valve do 2º estágio do compressor. Criada então esta ordem imediata para atuação da equipe de instrumentação no compressor A. TM Martins foi ao local e orientou a OP que partisse as duas bombas de óleo, para que a circulação começasse a liberar a slide. A tentativa surtiu efeito e o compressor foi colocado em operação por volta das 14h30, sem necessidade de emissão de PT para tal atividade. Obs PST: Realizado tentativa de partida do C-3123102A as 13:20, porém slide valve do 2º estágio travou, interrompendo a partida. Após atuação da MI via OM imediata, slide foi destravada e compressor entrou em operação."/>
    <m/>
    <s v="Corretiva"/>
    <s v="Válvula solenóide"/>
    <s v="Válvula solenóide"/>
    <s v="Propano"/>
    <x v="8"/>
    <s v="Sistema de lubrificação"/>
    <s v="Foi partido a outra bomba para melhorar circulação do óleo e destravar a slide"/>
    <d v="2019-05-27T13:20:00"/>
    <d v="2019-05-27T14:30:00"/>
    <d v="2019-05-07T13:00:00"/>
    <n v="1.1666666666278616"/>
    <n v="480.33333333337214"/>
    <s v="NÃO"/>
    <x v="0"/>
    <s v="NÃO"/>
    <s v="1-Falha Mecânica"/>
    <s v="1.6-Emperramento"/>
    <x v="2"/>
    <x v="25"/>
    <s v="9-Sob Demanda"/>
    <s v="4-Ajuste"/>
    <n v="481.5"/>
  </r>
  <r>
    <n v="2019"/>
    <s v="Maio"/>
    <s v="GE-513201D Falha na válvula 75QGCV_x000a_[01/05] Hoje conforme combinado foi dado andamento nos testes da válvula meetering de óleo do TGD pela instrumentação com apoio da automação. TM´s Menezes e Silvio realizaram desligamentos dos cabos do cabo e do controlador para realização de megagem, não foram identificadas nenhuma baixa isolação. Em seguida foram realizas as medições de campo das bobinas de excitação, seno e coseno, todos os valores ohmicos estavam dentro do valores especificados pelo do fabricante. Feito isso, foi realizado medições do sinal de controle e feedback entre PLC e GS3, estava tudo ok. No entanto, no próximo testes que era para realizarmos a movimentação da válvula não tivemos sucesso TM Squinca tentou enviar sinal de controle direto no cartão de saída do PLC, porém devido a uma sinal ativo de SD denominado &quot;LSD65UC016&quot; -SSLOC Control Valve driver delayed Shutdown, o mesmo não conseguiu rastrear no ECS qual era registro que estaria impedindo a liberação de partida da máquina consequente impedindo o teste da válvula. Devido ao tardar do horário optamos continuar os testes amanhã com apoio do Eng. Lucas. Foi informado a informado a operação da indisponibilidade de máquina. _x000a__x000a_02/05 - Dado continuidade na verificação da falha na válvula meetering de óleo o acarretou na data de ontem na indisponibilidade do TGD ao final do dia. Prosseguindo com a análise da falha foi realizada nova verificação de isolação do cabos feito no modulo de controle localizada na casota do TGD identificamos que o cabo de alimentação da válvula e o cabo Seno apresentaram baixa isolação, onde ao abrir a tampa do terminal de ligações da válvula foi constatado haver &quot;cisalhamento&quot; dos cabos que fora ocasionado no momento de fechamento da tampa provavelmente, devido ao pouco espaço existente para a quantidade de cabos agregados que somados à condição limitada de posição de montagem da válvula possivelmente  causando essa falha que acarretou na geração do sinal de SD para máquina. Ontem havíamos verificamos por duas vezes a condição dos cabos em campo, mas não foram encontradas anomalias. Enfim, foram realizados os devidos reparos e de forma a evitar nova recorrência deste tipo de falha foi reforçado a isolação de todos os cabos com fita de alta fusão. Recomposto os cabos no campo foi realizado nova medição de isolação, tudo Ok. Partimos então para realização dos testes funcionais de movimentação da válvula através da lógica do PLC com sucesso. Eng. Lucas orientou TM Squinca da existência de rotina para fazer este tipo de teste, porém a forma realizada por ele ontem através da force na saída do cartão analógica também é factível. Foram realizados teste tanto com a bomba hidraulica ligada quanto desligada em ambos os casos a válvula operou normalmente. Atividade finalizada por volta das 17h00. Equipamento liberado para operação_x000a_"/>
    <m/>
    <s v="Corretiva"/>
    <s v="MV-UH-TSGE-513201 (75QGCV)"/>
    <s v="Cabeamento na chegada da válvula"/>
    <s v="TGs"/>
    <x v="15"/>
    <s v="Sistema de lubrificação"/>
    <s v="Foi realizada a substituição da válvula, porém sem o diagnóstico de ter sido esse o problema. Em maio, foram identificados alguns cabos que chegam nessa válvula &quot;mordidos&quot;, com a malha metálica exposta, causando baixa isolação. Os pontos identificados foram isolados com fita de alta fusão e a válvula testada após esse reparo, vindo a operar normalmente."/>
    <d v="2019-05-01T17:00:00"/>
    <d v="2019-05-02T17:00:00"/>
    <d v="2019-04-30T18:28:00"/>
    <n v="24"/>
    <n v="22.533333333441988"/>
    <s v="NÃO"/>
    <x v="0"/>
    <s v="NÃO"/>
    <s v="4-Falha Elétrica"/>
    <s v="4.1-Curto Circuito"/>
    <x v="12"/>
    <x v="2"/>
    <s v="6-Interferência na Produção"/>
    <s v="2-Reparo"/>
    <n v="46.533333333441988"/>
  </r>
  <r>
    <n v="2019"/>
    <s v="Maio"/>
    <s v="GE-513201D WHRU TGD Falha Aparente Agarramento _x000a_Hoje conforme combinado foi realizado o teste funcional do WHRU do TGD. TM Squinca e Silvio realizaram a verificação da calibração e logo em seguida foram feitos testes de abertura e fechamento do damper em rampa com sucesso. Após intervenção o equipamento liberado para operação."/>
    <m/>
    <s v="Corretiva"/>
    <s v="WHRU"/>
    <s v="Não identificado"/>
    <s v="TGs"/>
    <x v="15"/>
    <s v="Exaustão"/>
    <s v="Durante testes funcionais, não apresentou problemas."/>
    <d v="2019-05-01T18:00:00"/>
    <d v="2019-05-01T19:00:00"/>
    <d v="2019-05-02T17:00:00"/>
    <n v="0.99999999994179234"/>
    <n v="-23.000000000058208"/>
    <s v="NÃO"/>
    <x v="0"/>
    <s v="NÃO"/>
    <s v="6-Miscelâneas"/>
    <s v="6.4-Desconhecidos"/>
    <x v="12"/>
    <x v="2"/>
    <s v="5-Monitoramento Contínuo da Condição"/>
    <s v="8-Teste"/>
    <n v="-22.000000000116415"/>
  </r>
  <r>
    <n v="2019"/>
    <s v="Maio"/>
    <s v="TG-D Verificação de baterias _x000a_Foi verificado que a falha de bateria descarregada apresentada na IHM não condiz com a realidade pois as baterias estão com carga. Foram realizados os procedimentos de reset do carregador e no sumário de falhas e não apresenta falha e mesmo assim o equipamento ainda indica a bateria como descarregada(0%) na IHM. Será feita uma avaliação mais criteriosa através de manuais e busca de informações com o fabricante."/>
    <m/>
    <s v="Corretiva planejada"/>
    <s v="Carregador de baterias TGCP"/>
    <s v="Não identificado"/>
    <s v="TGs"/>
    <x v="15"/>
    <s v="Painel elétrico"/>
    <s v="Durante verificação, constatado que bateriais estão carregadas, porém indicação de descarregada permanece na IHM. Não identificado o motivo"/>
    <d v="2019-05-07T11:00:00"/>
    <d v="2019-05-07T13:00:00"/>
    <d v="2019-05-01T19:00:00"/>
    <n v="1.9999999998835847"/>
    <n v="136.00000000011642"/>
    <s v="NÃO"/>
    <x v="0"/>
    <s v="NÃO"/>
    <s v="6-Miscelâneas"/>
    <s v="6.4-Desconhecidos"/>
    <x v="12"/>
    <x v="2"/>
    <s v="7-Observação Casual"/>
    <s v="6-Verificação"/>
    <n v="138"/>
  </r>
  <r>
    <n v="2019"/>
    <s v="Maio"/>
    <s v="TG-D - FALHA CONTROLADOR HP6 90GGBV6-D “MV-TS-GE-513201D” _x000a_Conforme planilha de horizonte de manutenções dos TG's e programação semanal foi verificada a possível falha do controlador da HP-6, equipe de instrumentação suspeita de um travamento da válvula da HP6. Será avaliado pela equipe e supervisão a necessidade de substituir o controlador para realizar mais algum teste._x000a_10/05 - Após análise em campo, na avaliação da instrumentação, a suspeita de um travamento mecânico da válvula da HP6 em campo se confirma, não sendo a falha no controlador. Deverá ser programada então a remoção da válvula para manutenção e testes em bancada, sendo para isso um bom detalhamento para não indisponibilizar a maquina."/>
    <m/>
    <s v="Corretiva planejada"/>
    <s v="MV-TS-GE-513201D (HP6)"/>
    <s v="Válvula"/>
    <s v="TGs"/>
    <x v="15"/>
    <s v="Compressor"/>
    <s v="Durante testes em campo, identificado falha na válvula"/>
    <d v="2019-05-09T09:00:00"/>
    <d v="2019-05-09T18:00:00"/>
    <d v="2019-05-07T13:00:00"/>
    <n v="9"/>
    <n v="44.000000000058208"/>
    <s v="NÃO"/>
    <x v="0"/>
    <s v="NÃO"/>
    <s v="1-Falha Mecânica"/>
    <s v="1.6-Emperramento"/>
    <x v="2"/>
    <x v="1"/>
    <s v="2-Teste Funcional"/>
    <s v="8-Teste"/>
    <n v="53.000000000058208"/>
  </r>
  <r>
    <n v="2019"/>
    <s v="Maio"/>
    <s v="VE-5132615D CORRIGIR ERRO DE INDICAÇÃO _x000a_Foi verificado em campo durante testes, que todos os sensores variaram em campo ao mesmo tempo que os demais sensores, indicando que houve uma falha de comunicação do Bently Nevada. Para estes dois sensores especificos, em função da PT já liberada, foi verificado em campo também suas conexões e aperto de bornes., sem anormalidades. Após o dia da falha relatado na nota, não foi identificado mais nenhuma anormalidade. Como a OM já é antiga e não há mais relatos de falha, entendemos que o problema não existe mais."/>
    <m/>
    <s v="Corretiva planejada"/>
    <s v="VE-5132615D"/>
    <s v="Cartão"/>
    <s v="TGs"/>
    <x v="15"/>
    <s v="Controle e monitoramento"/>
    <s v="Verificado o instrumento e toda a malha em campo e não indenficada anomalia. Visto que o evento ocorreu em um momento apenas, não vindo a ocorrer mais desde entao."/>
    <d v="2019-05-10T09:30:00"/>
    <d v="2019-05-10T14:30:00"/>
    <d v="2019-05-09T18:00:00"/>
    <n v="4.9999999998835847"/>
    <n v="15.500000000058208"/>
    <s v="NÃO"/>
    <x v="0"/>
    <s v="NÃO"/>
    <s v="3-Falha na Instrumentação"/>
    <s v="3.2 - Sem sinal/indicação/alarme"/>
    <x v="1"/>
    <x v="23"/>
    <s v="7-Observação Casual"/>
    <s v="2-Reparo"/>
    <n v="20.499999999941792"/>
  </r>
  <r>
    <n v="2019"/>
    <s v="Maio"/>
    <s v="VE-5132615D CORRIGIR ERRO DE INDICAÇÃO _x000a_Foi verificado em campo durante testes, que todos os sensores variaram em campo ao mesmo tempo que os demais sensores, indicando que houve uma falha de comunicação do Bently Nevada. Para estes dois sensores especificos, em função da PT já liberada, foi verificado em campo também suas conexões e aperto de bornes., sem anormalidades. Após o dia da falha relatado na nota, não foi identificado mais nenhuma anormalidade. Como a OM já é antiga e não há mais relatos de falha, entendemos que o problema não existe mais."/>
    <m/>
    <s v="Corretiva planejada"/>
    <s v="VE-5132615D"/>
    <s v="Cartão"/>
    <s v="TGs"/>
    <x v="15"/>
    <s v="Controle e monitoramento"/>
    <s v="Verificado o instrumento e toda a malha em campo e não indenficada anomalia. Visto que o evento ocorreu em um momento apenas, não vindo a ocorrer mais desde entao."/>
    <d v="2019-05-31T08:00:00"/>
    <d v="2019-05-31T16:00:00"/>
    <d v="2019-05-18T15:00:00"/>
    <n v="7.9999999998835847"/>
    <n v="305.00000000005821"/>
    <s v="NÃO"/>
    <x v="0"/>
    <s v="NÃO"/>
    <s v="3-Falha na Instrumentação"/>
    <s v="3.2 - Sem sinal/indicação/alarme"/>
    <x v="1"/>
    <x v="23"/>
    <s v="7-Observação Casual"/>
    <s v="2-Reparo"/>
    <n v="312.99999999994179"/>
  </r>
  <r>
    <n v="2019"/>
    <s v="Maio"/>
    <s v="AIQ-5132601-B Inspeção de Filtro cesto bombas scaveng _x000a_Hoje conforme programado foi realizada pela equipe de mecânica a verificação nos filtros scaveng pertinente aos detectores de partícula (Debris). TM Sérgio e Rodrigo não encontraram nenhum tipo sujeira nos filtros ou nos sensores, todos estavam bem limpos. Após a intervenção foi realizado reset na tela na IHM junto operador, o alarme existente que indicava o valor de 01 na tela zerou e normalizou a indicação. Todas as indicações ficaram zeradas na tela. Equipamento liberado para operação."/>
    <m/>
    <s v="Corretiva planejada"/>
    <s v="AIQ-5132601B"/>
    <s v="Detector de limalha"/>
    <s v="TGs"/>
    <x v="13"/>
    <s v="Sistema de lubrificação"/>
    <s v="Verificação em campo não apresentou nenhum indício de limalha nas linhas de óleo."/>
    <d v="2019-05-18T15:00:00"/>
    <d v="2019-05-18T18:30:00"/>
    <d v="2019-04-29T20:00:00"/>
    <n v="3.5000000000582077"/>
    <n v="450.99999999994179"/>
    <s v="NÃO"/>
    <x v="0"/>
    <s v="NÃO"/>
    <s v="2-Falha de Material"/>
    <s v="2.4-Desgaste"/>
    <x v="12"/>
    <x v="2"/>
    <s v="7-Observação Casual"/>
    <s v="6-Verificação"/>
    <n v="454.5"/>
  </r>
  <r>
    <n v="2019"/>
    <s v="Maio"/>
    <s v="M-B-UH-TS-GE-513201D-02 Aplicar torque nos parafusos de fixação _x000a_Realizada a aplicação de torque em todas as conexões e mangueiras do sistema do motor de partida do TGD. TM´s informaram que não conseguiram aplicar todo o torque indicada na tabela fornecida pelo eng, Suzuki porque alguns parafusos eram curtos e não suportavam todo o torque requerido. Os valores foram registrados para encaminhamento ao Suzuki"/>
    <m/>
    <s v="Corretiva planejada"/>
    <s v="M-B-UH-TS-GE-513201D-02"/>
    <s v="Parafuso de fixação"/>
    <s v="TGs"/>
    <x v="15"/>
    <s v="Sistema de lubrificação"/>
    <s v="Foram aplicados os torques nos parafusos, conforme recomendação da engenharia"/>
    <d v="2019-05-18T08:00:00"/>
    <d v="2019-05-18T15:00:00"/>
    <d v="2019-05-10T14:30:00"/>
    <n v="6.9999999999417923"/>
    <n v="185.50000000011642"/>
    <s v="NÃO"/>
    <x v="0"/>
    <s v="NÃO"/>
    <s v="1-Falha Mecânica"/>
    <s v="1.3-Folga/Alinhamento"/>
    <x v="2"/>
    <x v="0"/>
    <s v="1-Manutenção Periódica"/>
    <s v="4-Ajuste"/>
    <n v="192.50000000005821"/>
  </r>
  <r>
    <n v="2019"/>
    <s v="Junho"/>
    <s v="GE-513201A - Falha na Partida _x000a_Hoje o TG-A caiu por falha de posição da meetering secundária, a mesma foi demandada para abrir porém permaneceu na posição, ... Acionada a manutenção onde foi colocada as válvulas meetering para ciclar e avaliar o torque bem como verificar a falha na partida. Os testes da meetering foram satisfatórios não havendo sinais de emperramento, podendo ser consequência de alguma sujeira que com a ciclagem amaciou e normalizou. _x000a_Hoje por volta das 06h15 tivemos o SD do TGA devido a falha de posição da meetering secundária em seguida houve o atuação do descarte de cargas do GSP ficando somente com um compressor de venda em operação(C-123101D). _x000a_"/>
    <m/>
    <s v="Corretiva"/>
    <s v="MV-UC-TSGE-_x000a_513201A-_x000a_01C (88FGS)"/>
    <s v="Válvula metering"/>
    <s v="TGs"/>
    <x v="17"/>
    <s v="Sistema de combustível"/>
    <s v="Realizado ciclagem da válvula para amaciamento da mesma"/>
    <d v="2019-06-03T06:15:00"/>
    <d v="2019-06-03T11:12:00"/>
    <d v="2019-04-28T17:30:00"/>
    <n v="4.9500000000698492"/>
    <n v="852.75"/>
    <s v="SIM"/>
    <x v="1"/>
    <s v="NÃO"/>
    <s v="1-Falha Mecânica"/>
    <s v="1.6-Emperramento"/>
    <x v="9"/>
    <x v="15"/>
    <s v="6-Interferência na Produção"/>
    <s v="8-Teste"/>
    <n v="857.70000000006985"/>
  </r>
  <r>
    <n v="2019"/>
    <s v="Junho"/>
    <s v="GE-513201B - Falha na Partida _x000a_Em avaliação realizada em campo com apoio do eng. lucas verificamos que percentual de carga &quot;MTU&quot; na partida do TGB estava bastante elevada, de forma evitar ajustes na FCV do sistema de óleo do motor de partida optamos por fazer via lógica um ajuste no &quot;fuel rate&quot; na taxa de combustível. Foi ajustado o valor de set do controle passando de 120 para 140 kW/s. Feito isso, realizamos uma nova partida na máquina, e desta vez com sucesso. A máquina entrou em operação por volta das 08h35."/>
    <m/>
    <s v="Corretiva"/>
    <s v="Sistema de Partida"/>
    <s v="Desconhecido"/>
    <s v="TGs"/>
    <x v="13"/>
    <s v="Sistema de partida"/>
    <s v="Realizado ajuste do &quot;fuel rate&quot; de 120 para 140, com o objetivo de aliviar a carga do motor de partida."/>
    <d v="2019-06-03T07:33:00"/>
    <d v="2019-06-03T08:30:00"/>
    <d v="2019-04-29T20:00:00"/>
    <n v="0.94999999995343387"/>
    <n v="827.54999999993015"/>
    <s v="NÃO"/>
    <x v="0"/>
    <s v="NÃO"/>
    <s v="3-Falha na Instrumentação"/>
    <s v="3.5-Falha no Software"/>
    <x v="12"/>
    <x v="2"/>
    <s v="9-Sob Demanda"/>
    <s v="4-Ajuste"/>
    <n v="828.49999999988358"/>
  </r>
  <r>
    <n v="2019"/>
    <s v="Junho"/>
    <s v="GE-513201D - Falha na Partida_x000a_No período da tarde tivemos a intervenção da equipe de instrumentação no TG-D para tentar identificar as possíveis causas de falha que acarretaram na perda de três tentativas de partida na máquina denominada &quot;Secundary Downstream Pressure Fault Shutdown / LSSS65UC009_14&quot;. Foram realizadas verificações nos três transmissores de pressão sendo eles: 63GG305-1/2 que são pressão de saída difusor da GG, não foi encontrado desvio na calibração desses instrumentos, a unica ressalva informada pelo TM´s foi quanto a presença de pequena quantidade de condensado na tomada do 63GG305-1. Também foi verificado o transmissor de pressão 63FGSM pressão do manifold da secundária de gás, nesse instrumento foi identificado um pequeno desvio na calibração que foi corrigido. Os TM´s Martins e Bretas levantaram os valores de damping dos todos os instrumentos, os 63GG305-1 e 2 ambos estão com 0s e o  63FGSM está com 6,4s. Amanhã vamos reavaliar com Eng. lucas essa questão dos valores de damping para definirmos a estratégia de atuação. Por ora, a máquina segue liberada._x000a_Conforme recomendação do Eng Lucas, foram padronizados os valores de damping dos instrumentos do TG-D: 63GG305_1 / 63GG305_2 / 63FGCS / 63FGCM / 63FGPS / 63FGPM: foram encontrado o Damping em 0,0s e deixado 0,4s. Os instrumentos 63FGSS e 63FGSM foram encontrado os damping em 6,4s e deixado com 0,4s, assim deixando a máquina disponível para operação."/>
    <m/>
    <s v="Corretiva"/>
    <s v="PT-5132637D (63FGSM)"/>
    <s v="Transmissor de pressão"/>
    <s v="TGs"/>
    <x v="15"/>
    <s v="Sistema de combustível"/>
    <s v="Realizado o ajuste do damping do instrumento de 6,2s para 0,4s"/>
    <d v="2019-06-03T06:30:00"/>
    <d v="2019-06-04T16:30:00"/>
    <d v="2019-04-30T18:28:00"/>
    <n v="33.999999999941792"/>
    <n v="804.03333333344199"/>
    <s v="NÃO"/>
    <x v="1"/>
    <s v="NÃO"/>
    <s v="3-Falha na Instrumentação"/>
    <s v="3.4-Fora de ajuste"/>
    <x v="2"/>
    <x v="0"/>
    <s v="9-Sob Demanda"/>
    <s v="4-Ajuste"/>
    <n v="838.03333333338378"/>
  </r>
  <r>
    <n v="2019"/>
    <s v="Junho"/>
    <s v="GE-513201C - Falha em painel elétrico_x000a_Hoje por volta das 08h12h tivemos o SD do TG-C com desligamento de toda a coluna 4 do CCM da casota dos TG's A/B/C, ocasionando o desligamento das bombas de óleo sintético e exaustor 2 do Hood do TG-C. Por consequência do SD do TG-C tivemos a parada de todos os compressores de venda, C-123102A, C-3123102C e C-3123701B._x000a__x000a_Devido ao SD do TG-C foi acionada a manutenção para avaliar a ocorrência, onde foi informada a queda por baixa pressão de lubrificação do sistema do óleo sintético. Ao avaliar o motivo da baixa pressão e por não ter entrado a bomba auxiliar, foi verificado que toda a coluna 4 do CCM da casota dos TG's estava desligado e nesta mesma coluna 4 ficam as duas bombas de óleo sintético e o ventilador 2 do Hood . Foi observado que o disjuntor QJ-6 (alimentação dos comandos das cargas da coluna  4) estava desarmado que fica localizado na coluna 3 do CCM. Realizado avaliação preliminar do evento com as seguintes ações:_x000a_- Realizada medição de isolamento do circuito de comando, porém não encontrada anomalia (R_isolamento ~40MOhm);_x000a_- Realizada a verificação das caixas de ligação das cargas associadas a coluna 4 que falhou; 1-) Bombas de óleo sintético A e B: Verificado em campo as caixas de ligação e não encontrado anomalias nas resistências e nem no motor. 2-) Ventilador 2 do Hood; Não foi possível acessar a caixa deligação devido a localização da mesma necessitando de andaime. Em conversa com os técnicos é pouco provável uma falha neste ventilador devido o mesmo estar operando no momento da queda onde não atua parte de comando neste momento;_x000a_- Realizado teste do disjuntor de alimentação do circuito de comando do CCM em bancada, onde o mesmo correspondeu perfeitamente a curva de teste do disjuntor._x000a_- Realizado teste de operação das cargas que estavam operando no momento da queda do TG-C por duas horas onde não apresentou nenhuma anormalidade e nem alteração da corrente._x000a_- Realizado teste com todas as cargas desligas onde neste momento seria a condição mais crítica para ao disjuntor de comando QJ-6 com todas as resistências ligadas e o teste ocorreu com sucesso._x000a_Amanhã será alinhado entre os Téc. de Elétrica, Engenharia e Siemens para discutir a questão do ruído anormal durante a queda do TG-C, se foi um surge ou uma outra falha._x000a_"/>
    <m/>
    <s v="Corretiva"/>
    <s v="CCM do TG"/>
    <s v="Desconhecido"/>
    <s v="TGs"/>
    <x v="12"/>
    <s v="Painel elétrico"/>
    <s v="Normalização do disjuntor que desarmou e verificação de isolação dos circuitos alimentados por esse disjuntor"/>
    <d v="2019-06-05T08:12:00"/>
    <d v="2019-06-05T19:00:00"/>
    <d v="2019-04-28T15:05:00"/>
    <n v="10.799999999930151"/>
    <n v="905.11666666675592"/>
    <s v="SIM"/>
    <x v="1"/>
    <s v="SIM"/>
    <s v="4-Falha Elétrica"/>
    <s v="4.1-Curto Circuito"/>
    <x v="1"/>
    <x v="23"/>
    <s v="6-Interferência na Produção"/>
    <s v="6-Verificação"/>
    <n v="915.91666666668607"/>
  </r>
  <r>
    <n v="2019"/>
    <s v="Junho"/>
    <s v="GE-513201A - Falha na Partida _x000a_Após a queda do TG-513201C, foi iniciada a tentativa de colocar o TG-A em operação sem sucesso, o mesmo não habilitava a partida. Acionada a manutenção que identificou falha no 39PTNEX. Este sensor já estava mapeado pela preditiva para a sua substituição. Pela alteração implementada na lógica, quando a falha de um sensor, esta impede a partida, porem após iniciada a partida da máquina passa a valer a votação 2x2, deste modo, foi somente resetado o Bently  (no momento não estava em falha) e habilitada a partida na máquina que partiu com sucesso. Colocado o TG-A em operação as 08:43h."/>
    <m/>
    <s v="Corretiva"/>
    <s v="VE-5132603A (39PTNEX)"/>
    <s v="Sensor de vibração radial"/>
    <s v="TGs"/>
    <x v="17"/>
    <s v="Controle e monitoramento"/>
    <s v="Instrumento em falha impedidindo a partida, necessário resetar cartão para permitir a partida."/>
    <d v="2019-06-05T08:12:00"/>
    <d v="2019-06-05T08:43:00"/>
    <d v="2019-06-03T11:12:00"/>
    <n v="0.5166666666045785"/>
    <n v="45"/>
    <s v="NÃO"/>
    <x v="0"/>
    <s v="NÃO"/>
    <s v="4-Falha Elétrica"/>
    <s v="4.0-Geral"/>
    <x v="2"/>
    <x v="0"/>
    <s v="9-Sob Demanda"/>
    <s v="2-Reparo"/>
    <n v="45.516666666604578"/>
  </r>
  <r>
    <n v="2019"/>
    <s v="Junho"/>
    <s v="TG-C - Deslocamento axial_x000a_Durante a madrugada de sábado 08/06 a operação informou que os sensores 39GBLA1 e 2 haviam atuado deixando o TG-C indisponível. Segundo a operação passaram em torno de 4h com a bomba ligada sem que voltasse a condição de permissível de partida do TG-C. Logo pela manhã foi colocada a bomba em operação normalizando o 39GBLA1 enquanto o 39GBLA1 chegou a -0,33mm o GBLA2 ficou indicando -0,43mm e acompanhado durante todo o dia, permanecendo esta mesma condição do 39GBLA1 normalizado e 39GBLA2 atuado. Amanhã prosseguiremos na avaliação destes sensores."/>
    <m/>
    <s v="Intervenção por condição"/>
    <s v="VE-5132620C (39GBLA1)"/>
    <s v="Carcaça da gearbox"/>
    <s v="TGs"/>
    <x v="12"/>
    <s v="Controle e monitoração"/>
    <s v="Partida bomba de óleo auxiliar para recuperação dos valores de deslocamento"/>
    <d v="2019-06-07T22:10:00"/>
    <d v="2019-06-08T09:50:00"/>
    <d v="2019-06-07T17:00:00"/>
    <n v="11.666666666627862"/>
    <n v="5.1666666665696539"/>
    <s v="NÃO"/>
    <x v="0"/>
    <s v="NÃO"/>
    <s v="2-Falha de Material"/>
    <s v="2.7-Sobreaquecimento"/>
    <x v="9"/>
    <x v="15"/>
    <s v="4-Monitoramento Periódico da Condição"/>
    <s v="7-Serviço"/>
    <n v="16.833333333197515"/>
  </r>
  <r>
    <n v="2019"/>
    <s v="Junho"/>
    <s v="TG-C - Deslocamento axial_x000a_Durante a madrugada de sábado 08/06 a operação informou que os sensores 39GBLA1 e 2 haviam atuado deixando o TG-C indisponível. Segundo a operação passaram em torno de 4h com a bomba ligada sem que voltasse a condição de permissível de partida do TG-C. Logo pela manhã foi colocada a bomba em operação normalizando o 39GBLA1 enquanto o 39GBLA1 chegou a -0,33mm o GBLA2 ficou indicando -0,43mm e acompanhado durante todo o dia, permanecendo esta mesma condição do 39GBLA1 normalizado e 39GBLA2 atuado. Amanhã prosseguiremos na avaliação destes sensores."/>
    <m/>
    <s v="Intervenção por condição"/>
    <s v="VE-5132620C (39GBLA1)"/>
    <s v="Carcaça da gearbox"/>
    <s v="TGs"/>
    <x v="12"/>
    <s v="Controle e monitoração"/>
    <s v="Partida bomba de óleo auxiliar para recuperação dos valores de deslocamento"/>
    <d v="2019-06-08T21:10:00"/>
    <d v="2019-06-09T10:40:00"/>
    <d v="2019-06-08T09:50:00"/>
    <n v="13.5"/>
    <n v="11.333333333430346"/>
    <s v="NÃO"/>
    <x v="0"/>
    <s v="NÃO"/>
    <s v="2-Falha de Material"/>
    <s v="2.7-Sobreaquecimento"/>
    <x v="9"/>
    <x v="15"/>
    <s v="4-Monitoramento Periódico da Condição"/>
    <s v="7-Serviço"/>
    <n v="24.833333333430346"/>
  </r>
  <r>
    <n v="2019"/>
    <s v="Junho"/>
    <s v="GE-513201A- Falha metering secundária _x000a_Acionado a manutenção por volta das 20h05 com a informação da operação de SD no TGA devido a falha de posição da meetering secundária. Em campo verificamos que realmente a falha foi devido alarme de erro de posição na meetering secundária &quot; LSS65U117_11 -Secundary valve positiion error failure shutdown&quot;. Com a queda do TG houve descarte de cargas pelo GSP ficamos com somente com o venda &quot;C&quot; e propano &quot;C&quot; em operação. Foi partida logo após a queda do TGD que estava disponível como backup, a máquina partiu de primeira por volta das 20h23 foi colocado na barra. Em seguida, foi iniciado o restabelecimento da planta retornando com os compressores de propano A e C e venda A, C e D. Assim, por volta das 22h00 já havíamos restabelecido toda exportação novamente da unidade._x000a__x000a_GE-513201A - Falha Partida 39GNNEX -- PT SEM ORDEM_x000a_Em paralelo com partida do TGD tentamos também retornar com TGA em operação de forma a garantir o restabelecimento da planta com três TG´s em operação, porém em nova tentativa após o SD da máquina por falha na meetering a mesma não dava condições de partida devido a falha no bently nevada. Foi mobilizado o TM Danyel por volta das 21h00 para realização de análise de falha. Em campo verificamos que um dos o sensores de vibração da excitratriz VE-5132621A(39GNNEX) estava com a indicação em zero enquanto seu par VE-5132627A estava com indicação normal. Foi autorizado a emissão de PT emergencial para verificação e correção da falha com intuito de restabelecer essa máquina para operação. A PT foi emitida por volta das 21h45, foi feito avaliação no hardware e na sequência realizado o reset no slot 7 canal 1 Após isso, A indicação deste sensor normalizou deixando a máquina disponível para operação. Atividade finalizada as 22h30. "/>
    <m/>
    <s v="Corretiva"/>
    <s v="MV-UC-TSGE-_x000a_513201A-_x000a_01C (88FGS)"/>
    <s v="Válvula metering"/>
    <s v="TGs"/>
    <x v="17"/>
    <s v="Sistema de combustível"/>
    <s v="Reconhecida a falha"/>
    <d v="2019-06-13T19:55:00"/>
    <d v="2019-06-13T22:30:00"/>
    <d v="2019-06-03T11:12:00"/>
    <n v="2.5833333333721384"/>
    <n v="248.71666666661622"/>
    <s v="SIM"/>
    <x v="1"/>
    <s v="NÃO"/>
    <s v="1-Falha Mecânica"/>
    <s v="1.6-Emperramento"/>
    <x v="9"/>
    <x v="15"/>
    <s v="6-Interferência na Produção"/>
    <s v="12-Outra"/>
    <n v="251.29999999998836"/>
  </r>
  <r>
    <n v="2019"/>
    <s v="Junho"/>
    <s v="VE-5132615D FALHA NA MEDIÇÃO _x000a_Realizada checagem deste e dos demais sensores desta malha e observado que sensores de cartões diferentes também perderam a comunicação no mesmo instante, indicando que o defeito não está no cartão e sim na falha na comunicação &quot;Modbus&quot;; Foi solicitado apoio da automação e reiniciado o cartão TDI / 22, pois este não estava comunicando, antes disso foi realizado uma reaperto na conexão Ethernet do cartão 92. Após a intervenção todas as indicações normalizaram na tela da IHM. Equipamento testado e liberado para operação."/>
    <m/>
    <s v="Corretiva planejada"/>
    <s v="VE-5132615D"/>
    <s v="Cabo de comunicação"/>
    <s v="TGs"/>
    <x v="15"/>
    <s v="Controle e monitoramento"/>
    <s v="Realizado reaperto da conexão Ethernet do cartão 92"/>
    <d v="2019-06-01T08:00:00"/>
    <d v="2019-06-01T16:00:00"/>
    <d v="2019-05-18T15:00:00"/>
    <n v="7.9999999998835847"/>
    <n v="329.00000000005821"/>
    <s v="NÃO"/>
    <x v="0"/>
    <s v="NÃO"/>
    <s v="4-Falha Elétrica"/>
    <s v="4.2-Circuito aberto"/>
    <x v="2"/>
    <x v="1"/>
    <s v="7-Observação Casual"/>
    <s v="2-Reparo"/>
    <n v="336.99999999994179"/>
  </r>
  <r>
    <n v="2019"/>
    <s v="Junho"/>
    <s v="GE-513201D_Subst. controlador GS3-75QGCV_x000a_Hoje conforme programado tivemos atuação conjunto das equipes de instrumentação e automação na troca do módulo GS3 da meetering de óleo do TGD. Foi realizado a substituição do drive GS3 pelo sobressalente novo, feito verificação geral dos circuitos, reapertando todos os bornes. Após a instalação física foi realizada a modulação da válvula através da lógica do sistema de controle, foi feito loop teste de abertura e fechamento da válvula com sucesso, foram medidos tanto os valores de entrada de corrente quanto retorno de posição do campo através do feedback da válvula denominado 88QGCVT. Todos os valores medidos (excitação: 34,5 ohms/ Seno: 148,5 ohms/ Coseno: 148,3 ohms) estavam coerentes com posição da válvula em campo. O driver antigo foi levado para oficina para testes funcionais e armazenamento como reserva técnica. Equipamento testado e liberado para OP por volta das 15h00."/>
    <m/>
    <s v="Corretiva planejada"/>
    <s v="MV-UH-TSGE-_x000a_513201D (75QGCV)"/>
    <s v="Driver de controle da válvula"/>
    <s v="TGs"/>
    <x v="15"/>
    <s v="Sistema de lubrificação"/>
    <s v="Realizado a substituição do controlador."/>
    <d v="2019-06-02T08:00:00"/>
    <d v="2019-06-02T11:00:00"/>
    <d v="2019-06-01T16:00:00"/>
    <n v="3"/>
    <n v="16.000000000116415"/>
    <s v="NÃO"/>
    <x v="0"/>
    <s v="NÃO"/>
    <s v="3-Falha na Instrumentação"/>
    <s v="3.1-Falha de Controle"/>
    <x v="12"/>
    <x v="20"/>
    <s v="6-Interferência na Produção"/>
    <s v="1-Substituição"/>
    <n v="19.000000000116415"/>
  </r>
  <r>
    <n v="2019"/>
    <s v="Junho"/>
    <s v="GE-513201A - Falha na Partida _x000a_A operação tentou retornar em seguida porém a máquina caiu por sobre-carga no motor de partida. No sistema de partida foi observada que a curva da FCV de partida estava iniciando em um valor elevado, iniciando o primeiro patamar já em 3200 RMP, onde deveria ser 3.000RPM, o que sobrecarrega a Taxa de MTU (corrente x tempo). Ajustado o patamar de início da máquina feito uma tentativa de partida com sucesso."/>
    <m/>
    <s v="Corretiva"/>
    <s v="FCV-5132604A (75SRP)"/>
    <s v="Transdutor de comando da válvula"/>
    <s v="TGs"/>
    <x v="17"/>
    <s v="Sistema de partida"/>
    <s v="Realizado ajuste de saída de tensão do transdutor para correta operação da válvula."/>
    <d v="2019-06-03T10:00:00"/>
    <d v="2019-06-03T11:12:00"/>
    <d v="2019-06-03T10:00:00"/>
    <n v="1.2000000000698492"/>
    <n v="0"/>
    <s v="NÃO"/>
    <x v="0"/>
    <s v="NÃO"/>
    <s v="3-Falha na Instrumentação"/>
    <s v="3.4-Fora de ajuste"/>
    <x v="12"/>
    <x v="2"/>
    <s v="9-Sob Demanda"/>
    <s v="4-Ajuste"/>
    <n v="1.2000000000698492"/>
  </r>
  <r>
    <n v="2019"/>
    <s v="Junho"/>
    <s v="GE-513201C - Falha em painel elétrico _x000a_Dando continuidade na analise da falha do SD ocorrido no dia 05/06 no TG-C, a equipe de elétrica realizou a inspeção na caixa de ligação nos ventiladores do Hood do TG-C. No ventilador 01-B (02) localizado na coluna 4 do CCM não foi identificado anormalidades, porém estendendo a inspeção para o ventilador 01A (01) localizado na coluna 03 do CCM identificando um dano nos bornes por superaquecimento, onde foi negociado a aplicação da manutenção corretiva amanhã. Durante a análise da falha foi identificado que os disjuntores de comando de cada  gaveta da coluna 4 do CCM eram de 10A e o disjuntor de comando de alimentação das cargas da coluna de toda coluna 4 do CCM era de 6A. Com isso foi gerada a SGM G&amp;E/UO-AGN/APSP/MI 2019/0022 para realizar o ajuste da Seletevidade e Segregação dos Circuitos de comando/Aquecimento dos CCMs dos TGs, passando o disjuntores individuais das gavetas para 1A e o de comando geral da coluna para 10A. OS TM's Flaviano e Marcelinho conseguiram realizar a substituição dos disjuntores das gavetas das bombas de óleo sintético e disjuntor de alimentação do comando da coluna 4 de 6A para 10A, sendo orientado a equipe da CCT para dar prosseguimento durante a noite a substituição do disjuntor do ventilador 02 e concluído por volta das 20:55h. Realizado testes operacionais dos equipamentos em conjunto com a operação com sucesso."/>
    <m/>
    <s v="Corretiva planejada"/>
    <s v="CCM do TG"/>
    <s v="Desconhecido"/>
    <s v="TGs"/>
    <x v="12"/>
    <s v="Painel elétrico"/>
    <s v="Foi identificado um falha na seletividade dos disjuntores do CCM e &quot;mistura&quot; dos circuitos de comando e resistencias de aquecimento das cargas. Foi realizada mudança para segragação dos circuitos e substituição dos disjuntores para ajuste da seletividade."/>
    <d v="2019-06-06T09:00:00"/>
    <d v="2019-06-06T22:00:00"/>
    <d v="2019-06-05T19:00:00"/>
    <n v="12.999999999941792"/>
    <n v="14.000000000058208"/>
    <s v="NÃO"/>
    <x v="0"/>
    <s v="NÃO"/>
    <s v="4-Falha Elétrica"/>
    <s v="4.1-Curto Circuito"/>
    <x v="9"/>
    <x v="27"/>
    <s v="6-Interferência na Produção"/>
    <s v="1-Substituição"/>
    <n v="27"/>
  </r>
  <r>
    <n v="2019"/>
    <s v="Junho"/>
    <s v="GE-513201C - Falha em painel elétrico _x000a_Após muito atraso na liberação da PT do TG-C para o reparo na caixa de  ligação do motor motor do ventilador 01 do Hood, tivemos a PT liberada por volta das 11:30h sendo iniciada da atividade as 13:30h. Foi realizado a substituição dos bornes, conectores e normalizada a ligação do motor, em seguida megado o motor estando com os valores de corrente dentro da normalidade. As 17:00h foi realizada a partida do TG-C com sucesso na primeira tentativa alcançando a velocidade de sincronismo e parado logo após. Com a mudança dos disjuntores de comando das cargas da coluna 4 das Bombas de óleo sintético, ventilador 02 do Hood, disjuntor de alimentação do comando de toda a coluna 4 e segregação da parte de comando com a de potência, fica mais segura a operação do TG-G devido se alguma carga entrar em curto não derruba toda a coluna e sim somente a carga que entrou em falha permutando para a sua redundância."/>
    <m/>
    <s v="Corretiva planejada"/>
    <s v="Ventilador 1 de ventilação do Hood"/>
    <s v="Cabo de ligação com sobreaquecimento"/>
    <s v="TGs"/>
    <x v="12"/>
    <s v="Tomada de ar"/>
    <s v="Identificado conectores do motor do ventilador com evidências de sobreaquecimento. Os conectores foram refeitos"/>
    <d v="2019-06-07T11:30:00"/>
    <d v="2019-06-07T17:00:00"/>
    <d v="2019-06-06T22:00:00"/>
    <n v="5.5000000001164153"/>
    <n v="13.5"/>
    <s v="NÃO"/>
    <x v="0"/>
    <s v="NÃO"/>
    <s v="4-Falha Elétrica"/>
    <s v="4.0-Geral"/>
    <x v="2"/>
    <x v="1"/>
    <s v="6-Interferência na Produção"/>
    <s v="2-Reparo"/>
    <n v="19.000000000116415"/>
  </r>
  <r>
    <n v="2019"/>
    <s v="Junho"/>
    <s v="GE-513201D DIAGNÓTICO INICIAL SIEMENS_x000a_Hoje devido a queda do TG-513201C não foi possível iniciar o diagnostico da SIEMENS, por orientação do Gerente do Ativo somente será dado início após a disponibilização do TG-C. Hoje a tarde foi conversado com o Coordenador Tiago para a liberação dos diagnósticos que não necessitam de aplicação de LIBRA. Este assunto deverá ser tratado no REDIA pela manha para aproveitar a mobilização da SIEMENS._x000a__x000a_07/06 - Segue em andamento as atividades de diagnóstico e de pré partida_x000a__x000a_08/06 - Conforme programado, foi realizado a limpeza interna do hood área da GG e PT e realizado o teste do sistema de ignição (RIC)_x000a__x000a_09/06 - Realizada com sucesso a troca das 3 câmaras pela mecânica. Pendente continuidade dos testes nas válvulas e WHRU pela instrumentação e desmontagem de pau de carga pela equipe de andaimes._x000a__x000a_11/06 - Hoje foi dado prosseguimento pela equipe de instrumentação nas verificações de pré-partida do TG-D. Todas foram concluídas, exceto por um defeito identificado na válvula de dreno primária. A mesma estava dando passagem. Foi removida para oficina e constatado que seus internos estavam totalmente oxidados. Os internos originais (de bronze) foram substituídos por outros de inox. A válvula ficou pronta em bancada e acordado que amanhã será instalada no primeiro horário. Para esta noite, o TG-D ficará indisponível._x000a__x000a_12/06 - Realizada com sucesso a instalação da válvula de dreno reparada pela instrumentação, no período da manhã. Ao longo do dia, equipe de mecânica e o Téc. Sangiori atuaram também na etapa de espaço confinado para conclusão da boroscopia, como parte do diagnóstico inicial do TG-D. Em segundo plano, foi realizada a abertura da boca de visita do WHRU para realizar inspeção dos dampers pelo Técnico Siemens. As inspeções no TG-D terminaram no fim da tarde. Assim, toda a OM do diagnóstico inicial para o contrato com a Siemens também foi concluída e o TG-D foi entregue para a OP._x000a_"/>
    <m/>
    <s v="Preventiva"/>
    <s v="-"/>
    <s v="-"/>
    <s v="TGs"/>
    <x v="15"/>
    <m/>
    <s v="Atividades de dignóstico inicial"/>
    <d v="2019-06-06T08:00:00"/>
    <d v="2019-06-06T17:00:00"/>
    <d v="2019-06-02T11:00:00"/>
    <n v="9"/>
    <n v="93"/>
    <s v="NÃO"/>
    <x v="0"/>
    <s v="NÃO"/>
    <m/>
    <m/>
    <x v="3"/>
    <x v="4"/>
    <m/>
    <m/>
    <n v="102"/>
  </r>
  <r>
    <n v="2019"/>
    <s v="Junho"/>
    <s v="GE-513201D DIAGNÓTICO INICIAL SIEMENS_x000a_Hoje devido a queda do TG-513201C não foi possível iniciar o diagnostico da SIEMENS, por orientação do Gerente do Ativo somente será dado início após a disponibilização do TG-C. Hoje a tarde foi conversado com o Coordenador Tiago para a liberação dos diagnósticos que não necessitam de aplicação de LIBRA. Este assunto deverá ser tratado no REDIA pela manha para aproveitar a mobilização da SIEMENS._x000a__x000a_07/06 - Segue em andamento as atividades de diagnóstico e de pré partida_x000a__x000a_08/06 - Conforme programado, foi realizado a limpeza interna do hood área da GG e PT e realizado o teste do sistema de ignição (RIC)_x000a__x000a_09/06 - Realizada com sucesso a troca das 3 câmaras pela mecânica. Pendente continuidade dos testes nas válvulas e WHRU pela instrumentação e desmontagem de pau de carga pela equipe de andaimes._x000a__x000a_11/06 - Hoje foi dado prosseguimento pela equipe de instrumentação nas verificações de pré-partida do TG-D. Todas foram concluídas, exceto por um defeito identificado na válvula de dreno primária. A mesma estava dando passagem. Foi removida para oficina e constatado que seus internos estavam totalmente oxidados. Os internos originais (de bronze) foram substituídos por outros de inox. A válvula ficou pronta em bancada e acordado que amanhã será instalada no primeiro horário. Para esta noite, o TG-D ficará indisponível._x000a__x000a_12/06 - Realizada com sucesso a instalação da válvula de dreno reparada pela instrumentação, no período da manhã. Ao longo do dia, equipe de mecânica e o Téc. Sangiori atuaram também na etapa de espaço confinado para conclusão da boroscopia, como parte do diagnóstico inicial do TG-D. Em segundo plano, foi realizada a abertura da boca de visita do WHRU para realizar inspeção dos dampers pelo Técnico Siemens. As inspeções no TG-D terminaram no fim da tarde. Assim, toda a OM do diagnóstico inicial para o contrato com a Siemens também foi concluída e o TG-D foi entregue para a OP._x000a_"/>
    <m/>
    <s v="Preventiva"/>
    <s v="-"/>
    <s v="-"/>
    <s v="TGs"/>
    <x v="15"/>
    <m/>
    <s v="Atividades de dignóstico inicial"/>
    <d v="2019-06-07T08:00:00"/>
    <d v="2019-06-07T17:00:00"/>
    <d v="2019-06-06T17:00:00"/>
    <n v="9"/>
    <n v="15"/>
    <s v="NÃO"/>
    <x v="0"/>
    <s v="NÃO"/>
    <m/>
    <m/>
    <x v="3"/>
    <x v="4"/>
    <m/>
    <m/>
    <n v="24"/>
  </r>
  <r>
    <n v="2019"/>
    <s v="Junho"/>
    <s v="GE-513201D DIAGNÓTICO INICIAL SIEMENS_x000a_Hoje devido a queda do TG-513201C não foi possível iniciar o diagnostico da SIEMENS, por orientação do Gerente do Ativo somente será dado início após a disponibilização do TG-C. Hoje a tarde foi conversado com o Coordenador Tiago para a liberação dos diagnósticos que não necessitam de aplicação de LIBRA. Este assunto deverá ser tratado no REDIA pela manha para aproveitar a mobilização da SIEMENS._x000a__x000a_07/06 - Segue em andamento as atividades de diagnóstico e de pré partida_x000a__x000a_08/06 - Conforme programado, foi realizado a limpeza interna do hood área da GG e PT e realizado o teste do sistema de ignição (RIC)_x000a__x000a_09/06 - Realizada com sucesso a troca das 3 câmaras pela mecânica. Pendente continuidade dos testes nas válvulas e WHRU pela instrumentação e desmontagem de pau de carga pela equipe de andaimes._x000a__x000a_11/06 - Hoje foi dado prosseguimento pela equipe de instrumentação nas verificações de pré-partida do TG-D. Todas foram concluídas, exceto por um defeito identificado na válvula de dreno primária. A mesma estava dando passagem. Foi removida para oficina e constatado que seus internos estavam totalmente oxidados. Os internos originais (de bronze) foram substituídos por outros de inox. A válvula ficou pronta em bancada e acordado que amanhã será instalada no primeiro horário. Para esta noite, o TG-D ficará indisponível._x000a__x000a_12/06 - Realizada com sucesso a instalação da válvula de dreno reparada pela instrumentação, no período da manhã. Ao longo do dia, equipe de mecânica e o Téc. Sangiori atuaram também na etapa de espaço confinado para conclusão da boroscopia, como parte do diagnóstico inicial do TG-D. Em segundo plano, foi realizada a abertura da boca de visita do WHRU para realizar inspeção dos dampers pelo Técnico Siemens. As inspeções no TG-D terminaram no fim da tarde. Assim, toda a OM do diagnóstico inicial para o contrato com a Siemens também foi concluída e o TG-D foi entregue para a OP._x000a_"/>
    <m/>
    <s v="Preventiva"/>
    <s v="-"/>
    <s v="-"/>
    <s v="TGs"/>
    <x v="15"/>
    <m/>
    <s v="Atividades de dignóstico inicial"/>
    <d v="2019-06-10T08:00:00"/>
    <d v="2019-06-10T19:00:00"/>
    <d v="2019-06-09T19:00:00"/>
    <n v="10.999999999883585"/>
    <n v="13.000000000116415"/>
    <s v="NÃO"/>
    <x v="0"/>
    <s v="NÃO"/>
    <m/>
    <m/>
    <x v="3"/>
    <x v="4"/>
    <m/>
    <m/>
    <n v="24"/>
  </r>
  <r>
    <n v="2019"/>
    <s v="Junho"/>
    <s v="GE-513201D DIAGNÓTICO INICIAL SIEMENS_x000a_Hoje devido a queda do TG-513201C não foi possível iniciar o diagnostico da SIEMENS, por orientação do Gerente do Ativo somente será dado início após a disponibilização do TG-C. Hoje a tarde foi conversado com o Coordenador Tiago para a liberação dos diagnósticos que não necessitam de aplicação de LIBRA. Este assunto deverá ser tratado no REDIA pela manha para aproveitar a mobilização da SIEMENS._x000a__x000a_07/06 - Segue em andamento as atividades de diagnóstico e de pré partida_x000a__x000a_08/06 - Conforme programado, foi realizado a limpeza interna do hood área da GG e PT e realizado o teste do sistema de ignição (RIC)_x000a__x000a_09/06 - Realizada com sucesso a troca das 3 câmaras pela mecânica. Pendente continuidade dos testes nas válvulas e WHRU pela instrumentação e desmontagem de pau de carga pela equipe de andaimes._x000a__x000a_11/06 - Hoje foi dado prosseguimento pela equipe de instrumentação nas verificações de pré-partida do TG-D. Todas foram concluídas, exceto por um defeito identificado na válvula de dreno primária. A mesma estava dando passagem. Foi removida para oficina e constatado que seus internos estavam totalmente oxidados. Os internos originais (de bronze) foram substituídos por outros de inox. A válvula ficou pronta em bancada e acordado que amanhã será instalada no primeiro horário. Para esta noite, o TG-D ficará indisponível._x000a__x000a_12/06 - Realizada com sucesso a instalação da válvula de dreno reparada pela instrumentação, no período da manhã. Ao longo do dia, equipe de mecânica e o Téc. Sangiori atuaram também na etapa de espaço confinado para conclusão da boroscopia, como parte do diagnóstico inicial do TG-D. Em segundo plano, foi realizada a abertura da boca de visita do WHRU para realizar inspeção dos dampers pelo Técnico Siemens. As inspeções no TG-D terminaram no fim da tarde. Assim, toda a OM do diagnóstico inicial para o contrato com a Siemens também foi concluída e o TG-D foi entregue para a OP._x000a_"/>
    <m/>
    <s v="Preventiva"/>
    <s v="-"/>
    <s v="-"/>
    <s v="TGs"/>
    <x v="15"/>
    <m/>
    <s v="Atividades de dignóstico inicial"/>
    <d v="2019-06-11T08:00:00"/>
    <d v="2019-06-11T19:30:00"/>
    <d v="2019-06-10T19:00:00"/>
    <n v="11.499999999941792"/>
    <n v="13.000000000116415"/>
    <s v="NÃO"/>
    <x v="0"/>
    <s v="NÃO"/>
    <m/>
    <m/>
    <x v="3"/>
    <x v="4"/>
    <m/>
    <m/>
    <n v="24.500000000058208"/>
  </r>
  <r>
    <n v="2019"/>
    <s v="Junho"/>
    <s v="GE-513201D DIAGNÓTICO INICIAL SIEMENS_x000a_Hoje devido a queda do TG-513201C não foi possível iniciar o diagnostico da SIEMENS, por orientação do Gerente do Ativo somente será dado início após a disponibilização do TG-C. Hoje a tarde foi conversado com o Coordenador Tiago para a liberação dos diagnósticos que não necessitam de aplicação de LIBRA. Este assunto deverá ser tratado no REDIA pela manha para aproveitar a mobilização da SIEMENS._x000a__x000a_07/06 - Segue em andamento as atividades de diagnóstico e de pré partida_x000a__x000a_08/06 - Conforme programado, foi realizado a limpeza interna do hood área da GG e PT e realizado o teste do sistema de ignição (RIC)_x000a__x000a_09/06 - Realizada com sucesso a troca das 3 câmaras pela mecânica. Pendente continuidade dos testes nas válvulas e WHRU pela instrumentação e desmontagem de pau de carga pela equipe de andaimes._x000a__x000a_11/06 - Hoje foi dado prosseguimento pela equipe de instrumentação nas verificações de pré-partida do TG-D. Todas foram concluídas, exceto por um defeito identificado na válvula de dreno primária. A mesma estava dando passagem. Foi removida para oficina e constatado que seus internos estavam totalmente oxidados. Os internos originais (de bronze) foram substituídos por outros de inox. A válvula ficou pronta em bancada e acordado que amanhã será instalada no primeiro horário. Para esta noite, o TG-D ficará indisponível._x000a__x000a_12/06 - Realizada com sucesso a instalação da válvula de dreno reparada pela instrumentação, no período da manhã. Ao longo do dia, equipe de mecânica e o Téc. Sangiori atuaram também na etapa de espaço confinado para conclusão da boroscopia, como parte do diagnóstico inicial do TG-D. Em segundo plano, foi realizada a abertura da boca de visita do WHRU para realizar inspeção dos dampers pelo Técnico Siemens. As inspeções no TG-D terminaram no fim da tarde. Assim, toda a OM do diagnóstico inicial para o contrato com a Siemens também foi concluída e o TG-D foi entregue para a OP._x000a_"/>
    <m/>
    <s v="Preventiva"/>
    <s v="-"/>
    <s v="-"/>
    <s v="TGs"/>
    <x v="15"/>
    <m/>
    <s v="Atividades de dignóstico inicial"/>
    <d v="2019-06-12T08:00:00"/>
    <d v="2019-06-12T18:00:00"/>
    <d v="2019-06-11T19:30:00"/>
    <n v="9.9999999999417923"/>
    <n v="12.500000000058208"/>
    <s v="NÃO"/>
    <x v="0"/>
    <s v="NÃO"/>
    <m/>
    <m/>
    <x v="3"/>
    <x v="4"/>
    <m/>
    <m/>
    <n v="22.5"/>
  </r>
  <r>
    <n v="2019"/>
    <s v="Junho"/>
    <s v="Atividades de Pré Partida TG-D_x000a_08/06 - Conforme programado, foi realizado a limpeza interna do hood área da GG e PT e realizado o teste do sistema de ignição (RIC)_x000a__x000a_09/06 - Realizada com sucesso a troca das 3 câmaras pela mecânica. Pendente continuidade dos testes nas válvulas e WHRU pela instrumentação e desmontagem de pau de carga pela equipe de andaimes._x000a_"/>
    <m/>
    <s v="Preventiva"/>
    <s v="-"/>
    <s v="-"/>
    <s v="TGs"/>
    <x v="15"/>
    <m/>
    <s v="Pré-Partida"/>
    <d v="2019-06-08T08:00:00"/>
    <d v="2019-06-08T19:00:00"/>
    <d v="2019-06-07T17:00:00"/>
    <n v="10.999999999883585"/>
    <n v="15"/>
    <s v="NÃO"/>
    <x v="0"/>
    <s v="NÃO"/>
    <m/>
    <m/>
    <x v="3"/>
    <x v="4"/>
    <m/>
    <m/>
    <n v="25.999999999883585"/>
  </r>
  <r>
    <n v="2019"/>
    <s v="Junho"/>
    <s v="Atividades de Pré Partida TG-D_x000a_08/06 - Conforme programado, foi realizado a limpeza interna do hood área da GG e PT e realizado o teste do sistema de ignição (RIC)_x000a__x000a_09/06 - Realizada com sucesso a troca das 3 câmaras pela mecânica. Pendente continuidade dos testes nas válvulas e WHRU pela instrumentação e desmontagem de pau de carga pela equipe de andaimes._x000a_"/>
    <m/>
    <s v="Preventiva"/>
    <s v="-"/>
    <s v="-"/>
    <s v="TGs"/>
    <x v="15"/>
    <m/>
    <s v="Pré-Partida"/>
    <d v="2019-06-09T08:00:00"/>
    <d v="2019-06-09T19:00:00"/>
    <d v="2019-06-08T19:00:00"/>
    <n v="10.999999999883585"/>
    <n v="13.000000000116415"/>
    <s v="NÃO"/>
    <x v="0"/>
    <s v="NÃO"/>
    <m/>
    <m/>
    <x v="3"/>
    <x v="4"/>
    <m/>
    <m/>
    <n v="24"/>
  </r>
  <r>
    <n v="2019"/>
    <s v="Junho"/>
    <s v="TG-C - ZSL-5132605C Sensor em falha _x000a_Hoje conforme programado tivemos atuação da instrumentação e automação para saneamento da falha no sensor da porta da casa de filtros do TGC. Foi verificado pelo TM Silvio que sensor ZSL-5132605C (33EVDC2) estava sem falha, mas devido force realizado dia 27-04-2019 ativado ARO nº 2019/108 para permitir a partida do TG, foi feito então uma inspeção geral no sensor e encontrado oxidação nos contatos. Por desencargo,  efetuamos a substituição do sensor por sobressalente novo NM: 11296.637, feito as medições e reaperto nos bornes no painel de controle e CJE-5132032C e testes funcionais. Como não encontramos force ativo neste sensor, solicitado ao TM Danilo para realizar verificação geral na lógica atrás de forces, foi quando encontramos o sensor ZSL-5132603C (33IFDC2) forçado, este sensor é da outra porta. Devido a necessidade de montagem de andaime não foi possível chegar até o sensor. Obs.: Tudo indica que houve equívoco na fase de delineamento/planejamento, será necessário emissão de nova nota/ordem para tratamento da pendência, foi mantido ARO 2019/108 ativa."/>
    <m/>
    <s v="Corretiva planejada"/>
    <s v="ZSL-5132605C (33EVDC2) "/>
    <s v="Sensor de proximidade"/>
    <s v="TGs"/>
    <x v="12"/>
    <s v="Controle e monitoração"/>
    <s v="Relizado a substituição do sensor em falha"/>
    <d v="2019-06-20T08:00:00"/>
    <d v="2019-06-20T10:30:00"/>
    <d v="2019-06-18T16:30:00"/>
    <n v="2.4999999999417923"/>
    <n v="39.500000000058208"/>
    <s v="NÃO"/>
    <x v="0"/>
    <s v="NÃO"/>
    <s v="5-Falha Externa"/>
    <s v="5.2-Contaminação"/>
    <x v="8"/>
    <x v="12"/>
    <s v="7-Observação Casual"/>
    <s v="1-Substituição"/>
    <n v="42"/>
  </r>
  <r>
    <n v="2019"/>
    <s v="Junho"/>
    <s v="AIQ-5132600C/601C Falhas espúrias _x000a_Equipe de analítica atuou hoje nos detectores do TG-C. Foram substituídos os filtros e verificado com gás padrão de 7,5% do LEL, estando dentro da normalidade. Para garantir maior confiabilidade, equipe retorna à atividade na sexta para calibrar os instrumentos"/>
    <m/>
    <s v="Corretiva planejada"/>
    <s v="AIQ-5132600C/601C (71GPEV01/02)"/>
    <s v="Sensores de gás"/>
    <s v="TGs"/>
    <x v="12"/>
    <s v="Proteção contra incêndio e gás"/>
    <s v="Realizado limpeza e substituição dos filtros hidrofóbicos, além da calibração com gás padrão."/>
    <d v="2019-06-12T08:40:00"/>
    <d v="2019-06-12T16:00:00"/>
    <d v="2019-06-09T10:40:00"/>
    <n v="7.3333333333139308"/>
    <n v="69.999999999941792"/>
    <s v="NÃO"/>
    <x v="0"/>
    <s v="NÃO"/>
    <s v="5-Falha Externa"/>
    <s v="5.2-Contaminação"/>
    <x v="8"/>
    <x v="12"/>
    <s v="7-Observação Casual"/>
    <s v="1-Substituição"/>
    <n v="77.333333333255723"/>
  </r>
  <r>
    <n v="2019"/>
    <s v="Junho"/>
    <s v="GE-513201A- Falha metering secundária _x000a_Hoje conforme combinado foi autorizado atividade extraprogramada pelo COTUR para as equipes de instrumentação e automação para atuação na malha da metering secundária do TG-A. Houve um pequeno contratempo pela manhã devido a necessidade de realizar a troca de alguns bornes danificados do módulo reserva em oficina. Feito isso, foi realizada a substituição do módulo original da metering pelo sobressalente conforme recomendação da equipe de engenharia do MI. TM´s Grammlich e Martins, verificaram a integridade do cabeamento, foi medido isolação, sinais de Seno, Cosseno e da bobina de excitação, nenhuma anormalidade foi identificada. Realizado pelo TM Danyel o procedimento troca do módulo na rede devicenet conforme orientação do Eng. Lucas, para este caso não foi necessário a utilização do arquivo EDS, a configuração do endereçamento foi feita de forma direta através do RSlinks. Após a troca do módulo de controle foi realizado o teste funcional de abertura e fechamento da válvula de forma satisfatória. Equipamento liberado para operação as 14h30. Edinilson, por gentileza viabilizar a emissão de procedimento e/ou roteiro contendo um passo a passo essa atividade de troca do módulo/endereçamento dos moogs na devicenet. "/>
    <m/>
    <s v="Corretiva planejada"/>
    <s v="MV-UC-TSGE-_x000a_513201A-_x000a_01C (88FGS)"/>
    <s v="Válvula metering"/>
    <s v="TGs"/>
    <x v="17"/>
    <s v="Sistema de combustível"/>
    <s v="Realizado a substituição do controlador."/>
    <d v="2019-06-15T07:30:00"/>
    <d v="2019-06-15T15:00:00"/>
    <d v="2019-06-03T11:12:00"/>
    <n v="7.5"/>
    <n v="284.29999999998836"/>
    <s v="NÃO"/>
    <x v="0"/>
    <s v="NÃO"/>
    <s v="1-Falha Mecânica"/>
    <s v="1.6-Emperramento"/>
    <x v="9"/>
    <x v="15"/>
    <s v="6-Interferência na Produção"/>
    <s v="1-Substituição"/>
    <n v="291.79999999998836"/>
  </r>
  <r>
    <n v="2019"/>
    <s v="Junho"/>
    <s v="TG-C Diagnóstico inicial _x000a_Hoje tivemos bastante atraso na liberação das atividades programadas no TGC devido a máquina não ter sido librada durante o turno da noite. Essa atividade foi iniciada a partir das 11h00. Após a liberação da máquina tivemos atuação da equipe de instrumentação em conjunto com a Siemens. Foram realizados de testes funcionais nas meeterings, válvulas HP3 e HP6, juntamente com os testes funcionais no WHRU, em todos não os equipamentos não foram encontrados anormalidades. Realizado também a inspeção das CJ's do hood, gearbox e PT, sem anormalidades. Atividade prossegue amanhã conforme programação._x000a__x000a_17/06 - Houve atraso no início da atividade devido a máquina não estar librada. Superado essa etapa de liberação pela OP, foram realizadas pela instrumentação a inspeção das caixas de junção do WRHU, ar de combustão e dos instrumentos da GG. Encontramos líquido dentro da CJ do ar de combustão, também realizada limpeza e aplicação de torofita juntamente com eito teste manual do acionamento dos dampers do WHRU. O sistema de damper de entrada falhou na atuação manual, em automático ficou ok, assim ficou a cargo da SIEMENS definir a ação para correção de forma programada. Durante os testes das válvulas de dreno dos manifolds de gás combustível constatamos que as válvulas de dreno &quot;central e primária&quot; estavam dando passagem. Foram realizadas pela mecânica a verificação filtro cesto de óleo sintético; verificação casa de filtro de ar; verificação dos chip detector; medição do Gap da PT; verificação do purgador de gás; todos os dados levantados serão enviados no relatório da Siemens. Devido ao tardar o horário a máquina foi deixada como disponível para atuação de remoção e reparo nessas duas válvulas amanhã pela equipe instrumentação. _x000a__x000a_18/06 - Dado prosseguimento nas atividades do TGC, conforme combinado foram removidas três válvulas(20WFR/ 20FL1TORWF/ 20FL1WF) do sistema de diesel para testes em oficina. Todas tinham ótimo estado de conservação. Após os testes foram reinstalas duas válvulas dreno dos manifolds, sendo uma da câmaras primária e outra da central (20FGCD e 20FGPD), válvulas estas que apresentavam falta de estanqueidade durante os testes funcionais. Realizada também a calibração da VIGV, com sucesso. Agora temos uma válvula sobressalente na instrumentação. Foram finalizadas também todas as etapas de mecânica, sendo realizadas as verificações de duas placas de orifício, abertura e verificação do purgador de condensado do dreno. Segundo informações do técnico Siemens o purgador não está funcionando corretamente pois está mandando o condensado para a linha de vent e não de purga. A máquina liberada para OP_x000a__x000a__x000a_Hoje devido atraso mencionado na liberação dessa máquina por conta da aplicação do libra tivemos inicio dos serviços após o horário do almoço. O serviço iniciou por volta das 13h00 com a inspeção com videoscopia nas seccão fria da máquina, espaço confinado do WHRU, mais a etapa também de espaçó confinado de inspeção na região do Inlet da máquina. Para essa etapa foi necessária mobilização da equipe de G&amp;E de andaime de acesso que estava com plaqueta de não liberado. Com intuito de finalizarmos todas as etapas programadas aproveitando a equipe da OTBM(Leonardo), solicitamos ao gerente do ativo a liberação de atividade extraprogramada para adequação deste andaime, tendo a aprovação por volta das 13h00, a equipe do ISUP atendeu prontamente o chamado de apoio, a equipe chegou na unidade por volta das 14h00, e por volta das 16h00 finalizou-se esse ajuste em campo. Foi necessária a extensão dos TM´s João Vitor, João katso juntamente com Leonardo da OTBM para inspeção nas câmaras de combustão, foi realizada a inspeção nas câmaras 1 a 5, devido ao tardar do horário não foi possível finalizar as outras 4 câmaras 6 a 9. Atividades foi encerrada em campo por volta das 21h00. Em avaliação preliminar enviada pelo TM Leonardo ele informou que tanto o TGC quanto TGD estão em bom estado geral, sem nicks, pits ou trincas, ambas apresentam algumas evidências de desgaste, porém, em bom estado em geral. Foi salva as fotos na boroscopia no drive da rede, ele também encaminhou a pedido via e-mail um breve relato com mais detalhes para chave da coordenação de grandes máquinas. Gostaríamos de ressaltar a prestabilidade e empenho das equipes da G&amp;E de andaime, colaborador da OTBM Leonardo e dos nossos técnicos de sobreaviso TMs João Vitor e João Katsu para finalização dessa atividade de extrema importância para mapeamento do estado de conservação das máquinas. Após atividade sinalizada para o COTUR para remoção do libra, a máquina ficou disponível para operação sem restrições operacionais"/>
    <m/>
    <s v="Preventiva"/>
    <s v="-"/>
    <s v="-"/>
    <s v="TGs"/>
    <x v="12"/>
    <m/>
    <s v="Atividades de diagnóstico inicial"/>
    <d v="2019-06-13T08:00:00"/>
    <d v="2019-06-13T21:00:00"/>
    <d v="2019-06-12T16:00:00"/>
    <n v="12.999999999941792"/>
    <n v="16.000000000116415"/>
    <s v="NÃO"/>
    <x v="0"/>
    <s v="NÃO"/>
    <m/>
    <m/>
    <x v="3"/>
    <x v="4"/>
    <m/>
    <m/>
    <n v="29.000000000058208"/>
  </r>
  <r>
    <n v="2019"/>
    <s v="Junho"/>
    <s v="TG-C Diagnóstico inicial _x000a_Hoje tivemos bastante atraso na liberação das atividades programadas no TGC devido a máquina não ter sido librada durante o turno da noite. Essa atividade foi iniciada a partir das 11h00. Após a liberação da máquina tivemos atuação da equipe de instrumentação em conjunto com a Siemens. Foram realizados de testes funcionais nas meeterings, válvulas HP3 e HP6, juntamente com os testes funcionais no WHRU, em todos não os equipamentos não foram encontrados anormalidades. Realizado também a inspeção das CJ's do hood, gearbox e PT, sem anormalidades. Atividade prossegue amanhã conforme programação._x000a__x000a_17/06 - Houve atraso no início da atividade devido a máquina não estar librada. Superado essa etapa de liberação pela OP, foram realizadas pela instrumentação a inspeção das caixas de junção do WRHU, ar de combustão e dos instrumentos da GG. Encontramos líquido dentro da CJ do ar de combustão, também realizada limpeza e aplicação de torofita juntamente com eito teste manual do acionamento dos dampers do WHRU. O sistema de damper de entrada falhou na atuação manual, em automático ficou ok, assim ficou a cargo da SIEMENS definir a ação para correção de forma programada. Durante os testes das válvulas de dreno dos manifolds de gás combustível constatamos que as válvulas de dreno &quot;central e primária&quot; estavam dando passagem. Foram realizadas pela mecânica a verificação filtro cesto de óleo sintético; verificação casa de filtro de ar; verificação dos chip detector; medição do Gap da PT; verificação do purgador de gás; todos os dados levantados serão enviados no relatório da Siemens. Devido ao tardar o horário a máquina foi deixada como disponível para atuação de remoção e reparo nessas duas válvulas amanhã pela equipe instrumentação. _x000a__x000a_18/06 - Dado prosseguimento nas atividades do TGC, conforme combinado foram removidas três válvulas(20WFR/ 20FL1TORWF/ 20FL1WF) do sistema de diesel para testes em oficina. Todas tinham ótimo estado de conservação. Após os testes foram reinstalas duas válvulas dreno dos manifolds, sendo uma da câmaras primária e outra da central (20FGCD e 20FGPD), válvulas estas que apresentavam falta de estanqueidade durante os testes funcionais. Realizada também a calibração da VIGV, com sucesso. Agora temos uma válvula sobressalente na instrumentação. Foram finalizadas também todas as etapas de mecânica, sendo realizadas as verificações de duas placas de orifício, abertura e verificação do purgador de condensado do dreno. Segundo informações do técnico Siemens o purgador não está funcionando corretamente pois está mandando o condensado para a linha de vent e não de purga. A máquina liberada para OP_x000a_"/>
    <m/>
    <s v="Preventiva"/>
    <s v="-"/>
    <s v="-"/>
    <s v="TGs"/>
    <x v="12"/>
    <m/>
    <s v="Atividades de diagnóstico inicial"/>
    <d v="2019-06-17T08:30:00"/>
    <d v="2019-06-17T19:00:00"/>
    <d v="2019-06-16T17:00:00"/>
    <n v="10.5"/>
    <n v="15.499999999883585"/>
    <s v="NÃO"/>
    <x v="0"/>
    <s v="NÃO"/>
    <m/>
    <m/>
    <x v="3"/>
    <x v="4"/>
    <m/>
    <m/>
    <n v="25.999999999883585"/>
  </r>
  <r>
    <n v="2019"/>
    <s v="Junho"/>
    <s v="TG-C Diagnóstico inicial _x000a_Hoje tivemos bastante atraso na liberação das atividades programadas no TGC devido a máquina não ter sido librada durante o turno da noite. Essa atividade foi iniciada a partir das 11h00. Após a liberação da máquina tivemos atuação da equipe de instrumentação em conjunto com a Siemens. Foram realizados de testes funcionais nas meeterings, válvulas HP3 e HP6, juntamente com os testes funcionais no WHRU, em todos não os equipamentos não foram encontrados anormalidades. Realizado também a inspeção das CJ's do hood, gearbox e PT, sem anormalidades. Atividade prossegue amanhã conforme programação._x000a__x000a_17/06 - Houve atraso no início da atividade devido a máquina não estar librada. Superado essa etapa de liberação pela OP, foram realizadas pela instrumentação a inspeção das caixas de junção do WRHU, ar de combustão e dos instrumentos da GG. Encontramos líquido dentro da CJ do ar de combustão, também realizada limpeza e aplicação de torofita juntamente com eito teste manual do acionamento dos dampers do WHRU. O sistema de damper de entrada falhou na atuação manual, em automático ficou ok, assim ficou a cargo da SIEMENS definir a ação para correção de forma programada. Durante os testes das válvulas de dreno dos manifolds de gás combustível constatamos que as válvulas de dreno &quot;central e primária&quot; estavam dando passagem. Foram realizadas pela mecânica a verificação filtro cesto de óleo sintético; verificação casa de filtro de ar; verificação dos chip detector; medição do Gap da PT; verificação do purgador de gás; todos os dados levantados serão enviados no relatório da Siemens. Devido ao tardar o horário a máquina foi deixada como disponível para atuação de remoção e reparo nessas duas válvulas amanhã pela equipe instrumentação. _x000a__x000a_18/06 - Dado prosseguimento nas atividades do TGC, conforme combinado foram removidas três válvulas(20WFR/ 20FL1TORWF/ 20FL1WF) do sistema de diesel para testes em oficina. Todas tinham ótimo estado de conservação. Após os testes foram reinstalas duas válvulas dreno dos manifolds, sendo uma da câmaras primária e outra da central (20FGCD e 20FGPD), válvulas estas que apresentavam falta de estanqueidade durante os testes funcionais. Realizada também a calibração da VIGV, com sucesso. Agora temos uma válvula sobressalente na instrumentação. Foram finalizadas também todas as etapas de mecânica, sendo realizadas as verificações de duas placas de orifício, abertura e verificação do purgador de condensado do dreno. Segundo informações do técnico Siemens o purgador não está funcionando corretamente pois está mandando o condensado para a linha de vent e não de purga. A máquina liberada para OP_x000a_"/>
    <m/>
    <s v="Preventiva"/>
    <s v="-"/>
    <s v="-"/>
    <s v="TGs"/>
    <x v="12"/>
    <m/>
    <s v="Atividades de diagnóstico inicial"/>
    <d v="2019-06-18T08:00:00"/>
    <d v="2019-06-18T16:30:00"/>
    <d v="2019-06-17T19:00:00"/>
    <n v="8.4999999999417923"/>
    <n v="13.000000000116415"/>
    <s v="NÃO"/>
    <x v="0"/>
    <s v="NÃO"/>
    <m/>
    <m/>
    <x v="3"/>
    <x v="4"/>
    <m/>
    <m/>
    <n v="21.500000000058208"/>
  </r>
  <r>
    <n v="2019"/>
    <s v="Junho"/>
    <s v="TG-C Diagnóstico inicial _x000a_Hoje tivemos bastante atraso na liberação das atividades programadas no TGC devido a máquina não ter sido librada durante o turno da noite. Essa atividade foi iniciada a partir das 11h00. Após a liberação da máquina tivemos atuação da equipe de instrumentação em conjunto com a Siemens. Foram realizados de testes funcionais nas meeterings, válvulas HP3 e HP6, juntamente com os testes funcionais no WHRU, em todos não os equipamentos não foram encontrados anormalidades. Realizado também a inspeção das CJ's do hood, gearbox e PT, sem anormalidades. Atividade prossegue amanhã conforme programação._x000a__x000a_17/06 - Houve atraso no início da atividade devido a máquina não estar librada. Superado essa etapa de liberação pela OP, foram realizadas pela instrumentação a inspeção das caixas de junção do WRHU, ar de combustão e dos instrumentos da GG. Encontramos líquido dentro da CJ do ar de combustão, também realizada limpeza e aplicação de torofita juntamente com eito teste manual do acionamento dos dampers do WHRU. O sistema de damper de entrada falhou na atuação manual, em automático ficou ok, assim ficou a cargo da SIEMENS definir a ação para correção de forma programada. Durante os testes das válvulas de dreno dos manifolds de gás combustível constatamos que as válvulas de dreno &quot;central e primária&quot; estavam dando passagem. Foram realizadas pela mecânica a verificação filtro cesto de óleo sintético; verificação casa de filtro de ar; verificação dos chip detector; medição do Gap da PT; verificação do purgador de gás; todos os dados levantados serão enviados no relatório da Siemens. Devido ao tardar o horário a máquina foi deixada como disponível para atuação de remoção e reparo nessas duas válvulas amanhã pela equipe instrumentação. _x000a__x000a_18/06 - Dado prosseguimento nas atividades do TGC, conforme combinado foram removidas três válvulas(20WFR/ 20FL1TORWF/ 20FL1WF) do sistema de diesel para testes em oficina. Todas tinham ótimo estado de conservação. Após os testes foram reinstalas duas válvulas dreno dos manifolds, sendo uma da câmaras primária e outra da central (20FGCD e 20FGPD), válvulas estas que apresentavam falta de estanqueidade durante os testes funcionais. Realizada também a calibração da VIGV, com sucesso. Agora temos uma válvula sobressalente na instrumentação. Foram finalizadas também todas as etapas de mecânica, sendo realizadas as verificações de duas placas de orifício, abertura e verificação do purgador de condensado do dreno. Segundo informações do técnico Siemens o purgador não está funcionando corretamente pois está mandando o condensado para a linha de vent e não de purga. A máquina liberada para OP_x000a_"/>
    <m/>
    <s v="Preventiva"/>
    <s v="-"/>
    <s v="-"/>
    <s v="TGs"/>
    <x v="12"/>
    <m/>
    <s v="Atividades de diagnóstico inicial"/>
    <d v="2019-06-14T08:00:00"/>
    <d v="2019-06-14T17:00:00"/>
    <d v="2019-06-13T21:00:00"/>
    <n v="9"/>
    <n v="11.000000000058208"/>
    <s v="NÃO"/>
    <x v="0"/>
    <s v="NÃO"/>
    <m/>
    <m/>
    <x v="3"/>
    <x v="4"/>
    <m/>
    <m/>
    <n v="20.000000000058208"/>
  </r>
  <r>
    <n v="2019"/>
    <s v="Junho"/>
    <s v="FT-UH-TS-GE-513201C-02B Substituição Filtro Duplex _x000a_FT-UH-TS-GE-513201C-02A Substituição Filtro Duplex _x000a_M-B-UH-TS-GE-513201C-02 Aplicar torque parafusos de fixação_x000a_Hoje conforme combinado com a OP a máquina C foi entregue logo pela manhã librada para atuação da mecânica. TM´s Davi e João Vitor atuaram substituídos os filtros do sistema de óleo sintético por sobressalentes novos. Também foi realizada aplicação de torque nos parafusos das conexões do motor de partida conforme recomendação técnica do eng. Suzuki. _x000a_Ambas atividades foram finalizadas com sucesso sem maiores delongas. Equipamento liberado para operação por volta das 17h00 para remoção do libra pela operação._x000a_"/>
    <m/>
    <s v="Preventiva"/>
    <s v="-"/>
    <s v="-"/>
    <s v="TGs"/>
    <x v="12"/>
    <s v="Sistema de lubrificação"/>
    <s v="Substituição de filtro e apicação de torque"/>
    <d v="2019-06-16T08:00:00"/>
    <d v="2019-06-16T17:00:00"/>
    <d v="2019-06-14T17:00:00"/>
    <n v="9"/>
    <n v="39"/>
    <s v="NÃO"/>
    <x v="0"/>
    <s v="NÃO"/>
    <m/>
    <m/>
    <x v="3"/>
    <x v="4"/>
    <m/>
    <m/>
    <n v="48"/>
  </r>
  <r>
    <n v="2019"/>
    <s v="Junho"/>
    <s v="GE-513201C Inspecionar câmaras 5 e 7 _x000a_Hoje conforme programado tivemos atuação da mecânica no TGC.  Foi efetuado a remoção da câmara 7 e inspecionado, foram detectados 12 trincas a partir dos furos de refrigeração próximos às janelas secundárias; os comprimentos destas trincas varia de cerca de 2,2 a 8mm de extensão. Efetuado registro fotográfico. Após avaliação a câmara foi então reinstalada. Foi iniciada a remoção da câmara 5, mas oito parafusos não se soltaram com o uso da parafusadeira pneumática, tentado a utilização do cabo de força e extensão, mas também sem sucesso, devido a isto, não haveria tempo hábil para terminar a inspeção e deixar o equipamento disponível dentro do expediente. Assim, optamos devido ao tardar do por restabelecer a máquina e dar continuidade na atividade amanhã em paralelo com atividade de extraprogramada de troca das meterings. Equipamento liberado para operação as 18h30."/>
    <m/>
    <s v="Preventiva"/>
    <s v="Câmaras 5 e 7"/>
    <s v="Câmaras 5 e 7"/>
    <s v="TGs"/>
    <x v="12"/>
    <s v="Sistema de combustão"/>
    <s v="Medição de trincas"/>
    <d v="2019-06-20T08:00:00"/>
    <d v="2019-06-20T19:00:00"/>
    <d v="2019-06-16T17:00:00"/>
    <n v="10.999999999883585"/>
    <n v="87"/>
    <s v="NÃO"/>
    <x v="0"/>
    <s v="NÃO"/>
    <m/>
    <m/>
    <x v="3"/>
    <x v="4"/>
    <m/>
    <m/>
    <n v="97.999999999883585"/>
  </r>
  <r>
    <n v="2019"/>
    <s v="Junho"/>
    <s v="GE-513201C Inspecionar câmaras 5 e 7 _x000a_Hoje conforme programado tivemos atuação da mecânica no TGC.  Foi efetuado a remoção da câmara 5 e inspecionado, foram detectados 11 trincas a partir dos furos de refrigeração próximos às janelas secundárias; os comprimentos destas trincas varia de cerca de 2 a 7mm de extensão. Efetuado registro fotográfico. Após avaliação a câmara foi então reinstalada.Equipamento liberado para operação as 18hs"/>
    <m/>
    <s v="Preventiva"/>
    <s v="Câmaras 5 e 7"/>
    <s v="Câmaras 5 e 7"/>
    <s v="TGs"/>
    <x v="12"/>
    <s v="Sistema de combustão"/>
    <s v="Medição de trincas"/>
    <d v="2019-06-21T08:00:00"/>
    <d v="2019-06-21T19:00:00"/>
    <d v="2019-06-20T19:00:00"/>
    <n v="10.999999999883585"/>
    <n v="13.000000000116415"/>
    <s v="NÃO"/>
    <x v="0"/>
    <s v="NÃO"/>
    <m/>
    <m/>
    <x v="3"/>
    <x v="4"/>
    <m/>
    <m/>
    <n v="24"/>
  </r>
  <r>
    <n v="2019"/>
    <s v="Junho"/>
    <s v="MV-UC-TS-GE-513201A-01C - Troca Válvula Metering _x000a_Hoje conforme delineado (extraprogramado) foram  executadas as trocas das válvulas Metering, sendo:_x000a_1 - Central do TG-C instalada na secundaria do TG-A_x000a_2 - Secundaria do TG-A instalada na central do TG-C_x000a_Após a inversão foram energizadas, reiniciados os módulos, realizados testes de atuação e as mesmas atuaram sem anormalidades. Foi definida esta estratégia pelo fato da secundaria do TG-A ter travado levando o gerador ao desarme por falha de posição, sendo que a válvula central tem um impacto  bem menor caso venha a travar durante a partida do gerador, porem as duas válvulas devem ter a sua operação acompanhada pela equipe de preditiva._x000a__x000a_Status: TG-A concluído, retirado LIBRA e liberado para a operação."/>
    <m/>
    <s v="Corretiva planejada"/>
    <s v="MV-UC-TS-GE-513201A-01C (88FGS)"/>
    <s v="Válvula metering"/>
    <s v="TGs"/>
    <x v="17"/>
    <s v="Sistema de combustível"/>
    <s v="Substituição da válvula"/>
    <d v="2019-06-21T09:00:00"/>
    <d v="2019-06-21T18:00:00"/>
    <d v="2019-06-15T15:00:00"/>
    <n v="9"/>
    <n v="138"/>
    <s v="NÃO"/>
    <x v="0"/>
    <s v="NÃO"/>
    <s v="1-Falha Mecânica"/>
    <s v="1.6-Emperramento"/>
    <x v="9"/>
    <x v="15"/>
    <s v="6-Interferência na Produção"/>
    <s v="1-Substituição"/>
    <n v="147"/>
  </r>
  <r>
    <n v="2019"/>
    <s v="Junho"/>
    <s v="MV-UC-TS-GE-513201C-01A - Troca Válvula Metering _x000a_Hoje conforme delineado (extraprogramado) foram  executadas as trocas das válvulas Metering, sendo:_x000a_1 - Central do TG-C instalada na secundaria do TG-A_x000a_2 - Secundaria do TG-A instalada na central do TG-C_x000a_Após a inversão foram energizadas, reiniciados os módulos, realizados testes de atuação e as mesmas atuaram sem anormalidades. Foi definida esta estratégia pelo fato da secundaria do TG-A ter travado levando o gerador ao desarme por falha de posição, sendo que a válvula central tem um impacto  bem menor caso venha a travar durante a partida do gerador, porem as duas válvulas devem ter a sua operação acompanhada pela equipe de preditiva._x000a__x000a_Status:  TG-C Concluída a substituição, porem a máquina continua Librada para a continuidade da substituição das camaras 1,2 e 9, procedimento de pré- partida_x000a_"/>
    <m/>
    <s v="Corretiva planejada"/>
    <s v="MV-UC-TS-GE-513201A-01C (88FGS)"/>
    <s v="Válvula metering"/>
    <s v="TGs"/>
    <x v="12"/>
    <s v="Sistema de combustível"/>
    <s v="Substituição da válvula"/>
    <d v="2019-06-21T08:00:00"/>
    <d v="2019-06-21T17:00:00"/>
    <d v="2019-06-20T19:00:00"/>
    <n v="9"/>
    <n v="13.000000000116415"/>
    <s v="NÃO"/>
    <x v="0"/>
    <s v="NÃO"/>
    <m/>
    <m/>
    <x v="3"/>
    <x v="4"/>
    <m/>
    <m/>
    <n v="22.000000000116415"/>
  </r>
  <r>
    <n v="2019"/>
    <s v="Junho"/>
    <s v="GE-513201D substituição da câmara 05 _x000a_Realizada com sucesso a troca da câmara 5 que estava apresentando spread elevado pela equipe de mecânica. TG-D disponível"/>
    <m/>
    <s v="Corretiva planejada"/>
    <s v="Câmara 5"/>
    <s v="Câmara de combustão"/>
    <s v="TGs"/>
    <x v="15"/>
    <s v="Sistema de combustão"/>
    <s v="Substituição da câmara"/>
    <d v="2019-06-26T08:00:00"/>
    <d v="2019-06-26T18:00:00"/>
    <d v="2019-06-12T18:00:00"/>
    <n v="9.9999999999417923"/>
    <n v="326.00000000005821"/>
    <s v="NÃO"/>
    <x v="0"/>
    <s v="NÃO"/>
    <s v="5-Falha Externa"/>
    <s v="5.1-Obstrução/Bloqueio/Entupimento"/>
    <x v="1"/>
    <x v="23"/>
    <s v="5-Monitoramento Contínuo da Condição"/>
    <s v="1-Substituição"/>
    <n v="336"/>
  </r>
  <r>
    <n v="2019"/>
    <s v="Junho"/>
    <s v="FT-UH-GE-513201A-01A OBSERVADA ALTA PRESSÃO _x000a_Hoje conforme programado tivemos intervenção da mecânica para substituição do filtro do sistema de óleo mineral do TGA devido a existência de DP elevado. Durante a instalação do filtro novo foi verificado dificuldade para inserção do filtro no invólucro, aparentemente causada por contrapressão interna devido a vedação. Em função dessa dificuldade foi toda uma reavaliação na documentação técnica onde constatamos que o PN do filtro original NM 10.537.062 (PN RRR-S-1800-CC25-V) não disponível em estoque é diferente do sobressalente NM 11.337.695 Elemento filtrante PN RRR-S-1800-API-PF010-V. Em avaliação junto aos TM´s Luciano e Davi verificamos que ambos os filtros têm a mesma micragem 10µm, porém existem algumas pequenas diferencia físicas na malha. Sendo assim, optamos após consulta junto a coordenação de grandes máquinas por retornar com filtro original de forma a deixar a máquina disponível. O filtro original foi reinstalado, e também por desencargo foi realizada a partida da bomba, a princípio houve indicação de DP em torno de 30kpa, porém acordamos com operação para deixar a bomba operando até o final do turno para coletarmos amanhã pelo PI o DP de forma mais precisa. Equipamento liberado para operação sem restrições."/>
    <m/>
    <s v="Corretiva planejada"/>
    <s v="FT-UH-GE-513201A-01A "/>
    <s v="Filtro de óleo mineral"/>
    <s v="TGs"/>
    <x v="17"/>
    <s v="Sistema de lubrificação"/>
    <s v="Substituição do elemento filtrante"/>
    <d v="2019-06-29T13:00:00"/>
    <d v="2019-06-29T18:00:00"/>
    <d v="2019-06-21T18:00:00"/>
    <n v="5.0000000000582077"/>
    <n v="186.99999999994179"/>
    <s v="NÃO"/>
    <x v="0"/>
    <s v="NÃO"/>
    <s v="5-Falha Externa"/>
    <s v="5.1-Obstrução/Bloqueio/Entupimento"/>
    <x v="2"/>
    <x v="1"/>
    <s v="5-Monitoramento Contínuo da Condição"/>
    <s v="1-Substituição"/>
    <n v="192"/>
  </r>
  <r>
    <n v="2019"/>
    <s v="Junho"/>
    <s v="OI-GE-513201C  Atividades Pré-Partida"/>
    <m/>
    <s v="Preventiva"/>
    <s v="-"/>
    <s v="-"/>
    <s v="TGs"/>
    <x v="12"/>
    <m/>
    <s v="Realizadas atividades de pré partida"/>
    <d v="2019-06-22T07:30:00"/>
    <d v="2019-06-22T19:00:00"/>
    <d v="2019-06-21T17:00:00"/>
    <n v="11.499999999941792"/>
    <n v="14.499999999941792"/>
    <s v="NÃO"/>
    <x v="0"/>
    <s v="NÃO"/>
    <m/>
    <m/>
    <x v="3"/>
    <x v="4"/>
    <m/>
    <m/>
    <n v="25.999999999883585"/>
  </r>
  <r>
    <n v="2019"/>
    <s v="Junho"/>
    <s v="OI 2020826234 C-123101A - Falha Sistema Sistema Nitrogênio – PF: Caleiras_x000a_Após o reestabelecimento do TG-B foi tentado partida do compressor de venda A sem sucesso devido pressão baixa  PALL 27 no sistema de geração de nitrogênio estava atuado não permitindo a partida da máquina. Com isso, foi partida a máquina E que também estava disponível. Em avaliação junto ao TO da UOTOP Caio e Tiago optamos implementar ajuste no valor range da PCV-43 passando de 40% para 50%. Esse ajuste foi realizada pela equipe de automação TM Danilo e Sugahara, feito isso, a máquina entrou em operação por volta das 10h00. Equipamento  sem anormalidades. Segue operando sem anormalidades._x000a_"/>
    <m/>
    <s v="Corretiva"/>
    <s v="Sistema N2"/>
    <s v="Membrana de nitrogênio"/>
    <s v="Vendas"/>
    <x v="10"/>
    <s v="Sistema de selagem do eixo"/>
    <s v="Ajuste de valor de range da PCV do sistema"/>
    <d v="2019-06-03T08:00:00"/>
    <d v="2019-06-03T10:30:00"/>
    <d v="2019-03-01T11:00:00"/>
    <n v="2.4999999999417923"/>
    <n v="2253"/>
    <s v="NÃO"/>
    <x v="0"/>
    <s v="NÃO"/>
    <s v="3-Falha na Instrumentação"/>
    <s v="3.1-Falha de Controle"/>
    <x v="2"/>
    <x v="3"/>
    <s v="9-Sob Demanda"/>
    <s v="4-Ajuste"/>
    <n v="2255.4999999999418"/>
  </r>
  <r>
    <n v="2019"/>
    <s v="Junho"/>
    <s v="OI 2020827717 C-123101C - Falha TE-219 – PF: Caleiras_x000a_Em paralelo com intervenção no venda A tivemos atuação da instrumentação verificando o impeditivo de partida do compressor de venda C. Em campo TM´s e Márcio e Martins identificaram que uma das temperaturas (TE-219) do vorecon estava em falha, com indicação em zero graus. Foi emitida PT emergência com ARO para abertura do painel em campo. Constatamos após algumas medições que barreira intrínseca deste sensor estava danificada, a mesma foi substituída por sobressalente, normalizando sua indicação. Após a troca do componente a indicação ficou em torno de 42ºC, coerente com as demais indicações da máquina. Atividade finalizada com sucesso por volta das 10h00. Em função da máquina já estar em operação essa máquina ficou como reserva técnica, possivelmente amanhã deverá entrar em operação para atendimento ao rodízio de máquinas._x000a_04/06 - Na parte da manhã por volta das 10:00h, fomos informados pelo COTUR que o compressor C-123101C estava impedindo a partida por falha em 2 sensores 1 no Vorecon e outro no motor principal. Equipe avaliou em campo identificando que os sensores TE's 210 e 228 apresentavam falhas, sendo confirmada a queima das barreiras intrínsecas. Substituída as barreiras normalizando a indicação dos instrumentos, verificado demais sensores junto com a operação e não identificado mais nenhuma anormalidade. Por volta das 15:30h foi colocado o compressor C em operação com sucesso_x000a_"/>
    <m/>
    <s v="Corretiva"/>
    <s v="TE-219 "/>
    <s v="Barreiras Intrínsecas"/>
    <s v="Vendas"/>
    <x v="23"/>
    <s v="Controle e monitoramento"/>
    <s v="Substituição da Barreira intriseca do instrumento danificado"/>
    <d v="2019-06-03T08:00:00"/>
    <d v="2019-06-03T10:30:00"/>
    <d v="2019-01-10T18:30:00"/>
    <n v="2.4999999999417923"/>
    <n v="3445.5"/>
    <s v="NÃO"/>
    <x v="0"/>
    <s v="NÃO"/>
    <s v="3-Falha na Instrumentação"/>
    <s v="3.2 - Sem sinal/indicação/alarme"/>
    <x v="1"/>
    <x v="23"/>
    <s v="9-Sob Demanda"/>
    <s v="1-Substituição"/>
    <n v="3447.9999999999418"/>
  </r>
  <r>
    <n v="2019"/>
    <s v="Junho"/>
    <s v="OI 2020827717 C-123101C - Falha TE-219 – PF: Caleiras_x000a_Em paralelo com intervenção no venda A tivemos atuação da instrumentação verificando o impeditivo de partida do compressor de venda C. Em campo TM´s e Márcio e Martins identificaram que uma das temperaturas (TE-219) do vorecon estava em falha, com indicação em zero graus. Foi emitida PT emergência com ARO para abertura do painel em campo. Constatamos após algumas medições que barreira intrínseca deste sensor estava danificada, a mesma foi substituída por sobressalente, normalizando sua indicação. Após a troca do componente a indicação ficou em torno de 42ºC, coerente com as demais indicações da máquina. Atividade finalizada com sucesso por volta das 10h00. Em função da máquina já estar em operação essa máquina ficou como reserva técnica, possivelmente amanhã deverá entrar em operação para atendimento ao rodízio de máquinas._x000a_04/06 - Na parte da manhã por volta das 10:00h, fomos informados pelo COTUR que o compressor C-123101C estava impedindo a partida por falha em 2 sensores 1 no Vorecon e outro no motor principal. Equipe avaliou em campo identificando que os sensores TE's 210 e 228 apresentavam falhas, sendo confirmada a queima das barreiras intrínsecas. Substituída as barreiras normalizando a indicação dos instrumentos, verificado demais sensores junto com a operação e não identificado mais nenhuma anormalidade. Por volta das 15:30h foi colocado o compressor C em operação com sucesso_x000a_"/>
    <m/>
    <s v="Corretiva"/>
    <s v="TE-210 e TE-228"/>
    <s v="Barreiras Intrínsecas"/>
    <s v="Vendas"/>
    <x v="23"/>
    <s v="Controle e monitoramento"/>
    <s v="Substituição da Barreira intriseca do instrumento danificado"/>
    <d v="2019-06-04T10:00:00"/>
    <d v="2019-06-04T15:30:00"/>
    <d v="2019-06-03T10:30:00"/>
    <n v="5.5000000001164153"/>
    <n v="23.499999999941792"/>
    <s v="NÃO"/>
    <x v="0"/>
    <s v="NÃO"/>
    <s v="3-Falha na Instrumentação"/>
    <s v="3.2 - Sem sinal/indicação/alarme"/>
    <x v="1"/>
    <x v="23"/>
    <s v="9-Sob Demanda"/>
    <s v="1-Substituição"/>
    <n v="29.000000000058208"/>
  </r>
  <r>
    <n v="2019"/>
    <s v="Junho"/>
    <s v="OI 2020883552 - C-123101B Falha no Bently impedindo partida – PF: Caleiras_x000a_Hoje MI foi acionada pela OP pela manhã com a informação de falha no Bently do venda B, o que impediria sua partida se demandado. No primeiro REDIA, foi discutido para avaliarmos a possibilidade de instruir a OP em como realizar estes resets, que são recorrentes, enquanto não temos uma solução definitiva para o problema. Envolvemos então o Coord. Ferrarezzi e o Sup. Edinilson nesta frente. A princípio, da parte da MI, não vemos com grandes restrições, desde que o procedimento seja bem escrito, pois é uma prática muito diferente para os TOs de campo. Decidimos por realizar o reset para disponibilizar o compressor no período da tarde, já em companhia do Ferrarezzi, Sup. João OP e Sup. Edinilson. Eles acompanharam no campo a atuação da Automação para sanar o problema do impedimento da partida do compressor. Foi identificado uma falha na comunicação modBus do cartão 3500/92 localizado no slot 15 no rack do Bently. Ao realizar um reset neste cartão e nos alarmes na IHM a comunicação retornou liberando o compressor deixando disponível e operacional. Coord. Ferrarezzi tomou nota do passo a passo para realizar este reset, bem como de como executar também em outros cartões. Agora a OP irá avaliar se cabe a eles ou não realizar esta tarefa._x000a_"/>
    <m/>
    <s v="Corretiva"/>
    <s v="BN 3500"/>
    <s v="Cartão 3500/92"/>
    <s v="Vendas"/>
    <x v="26"/>
    <s v="Controle e monitoramento"/>
    <s v="Reset no cartão"/>
    <d v="2019-06-12T13:30:00"/>
    <d v="2019-06-12T16:30:00"/>
    <d v="2019-05-31T16:00:00"/>
    <n v="3"/>
    <n v="285.50000000005821"/>
    <s v="NÃO"/>
    <x v="0"/>
    <s v="NÃO"/>
    <s v="3-Falha na Instrumentação"/>
    <s v="3.2 - Sem sinal/indicação/alarme"/>
    <x v="1"/>
    <x v="23"/>
    <s v="4-Monitoramento Periódico da Condição"/>
    <s v="4-Ajuste"/>
    <n v="288.50000000005821"/>
  </r>
  <r>
    <n v="2019"/>
    <s v="Junho"/>
    <s v="OI 2020914791 C-123101E- Falha Bently Nevada – PF: Caleiras_x000a_Acionado a manutenção por volta das 14h00 com a informação da OP da indisponibilidade do compressor de venda &quot;E&quot; devido a falha de sensores de velocidade do vorecon. Em avaliação em campo verificamos que as indicações de quatro sensores de velocidade do Vorecon estavam em falha(SE-401/402/403/403). A princípio suspeitávamos de travamento do cartão de comunicação modbus aproveitamos a presença do Ferrarezzi que estava na unidade de COTUR que foi treinamento essa semana junto a automação para aplicar o procedimento de reset diretamente pela operação, Foi realizado procedimento mas não houve sucesso, pois não existia falha visual nos cartões, dessa forma, foi autorizado pelo gerente do ativo a emissão de ordem/PT imediata para restabelecimento da máquina. Foi mobilizado TM Dannyell para intervenção corretiva, verificamos que realmente os quatro cartões do bently sendo um para cada sensor estavam com indicação de &quot;not ok&quot;, a princípio foi tentado reset diretamente pelo software, mas não houve sucesso. Foi necessário realizar em campo a remoção/reinstalação dos cartões de entrada analógica e em seguida realizar o donwload nos cartões da bently. Feito isso, todas indicações normalizaram na tela restabelecendo a máquina para equipe da operação. Equipamento liberado para operação por volta das 15h00._x000a_"/>
    <m/>
    <s v="Corretiva"/>
    <s v="BN 3500"/>
    <s v="SE-401/402/403/403"/>
    <s v="Vendas"/>
    <x v="14"/>
    <s v="Controle e monitoramento"/>
    <s v="Remoção e reinstalação de cartões do BN 3500 e realização de download no BN 3500"/>
    <d v="2019-06-16T14:50:00"/>
    <d v="2019-06-16T15:50:00"/>
    <d v="2019-05-17T15:40:00"/>
    <n v="0.99999999994179234"/>
    <n v="719.16666666656965"/>
    <s v="NÃO"/>
    <x v="0"/>
    <s v="NÃO"/>
    <s v="3-Falha na Instrumentação"/>
    <s v="3.2 - Sem sinal/indicação/alarme"/>
    <x v="1"/>
    <x v="23"/>
    <s v="4-Monitoramento Periódico da Condição"/>
    <s v="7-Serviço"/>
    <n v="720.16666666651145"/>
  </r>
  <r>
    <n v="2019"/>
    <s v="Junho"/>
    <s v="PN-C-3123102B Reaperto Geral/Alteração de lógica – PF: Daniel_x000a_Concluída a alteração na lógica do compressor de propano da fase 2, seguindo a SGM G&amp;E/UO-AGN-APSP/MI2019/0021 elaborada pelo Eng. Pedro. Foi elevado o tempo da falha de comunicação do Bently para evitar trips espúrios por falha de comunicação para 15 segundos e criado um alarme crítico, sem que derrube o compressor. Ou seja, o trip foi inibido caso a &quot;falha de comunicação do Bently&quot; permaneça por mais de 15 segundos, sendo de responsabilidade do TO de campo tentar o reset. Persistindo, a máquina deverá ser parada normalmente. Este alarme está configurado no sumário na tela do compressor na ECOS e replicado para a IHM de campo. Também foi reapertado todos os bornes do painel de campo e substituído o cabo de comunicação entre CLP e Bently, encontrando alguns pontos frouxos. Por final foi realizado teste para avaliar a eficiência da alteração, com sucesso._x000a_"/>
    <m/>
    <s v="Corretiva planejada"/>
    <s v="PN-C-3123102B"/>
    <s v="Cabo comunicação "/>
    <s v="Propano"/>
    <x v="2"/>
    <s v="Painel elétrico"/>
    <s v="Reaperto e alterações de estratégia de intertravamento"/>
    <d v="2019-06-11T08:00:00"/>
    <d v="2019-06-11T15:00:00"/>
    <d v="2019-05-18T15:40:00"/>
    <n v="6.9999999999417923"/>
    <n v="568.33333333331393"/>
    <s v="NÃO"/>
    <x v="0"/>
    <s v="NÃO"/>
    <s v="3-Falha na Instrumentação"/>
    <s v="3.3- Sinal/Indicação/Alarme falso"/>
    <x v="2"/>
    <x v="19"/>
    <s v="6-Interferência na Produção"/>
    <s v="3-Modificação"/>
    <n v="575.33333333325572"/>
  </r>
  <r>
    <n v="2019"/>
    <s v="Junho"/>
    <s v="2020885834 - C-3123102B IHM não responde a comandos_x000a_Acionada MI no período da tarde após equipe da MAYEKAWA que iria realizar OM no C-3123102B identificar condição anormal da IHM, que não respondia a comandos. Mobilizado apoio emergencial da equipe de automação que identificou que a chave do PLC estava na posição &quot;prog&quot; sem nenhum motivo aparente. A mesma foi colocada em posição normal, destravando o software da IHM para a MYCOM/OP, sem anormalidades._x000a_"/>
    <m/>
    <s v="Corretiva planejada"/>
    <s v="PN-C-3123102B"/>
    <s v="PLC"/>
    <s v="Propano"/>
    <x v="2"/>
    <s v="Controle e monitoramento"/>
    <s v="alteração do status do CLP de PROG para RUN-&gt;REM "/>
    <d v="2019-06-12T17:00:00"/>
    <d v="2019-06-12T18:00:00"/>
    <d v="2019-05-19T15:40:00"/>
    <n v="0.99999999994179234"/>
    <n v="577.33333333331393"/>
    <s v="NÃO"/>
    <x v="0"/>
    <s v="NÃO"/>
    <s v="3-Falha na Instrumentação"/>
    <s v="3.1-Falha de Controle"/>
    <x v="12"/>
    <x v="2"/>
    <s v="4-Monitoramento Periódico da Condição"/>
    <s v="7-Serviço"/>
    <n v="578.33333333325572"/>
  </r>
  <r>
    <n v="2019"/>
    <s v="Junho"/>
    <s v="OM 2020825348 - C-3123102B Falha Aquecedor TV-906 _x000a_ Realização de vários testes na TV 906 e em outros equipamentos._x000a_Em dado momento percebemos uma HV a jusante do aquecedor de óleo_x000a_fechada, impedindo a passagem do mesmo. Esta válvula precisa ser_x000a_ajustada para manter o delta P dos filtros de óleo abaixo de 100 KPa._x000a_Após abertura da válvula e ajuste do delta, a temperatura do óleo_x000a_normalizou._x000a_"/>
    <m/>
    <s v="Corretiva planejada"/>
    <s v="AQ-C-3123102B-01"/>
    <s v="HV sistema de óleo fechada"/>
    <s v="Propano"/>
    <x v="2"/>
    <s v="Miscelânea"/>
    <s v="Alinhamento de válvula do circuito a jusante da TV-906"/>
    <d v="2019-06-12T08:00:00"/>
    <d v="2019-06-16T19:15:00"/>
    <d v="2019-05-20T15:40:00"/>
    <n v="107.25"/>
    <n v="544.33333333331393"/>
    <s v="NÃO"/>
    <x v="0"/>
    <s v="NÃO"/>
    <s v="5-Falha Externa"/>
    <s v="5.1-Obstrução/Bloqueio/Entupimento"/>
    <x v="2"/>
    <x v="25"/>
    <s v="7-Observação Casual"/>
    <s v="9-Inspeção"/>
    <n v="651.58333333331393"/>
  </r>
  <r>
    <n v="2019"/>
    <s v="Junho"/>
    <s v="OM 2021033211 – PIT-31231913B PIC-31231913B - _x000a_PIT-31231913B.Slide valv  do segundo estágio do C-3123102B está travando_x000a_não respondendo aos comandos do PIC-31231913B. Essa falha provocou trip_x000a_do compressor por atuação do superheat devido a pressurização do segundo_x000a_estágio._x000a_-------------"/>
    <m/>
    <s v="Corretiva planejada"/>
    <s v="PIT-31231913B "/>
    <s v="Em análise"/>
    <s v="Propano"/>
    <x v="2"/>
    <s v="Controle e monitoramento"/>
    <s v="Em análise"/>
    <d v="2019-06-25T00:03:00"/>
    <d v="2019-06-25T01:00:00"/>
    <d v="2019-05-27T13:15:00"/>
    <n v="0.94999999995343387"/>
    <n v="682.79999999993015"/>
    <s v="SIM"/>
    <x v="1"/>
    <s v="NÃO"/>
    <s v="Em análise"/>
    <s v="Em análise"/>
    <x v="1"/>
    <x v="23"/>
    <s v="6-Interferência na Produção"/>
    <s v="6-Verificação"/>
    <n v="683.74999999988358"/>
  </r>
  <r>
    <n v="2019"/>
    <s v="Junho"/>
    <s v="PN-C-123701A HORÍMETRO no PI em falha_x000a_HORÍMETRO NO  '&quot;PI&quot;  EM FALHA._x000a_FAZER ALTERAÇÃO NO HORÍMETRO E CONFERIR SE NO PI O VALOR ESTÁ CORRETO._x000a_NÃO APENAS NO CAMPO._x000a_FALHA PERMANECE SUPERIOR A 5 MESES._x000a__x000a_1- O horímetro em campo encontra-se instalado, mas sem marcação_x000a_(marcando 0), como a máquina está em funcionamento, não foi possível a_x000a_abertura do painel para verificação das interligações do horímetro._x000a__x000a_2 - O ponto da base de do PI é o UTGCA_HOR_CGR_A que é alimentado pela_x000a_CPU de IP.: 10.156.5.90, antiga AMAM que foi descontinuado e com isso_x000a_este ponto não mais está sendo alimentado._x000a__x000a_3- Será necessário criar uma rotina no CLP do compressor para o_x000a_Horímetro, criar um ponto na base de dados e utilizar este no ponto como_x000a_fonte de alimentação para o PI. (Para este serviço será necessário 16HH_x000a_de mão de obra e a máquina deve está parada.)"/>
    <m/>
    <s v="Corretiva planejada"/>
    <s v="PN-C-123701A"/>
    <s v="Horímetro"/>
    <s v="Reciclo"/>
    <x v="1"/>
    <s v="COMPRESSOR"/>
    <s v="Corrigir e reparar horímetro."/>
    <d v="2019-06-15T08:30:00"/>
    <d v="2019-06-18T13:00:00"/>
    <d v="2019-05-23T15:40:00"/>
    <n v="76.5"/>
    <n v="544.83333333319752"/>
    <s v="NÃO"/>
    <x v="0"/>
    <s v="NÃO"/>
    <s v="Em análise"/>
    <s v="3.2 - Sem sinal/indicação/alarme"/>
    <x v="2"/>
    <x v="2"/>
    <s v="4-Monitoramento Periódico da Condição"/>
    <s v="4-Ajuste"/>
    <n v="621.33333333319752"/>
  </r>
  <r>
    <n v="2019"/>
    <s v="Junho"/>
    <s v="C-3123701B VERIFICAR SUPORTAÇÃO DE TUBINGS E CORRIGIR._x000a_PIT-31237907B - Reparar tubing danificado_x000a_PIT-31237908B - Reparar tubing danificado_x000a_Foi observado pela equipe da noite (turma 1) que o tubbing do instrumento PIT-31237907B está apresentando vibração excessiva e encostando em um eletroduto durante essa vibração, o que pode ocasionar rompimento do tubbing, visto que é um fato já ocorrido._x000a_"/>
    <m/>
    <s v="Intervenção por condição"/>
    <s v="Tubing"/>
    <s v="PIT-31237907"/>
    <s v="Reciclo"/>
    <x v="18"/>
    <s v="Miscelânea"/>
    <s v="Fabricado e instalado novo tubing."/>
    <d v="2019-06-22T20:00:00"/>
    <d v="2019-06-23T16:00:00"/>
    <d v="2019-05-24T15:40:00"/>
    <n v="19.999999999883585"/>
    <n v="700.33333333331393"/>
    <s v="NÃO"/>
    <x v="0"/>
    <s v="NÃO"/>
    <s v="2-Falha de Material"/>
    <s v="2.4-Desgaste"/>
    <x v="8"/>
    <x v="12"/>
    <s v="3-Inspeção"/>
    <s v="3-Modificação"/>
    <n v="720.33333333319752"/>
  </r>
  <r>
    <n v="2019"/>
    <s v="Junho"/>
    <s v="PFCEO_M-B-513203 Substituir Rolamento Motor"/>
    <m/>
    <s v="Intervenção por condição"/>
    <s v="M-B-513203 "/>
    <s v="rolamento"/>
    <s v="Bombas"/>
    <x v="53"/>
    <s v="Bombas"/>
    <s v="substituição dos rolamentos do motor"/>
    <d v="2019-06-03T08:30:00"/>
    <d v="2019-06-04T16:00:00"/>
    <d v="2019-05-25T15:40:00"/>
    <n v="31.5"/>
    <n v="208.83333333319752"/>
    <s v="NÃO"/>
    <x v="1"/>
    <s v="NÃO"/>
    <s v="1-Falha Mecânica"/>
    <s v="1.2-Vibração"/>
    <x v="1"/>
    <x v="23"/>
    <s v="4-Monitoramento Periódico da Condição"/>
    <s v="1-Substituição"/>
    <n v="240.33333333319752"/>
  </r>
  <r>
    <n v="2019"/>
    <s v="Junho"/>
    <s v="B-540001C - REALIZAR TROCA DO ROTOR"/>
    <m/>
    <s v="Corretiva planejada"/>
    <s v="B-540001C"/>
    <s v="Rotor da bomba"/>
    <s v="Bombas"/>
    <x v="39"/>
    <s v="Bombas"/>
    <s v="Substituição do rotor"/>
    <d v="2019-06-05T08:00:00"/>
    <d v="2019-06-19T16:00:00"/>
    <d v="2019-05-26T15:40:00"/>
    <n v="343.99999999988358"/>
    <n v="232.33333333331393"/>
    <s v="NÃO"/>
    <x v="1"/>
    <s v="NÃO"/>
    <s v="5-Falha Externa"/>
    <s v="5.3-Influências Externas diversas"/>
    <x v="9"/>
    <x v="15"/>
    <s v="4-Monitoramento Periódico da Condição"/>
    <s v="1-Substituição"/>
    <n v="576.33333333319752"/>
  </r>
  <r>
    <n v="2019"/>
    <s v="Junho"/>
    <s v="B-2621301B Consumo excessivo do fluído de selagem"/>
    <m/>
    <s v="Corretiva"/>
    <s v="B-2621301B"/>
    <s v="selo mecânico"/>
    <s v="Bombas"/>
    <x v="16"/>
    <s v="Bombas"/>
    <s v="Substituição do selo LOA"/>
    <d v="2019-06-06T08:00:00"/>
    <d v="2019-06-30T23:59:00"/>
    <d v="2019-05-27T15:40:00"/>
    <n v="591.9833333332208"/>
    <n v="232.33333333331393"/>
    <s v="NÃO"/>
    <x v="1"/>
    <s v="NÃO"/>
    <s v="1-Falha Mecânica"/>
    <s v="1.1-Vazamento"/>
    <x v="2"/>
    <x v="3"/>
    <s v="7-Observação Casual"/>
    <s v="1-Substituição"/>
    <n v="824.31666666653473"/>
  </r>
  <r>
    <n v="2019"/>
    <s v="Julho"/>
    <s v="OE 2021240131 - GE-513201B - Falha no PDIT-5132678B – PF: Lucas _x000a_Por volta da 16h tivemos a queda do TG-B causando o descate de 2 vendas, 1 propano fase 1 e Reciclo B da ampliação. O TG-C se manteve em operação mantendo o restante da unidade. Foi acionado a manutenção para avaliar a falha, porém quando chegamos na sala de controle dos TG's A/B/C o TG-B já havia sido resetada a falha e colocado o TG-B para operar com 2 MW. Em análise da falha, foi diagnosticado que o SD foi causado por atuação dos instrumento de diferencial de pressão do Hood (63EVJAM) PDIT-51320678B ficando atuado por mais de 30m segundos gerando ao TRIP do TG-B e mesmo após a queda do TG-B o instrumento ficou por quase 3 minutos indicando baixa pressão diferencial normalizando na sequência.  Verificado o TREND do instrumento e o mesmo apresenta oscilação constante com grandes picos na sua indicação, outro ponto observado foi um vazamento de ar razoável pela vedação da porta do hood lado da casa de CO2. Com a instabilidade do instrumento, foi avaliado e optado em realizar o force do instrumento para atuação futura sendo gerada a ARO 162. Operação de ficou de providenciar a nota de manutenção para o delineamento da atividade, em avanço a equipe de instrumentação irá verificar qual o instrumento necessário, preparar em bancada para substituição por oportunidade ou programada_x000a_"/>
    <m/>
    <s v="Corretiva"/>
    <s v="Transmissor de Pressão"/>
    <s v="PDIT-5132678B "/>
    <s v="TGs"/>
    <x v="13"/>
    <s v="Controle e monitoração"/>
    <s v="Substituição do trasmissor de pressão.com revisão do range"/>
    <d v="2019-07-20T15:58:00"/>
    <d v="2019-07-20T16:25:00"/>
    <d v="2019-06-03T08:30:00"/>
    <n v="0.45000000006984919"/>
    <n v="1135.4666666667326"/>
    <s v="SIM"/>
    <x v="1"/>
    <s v="NÃO"/>
    <s v="3-Falha na Instrumentação"/>
    <s v="3.4-Fora de ajuste"/>
    <x v="2"/>
    <x v="23"/>
    <s v="6-Interferência na Produção"/>
    <s v="3-Modificação"/>
    <n v="1135.9166666668025"/>
  </r>
  <r>
    <n v="2019"/>
    <s v="Julho"/>
    <s v="OI 2021242041 - OI-GE-513201B - Vazamento de gás pelo Dreno M-542 _x000a_Por volta das 23:00h de 22/07/19 foi identificada pela operação, um vazamento de gás pelo dreno M-542 da linha de gás do interior do hood. Com isso foi decidido em parar o TG-B durante a noite e realizado a partida do TG-D._x000a__x000a_"/>
    <m/>
    <s v="Corretiva"/>
    <m/>
    <m/>
    <s v="TGs"/>
    <x v="13"/>
    <s v="Sistema de combustível"/>
    <s v="Adequação de dreno para local seguro"/>
    <d v="2019-07-22T23:00:00"/>
    <d v="2019-07-23T07:00:00"/>
    <d v="2019-07-20T16:25:00"/>
    <n v="7.9999999998835847"/>
    <n v="54.583333333313931"/>
    <s v="SIM"/>
    <x v="0"/>
    <s v="NÃO"/>
    <s v="3-Falha na Instrumentação"/>
    <s v="3.4-Fora de ajuste"/>
    <x v="2"/>
    <x v="23"/>
    <s v="5-Monitoramento Contínuo da Condição"/>
    <s v="12-Outra"/>
    <n v="62.583333333197515"/>
  </r>
  <r>
    <n v="2019"/>
    <s v="Julho"/>
    <s v="OI 2021242041 - OI-GE-513201B - Vazamento de gás pelo Dreno M-542 _x000a_Por volta das 23:00h de 22/07/19 foi identificada pela operação, um vazamento de gás pelo dreno M-542 da linha de gás do interior do hood. Com isso foi decidido em parar o TG-B durante a noite e realizado a partida do TG-D. Logo pela manhã fomos informados da ocorrência e iniciada a  avaliação. Pela documentação técnica do TG, foi observado que o dreno M-542 o qual apresentou vazamento de gás conforme relato da operação, é oriundo o manifoald de drenagem do sistema de diesel e da secundária. Testadas as válvulas e as mesmas apresentaram estanqueidade. Os avançaram na avaliação e partiram para verificar as válvulas de dreno da tocha, central e primária que também não apresentaram anormalidades em sem funcionamento. Os TM's identificaram que existe um linha interligada ao dreno M-542 não identificada a origem pela documentação. Amanhã será dado continuidade na análise da falha._x000a__x000a_"/>
    <m/>
    <s v="Corretiva planejada"/>
    <m/>
    <m/>
    <s v="TGs"/>
    <x v="13"/>
    <s v="Sistema de combustível"/>
    <s v="Verificação das válvulas de drenagem associadas a este dreno, sem identificaçã de falha de estanqueidade nestas._x000a_"/>
    <d v="2019-07-23T07:00:00"/>
    <d v="2019-07-23T20:00:00"/>
    <d v="2019-07-23T07:00:00"/>
    <n v="13.000000000116415"/>
    <n v="0"/>
    <s v="NÃO"/>
    <x v="0"/>
    <s v="NÃO"/>
    <s v="Em análise"/>
    <s v="Em análise"/>
    <x v="1"/>
    <x v="23"/>
    <s v="7-Observação Casual"/>
    <s v="7-Serviço"/>
    <n v="13.000000000116415"/>
  </r>
  <r>
    <n v="2019"/>
    <s v="Julho"/>
    <s v="OI 2021242041 - OI-GE-513201B - Vazamento de gás pelo Dreno M-542 _x000a_Hoje tivemos o retorno do Eng. Fernando e Sup. Fazzini ainda no período da manhã sobre a disponibilidade de materiais para interligar o dreno do secundário para linha de vent. Com isso, foi decidido no REDIA por realizarmos a melhoria de imediato. Discutiu-se também sobre a necessidade de SGM para a alteração e foi consentido que não era o caso, devido à documentação já indicar a necessidade de drenar/ventar para &quot;área segura&quot;, neste caso, vent para atmosfera. Assim, foi readequada esta OM considerando esta nova tarefa e executada a interligação pela equipe de instrumentação com sucesso, deixando o TG disponível para operar em central com segurança. Foi interligada esta linha de vent da linha de dreno M-542 (que deveria ir para área segura mas direcionava o gás para canaleta) com o vent da linha de dreno M-402 (dreno da tocha, central e primária - este vent estava adequado, direcionando o gás para atmosfera). O próximo passo será realizar esta abrangência de forma programada para as máquinas A e C._x000a__x000a_"/>
    <m/>
    <s v="Corretiva planejada"/>
    <m/>
    <m/>
    <s v="TGs"/>
    <x v="13"/>
    <s v="Sistema de combustível"/>
    <s v="Realizado adequação de linha de vent para gás do M-542. Ainda é necessário avaliar presença de placa de orifício nas linhas de dreno do Secundário e Split secundário, bem como verificar possível passagem pela válvula metering secundária. "/>
    <d v="2019-07-23T20:00:00"/>
    <d v="2019-07-26T16:00:00"/>
    <d v="2019-07-23T20:00:00"/>
    <n v="67.999999999883585"/>
    <n v="0"/>
    <s v="NÃO"/>
    <x v="0"/>
    <s v="NÃO"/>
    <s v="Em análise"/>
    <s v="Em análise"/>
    <x v="1"/>
    <x v="23"/>
    <s v="7-Observação Casual"/>
    <s v="7-Serviço"/>
    <n v="67.999999999883585"/>
  </r>
  <r>
    <n v="2019"/>
    <s v="Julho"/>
    <s v="TG-B - Atividades de Pré Partida _x000a_Hoje logo cedo foi montado o pau de carga pela equipe de andaime. Foram realizados testes funcionais nas meterigns primária, secundária e central, verificado as rampas de subida e descidas nas três válvulas, não foi encontrada nenhuma anormalidade. Também foi feito o teste de acionamento do WHRU com sucesso. As válvulas de dreno também já foram testadas durante a intervenção corretivas de investigação de vazamento através da OM 2021240131. Atividade prossegue amanhã com a etapa de mecânica de troca das câmaras 1, 2 e 9."/>
    <m/>
    <s v="Preventiva"/>
    <m/>
    <m/>
    <s v="TGs"/>
    <x v="13"/>
    <s v="Miscelânea"/>
    <s v="Realizado atividades pré-partida"/>
    <d v="2019-07-31T08:00:00"/>
    <d v="2019-07-31T19:00:00"/>
    <d v="2019-07-23T20:00:00"/>
    <n v="10.999999999883585"/>
    <n v="180"/>
    <s v="NÃO"/>
    <x v="0"/>
    <s v="NÃO"/>
    <s v="Manutenção preventiva"/>
    <s v="Manutenção preventiva"/>
    <x v="0"/>
    <x v="24"/>
    <s v="1-Manutenção Periódica"/>
    <s v="8-Teste"/>
    <n v="190.99999999988358"/>
  </r>
  <r>
    <n v="2019"/>
    <s v="Julho"/>
    <s v="OI 2020827717 C-123101C - Falha TE-219 – PF: Caleiras_x000a_Em paralelo com intervenção no venda A tivemos atuação da instrumentação verificando o impeditivo de partida do compressor de venda C. Em campo TM´s e Márcio e Martins identificaram que uma das temperaturas (TE-219) do vorecon estava em falha, com indicação em zero graus. Foi emitida PT emergência com ARO para abertura do painel em campo. Constatamos após algumas medições que barreira intrínseca deste sensor estava danificada, a mesma foi substituída por sobressalente, normalizando sua indicação. Após a troca do componente a indicação ficou em torno de 42ºC, coerente com as demais indicações da máquina. Atividade finalizada com sucesso por volta das 10h00. Em função da máquina já estar em operação essa máquina ficou como reserva técnica, possivelmente amanhã deverá entrar em operação para atendimento ao rodízio de máquinas._x000a_04/06 - Na parte da manhã por volta das 10:00h, fomos informados pelo COTUR que o compressor C-123101C estava impedindo a partida por falha em 2 sensores 1 no Vorecon e outro no motor principal. Equipe avaliou em campo identificando que os sensores TE's 210 e 228 apresentavam falhas, sendo confirmada a queima das barreiras intrínsecas. Substituída as barreiras normalizando a indicação dos instrumentos, verificado demais sensores junto com a operação e não identificado mais nenhuma anormalidade. Por volta das 15:30h foi colocado o compressor C em operação com sucesso_x000a_"/>
    <m/>
    <s v="Intervenção por condição"/>
    <s v="TE-210 e TE-228"/>
    <s v="Barreiras Intrínsecas"/>
    <s v="Vendas"/>
    <x v="23"/>
    <s v="Controle e monitoramento"/>
    <s v="Substituição da Barreira intriseca do instrumento danificado"/>
    <d v="2019-07-04T10:00:00"/>
    <d v="2019-07-04T15:30:00"/>
    <d v="2019-06-03T10:30:00"/>
    <n v="5.5000000001164153"/>
    <n v="743.49999999994179"/>
    <s v="SIM"/>
    <x v="0"/>
    <s v="NÃO"/>
    <s v="3-Falha na Instrumentação"/>
    <s v="3.2 - Sem sinal/indicação/alarme"/>
    <x v="1"/>
    <x v="23"/>
    <s v="9-Sob Demanda"/>
    <s v="1-Substituição"/>
    <n v="749.00000000005821"/>
  </r>
  <r>
    <n v="2019"/>
    <s v="Julho"/>
    <s v="OM 2021090550 C-123101C  - Falha em instrumentos impedindo disponibilidade da máquina – PF: Caleiras._x000a_Hoje fomos acionados pela operação para verificar falha em instrumentos do C-123101C que impediam o rearme da máquina. Foram identificadas 2 barreiras queimadas e identificado também falha de posição da XV-1231205. Substituídas a barreiras e pelo avançar da hora, a XV ficou para amanha 09/07. Obs: a falha da XV se da no fechamento, quando aberta a fim de curso atua normalmente, permitindo o rearme da máquina, ou seja, não está indisponível._x000a_09/07 - Dando prosseguimento na corretiva nos instrumentos do venda C, hoje foi realizada atividade na XV-205 (sucção do venda C), que estava apresentando status de falha fechada. Foi verificado os reeds switches pelo TM Hélvio mas ambos eram novos e funcionavam perfeitamente. No entanto, foi observado que o fio da solenóide estava enrolado no imã (tocador) da reed switch. Provavelmente houve montagem inadequada em alguma manutenção na solenóide, quando seu cabo ficou próximo da área de movimentação do imã que, ao girar, acabou enrolando o cabo. Realizado reposicionamento/reconexão do fio da solenóide e o status de falha sumiu imediatamente. No entanto, OP preferiu não testar a válvula pois implicaria em alinhamento de gás ao compressores e consequente queima para Flare._x000a_"/>
    <m/>
    <s v="Intervenção por condição"/>
    <s v="TE-218 E TE-227"/>
    <s v="Barreiras Intrínsecas"/>
    <s v="Vendas"/>
    <x v="23"/>
    <s v="Controle e monitoramento"/>
    <s v="Substituição da Barreira intriseca do instrumento danificado"/>
    <d v="2019-07-08T17:00:00"/>
    <d v="2019-07-08T19:00:00"/>
    <d v="2019-06-04T15:30:00"/>
    <n v="1.9999999998835847"/>
    <n v="817.5"/>
    <s v="SIM"/>
    <x v="0"/>
    <s v="NÃO"/>
    <s v="3-Falha na Instrumentação"/>
    <s v="3.2 - Sem sinal/indicação/alarme"/>
    <x v="1"/>
    <x v="23"/>
    <s v="9-Sob Demanda"/>
    <s v="1-Substituição"/>
    <n v="819.49999999988358"/>
  </r>
  <r>
    <n v="2019"/>
    <s v="Julho"/>
    <s v="OI 2021131099 - XV-1231501C Falha na IHM – PF: Daniel_x000a_Após a parada programada realizada ontem do C-123102C, OP observou no turno da noite, a condição de falha da XV-1231501C indicada na IHM da máquina e causando sua indisponibilidade de partida. Emitida então esta Ordem Imediata para verificação da ocorrência pela Instrumentação. TMs Sílvio e Martins foram ao local e verificaram os sensores de posição, que estavam sem problemas. Realizado então reaperto de bornes e efetuado reset. Testada válvula algumas vezes e não apresentou mais falhas."/>
    <m/>
    <s v="Intervenção por condição"/>
    <s v="XV-1231501C "/>
    <s v="Desconhecido"/>
    <s v="Propano"/>
    <x v="9"/>
    <s v="Controle e monitoramento"/>
    <s v="Reaperto de bornes e reset de falha em IHM"/>
    <d v="2019-07-12T14:00:00"/>
    <d v="2019-07-12T17:30:00"/>
    <d v="2019-05-20T18:00:00"/>
    <n v="3.4999999998835847"/>
    <n v="1268.0000000000582"/>
    <s v="NÃO"/>
    <x v="0"/>
    <s v="NÃO"/>
    <s v="6-Miscelâneas"/>
    <s v="6.1- Nenhuma causa Encontrada"/>
    <x v="12"/>
    <x v="2"/>
    <s v="4-Monitoramento Periódico da Condição"/>
    <s v="6-Verificação"/>
    <n v="1271.4999999999418"/>
  </r>
  <r>
    <n v="2019"/>
    <s v="Julho"/>
    <s v="OM 2021122997 B-C-123102C-03A Substituir Selo – PF: Daniel _x000a_Hoje conforme programação tivemos o raqueteamento desta bomba pela equipe de caldeiraria. Esta etapa foi finalizada por volta das 14h00, e em seguida foi removido pela mecânica o selo da bomba danificado que está apresentando vazamento. Previsto para amanhã a finalização a troca do selo até final da tarde para liberação do desraqueteamento na sexta-feira._x000a_"/>
    <m/>
    <s v="Intervenção por condição"/>
    <s v="B-C-123102C-03A "/>
    <s v="Selo mecânico"/>
    <s v="Propano"/>
    <x v="9"/>
    <s v="Sistema de selagem do eixo"/>
    <s v="Substituição do selo mecânico da bomba"/>
    <d v="2019-07-17T09:00:00"/>
    <d v="2019-07-19T14:00:00"/>
    <d v="2019-07-12T17:30:00"/>
    <n v="53.000000000058208"/>
    <n v="111.50000000005821"/>
    <s v="NÃO"/>
    <x v="0"/>
    <s v="NÃO"/>
    <s v="1-Falha Mecânica"/>
    <s v="1.1-Vazamento"/>
    <x v="1"/>
    <x v="23"/>
    <s v="4-Monitoramento Periódico da Condição"/>
    <s v="1-Substituição"/>
    <n v="164.50000000011642"/>
  </r>
  <r>
    <n v="2019"/>
    <s v="Julho"/>
    <s v="C-3123701C- Verificar suportação de tubings e corrigir_x000a_PIT-31237907C- SUBSTITUIR TUBING DA TOMADA DE IMPULSO_x000a_PIT-31237908C- SUBSTITUIR TUBING DA TOMADA DE IMPULSO_x000a_PIT-31237910C- SUBSTITUIR TUBING DA TOMADA DE IMPULSO_x000a_PIT-31237911C- SUBSTITUIR TUBING DA TOMADA DE IMPULSO_x000a_REENCAMINHAMENTO DOS TUBING SUBSTITUÍDOS_x000a_APOIO DE CALDEIRARIA PARA CONFECÇÃO E INSTALAÇÃO DE SUPORTES"/>
    <m/>
    <s v="Intervenção por condição"/>
    <s v="PIT-31237907C- SUBSTITUIR TUBING DA TOMADA DE IMPULSO_x000a_PIT-31237908C- SUBSTITUIR TUBING DA TOMADA DE IMPULSO_x000a_PIT-31237910C- SUBSTITUIR TUBING DA TOMADA DE IMPULSO_x000a_PIT-31237911C- SUBSTITUIR TUBING DA TOMADA DE IMPULSO"/>
    <s v="Tubings"/>
    <s v="Reciclo"/>
    <x v="11"/>
    <s v="Miscelânea"/>
    <s v="Fabricado e instalado novo tubing."/>
    <d v="2019-07-01T00:00:00"/>
    <d v="2019-07-03T00:00:00"/>
    <d v="2018-09-27T22:29:00"/>
    <n v="48"/>
    <n v="6625.516666666721"/>
    <s v="SIM"/>
    <x v="0"/>
    <s v="NÃO"/>
    <s v="1-Falha Mecânica"/>
    <s v="1.1-Vazamento"/>
    <x v="8"/>
    <x v="12"/>
    <s v="3-Inspeção"/>
    <s v="3-Modificação"/>
    <n v="6673.516666666721"/>
  </r>
  <r>
    <n v="2019"/>
    <s v="Julho"/>
    <s v="B-2621301B SUBSTITUIR SELO LOA – PF: Gobis (PST COTUR - Prazo 09/07)_x000a_Acionado a manutenção por volta das 19h20 com a informação do COTUR da queda dos dois sistemas OCVAP I e II que estavam em operação devido falha geral em todas as válvulas XV´s. Foi verificado pelo operador de sistema elétricos todas as alimentações das gavetas K-24, K-23, K-13 estavam energizadas e sem falha, verificado também que as válvulas em campo estavam energizadas. Foi mobilizado TM Squinca para avaliar o sistema de automação, tentamos comunicar com PLC dos dois OCVAP´s pela sala de controle sem sucesso. Ao chegarmos no Shelter do OCVAP constatamos que parte das fontes de alimentação dos PLC estavam apagadas, e também módulo de comunicação de fibras. A UPS principal estava com as indicações de tensão, frequência, corrente todas normais, porém havia uma indicação de falha na IHM denominada &quot;sub tensão CC&quot;. Ao apertar do botão de diagnóstico da IHM na UPS de bypass houve o chaveamento normalizando todas alimentações do sistema, normalizando a indicação e restabelecendo o sistema. Em consulta a equipe de elétrica TM Rodney informou que haveria problemas em deixar o sistema alimentado pelo UPS bypass. Sendo assim, o sistema foi liberado para operação por volta das 21h00."/>
    <m/>
    <s v="Corretiva"/>
    <s v="B-2621301B "/>
    <s v="Selo mecânico"/>
    <s v="Bombas"/>
    <x v="16"/>
    <s v="Sistema de selagem do eixo"/>
    <s v="substituição do selo"/>
    <d v="2019-07-02T12:00:00"/>
    <d v="2019-07-03T14:00:00"/>
    <d v="2019-06-30T23:59:00"/>
    <n v="26.000000000058208"/>
    <n v="36.016666666720994"/>
    <s v="SIM"/>
    <x v="1"/>
    <s v="NÃO"/>
    <s v="1-Falha Mecânica"/>
    <s v="1.1-Vazamento"/>
    <x v="2"/>
    <x v="21"/>
    <s v="6-Interferência na Produção"/>
    <s v="2-Reparo"/>
    <n v="62.016666666779201"/>
  </r>
  <r>
    <n v="2019"/>
    <s v="Julho"/>
    <s v="B-2621301A Substituir Selo LOA "/>
    <m/>
    <s v="Corretiva"/>
    <s v="B-2621301A"/>
    <s v="Selo mecânico"/>
    <s v="Bombas"/>
    <x v="45"/>
    <s v="Sistema de selagem do eixo"/>
    <s v="substituição do selo"/>
    <d v="2019-07-03T08:00:00"/>
    <d v="2019-07-07T16:00:00"/>
    <d v="2019-05-09T12:00:00"/>
    <n v="103.99999999988358"/>
    <n v="1316.0000000000582"/>
    <s v="SIM"/>
    <x v="1"/>
    <s v="NÃO"/>
    <s v="1-Falha Mecânica"/>
    <s v="1.1-Vazamento"/>
    <x v="2"/>
    <x v="3"/>
    <s v="9-Sob Demanda"/>
    <s v="1-Substituição"/>
    <n v="1419.9999999999418"/>
  </r>
  <r>
    <n v="2019"/>
    <s v="Julho"/>
    <s v="B-123101B Corrigir vibração "/>
    <m/>
    <s v="Intervenção por condição"/>
    <s v="B-123101B "/>
    <s v="Acessórios tubulações"/>
    <s v="Bombas"/>
    <x v="21"/>
    <s v="Bombas"/>
    <s v="Calibração amortecedor, ajuste de defasagem,  troca de elemento elástico acoplamento"/>
    <d v="2019-07-03T08:00:00"/>
    <d v="2019-07-10T13:00:00"/>
    <d v="2019-01-08T08:00:00"/>
    <n v="172.99999999988358"/>
    <n v="4224"/>
    <s v="SIM"/>
    <x v="0"/>
    <s v="NÃO"/>
    <s v="Em análise"/>
    <s v="1.2-Vibração"/>
    <x v="9"/>
    <x v="21"/>
    <s v="9-Sob Demanda"/>
    <s v="9-Inspeção"/>
    <n v="4396.9999999998836"/>
  </r>
  <r>
    <n v="2019"/>
    <s v="Julho"/>
    <s v="B-1621301B - Substituir Selo LOA "/>
    <m/>
    <s v="Corretiva"/>
    <s v="B-1621301B "/>
    <s v="Selo mecânico"/>
    <s v="Bombas"/>
    <x v="38"/>
    <s v="Sistema de selagem do eixo"/>
    <s v="substituição do selo"/>
    <d v="2019-07-04T12:00:00"/>
    <d v="2019-07-23T16:00:00"/>
    <d v="2019-05-21T08:00:00"/>
    <n v="459.99999999994179"/>
    <n v="1059.9999999999418"/>
    <s v="NÃO"/>
    <x v="1"/>
    <s v="NÃO"/>
    <s v="1-Falha Mecânica"/>
    <s v="1.1-Vazamento"/>
    <x v="2"/>
    <x v="3"/>
    <s v="9-Sob Demanda"/>
    <s v="1-Substituição"/>
    <n v="1519.9999999998836"/>
  </r>
  <r>
    <n v="2019"/>
    <s v="Julho"/>
    <s v="B-540001C "/>
    <m/>
    <s v="Corretiva"/>
    <m/>
    <s v="processador Micrologix"/>
    <s v="Bombas"/>
    <x v="39"/>
    <m/>
    <s v="Reset  PLC e restabelecimento de comunicação"/>
    <d v="2019-07-06T16:00:00"/>
    <d v="2019-07-06T18:00:00"/>
    <d v="2019-02-22T08:00:00"/>
    <n v="2.0000000000582077"/>
    <n v="3223.9999999998836"/>
    <s v="SIM"/>
    <x v="1"/>
    <s v="NÃO"/>
    <s v="3-Falha na Instrumentação"/>
    <s v="3.3- Sinal/Indicação/Alarme falso"/>
    <x v="1"/>
    <x v="30"/>
    <s v="7-Observação Casual"/>
    <s v="12-Outra"/>
    <n v="3225.9999999999418"/>
  </r>
  <r>
    <n v="2019"/>
    <s v="Julho"/>
    <s v="OCVAP II - Queda de bombeio durante troca de tanque de envio "/>
    <m/>
    <s v="Intervenção por condição"/>
    <m/>
    <m/>
    <s v="Bombas"/>
    <x v="16"/>
    <m/>
    <s v="Alteração de tempo entre trocas de válvulas"/>
    <d v="2019-07-06T12:00:00"/>
    <d v="2019-07-06T13:00:00"/>
    <d v="2019-07-03T14:00:00"/>
    <n v="0.99999999994179234"/>
    <n v="69.999999999941792"/>
    <s v="SIM"/>
    <x v="1"/>
    <s v="NÃO"/>
    <s v="5-Falha Externa"/>
    <s v="6.0-Geral"/>
    <x v="2"/>
    <x v="26"/>
    <s v="7-Observação Casual"/>
    <s v="8-Teste"/>
    <n v="70.999999999883585"/>
  </r>
  <r>
    <n v="2019"/>
    <s v="Julho"/>
    <s v="PFCEO_B-2123101B_Ajuste_Defasagem "/>
    <m/>
    <s v="Intervenção por condição"/>
    <s v="B-2123101B"/>
    <m/>
    <s v="Bombas"/>
    <x v="22"/>
    <m/>
    <s v="Calibração amortecedor, troca de retentores,"/>
    <d v="2019-07-11T08:00:00"/>
    <d v="2019-07-19T12:00:00"/>
    <d v="2019-05-03T12:00:00"/>
    <n v="195.99999999994179"/>
    <n v="1652.0000000000582"/>
    <s v="NÃO"/>
    <x v="1"/>
    <s v="NÃO"/>
    <s v="1-Falha Mecânica"/>
    <s v="1.0-Geral"/>
    <x v="2"/>
    <x v="24"/>
    <s v="4-Monitoramento Periódico da Condição"/>
    <s v="4-Ajuste"/>
    <n v="1848"/>
  </r>
  <r>
    <n v="2019"/>
    <s v="Julho"/>
    <s v="B-2621301A SUBSTITUIR SELO LOA"/>
    <m/>
    <s v="Corretiva"/>
    <s v="B-2621301A "/>
    <s v="selo mecânico"/>
    <s v="Bombas"/>
    <x v="45"/>
    <m/>
    <s v="Realizado a substituição do selo, montado o mesmo rolamento. Amanhã será montado a tampa do mancal e a tubulação do sistema de selagem."/>
    <d v="2019-07-19T12:00:00"/>
    <d v="2019-07-25T12:00:00"/>
    <d v="2019-07-02T12:00:00"/>
    <n v="144"/>
    <n v="408"/>
    <s v="SIM"/>
    <x v="1"/>
    <s v="NÃO"/>
    <s v="1-Falha Mecânica"/>
    <s v="1.1-Vazamento"/>
    <x v="2"/>
    <x v="3"/>
    <s v="9-Sob Demanda"/>
    <s v="1-Substituição"/>
    <n v="552"/>
  </r>
  <r>
    <n v="2019"/>
    <s v="Agosto"/>
    <s v="OM 2021273497 TG-B - Atividades de Pré Partida – PF: Lucas_x000a_Finalizado pela mecânica a substituição das câmaras 1, 2 e 9. Após a intervenção foi removido o pau de carga, removidos os bloqueios e feito partida assistida na máquina. O TG partiu de primeira, realizou todas as etapas até atingir a velocidade de sincronismo o que durou por volta de 30min, em seguida a máquina foi parada. Equipamento liberado para operação as 19h00_x000a_"/>
    <s v="NÃO"/>
    <s v="Preventiva"/>
    <s v="Não se aplica"/>
    <s v="Não se aplica"/>
    <s v="TGs"/>
    <x v="17"/>
    <s v="Sistema de combustão"/>
    <s v="Substituição de camaras 1,2 e 3"/>
    <d v="2019-08-01T08:00:00"/>
    <d v="2019-08-01T19:00:00"/>
    <d v="2019-06-29T18:00:00"/>
    <n v="10.999999999883585"/>
    <n v="782.00000000005821"/>
    <s v="NÃO"/>
    <x v="0"/>
    <s v="NÃO"/>
    <s v="Manutenção preventiva"/>
    <s v="Manutenção preventiva"/>
    <x v="0"/>
    <x v="24"/>
    <s v="1-Manutenção Periódica"/>
    <s v="5-Conservação"/>
    <n v="792.99999999994179"/>
  </r>
  <r>
    <n v="2019"/>
    <s v="Agosto"/>
    <s v="OM 2021330659 - GE-513201A Substituir COMBUSTOR 4 e 5 – PF: Lucas_x000a_09/08 - Foi substituído o combustor e discharge nozzle da câmara 4 somente, pois ao retirar o combustor da câmara 5, o mesmo se encontrava em boas condições._x000a_"/>
    <s v="NÃO"/>
    <s v="Intervenção por condição"/>
    <s v="Gerador de gás"/>
    <s v="Combustores 04"/>
    <s v="TGs"/>
    <x v="17"/>
    <s v="Sistema de combustão"/>
    <s v="Substituição combustor posição 04"/>
    <d v="2019-08-09T07:30:00"/>
    <d v="2019-08-09T19:00:00"/>
    <d v="2019-08-01T19:00:00"/>
    <n v="11.499999999941792"/>
    <n v="180.50000000005821"/>
    <s v="NÃO"/>
    <x v="0"/>
    <s v="NÃO"/>
    <s v="2-Falha de Material"/>
    <s v="2.4-Desgaste"/>
    <x v="1"/>
    <x v="23"/>
    <s v="3-Inspeção"/>
    <s v="1-Substituição"/>
    <n v="192"/>
  </r>
  <r>
    <n v="2019"/>
    <s v="Agosto"/>
    <s v="OM 2021385966 - GE-513201A - DRENO M-542 - ADEQUAÇÃO DA LINHA DE DRENO_x000a_OM 2021390673 - GE-513201A - Verificar malha dos instrumentos – PF: Lucas_x000a_Conforme programado, foi realizada a abrangência na adequação do dreno do M-542 do TG-A, oriunda da falha apresentada no TG-B. Sendo realiado também em conjunto com a SIEMENS da malha dos instrumentos do TG-A. TG-A pronto para a realização do teste de mapeamento de ruído da máquina._x000a_"/>
    <s v="NÃO"/>
    <s v="Corretiva planejada"/>
    <s v="Vent dreno M-542"/>
    <s v="Em análise"/>
    <s v="TGs"/>
    <x v="17"/>
    <s v="Sistema de combustão"/>
    <s v="Adequação de linha para vent para local seguro"/>
    <d v="2019-08-20T10:20:00"/>
    <d v="2019-08-20T14:00:00"/>
    <d v="2019-08-09T19:00:00"/>
    <n v="3.6666666667442769"/>
    <n v="255.33333333337214"/>
    <s v="NÃO"/>
    <x v="0"/>
    <s v="NÃO"/>
    <s v="1-Falha Mecânica"/>
    <s v="1.1-Vazamento"/>
    <x v="8"/>
    <x v="12"/>
    <s v="9-Sob Demanda"/>
    <s v="3-Modificação"/>
    <n v="259.00000000011642"/>
  </r>
  <r>
    <n v="2019"/>
    <s v="Agosto"/>
    <s v="OM 2017659965 - VT-TS-513201A-01B Reinstalar Mancal Torpedo – PF: Lucas_x000a_Instalado o mancal em campo, realizado verificação de travamento no motor, instalado a polia movida , alinhado e tensionadas as correias. Amanhã será realizado o teste com acompanhamento MI_x000a_21/08 - Realizados testes operacionais no ventilador e o mesmo operou sem anormalidades sendo entregue para operação._x000a_"/>
    <s v="NÃO"/>
    <s v="Corretiva planejada"/>
    <s v="VT-TS-513201A-01B"/>
    <s v="Mancal ventilador"/>
    <s v="TGs"/>
    <x v="17"/>
    <s v="Miscelânea"/>
    <s v="Substituição do mancal"/>
    <d v="2019-08-20T14:05:00"/>
    <d v="2019-08-20T20:00:00"/>
    <d v="2019-08-20T14:00:00"/>
    <n v="5.9166666667442769"/>
    <n v="8.3333333255723119E-2"/>
    <s v="NÃO"/>
    <x v="0"/>
    <s v="NÃO"/>
    <s v="1-Falha Mecânica"/>
    <s v="1.3-Folga/Alinhamento"/>
    <x v="1"/>
    <x v="23"/>
    <s v="4-Monitoramento Periódico da Condição"/>
    <s v="1-Substituição"/>
    <n v="6"/>
  </r>
  <r>
    <n v="2019"/>
    <s v="Agosto"/>
    <s v="OM 2021454683 GG-GE-513201A Mapeamento de ruído- PF: Lucas_x000a_Foi realizada partida do TG-A por duas vezes sem sucesso por falha no acionamento do motor hidráulico de partida da GG."/>
    <s v="sim"/>
    <s v="Corretiva"/>
    <s v="FCV-75SRP "/>
    <s v="Conexões válvula"/>
    <s v="TGs"/>
    <x v="17"/>
    <s v="Sistema de partida"/>
    <s v="Correção de conexão de cabos da FCV-75SRP  que estavam invertidos"/>
    <d v="2019-08-21T05:58:00"/>
    <d v="2019-08-21T12:43:00"/>
    <d v="2019-06-13T22:30:00"/>
    <n v="6.75"/>
    <n v="1639.4666666667326"/>
    <s v="SIM"/>
    <x v="1"/>
    <s v="NÃO"/>
    <s v="3-Falha na Instrumentação"/>
    <s v="3.2 - Sem sinal/indicação/alarme"/>
    <x v="2"/>
    <x v="0"/>
    <s v="9-Sob Demanda"/>
    <s v="2-Reparo"/>
    <n v="1646.2166666667326"/>
  </r>
  <r>
    <n v="2019"/>
    <s v="Agosto"/>
    <s v="OE 2021552528 - GE-513201A Falha de posição RVDT – PF: Lucas_x000a_Hoje equipe de automação, engenharia e o apoio da Siemens, realizaram a avaliação do RVDT que causou SD do TG-A no dia de ontem. A máquina possui 2 RVDT, porém um deles está apresentando falha intermitente, em que o seu sinal é atenuado, porém ainda fica dentro da faixa de medição. Como o sistema de controle considera o menor entre os 2, por vezes o sensor em falha é considerado como se fosse a leitura válida, causando o SD do TG. Foi observado no histórico do equipamento que 3 OMs já haviam tentado corrigir a falha do sensor, sem sua substituição, no passado. Equipe entendeu então que era caso de substituição do sensor em falha desta vez. No entanto, não temos o NM 11.214.604 referente ao RVDT em estoque. Realizada então reserva de 1 UND do material nesta OM e indicado ao SBS a prioridade no tratamento (há possibilidade de PTM de 2 unidades da Petrobras que possuem o material em utilização livre). Para disponibilizar o TG-A novamente com confiabilidade, foi preparada no dia de hoje a SGM temporária G&amp;E/UO-AGN/APSP 2019/0003 e alterado o ECS para que considere o sensor correto para as duas leituras, o sistema irá operar operar como se tivesse apenas 1 sensor ao invés de 2. Atividade implementada com sucesso pela equipe. TG foi entregue para a OP e agora iremos aguardar a aquisição do material para nova intervenção._x000a__x000a_"/>
    <s v="sim"/>
    <s v="Corretiva"/>
    <s v="RVDT"/>
    <s v="Em análise"/>
    <s v="TGs"/>
    <x v="17"/>
    <s v="Controle e monitoramento"/>
    <s v="Abertura de RVDT em falha para que sistema considere apenas um valor para medição - SGM G&amp;E/UO-AGN/APSP 2019/0003 - Foi realizado alteração no painel do TG-A, em que os borns 1, 2, e 3 da régua XRVDT estão abertos, seguindo a SGM2019/003."/>
    <d v="2019-08-22T14:12:00"/>
    <d v="2019-08-23T17:00:00"/>
    <d v="2019-08-21T12:43:00"/>
    <n v="26.800000000046566"/>
    <n v="25.483333333279006"/>
    <s v="SIM"/>
    <x v="1"/>
    <s v="NÃO"/>
    <s v="3-Falha na Instrumentação"/>
    <s v="3.3- Sinal/Indicação/Alarme falso"/>
    <x v="1"/>
    <x v="23"/>
    <s v="6-Interferência na Produção"/>
    <s v="3-Modificação"/>
    <n v="52.283333333325572"/>
  </r>
  <r>
    <n v="2019"/>
    <s v="Agosto"/>
    <s v="OM 2020595957 PN-C-123101A Alteração lógica Pressostato Venda A – PF: Caleiras_x000a_Hoje conforme programado tivemos atuação da equipe automação na implementação da supressão de intertravamento pertinente a pressurização do painel de campo do compressor de venda A em atendimento a SGM aprovada. Foi realizado implementação da lógica no PLC, atualizado as bases de dados, sumário de alarmes e animação da indicação na tela da ECOS, IHM de campo e na estação de supervisão dos vendas do K-21. Feito isso, foi simulado ativação da entrada física do PLC, para testes das indicações de tela e sumários de alarmes, teste realizado com sucesso. Ficou pendente a etapa de elétrica de modificação em campo para rearranjo dos cabos fisicos do pressostato e teste funcional, essa etapa foi abortada em comum acordado entre COTUR, UOTOP e MI, devido a possibilidade de risco mesmo que mínimo de perda do load sharing, atividade será reprogramara para outra oportunidade de parada da máquina juntamente com avaliação mais criteriosa e consulta técnica junto ao fabricante. Toda a parte de automação já está implementada e validada, porém ficou não concluída devido à necessidade dos testes funcionais em campo. O tempo de intervenção desta última etapa é em torno de 1h, bem avaliada por feito até durante o rodízio desta máquina._x000a_"/>
    <s v="NÃO"/>
    <s v="Corretiva planejada"/>
    <s v="PN-C-123101A"/>
    <s v="Lógica intertravamento"/>
    <s v="Vendas"/>
    <x v="10"/>
    <s v="Controle e monitoramento"/>
    <s v="Supressão de intertravamento da pressurização do painel."/>
    <d v="2019-08-02T09:30:00"/>
    <d v="2019-08-02T16:00:00"/>
    <d v="2019-06-03T08:00:00"/>
    <n v="6.4999999998835847"/>
    <n v="1441.5"/>
    <s v="NÃO"/>
    <x v="0"/>
    <s v="NÃO"/>
    <s v="3-Falha na Instrumentação"/>
    <s v="3.6-Falhas de causa/modo comum"/>
    <x v="12"/>
    <x v="29"/>
    <s v="10-Outros"/>
    <s v="3-Modificação"/>
    <n v="1447.9999999998836"/>
  </r>
  <r>
    <n v="2019"/>
    <s v="Agosto"/>
    <s v="OM 2021033625 C-123101A-TE-21 Corrigir Falha - Venda A – PF: Caleiras_x000a_Identificada a barreira danificada em campo, a mesma foi substituída por sobressalente normalizando sua indicação_x000a_"/>
    <s v="NÃO"/>
    <s v="Corretiva"/>
    <s v="PN-C-123101A"/>
    <s v="Barreiras Intrínsecas"/>
    <s v="Vendas"/>
    <x v="10"/>
    <s v="Controle e monitoramento"/>
    <s v="Substituição da Barreira intriseca do instrumento danificado"/>
    <d v="2019-08-02T13:30:00"/>
    <d v="2019-08-02T14:00:00"/>
    <d v="2019-08-02T09:30:00"/>
    <n v="0.50000000005820766"/>
    <n v="3.9999999999417923"/>
    <s v="NÃO"/>
    <x v="0"/>
    <s v="NÃO"/>
    <s v="3-Falha na Instrumentação"/>
    <s v="3.2 - Sem sinal/indicação/alarme"/>
    <x v="1"/>
    <x v="23"/>
    <s v="9-Sob Demanda"/>
    <s v="1-Substituição"/>
    <n v="4.5"/>
  </r>
  <r>
    <n v="2019"/>
    <s v="Agosto"/>
    <s v="OM 2020003881 C-123101A-TE 29 Corrigir Falha - Venda A – PF: Caleiras _x000a_Não foi identificado falha na indicação, realizado verificação geral da malha e reapertado todos os bornes, equipamento liberado para operação._x000a_"/>
    <s v="NÃO"/>
    <s v="Corretiva"/>
    <s v="PN-C-123101A"/>
    <s v="Barreiras Intrínsecas"/>
    <s v="Vendas"/>
    <x v="10"/>
    <s v="Controle e monitoramento"/>
    <s v="Substituição da Barreira intriseca do instrumento danificado"/>
    <d v="2019-08-02T14:00:00"/>
    <d v="2019-08-02T14:30:00"/>
    <d v="2019-08-02T09:30:00"/>
    <n v="0.49999999988358468"/>
    <n v="4.5"/>
    <s v="NÃO"/>
    <x v="0"/>
    <s v="NÃO"/>
    <s v="3-Falha na Instrumentação"/>
    <s v="3.2 - Sem sinal/indicação/alarme"/>
    <x v="1"/>
    <x v="23"/>
    <s v="9-Sob Demanda"/>
    <s v="1-Substituição"/>
    <n v="4.9999999998835847"/>
  </r>
  <r>
    <n v="2019"/>
    <s v="Agosto"/>
    <s v="OM 2020638735 - C-123102C - Realizar alinhamento Cj. Compressor (PST-COTUR - Prazo 02/08) – PF: Daniel_x000a_Segue em andamento atividade de alinhamento do conjunto motor x compressor de compressor de propano C da fase I. Previsão de finalização da atividade amanhã ao final do dia._x000a_02/08 - Após o alinhamento do compressor, ficamos com dúvida sobre os valores de tolerância de alinhamento e também no torque adequado do Pés do motor. Como está previsto a vinda da Mayekawa na unidade na segunda-feira, iremos aproveitar e esclarecer essas dúvidas, caso seja necessário mais algum ajuste retornamos com a intervenção em campo na terça-feira. _x000a_O compressor ficou disponível operação sem restrições. "/>
    <s v="NÃO"/>
    <s v="Intervenção por condição"/>
    <s v="M-C-123102C"/>
    <s v="Acoplamento motor/compressor"/>
    <s v="Propano"/>
    <x v="9"/>
    <s v="Transmissão de força"/>
    <s v="Correção de desalinhamento mapeado"/>
    <d v="2019-08-01T00:00:00"/>
    <d v="2019-08-02T12:00:00"/>
    <d v="2019-07-19T14:00:00"/>
    <n v="36"/>
    <n v="297.99999999994179"/>
    <s v="NÃO"/>
    <x v="0"/>
    <s v="NÃO"/>
    <s v="1-Falha Mecânica"/>
    <s v="1.3-Folga/Alinhamento"/>
    <x v="2"/>
    <x v="1"/>
    <s v="5-Monitoramento Contínuo da Condição"/>
    <s v="4-Ajuste"/>
    <n v="333.99999999994179"/>
  </r>
  <r>
    <n v="2019"/>
    <s v="Agosto"/>
    <s v="OM 2021243439 - C-3123102B Inspeção Slide-Valve –PF: Daniel_x000a_Hoje conforme programado foi realizado a montagem de pau de carga junto com patamar de acesso para realização da atividade de remoção das VALV-312319121 e VALV-312319122, juntamente com intervenção no pistão da slide._x000a_06/08 - Hoje tivemos novamente atraso na liberação da PT devido o compressor não estar librado. Operação aplicou o libra na parte da manhã sendo liberada a atividade por volta das 11h. Realizada a desmontagem do potenciômetro e iniciada a desmontagem da slid valve do 2º estágio._x000a_08/08 - Finalizada a substituição do kit de reparo da slide-valve do 2º estágio do compressor. Equipe observou que a camisa da slide estava um pouco marcada, em decorrência da falha das vedações. Sendo assim, durante a montagem do conjunto, a camisa foi invertida de posição, deixando a parte que estava levemente danificada para cima. Foi concluído no final do dia a montagem do conjunto, porém compressor continuará indisponível devido à intervenção no painel de purga (OM 2021033539)."/>
    <s v="NÃO"/>
    <s v="Corretiva planejada"/>
    <s v="C-312102B"/>
    <s v="Pistão redutor de carga - 2° estágio"/>
    <s v="Propano"/>
    <x v="2"/>
    <s v="Compressor"/>
    <s v="Substituição de kit de reparo"/>
    <d v="2019-08-07T08:00:00"/>
    <d v="2019-08-08T10:00:00"/>
    <m/>
    <n v="25.999999999883585"/>
    <n v="1048424"/>
    <s v="NÃO"/>
    <x v="0"/>
    <s v="NÃO"/>
    <s v="1-Falha Mecânica"/>
    <s v="2.4-Desgaste"/>
    <x v="2"/>
    <x v="1"/>
    <s v="6-Interferência na Produção"/>
    <s v="1-Substituição"/>
    <n v="1048449.9999999999"/>
  </r>
  <r>
    <n v="2019"/>
    <s v="Agosto"/>
    <s v="OM 2021033539 C-3123102B Substituir Membrana de ruptura da caixa – PF: Daniel_x000a_Realizada a substituição da membrana de ruptura da caixa de ligação do motor elétrico do compressor, estava instalada uma membrana de ruptura provisória conforme a gestão de mudança GAS/UO-APGN/APSP/MI 2017/0020. Pendente apenas pela instrumentação a verificação e o ajuste do sistema de pressurização do motor para finalizar a atividade. TM ficou de estudar melhor o procedimento de ajuste da pressão para que não ocorra o rompimento da membrana. Atividade continua amanhã 05/08._x000a_05/08 - Conforme programado, foi realizada a montagem de andaime para verificação da válvula de purga e verificação/ajuste da pressurização do motor para que não ocorra o rompimento da membrana._x000a_07/08 - Dado continuidade na verificação da pressurização do motor, sendo identificado uma falha no painel de purga não está realizando a contagem do tempo de purga ficando purgando sem parar. Removida as válvulas para inspeção e reparo em bancada._x000a_08/08 - Hoje foi dado continuidade na verificação do painel de purga do C-3123102B. Equipe encontrou sujeira e presença de óleo nos componentes pneumáticos internos. Realizada limpeza e manutenção. Ao final do dia, o mesmo foi testado em bancada, apresentando resultado satisfatório. Amanhã iremos partir para a instalação em campo"/>
    <s v="NÃO"/>
    <s v="Corretiva planejada"/>
    <s v="M-C-3123102B"/>
    <s v="Membrana de ruptura pressurização interna motor"/>
    <s v="Propano"/>
    <x v="2"/>
    <s v="Motor Elétrico"/>
    <s v="Troca da membrana"/>
    <d v="2019-08-04T08:00:00"/>
    <d v="2019-08-04T19:18:38"/>
    <m/>
    <n v="11.31055555556668"/>
    <n v="1048352"/>
    <s v="NÃO"/>
    <x v="0"/>
    <s v="NÃO"/>
    <s v="1-Falha Mecânica"/>
    <s v="1.1-Vazamento"/>
    <x v="2"/>
    <x v="1"/>
    <s v="7-Observação Casual"/>
    <s v="1-Substituição"/>
    <n v="1048363.3105555556"/>
  </r>
  <r>
    <n v="2019"/>
    <s v="Agosto"/>
    <s v="OM 2021241226 - ZIT-31231932B Corrigir Set Point. Slide – PF: Daniel_x000a_Conforme a relatório de recomendação da Mycom para a melhoria na lógica, foi gerada a SGM  G&amp;E/UO-AGN/APSP/MI 2019/0025 para elevar o tempo de falha da slide valve para 3(três) minutos (180000 ms) e alteração da faixa do SPLoadDISABLE 400 - SPunloadFORCE 220 kPa."/>
    <s v="NÃO"/>
    <s v="Corretiva planejada"/>
    <s v="ZIT-31231932B "/>
    <s v="Set point"/>
    <s v="Propano"/>
    <x v="2"/>
    <s v="Controle e monitoramento"/>
    <s v="Aumentar tempo de tolerância a falhas"/>
    <d v="2019-08-07T14:30:00"/>
    <d v="2019-08-07T17:30:00"/>
    <m/>
    <n v="3"/>
    <n v="1048430.5"/>
    <s v="NÃO"/>
    <x v="0"/>
    <s v="NÃO"/>
    <s v="6-Miscelâneas"/>
    <s v="3.3- Sinal/Indicação/Alarme falso"/>
    <x v="9"/>
    <x v="27"/>
    <s v="7-Observação Casual"/>
    <s v="4-Ajuste"/>
    <n v="1048433.5"/>
  </r>
  <r>
    <n v="2019"/>
    <s v="Agosto"/>
    <s v="OE 2021528781 C-123102B - Análise de falha PIT-1231521B (PST COTUR) - PF: Daniel - Formos informados pelo COTUR por volta das 17h45h da queda do compressor de propano B da fase I devido ao sinal espúrio do LIT-512 do segundo estágio. Verificando pelo PI o instrumento teve elevação brusca mesmo de 47% até 72% em menos de 2 minutos. Essa falha era recorrente no passada quando não tínhamos o traço elétrico instalado nesses medidores. Após a falha foi entrado em operação com compressor C-123102C que estava disponível. Amanhã vamos iniciar análise de falha junto ao ponto focal deste sistema TM Caleiras_x000a__x000a_16/08 - Hoje foi iniciada pelo corpo técnico da MI análise de falha do evento de queda do compressor de propano C-123102B ocorrida ontem dia 15/08@15h45; a princípio suspeitou-se de falha no LIT-512B o que foi descartada após mais detalhada. Aproveitamos a presença da equipe da MYCOM para realização algumas verificações em campo, foram verificados os traços elétricos tanto do LIT-510 quanto LIT-512 estavam Ok, verificado também a inexistência de condensado no sistema, testado as bombas de lubrificação do 1º estágio, também sem anormalidades. De forma resumida, foi constatado que SD da máquina ocorreu devido atuação de falha espúria de indicação no PIT-1231521B provocou TRIP por atuação do PDSLL-521B. Verificando um pouco mais esse evento verificamos a existência de intertravamento de pressão diferencial lógico denominado (PDI-521B) que na verdade é um resultado do cálculo entre PIT-521-PIT-507, essa intertravamento foi a pouco em desdobramento de um HAZOP através da SGM 0026/2018. Na segunda-feira será emitido relatório técnico contendo as recomendações para atuação em campo de forma programada. A suspeita é de falha no instrumento PIT-521B que apresentou comportamento anormal em sua medição (Bornout) por diversas vezes, também será verificado os LIT-512 por desencargo. Por ora, a máquina segue disponível como reserva técnica._x000a_21/08 - Conforme relatório da análise de falha emitido pela Coordenação de Grandes Máquinas, foi realizada a verificação do instrumento PIT-1231521B não sendo encontrado anormalidade no instrumento. Avançando a análise na malha sendo identificado que no painel remoto 1 do compressor os bornes do instrumento folgado. Foi realizado reaperto dos bornes normalizando o instrumento."/>
    <s v="sim"/>
    <s v="Corretiva"/>
    <s v="PDSLL-521B"/>
    <s v="PIT-1231521"/>
    <s v="Propano"/>
    <x v="30"/>
    <s v="Controle e monitoramento"/>
    <s v="Reaperto de bornes do painel remoto 1 do PIT-1231521"/>
    <d v="2019-08-15T17:43:00"/>
    <d v="2019-08-15T18:50:00"/>
    <d v="2019-04-25T20:15:00"/>
    <n v="1.1166666666395031"/>
    <n v="2685.4666666666162"/>
    <s v="SIM"/>
    <x v="1"/>
    <s v="NÃO"/>
    <s v="3-Falha na Instrumentação"/>
    <s v="3.2 - Sem sinal/indicação/alarme"/>
    <x v="2"/>
    <x v="1"/>
    <s v="6-Interferência na Produção"/>
    <s v="2-Reparo"/>
    <n v="2686.5833333332557"/>
  </r>
  <r>
    <n v="2019"/>
    <s v="Agosto"/>
    <s v="OM 2020294230 - M-P-C-3123102B-01B Substituir motor – PF: Daniel_x000a_Foi verificado em campo que não havia andaime montado para acessar o ventilador e também não constava na programação semanal a montagem do andaime. Conversado com GPI para ajustar OM e negociar a liberação da PT para a montagem do andaime. Superado a questão de liberação da PT do andaime, foi montado ao acesso, desconectado o cabo elétrico, removido o motor não EX e posicionado na base o motor novo EX. Previsto para amanhã conexão do cabo elétrico, teste sentido de giro e finalização da montagem do conjunto. _x000a__x000a_20/08 - Realizado conexão do cabo elétrico, realizado teste de sentido de giro, instalado as correias, alinhado e liberado para operação com motor EX. Podendo assim ser dado baixa no SGM G&amp;E/UOAGN/APSP/MI 2019/0017 que havia siso gerado para operar com o não EX no passado."/>
    <s v="NÃO"/>
    <s v="Corretiva planejada"/>
    <s v="M-P-C-3123102B-01B"/>
    <s v="Motor elétrico"/>
    <s v="Propano"/>
    <x v="2"/>
    <s v="Ventilador"/>
    <s v="Substituição do motor elétrico não EX por motor elétrico EX"/>
    <d v="2019-08-19T10:30:00"/>
    <d v="2019-08-20T16:15:00"/>
    <m/>
    <n v="29.750000000058208"/>
    <n v="1048714.5"/>
    <s v="NÃO"/>
    <x v="0"/>
    <s v="NÃO"/>
    <s v="4-Falha Elétrica"/>
    <s v="6.3-Outros"/>
    <x v="12"/>
    <x v="29"/>
    <s v="10-Outros"/>
    <s v="1-Substituição"/>
    <n v="1048744.25"/>
  </r>
  <r>
    <n v="2019"/>
    <s v="Agosto"/>
    <s v="OM 2021515847 - VE-123114C-A -  Montagem de andaime e substituição da correia – PF: Daniel_x000a_Conforme programado realizada montagem do andaime para a substituição da correia._x000a_22/08 - Conforme prioridade solicitada pela operação, foi realizado alinhamento de polias e substituída a correia. Testado equipamento e liberado para operação."/>
    <s v="NÃO"/>
    <s v="Intervenção por condição"/>
    <s v="VE-P-123114C-A "/>
    <s v="correia"/>
    <s v="Propano"/>
    <x v="9"/>
    <s v="Ventilador"/>
    <s v="Substituir correia"/>
    <d v="2019-08-21T10:00:00"/>
    <d v="2019-08-21T12:00:00"/>
    <d v="2019-08-02T12:00:00"/>
    <n v="2.0000000000582077"/>
    <n v="453.99999999994179"/>
    <s v="NÃO"/>
    <x v="0"/>
    <s v="NÃO"/>
    <s v="1-Falha Mecânica"/>
    <s v="2.4-Desgaste"/>
    <x v="2"/>
    <x v="1"/>
    <s v="6-Interferência na Produção"/>
    <s v="1-Substituição"/>
    <n v="456"/>
  </r>
  <r>
    <n v="2019"/>
    <s v="Agosto"/>
    <s v="OI 2021617688 C-3123102A - Falha slide valve 2º estágio (#) – PF: Daniel_x000a_Hoje fomos informados no REDIA das 08h00 quanto ao travamento ocorrido na slide valve do 2º estágio do compressor de propano C-3123101A por volta da 00h30 deixando valve sem controle com 100% de abertura em campo, a equipe da operação agiu de forma rápida aumentando a carga da UAPO III de forma a manter o compressor em operação. Autorizado pelo gerente do ativo emissão de ordem imediata para atuação no compressor com ele em operação. Foi avaliação pela equipe da MI e UOTOP e verificado que era possível fazer a intervenção com equipamento operando sem maiores riscos, foi colocado o comando de controle para local e bloqueado o ar de instrumento. Não foi necessária emissão de ARO. Em campo TM Silvio e Luís da MYCOM constataram a solenoide do comando eletropneumático da XV-31231932A (Slide valve) do segundo estágio danificado (visor de indicação local de acrílico rompido) acarretando abertura total da válvula em 100%, foi bloqueado a linha de ar e efetuado a troca do visor local por sobressalente, feito limpeza geral e teste funcional da slide com pequena modulação do controle. Aproveitamos também para efetuar a substituição do manômetro da reguladora de pressão danificado, foi colocado sobressalente e ajustado pressão para 5Kgf/cm2. Equipamento testado e liberado pela manutenção por volta das 15h00, segue operando sem anormalidades."/>
    <s v="NÃO"/>
    <s v="Intervenção por condição"/>
    <s v="C-3123102A"/>
    <s v="XV-31231932A"/>
    <s v="Propano"/>
    <x v="8"/>
    <s v="Compressor"/>
    <s v="Troca de visor de indicação local de acrílico e  substituição do manômetro da reguladora de pressão "/>
    <d v="2019-08-30T08:00:00"/>
    <d v="2019-08-30T15:00:00"/>
    <d v="2019-05-27T14:30:00"/>
    <n v="6.9999999999417923"/>
    <n v="2273.5000000001164"/>
    <s v="NÃO"/>
    <x v="0"/>
    <s v="NÃO"/>
    <s v="2-Falha de Material"/>
    <s v="2.5-Fratura/Quebra"/>
    <x v="9"/>
    <x v="15"/>
    <s v="7-Observação Casual"/>
    <s v="1-Substituição"/>
    <n v="2280.5000000000582"/>
  </r>
  <r>
    <n v="2019"/>
    <s v="Agosto"/>
    <s v="C-123701B - Queda do compressor – PF: Suzuki_x000a_Informativo: Hoje 05/08 por volta das 11:48h tivemos o TRIP do compressor C-123701B e por volta das 12:03h uma tentativa de partida sem sucesso por alta pressão no interestágio do primeiro estágio. Com isso a operação abortou a partida do compressor B colocando o compressor A em operação 13:38h. o Caio da UOTOP avaliando  o TRIP do compressor B não conseguiu identificar a causa do trip informando que algo externo a operação havia dado o comando de desligar o compressor. Solicitado ao Bruno da CCT para verificar o LOG de eventos no Relé SEL compressor, identificando um alarme de temperatura alta na fase S causando a queda do compressor e a fase R e T sem anormalidades. Por volta das 16h foi observado que a Fase S se encontrava com 75ºC e a R e T com 30ºC. Equipe da CCT segue avaliando para identificar se foi real ou espúrio esta temperatura alta._x000a__x000a_OE 2021385156 - C-123701B - Falha no motor principal – PF: Suzuki_x000a_Equipe da CCT seguiu na análise da queda do compressor ocorrida ontem 05/08, chegando a conclusão de uma possível falha do RTD sendo necessário ser verificado em campo. Acordado em redia para atuarmo amanhã de forma extra programada na verificação dos RTD's e correção da falha._x000a_07/08 - Dado continuidade na avaliação da falha de alta temperatura do enrolamento do motor pela fase S sendo que hoje pela manhã com quase 48h do compressor parado, esta fase indicada 100ºC e as fases R e T 25ºC, então a equipe de elétrica avaliou os RTD's suspeitando de que o RTD estava aberto. Foi solicitado o apoio da instrumentação identificando um mal contato dentro da caixa de junção, onde foi reparado e testado normalizando a indicação de temperatura do enrolamento. Já elaborada a SGM para alteração da lógica de votação dos RTD's para não ocorrer a queda do compressor por este motivo, quando falha somente um RTD. SGM será apresentada ao GEMUD ainda nesta semana._x000a__x000a__x000a_OE 2021385156, Confirmação 80325774/2_x000a_Foi verificado um mal contato nos terminais no motor. Reparado. Necessário acompanhamento durante a partida do equipamento_x000a__x000a__x000a_"/>
    <s v="sim"/>
    <s v="Corretiva"/>
    <s v="M-C-123701b"/>
    <s v="Sensores RTD - Terminais da caixa de junção do motor elétrico."/>
    <s v="Reciclo"/>
    <x v="7"/>
    <s v="Controle e monitoramento"/>
    <s v="Realizado aperto dos terminais."/>
    <d v="2019-08-05T11:41:00"/>
    <d v="2019-08-08T08:00:00"/>
    <d v="2019-06-07T14:30:00"/>
    <n v="68.316666666709352"/>
    <n v="1413.1833333334071"/>
    <s v="SIM"/>
    <x v="1"/>
    <s v="NÃO"/>
    <s v="1-Falha Mecânica"/>
    <s v="1.3-Folga/Alinhamento"/>
    <x v="2"/>
    <x v="1"/>
    <s v="6-Interferência na Produção"/>
    <s v="2-Reparo"/>
    <n v="1481.5000000001164"/>
  </r>
  <r>
    <n v="2019"/>
    <s v="Agosto"/>
    <s v="_x000a_OM 2021239751 - LSL-1237403A – Verificar Falha – PF: Suzuki (PST COTUR – ARO 2019-148 - Prazo 06/08)_x000a_Realizada a drenagem do óleo do cárter conforme programado, porém quando finalizada a drenagem ocorreu a queda do compressor C-123701B. Com isso foi abortada a manutenção do LSL-1237403A sendo reposto todo o óleo do cárter do compressor e liberado para operação._x000a__x000a_22/08 - Conforme programado foi atuado na verificação da falha do instrumento, sendo identificado os bornes do instrumento todos folgas tanto na CJ quanto no painel do compressor, Com isso foi removido o force e dado baixa na ARO 2019-148. Em avanço a equipe reapertou toda coluna de bornes onde fica a saída para este instrumento. Como tem sido recorrentes encontrar os bornes folgados nos painéis, em conversa com Supervisor Edinilson de iniciarmos um plano de ação para realizar o reaperto geral dos painéis dos compressores C-123701A/B e C-123102A/B/C acompanhando o rodízio dos equipamentos. Já solicitado ao planejamento para realizar abertura de nota/ordem e se possível iniciarmos na semana 35 os compressores que estiverem parados._x000a__x000a_OM 2021239751, Confirmação 79696198_x000a_LSL-1237403A  CORRETIVA 22.08.2019     RODOLFO / LEANDRO_x000a_Produção I- UPCGN I / C-123701A_x000a_OM: 2021239751 OP: 0040_x000a_PT-12659407_x000a__x000a_Anãlise de falha:_x000a__x000a_As conexões estavam soltas, como foi feito o reaperto e no momento a chave não apresentou problemas, ficará em observação_x000a_para conclusão._x000a_"/>
    <s v="NÃO"/>
    <s v="Corretiva planejada"/>
    <s v="LSL-1237403A"/>
    <s v="Conexões da chave LSL"/>
    <s v="Reciclo"/>
    <x v="1"/>
    <s v="Controle e monitoramento"/>
    <s v="Realizado aperto das conexões"/>
    <d v="2019-08-22T09:00:00"/>
    <d v="2019-08-22T16:00:00"/>
    <d v="2019-06-18T13:00:00"/>
    <n v="6.9999999999417923"/>
    <n v="1556.0000000000582"/>
    <s v="NÃO"/>
    <x v="0"/>
    <s v="NÃO"/>
    <s v="1-Falha Mecânica"/>
    <s v="1.3-Folga/Alinhamento"/>
    <x v="2"/>
    <x v="1"/>
    <s v="4-Monitoramento Periódico da Condição"/>
    <s v="2-Reparo"/>
    <n v="1563"/>
  </r>
  <r>
    <n v="2019"/>
    <s v="Agosto"/>
    <s v="19/08/2019_x000a_OM 2021387935 LSL-1237403B Chave de nível baixo de óleo – PF: Suzuki (PST COTUR): _x000a_Conforme programado verificada a falha intermitente da chave de nível LSL-1237403B do C-123701B. Ao avaliar a equipe identificou os bornes folgados na caixa de junção e no painel do compressor sendo reapertado todos os pontos de conexão dos cabos. Previsão de partida do compressor por voltas das 07:30h de 20/08._x000a_"/>
    <s v="NÃO"/>
    <s v="Corretiva planejada"/>
    <s v="LSL-1237403B"/>
    <s v="Conexões da chave LSL"/>
    <s v="Reciclo"/>
    <x v="7"/>
    <s v="Controle e monitoramento"/>
    <s v="Realizado aperto das conexões"/>
    <d v="2019-08-19T07:00:00"/>
    <d v="2019-08-19T19:00:00"/>
    <d v="2019-08-08T08:00:00"/>
    <n v="12"/>
    <n v="262.99999999988358"/>
    <s v="NÃO"/>
    <x v="0"/>
    <s v="NÃO"/>
    <s v="1-Falha Mecânica"/>
    <s v="1.3-Folga/Alinhamento"/>
    <x v="2"/>
    <x v="1"/>
    <s v="4-Monitoramento Periódico da Condição"/>
    <s v="2-Reparo"/>
    <n v="274.99999999988358"/>
  </r>
  <r>
    <n v="2019"/>
    <s v="Agosto"/>
    <s v="OM 2020980781 - C-3123701B Correção de Suportação/Tubings das Tomadas de Impulso PITs – PF: Suzuki"/>
    <s v="NÃO"/>
    <s v="Corretiva planejada"/>
    <s v="PIT-31237907B / PIT-31237908B "/>
    <s v="Tubing"/>
    <s v="Reciclo"/>
    <x v="18"/>
    <s v="Miscelânea"/>
    <s v="Adequação de suportação de tubings de instrumentação compressor"/>
    <d v="2019-08-08T08:00:00"/>
    <d v="2019-08-08T17:00:00"/>
    <d v="2019-06-23T16:00:00"/>
    <n v="9"/>
    <n v="1096.0000000001164"/>
    <s v="NÃO"/>
    <x v="0"/>
    <s v="NÃO"/>
    <s v="2-Falha de Material"/>
    <s v="2.4-Desgaste"/>
    <x v="8"/>
    <x v="12"/>
    <s v="9-Sob Demanda"/>
    <s v="3-Modificação"/>
    <n v="1105.0000000001164"/>
  </r>
  <r>
    <n v="2019"/>
    <s v="Agosto"/>
    <s v="OM 2020980781 - C-3123701B Correção de Suportação/Tubings das Tomadas de Impulso PITs – PF: Suzuki"/>
    <s v="NÃO"/>
    <s v="Corretiva planejada"/>
    <s v="PIT-31237907B / PIT-31237908B "/>
    <s v="Tubing"/>
    <s v="Reciclo"/>
    <x v="18"/>
    <s v="Miscelânea"/>
    <s v="Adequação de suportação de tubings de instrumentação compressor"/>
    <d v="2019-08-09T08:00:00"/>
    <d v="2019-08-09T17:00:00"/>
    <d v="2019-08-08T17:00:00"/>
    <n v="9"/>
    <n v="15"/>
    <s v="NÃO"/>
    <x v="0"/>
    <s v="NÃO"/>
    <s v="2-Falha de Material"/>
    <s v="2.4-Desgaste"/>
    <x v="8"/>
    <x v="12"/>
    <s v="9-Sob Demanda"/>
    <s v="3-Modificação"/>
    <n v="24"/>
  </r>
  <r>
    <n v="2019"/>
    <s v="Agosto"/>
    <s v="OM 2020980781 - C-3123701B Correção de Suportação/Tubings das Tomadas de Impulso PITs – PF: Suzuki"/>
    <s v="NÃO"/>
    <s v="Corretiva planejada"/>
    <s v="PIT-31237907B / PIT-31237908B "/>
    <s v="Tubing"/>
    <s v="Reciclo"/>
    <x v="18"/>
    <s v="Miscelânea"/>
    <s v="Adequação de suportação de tubings de instrumentação compressor"/>
    <d v="2019-08-12T08:00:00"/>
    <d v="2019-08-12T17:00:00"/>
    <d v="2019-08-09T17:00:00"/>
    <n v="9"/>
    <n v="63"/>
    <s v="NÃO"/>
    <x v="0"/>
    <s v="NÃO"/>
    <s v="2-Falha de Material"/>
    <s v="2.4-Desgaste"/>
    <x v="8"/>
    <x v="12"/>
    <s v="9-Sob Demanda"/>
    <s v="3-Modificação"/>
    <n v="72"/>
  </r>
  <r>
    <n v="2019"/>
    <s v="Agosto"/>
    <s v="OM 2020980781 - C-3123701B Correção de Suportação/Tubings das Tomadas de Impulso PITs – PF: Suzuki"/>
    <s v="NÃO"/>
    <s v="Corretiva planejada"/>
    <s v="PIT-31237907B / PIT-31237908B "/>
    <s v="Tubing"/>
    <s v="Reciclo"/>
    <x v="18"/>
    <s v="Miscelânea"/>
    <s v="Adequação de suportação de tubings de instrumentação compressor"/>
    <d v="2019-08-13T08:00:00"/>
    <d v="2019-08-13T17:00:00"/>
    <d v="2019-08-12T17:00:00"/>
    <n v="9"/>
    <n v="15"/>
    <s v="NÃO"/>
    <x v="0"/>
    <s v="NÃO"/>
    <s v="2-Falha de Material"/>
    <s v="2.4-Desgaste"/>
    <x v="8"/>
    <x v="12"/>
    <s v="9-Sob Demanda"/>
    <s v="3-Modificação"/>
    <n v="24"/>
  </r>
  <r>
    <n v="2019"/>
    <s v="Agosto"/>
    <s v="OM 2020980781 - C-3123701B Correção de Suportação/Tubings das Tomadas de Impulso PITs – PF: Suzuki"/>
    <s v="NÃO"/>
    <s v="Corretiva planejada"/>
    <s v="PIT-31237907B / PIT-31237908B "/>
    <s v="Tubing"/>
    <s v="Reciclo"/>
    <x v="18"/>
    <s v="Miscelânea"/>
    <s v="Adequação de suportação de tubings de instrumentação compressor"/>
    <d v="2019-08-14T08:00:00"/>
    <d v="2019-08-14T17:00:00"/>
    <d v="2019-08-13T17:00:00"/>
    <n v="9"/>
    <n v="15"/>
    <s v="NÃO"/>
    <x v="0"/>
    <s v="NÃO"/>
    <s v="2-Falha de Material"/>
    <s v="2.4-Desgaste"/>
    <x v="8"/>
    <x v="12"/>
    <s v="9-Sob Demanda"/>
    <s v="3-Modificação"/>
    <n v="24"/>
  </r>
  <r>
    <n v="2019"/>
    <s v="Agosto"/>
    <s v="OM 2020980781 - C-3123701B Correção de Suportação/Tubings das Tomadas de Impulso PITs – PF: Suzuki"/>
    <s v="NÃO"/>
    <s v="Corretiva planejada"/>
    <s v="PIT-31237907B / PIT-31237908B "/>
    <s v="Tubing"/>
    <s v="Reciclo"/>
    <x v="18"/>
    <s v="Miscelânea"/>
    <s v="Adequação de suportação de tubings de instrumentação compressor"/>
    <d v="2019-08-15T08:00:00"/>
    <d v="2019-08-15T17:00:00"/>
    <d v="2019-08-14T17:00:00"/>
    <n v="9"/>
    <n v="15"/>
    <s v="NÃO"/>
    <x v="0"/>
    <s v="NÃO"/>
    <s v="2-Falha de Material"/>
    <s v="2.4-Desgaste"/>
    <x v="8"/>
    <x v="12"/>
    <s v="9-Sob Demanda"/>
    <s v="3-Modificação"/>
    <n v="24"/>
  </r>
  <r>
    <n v="2019"/>
    <s v="Agosto"/>
    <s v="OM 2020980781 - C-3123701B Correção de Suportação/Tubings das Tomadas de Impulso PITs – PF: Suzuki"/>
    <s v="NÃO"/>
    <s v="Corretiva planejada"/>
    <s v="PIT-31237907B / PIT-31237908B "/>
    <s v="Tubing"/>
    <s v="Reciclo"/>
    <x v="18"/>
    <s v="Miscelânea"/>
    <s v="Adequação de suportação de tubings de instrumentação compressor"/>
    <d v="2019-08-16T08:00:00"/>
    <d v="2019-08-16T17:00:00"/>
    <d v="2019-08-15T17:00:00"/>
    <n v="9"/>
    <n v="15"/>
    <s v="NÃO"/>
    <x v="0"/>
    <s v="NÃO"/>
    <s v="2-Falha de Material"/>
    <s v="2.4-Desgaste"/>
    <x v="8"/>
    <x v="12"/>
    <s v="9-Sob Demanda"/>
    <s v="3-Modificação"/>
    <n v="24"/>
  </r>
  <r>
    <n v="2019"/>
    <s v="Agosto"/>
    <s v="OM 2020980781 - C-3123701B Correção de Suportação/Tubings das Tomadas de Impulso PITs – PF: Suzuki"/>
    <s v="NÃO"/>
    <s v="Corretiva planejada"/>
    <s v="PIT-31237907B / PIT-31237908B "/>
    <s v="Tubing"/>
    <s v="Reciclo"/>
    <x v="18"/>
    <s v="Miscelânea"/>
    <s v="Adequação de suportação de tubings de instrumentação compressor"/>
    <d v="2019-08-19T08:00:00"/>
    <d v="2019-08-19T17:00:00"/>
    <d v="2019-08-16T17:00:00"/>
    <n v="9"/>
    <n v="63"/>
    <s v="NÃO"/>
    <x v="0"/>
    <s v="NÃO"/>
    <s v="2-Falha de Material"/>
    <s v="2.4-Desgaste"/>
    <x v="8"/>
    <x v="12"/>
    <s v="9-Sob Demanda"/>
    <s v="3-Modificação"/>
    <n v="72"/>
  </r>
  <r>
    <n v="2019"/>
    <s v="Agosto"/>
    <s v="OM 2020980781 - C-3123701B Correção de Suportação/Tubings das Tomadas de Impulso PITs – PF: Suzuki"/>
    <s v="NÃO"/>
    <s v="Corretiva planejada"/>
    <s v="PIT-31237907B / PIT-31237908B "/>
    <s v="Tubing"/>
    <s v="Reciclo"/>
    <x v="18"/>
    <s v="Miscelânea"/>
    <s v="Adequação de suportação de tubings de instrumentação compressor"/>
    <d v="2019-08-23T08:00:00"/>
    <d v="2019-08-23T17:00:00"/>
    <d v="2019-08-19T17:00:00"/>
    <n v="9"/>
    <n v="87"/>
    <s v="NÃO"/>
    <x v="0"/>
    <s v="NÃO"/>
    <s v="2-Falha de Material"/>
    <s v="2.4-Desgaste"/>
    <x v="8"/>
    <x v="12"/>
    <s v="9-Sob Demanda"/>
    <s v="3-Modificação"/>
    <n v="96"/>
  </r>
  <r>
    <n v="2019"/>
    <s v="Agosto"/>
    <s v="OM 2020980781 - C-3123701B Correção de Suportação/Tubings das Tomadas de Impulso PITs – PF: Suzuki"/>
    <s v="NÃO"/>
    <s v="Corretiva planejada"/>
    <s v="PIT-31237907B / PIT-31237908B "/>
    <s v="Tubing"/>
    <s v="Reciclo"/>
    <x v="18"/>
    <s v="Miscelânea"/>
    <s v="Adequação de suportação de tubings de instrumentação compressor"/>
    <d v="2019-08-26T08:00:00"/>
    <d v="2019-08-26T17:00:00"/>
    <d v="2019-08-23T17:00:00"/>
    <n v="9"/>
    <n v="63"/>
    <s v="NÃO"/>
    <x v="0"/>
    <s v="NÃO"/>
    <s v="2-Falha de Material"/>
    <s v="2.4-Desgaste"/>
    <x v="8"/>
    <x v="12"/>
    <s v="9-Sob Demanda"/>
    <s v="3-Modificação"/>
    <n v="72"/>
  </r>
  <r>
    <n v="2019"/>
    <s v="Agosto"/>
    <s v="OM 2021039462 - C-3123701A - Correção de Suportação/Tubings das Tomadas de Impulso PITs – "/>
    <s v="NÃO"/>
    <s v="Corretiva planejada"/>
    <s v="PIT-31237907A / PIT-31237908A "/>
    <s v="Tubing"/>
    <s v="Reciclo"/>
    <x v="0"/>
    <s v="Miscelânea"/>
    <s v="Adequação de suportação de tubings de instrumentação compressor"/>
    <d v="2019-08-22T08:00:00"/>
    <d v="2019-08-22T17:00:00"/>
    <d v="2019-02-24T14:30:00"/>
    <n v="9"/>
    <n v="4289.5000000001164"/>
    <s v="NÃO"/>
    <x v="0"/>
    <s v="NÃO"/>
    <s v="2-Falha de Material"/>
    <s v="2.4-Desgaste"/>
    <x v="8"/>
    <x v="12"/>
    <s v="9-Sob Demanda"/>
    <s v="3-Modificação"/>
    <n v="4298.5000000001164"/>
  </r>
  <r>
    <n v="2019"/>
    <s v="Agosto"/>
    <s v="OM 2021039462 - C-3123701A - Correção de Suportação/Tubings das Tomadas de Impulso PITs – "/>
    <s v="NÃO"/>
    <s v="Corretiva planejada"/>
    <s v="PIT-31237907A / PIT-31237908A "/>
    <s v="Tubing"/>
    <s v="Reciclo"/>
    <x v="0"/>
    <s v="Miscelânea"/>
    <s v="Adequação de suportação de tubings de instrumentação compressor"/>
    <d v="2019-08-23T08:00:00"/>
    <d v="2019-08-23T17:00:00"/>
    <d v="2019-08-22T17:00:00"/>
    <n v="9"/>
    <n v="15"/>
    <s v="NÃO"/>
    <x v="0"/>
    <s v="NÃO"/>
    <s v="2-Falha de Material"/>
    <s v="2.4-Desgaste"/>
    <x v="8"/>
    <x v="12"/>
    <s v="9-Sob Demanda"/>
    <s v="3-Modificação"/>
    <n v="24"/>
  </r>
  <r>
    <n v="2019"/>
    <s v="Agosto"/>
    <s v="OM 2021039462 - C-3123701A - Correção de Suportação/Tubings das Tomadas de Impulso PITs – "/>
    <s v="NÃO"/>
    <s v="Corretiva planejada"/>
    <s v="PIT-31237907A / PIT-31237908A "/>
    <s v="Tubing"/>
    <s v="Reciclo"/>
    <x v="0"/>
    <s v="Miscelânea"/>
    <s v="Adequação de suportação de tubings de instrumentação compressor"/>
    <d v="2019-08-26T08:00:00"/>
    <d v="2019-08-26T17:00:00"/>
    <d v="2019-08-23T17:00:00"/>
    <n v="9"/>
    <n v="63"/>
    <s v="NÃO"/>
    <x v="0"/>
    <s v="NÃO"/>
    <s v="2-Falha de Material"/>
    <s v="2.4-Desgaste"/>
    <x v="8"/>
    <x v="12"/>
    <s v="9-Sob Demanda"/>
    <s v="3-Modificação"/>
    <n v="72"/>
  </r>
  <r>
    <n v="2019"/>
    <s v="Agosto"/>
    <s v="OM 2021039462 - C-3123701A - Correção de Suportação/Tubings das Tomadas de Impulso PITs – "/>
    <s v="NÃO"/>
    <s v="Corretiva planejada"/>
    <s v="PIT-31237907A / PIT-31237908A "/>
    <s v="Tubing"/>
    <s v="Reciclo"/>
    <x v="0"/>
    <s v="Miscelânea"/>
    <s v="Adequação de suportação de tubings de instrumentação compressor"/>
    <d v="2019-08-27T08:00:00"/>
    <d v="2019-08-27T17:00:00"/>
    <d v="2019-08-26T17:00:00"/>
    <n v="9"/>
    <n v="15"/>
    <s v="NÃO"/>
    <x v="0"/>
    <s v="NÃO"/>
    <s v="2-Falha de Material"/>
    <s v="2.4-Desgaste"/>
    <x v="8"/>
    <x v="12"/>
    <s v="9-Sob Demanda"/>
    <s v="3-Modificação"/>
    <n v="24"/>
  </r>
  <r>
    <n v="2019"/>
    <s v="Agosto"/>
    <s v="OM 2021039462 - C-3123701A - Correção de Suportação/Tubings das Tomadas de Impulso PITs – "/>
    <s v="NÃO"/>
    <s v="Corretiva planejada"/>
    <s v="PIT-31237907A / PIT-31237908A "/>
    <s v="Tubing"/>
    <s v="Reciclo"/>
    <x v="0"/>
    <s v="Miscelânea"/>
    <s v="Adequação de suportação de tubings de instrumentação compressor"/>
    <d v="2019-08-28T08:00:00"/>
    <d v="2019-08-28T17:00:00"/>
    <d v="2019-08-27T17:00:00"/>
    <n v="9"/>
    <n v="15"/>
    <s v="NÃO"/>
    <x v="0"/>
    <s v="NÃO"/>
    <s v="2-Falha de Material"/>
    <s v="2.4-Desgaste"/>
    <x v="8"/>
    <x v="12"/>
    <s v="9-Sob Demanda"/>
    <s v="3-Modificação"/>
    <n v="24"/>
  </r>
  <r>
    <n v="2019"/>
    <s v="Agosto"/>
    <s v="OM 2021039462 - C-3123701A - Correção de Suportação/Tubings das Tomadas de Impulso PITs – "/>
    <s v="NÃO"/>
    <s v="Corretiva planejada"/>
    <s v="PIT-31237907A / PIT-31237908A "/>
    <s v="Tubing"/>
    <s v="Reciclo"/>
    <x v="0"/>
    <s v="Miscelânea"/>
    <s v="Adequação de suportação de tubings de instrumentação compressor"/>
    <d v="2019-08-29T08:00:00"/>
    <d v="2019-08-29T17:00:00"/>
    <d v="2019-08-28T17:00:00"/>
    <n v="9"/>
    <n v="15"/>
    <s v="NÃO"/>
    <x v="0"/>
    <s v="NÃO"/>
    <s v="2-Falha de Material"/>
    <s v="2.4-Desgaste"/>
    <x v="8"/>
    <x v="12"/>
    <s v="9-Sob Demanda"/>
    <s v="3-Modificação"/>
    <n v="24"/>
  </r>
  <r>
    <n v="2019"/>
    <s v="Agosto"/>
    <s v="OM 2020632259 C-3123701A  Reparo Lubrificador – PF: Suzuki (PFCEO)_x000a_Hoje conforme programação, foi realizada a remoção dos gotejadores para realização de limpeza e pintura em oficina. Atividade programada para atendimento a recomendação técnica da NEAC e da coord. De G. máquinas. TM Sérgio e João Katsu, efetuaram limpeza interna e externo nos gotejadores em oficina, deixando o equipamento pronto para pintura amanhã pela equipe de G&amp;E. Com a remoção deste equipamento do campo o compressor ficou indisponível, a previsão de recomposição é sábado dia 31/08 em função do tempo de cura da tinta.  _x000a_"/>
    <s v="NÃO"/>
    <s v="Corretiva planejada"/>
    <s v="C-3123701A"/>
    <s v="Lubrificador mecânico"/>
    <s v="Reciclo"/>
    <x v="0"/>
    <s v="Sistema de lubrificação"/>
    <s v="Limpeza e pintura de lubrificador mecânico do compressor"/>
    <d v="2019-08-29T07:48:00"/>
    <d v="2019-08-31T19:00:00"/>
    <d v="2019-08-29T17:00:00"/>
    <n v="59.200000000011642"/>
    <n v="-9.2000000001280569"/>
    <s v="NÃO"/>
    <x v="0"/>
    <s v="NÃO"/>
    <s v="5-Falha Externa"/>
    <s v="5.1-Obstrução/Bloqueio/Entupimento"/>
    <x v="2"/>
    <x v="1"/>
    <s v="4-Monitoramento Periódico da Condição"/>
    <s v="2-Reparo"/>
    <n v="49.999999999883585"/>
  </r>
  <r>
    <n v="2019"/>
    <s v="Agosto"/>
    <s v="B-232104A SUBSTITUIR SELO DA BOMBA "/>
    <s v="sim"/>
    <s v="Corretiva"/>
    <s v="B-232104A "/>
    <s v="selo mecânico"/>
    <s v="Bombas"/>
    <x v="88"/>
    <s v="Bombas"/>
    <s v="Substituido o selo mecânico"/>
    <d v="2019-08-15T10:15:00"/>
    <d v="2019-08-25T16:00:00"/>
    <d v="2018-01-01T00:00:00"/>
    <n v="245.74999999988358"/>
    <n v="14194.250000000058"/>
    <s v="SIM"/>
    <x v="1"/>
    <s v="NÃO"/>
    <s v="1-Falha Mecânica"/>
    <s v="1.1-Vazamento"/>
    <x v="1"/>
    <x v="23"/>
    <s v="4-Monitoramento Periódico da Condição"/>
    <s v="1-Substituição"/>
    <n v="14439.999999999942"/>
  </r>
  <r>
    <n v="2019"/>
    <s v="Agosto"/>
    <s v="B-1621301B - Completar pote de selagem LOA e verificar lógica do sistema de selagem"/>
    <s v="NÃO"/>
    <s v="Intervenção por condição"/>
    <s v="B-1621301B "/>
    <m/>
    <s v="Bombas"/>
    <x v="38"/>
    <s v="Bombas"/>
    <s v="Completar pote de selagem"/>
    <d v="2019-08-05T10:00:00"/>
    <d v="2019-08-08T16:00:00"/>
    <d v="2019-06-14T12:00:00"/>
    <n v="78"/>
    <n v="1245.9999999999418"/>
    <s v="SIM"/>
    <x v="1"/>
    <s v="NÃO"/>
    <s v="1-Falha Mecânica"/>
    <s v="1.1-Vazamento"/>
    <x v="2"/>
    <x v="0"/>
    <s v="7-Observação Casual"/>
    <s v="2-Reparo"/>
    <n v="1323.9999999999418"/>
  </r>
  <r>
    <n v="2019"/>
    <s v="Agosto"/>
    <s v="OVCAP II - Shutdown do sistema _x000a_Trip do sistema da OCVAP II devido a um sinal espúrio de status de válvula fechada da XV-2321303 com bomba B-2621301B  funcionando, sendo que a bomba que estava operando era a B-2621301A. O evento acontece sem que as bombas percam a preparação e quando os alarmes são cancelados a bomba booster B-6313101B (que operava antes do trip) entra em operação   _x000a_indevidamente."/>
    <s v="sim"/>
    <s v="Corretiva"/>
    <s v="XV-2621303"/>
    <s v="Válvula"/>
    <s v="Bombas"/>
    <x v="45"/>
    <s v="Bombas"/>
    <s v="Verificação e ajustes da lógica de partida do equipamento"/>
    <d v="2019-08-07T08:00:00"/>
    <d v="2019-08-07T19:45:00"/>
    <d v="2019-07-25T12:00:00"/>
    <n v="11.749999999883585"/>
    <n v="308.00000000005821"/>
    <s v="SIM"/>
    <x v="1"/>
    <s v="NÃO"/>
    <s v="3-Falha na Instrumentação"/>
    <s v="3.3- Sinal/Indicação/Alarme falso"/>
    <x v="2"/>
    <x v="11"/>
    <s v="9-Sob Demanda"/>
    <s v="4-Ajuste"/>
    <n v="319.74999999994179"/>
  </r>
  <r>
    <n v="2019"/>
    <s v="Agosto"/>
    <s v="B-123101B calibração de amortecedor de pulsação "/>
    <s v="NÃO"/>
    <s v="Intervenção por condição"/>
    <s v="B-123101B "/>
    <s v="amortecedor de pulsação"/>
    <s v="Bombas"/>
    <x v="21"/>
    <s v="Bombas"/>
    <s v="Calibração de amortecedores de sucção e descarga"/>
    <d v="2019-08-07T08:00:00"/>
    <d v="2019-08-14T09:13:00"/>
    <d v="2019-07-23T17:00:00"/>
    <n v="169.21666666661622"/>
    <n v="351"/>
    <s v="NÃO"/>
    <x v="0"/>
    <s v="NÃO"/>
    <s v="1-Falha Mecânica"/>
    <s v="1.2-Vibração"/>
    <x v="1"/>
    <x v="23"/>
    <s v="4-Monitoramento Periódico da Condição"/>
    <s v="4-Ajuste"/>
    <n v="520.21666666661622"/>
  </r>
  <r>
    <n v="2019"/>
    <s v="Agosto"/>
    <s v="B-513201A - Verificação de Temperatura alta"/>
    <s v="NÃO"/>
    <s v="Intervenção por condição"/>
    <s v="B-513201A "/>
    <s v="selo mecânico"/>
    <s v="Bombas"/>
    <x v="27"/>
    <s v="Sistema de selagem do eixo"/>
    <s v="Realização de escorva do sistema"/>
    <d v="2019-08-07T08:00:00"/>
    <d v="2019-08-13T17:00:00"/>
    <d v="2018-12-14T16:00:00"/>
    <n v="153"/>
    <n v="5656.0000000001164"/>
    <s v="NÃO"/>
    <x v="1"/>
    <s v="NÃO"/>
    <s v="2-Falha de Material"/>
    <s v="2.7-Sobreaquecimento"/>
    <x v="1"/>
    <x v="23"/>
    <s v="4-Monitoramento Periódico da Condição"/>
    <s v="8-Teste"/>
    <n v="5809.0000000001164"/>
  </r>
  <r>
    <n v="2019"/>
    <s v="Agosto"/>
    <s v="B-123101B Conectar Cabos do motor "/>
    <s v="NÃO"/>
    <s v="Preventiva"/>
    <s v="B-123101B "/>
    <s v="redutor"/>
    <s v="Bombas"/>
    <x v="21"/>
    <s v="Bombas"/>
    <s v="Instalação de sensor preditivo"/>
    <d v="2019-08-08T08:00:00"/>
    <d v="2019-08-09T16:00:00"/>
    <d v="2019-05-27T16:00:00"/>
    <n v="31.999999999883585"/>
    <n v="1744.0000000001164"/>
    <s v="SIM"/>
    <x v="0"/>
    <s v="NÃO"/>
    <s v="Manutenção preventiva"/>
    <s v="1.0-Geral"/>
    <x v="14"/>
    <x v="24"/>
    <s v="9-Sob Demanda"/>
    <s v="12-Outra"/>
    <n v="1776"/>
  </r>
  <r>
    <n v="2019"/>
    <s v="Agosto"/>
    <s v="B-123701B - Desalinhamento de eixo no conjunto "/>
    <s v="NÃO"/>
    <s v="Intervenção por condição"/>
    <s v="B-123701B "/>
    <s v="conjunto motor bomba"/>
    <s v="Bombas"/>
    <x v="89"/>
    <s v="Bombas"/>
    <s v="Realizado realinhamento da bomba"/>
    <d v="2019-08-14T10:30:00"/>
    <d v="2019-08-14T16:30:00"/>
    <d v="2018-01-01T00:00:00"/>
    <n v="6"/>
    <n v="14170.5"/>
    <s v="SIM"/>
    <x v="1"/>
    <s v="NÃO"/>
    <s v="1-Falha Mecânica"/>
    <s v="1.2-Vibração"/>
    <x v="2"/>
    <x v="1"/>
    <s v="4-Monitoramento Periódico da Condição"/>
    <s v="4-Ajuste"/>
    <n v="14176.5"/>
  </r>
  <r>
    <n v="2019"/>
    <s v="Agosto"/>
    <s v="B-123701B - Desalinhamento de eixo no conjunto "/>
    <s v="NÃO"/>
    <s v="Intervenção por condição"/>
    <s v="B-123701B "/>
    <s v="conjunto motor bomba"/>
    <s v="Bombas"/>
    <x v="89"/>
    <s v="Bombas"/>
    <s v="Realizado realinhamento da bomba"/>
    <d v="2019-08-28T13:00:00"/>
    <d v="2019-08-28T17:00:00"/>
    <d v="2019-08-14T16:30:00"/>
    <n v="4.0000000001164153"/>
    <n v="332.49999999994179"/>
    <s v="SIM"/>
    <x v="1"/>
    <s v="NÃO"/>
    <s v="1-Falha Mecânica"/>
    <s v="1.2-Vibração"/>
    <x v="2"/>
    <x v="1"/>
    <s v="4-Monitoramento Periódico da Condição"/>
    <s v="4-Ajuste"/>
    <n v="336.50000000005821"/>
  </r>
  <r>
    <n v="2019"/>
    <s v="Agosto"/>
    <s v="B-2123101A – Vazamento óleo Redutora"/>
    <s v="NÃO"/>
    <s v="Corretiva planejada"/>
    <s v="B-2123101A "/>
    <s v="redutor"/>
    <s v="Bombas"/>
    <x v="32"/>
    <s v="Bombas"/>
    <s v="Substituição de vedação danificada"/>
    <d v="2019-08-19T08:00:00"/>
    <d v="2019-08-19T14:00:00"/>
    <d v="2019-05-24T17:00:00"/>
    <n v="6"/>
    <n v="2079"/>
    <s v="NÃO"/>
    <x v="1"/>
    <s v="NÃO"/>
    <s v="1-Falha Mecânica"/>
    <s v="1.1-Vazamento"/>
    <x v="8"/>
    <x v="12"/>
    <s v="4-Monitoramento Periódico da Condição"/>
    <s v="2-Reparo"/>
    <n v="2085"/>
  </r>
  <r>
    <n v="2019"/>
    <s v="Agosto"/>
    <s v="B-2123101A – Vazamento óleo Redutora"/>
    <s v="NÃO"/>
    <s v="Corretiva planejada"/>
    <s v="B-2123101A "/>
    <s v="redutor"/>
    <s v="Bombas"/>
    <x v="32"/>
    <s v="Bombas"/>
    <s v="Substituição de vedação danificada"/>
    <d v="2019-08-29T09:30:00"/>
    <d v="2019-08-30T11:00:00"/>
    <d v="2019-05-24T17:00:00"/>
    <n v="25.5"/>
    <n v="2320.5"/>
    <s v="NÃO"/>
    <x v="1"/>
    <s v="NÃO"/>
    <s v="1-Falha Mecânica"/>
    <s v="1.1-Vazamento"/>
    <x v="8"/>
    <x v="12"/>
    <s v="4-Monitoramento Periódico da Condição"/>
    <s v="2-Reparo"/>
    <n v="2346"/>
  </r>
  <r>
    <n v="2019"/>
    <s v="Agosto"/>
    <s v="LSLL-6313101A Falha Impede Partida "/>
    <s v="sim"/>
    <s v="Corretiva"/>
    <s v="LSLL-6313101A "/>
    <s v="logica"/>
    <s v="Bombas"/>
    <x v="90"/>
    <s v="Bombas"/>
    <s v="Sensor estava com o contato fechado, mas não atuado. Foi então passado imã para testar a atuação e a mesma ficou livre. Realizados mais alguns testes, todos com sucesso. Bombeio então foi liberado e iniciou sem anormalidades."/>
    <d v="2019-08-23T12:00:00"/>
    <d v="2019-08-23T17:00:00"/>
    <d v="2019-02-22T12:00:00"/>
    <n v="5.0000000000582077"/>
    <n v="4368"/>
    <s v="SIM"/>
    <x v="1"/>
    <s v="NÃO"/>
    <s v="3-Falha na Instrumentação"/>
    <s v="3.3- Sinal/Indicação/Alarme falso"/>
    <x v="2"/>
    <x v="7"/>
    <s v="8-Manutenção Corretiva"/>
    <s v="2-Reparo"/>
    <n v="4373.0000000000582"/>
  </r>
  <r>
    <n v="2019"/>
    <s v="Agosto"/>
    <s v="V-B-513201B-02 Completar selagem "/>
    <s v="NÃO"/>
    <s v="Intervenção por condição"/>
    <s v="V-B-513201B-02 "/>
    <s v="Vaso termo sifão"/>
    <s v="Bombas"/>
    <x v="28"/>
    <s v="Bombas"/>
    <s v="Completar pote de selagem"/>
    <d v="2019-08-29T08:00:00"/>
    <d v="2019-08-29T12:00:00"/>
    <d v="2019-02-26T17:00:00"/>
    <n v="3.9999999999417923"/>
    <n v="4407"/>
    <s v="NÃO"/>
    <x v="1"/>
    <s v="NÃO"/>
    <s v="1-Falha Mecânica"/>
    <s v="1.1-Vazamento"/>
    <x v="2"/>
    <x v="1"/>
    <s v="4-Monitoramento Periódico da Condição"/>
    <s v="5-Conservação"/>
    <n v="4410.9999999999418"/>
  </r>
  <r>
    <n v="2019"/>
    <s v="Setembro"/>
    <s v="2017114158 - GE-513201A-SUBSTITUIR SENSORES DE VIBRAÇÃO E VELOCIDADE DA PT E PASSEIO AXIAL DA GEAR BOX _x000a_Hoje conforme programado foi realizado pela equipe de mecânica a troca do combustor da câmara 02 que apresentava danos por outro sobressalente novo."/>
    <s v="NÃO"/>
    <s v="Corretiva planejada"/>
    <s v="Não se aplica"/>
    <s v="Câmara de combustão"/>
    <s v="TGs"/>
    <x v="17"/>
    <s v="Sistema de combustão"/>
    <s v="Substituição da Câmara 2 que estava com desgaste mecânica, conforme identifica em inspeção de desmontagem das peças da seção quente do TG."/>
    <d v="2019-09-16T08:00:00"/>
    <d v="2019-09-16T19:00:00"/>
    <d v="2019-08-23T17:00:00"/>
    <n v="10.999999999883585"/>
    <n v="567"/>
    <s v="NÃO"/>
    <x v="0"/>
    <s v="NÃO"/>
    <s v="2-Falha de Material"/>
    <s v="2.4-Desgaste"/>
    <x v="2"/>
    <x v="3"/>
    <s v="3-Inspeção"/>
    <s v="1-Substituição"/>
    <n v="577.99999999988358"/>
  </r>
  <r>
    <n v="2019"/>
    <s v="Setembro"/>
    <s v="OI 2020840758 XV-1231201 - Falha de acionamento – PF: Caleiras_x000a_Durante ronda operacional da equipe de operação foi constatado falha na indicação da XV-201 válvula de sucção do venda A, impedindo a partida da máquina. Em avaliação pelo TM Danilo na lógica do PLC foi verificado que a mesma estava com dupla sinalização vindo de campo. Verificamos em campo a existência de andaime montado e em consulta ao SAP identificamos uma que estava aguardando oportunidade de parada máquina para atuação no conjunto de pilotagem (acionamento e sinalização). Sendo assim, foi solicitado pelo COTUR atuação da MI para restabelecer a disponibilidade da máquina. Emitida PT por volta das 15h00 TM Silvio verificou em campo que todo o sistema pilotagem estava integro sem vestígios de umidade no interior do invólucro, foi constatado que o imã do sensor de aberto havia deslocado da base, e por isso, o motivo da dupla sinalização. Foi realizado reparo, reaperto geral e teste funcional com sucesso. Emitida reserva Nº 87737731-1(NM 10.304.913) para retirada de sobressalente em estoque. Equipamento testado e liberado às 16h30 para operação._x000a_"/>
    <s v="NÃO"/>
    <s v="Intervenção por condição"/>
    <s v="XV-1231201"/>
    <s v="imã do sensor "/>
    <s v="Vendas"/>
    <x v="10"/>
    <s v="Controle e monitoramento"/>
    <s v="Verificação, reparo e reaperto geral."/>
    <d v="2019-09-01T16:20:00"/>
    <d v="2019-09-01T18:20:00"/>
    <d v="2019-09-01T11:00:00"/>
    <n v="2.0000000000582077"/>
    <n v="5.3333333332557231"/>
    <s v="NÃO"/>
    <x v="0"/>
    <s v="NÃO"/>
    <s v="3-Falha na Instrumentação"/>
    <s v="3.2 - Sem sinal/indicação/alarme"/>
    <x v="2"/>
    <x v="1"/>
    <s v="4-Monitoramento Periódico da Condição"/>
    <s v="2-Reparo"/>
    <n v="7.3333333333139308"/>
  </r>
  <r>
    <n v="2019"/>
    <s v="Setembro"/>
    <s v="OM 2017129742 M-C-123101A Implementar habilitação de reles proteção – PF: Caleiras_x000a_OM 2021416075 M-C-123101A Implementar Votação Sensores RTD_x000a_Hoje aproveitamos a oportunidade do compressor de venda A parado para realizarmos duas atividades mapeadas para melhoria nos reles. Foi implementado a habilitação de proteção contra rotação reversa do motor e a votação para falha dos sensores RTD. Ambas atividades finalizadas com sucesso por volta das 10h00._x000a_05/09 - Na oportunidade de parada do compressor pela falha do TIT-123507A, foi negociado no redia a liberação da PT de forma extraprogramada para a implementação da lógica de votação dos sensores RTD. Implementação realizada com sucesso e liberado o compressor para operação."/>
    <s v="NÃO"/>
    <s v="Intervenção por condição"/>
    <s v="M-C-123101A "/>
    <s v="Rele de proteção"/>
    <s v="Vendas"/>
    <x v="10"/>
    <s v="Painel elétrico"/>
    <s v="Implementação de proteção contra rotação reversa de motor e votação de falha dos sensores RTD"/>
    <d v="2019-09-01T09:30:00"/>
    <d v="2019-09-01T11:00:00"/>
    <d v="2019-09-01T18:20:00"/>
    <n v="1.5"/>
    <n v="-8.8333333333139308"/>
    <s v="NÃO"/>
    <x v="0"/>
    <s v="NÃO"/>
    <s v="3-Falha na Instrumentação"/>
    <s v="3.3- Sinal/Indicação/Alarme falso"/>
    <x v="9"/>
    <x v="21"/>
    <s v="6-Interferência na Produção"/>
    <s v="3-Modificação"/>
    <n v="-7.3333333333139308"/>
  </r>
  <r>
    <n v="2019"/>
    <s v="Setembro"/>
    <s v="OM 2020392712 - C-123101B Sanar Vazamento de Óleo nos Mancais – PF: Caleiras – Continuação AGOSTO_x000a_Hoje conseguimos iniciar e dar um bom avanço nessa atividade. Foram desmontadas as proteções dos acoplamentos do lado do pony motor e também do lado do vorecon. Foi aberto o mancal lado vorecon e removido o labirinto para avaliação. Atividade prossegue amanhã._x000a_02/09 - Não foi encontrado nenhum vazamento no selo e em conversa com a equipe de grandes maquinas, foi decidido em montar novamente o mancal. O caso será enviado para a GE Engenharia para estudar a causa do vazamento. Amanhã será remontado as tubulações e os sensores, e aguardaremos uma nova análise da GE._x000a_03/09 - Finalizada a montagem dos mancais, Devido erro na PT da instalação dos sensores onde houve a necessidade de correção do libra associado, houve atraso na atividade sendo realizado somente a instalação dos sensores nos mancais. Amanhã será dado continuidade no ajuste dos sensores._x000a_04/09 - Conforme programado foi concluído os ajustes dos sensores de vibração e temperatura dos mancais do motor."/>
    <s v="NÃO"/>
    <s v="Corretiva planejada"/>
    <s v="M-C-123101B"/>
    <s v="Selo labirinto"/>
    <s v="Vendas"/>
    <x v="26"/>
    <s v="Transmissão de força"/>
    <s v="Verificação e avaliação de labirintos e realizado remontagem do mancal"/>
    <d v="2019-09-01T00:00:00"/>
    <d v="2019-09-06T09:02:00"/>
    <d v="2019-09-01T00:00:00"/>
    <n v="129.03333333326736"/>
    <n v="0"/>
    <s v="NÃO"/>
    <x v="0"/>
    <s v="NÃO"/>
    <s v="1-Falha Mecânica"/>
    <s v="1.1-Vazamento"/>
    <x v="1"/>
    <x v="23"/>
    <s v="4-Monitoramento Periódico da Condição"/>
    <s v="6-Verificação"/>
    <n v="129.03333333326736"/>
  </r>
  <r>
    <n v="2019"/>
    <s v="Setembro"/>
    <s v="OM 2020596214 PN-C-123101D Alterar intertravamento de pressurização do PN – PF: Caleiras_x000a_Conforme programado foi iniciada a criação da tela e pontos na base de dados para a implementação da alteração do intertravamento do compressor por falha de pressurização do PN do compressor conforme SGM 2019/0019._x000a_05/09 - Finalizada a criação da tela e pontos na base de dados. Atividade de by pass do relé será realizada pela elétrica no domingo 08/08."/>
    <s v="NÃO"/>
    <s v="Corretiva planejada"/>
    <s v="PN-C-123101D"/>
    <s v="Lógica de intertravamento"/>
    <s v="Vendas"/>
    <x v="5"/>
    <s v="Controle e monitoramento"/>
    <s v="alterar intertravamento de pressurização do painel"/>
    <d v="2019-09-04T08:00:00"/>
    <d v="2019-09-04T15:00:00"/>
    <d v="2019-02-20T17:00:00"/>
    <n v="6.9999999999417923"/>
    <n v="4695"/>
    <s v="NÃO"/>
    <x v="0"/>
    <s v="NÃO"/>
    <s v="3-Falha na Instrumentação"/>
    <s v="3.3- Sinal/Indicação/Alarme falso"/>
    <x v="9"/>
    <x v="21"/>
    <s v="6-Interferência na Produção"/>
    <s v="3-Modificação"/>
    <n v="4701.9999999999418"/>
  </r>
  <r>
    <n v="2019"/>
    <s v="Setembro"/>
    <s v="[INFORMATIVO] C-123101B - TRIP do compressor – PF: Caleiras_x000a_Durante o processo de partida do compressor B para secagem dos permutadores após a NR-13, assim que dado a primeira partida após um tempo de operação com o compressor com a descarga fechada e a anti surge 100% aberta conforme procedimento operacional para realizar a secagem ocorreu o TRIP do compressor. A preparar para realizar a segunda partida a operação não conseguia realizar a confirmação drenagem manual do compressor. solicitado apoio da automação para avaliar e identificou que o CCC desabilitado o controle, foi habilitado o controle do CCC e assim pode dar prosseguimento na sequência de partida do compressor. Então realizada a segunda partida e ocorreu o TRIP com a mesma consequência da primeira parada e observado na curva do compressor que o mesmo acusou surge fazendo com que não permitisse realizar a próxima sequência de partida devido não permitir a confirmação da drenagem manual. Foi relatado ao Ferrarezzi a falha ocorrida que decidiu em suspender o processo de secagem até segunda 08/08 onde será reavaliado o procedimento._x000a_"/>
    <s v="NÃO"/>
    <s v="Corretiva"/>
    <s v="PN-C-123101B"/>
    <s v="Controlador CCC"/>
    <s v="Vendas"/>
    <x v="26"/>
    <s v="Controle e monitoramento"/>
    <s v="Habilitação do CCC"/>
    <d v="2019-09-06T11:32:00"/>
    <d v="2019-09-06T16:51:00"/>
    <d v="2019-04-30T18:00:00"/>
    <n v="5.3166666665347293"/>
    <n v="3089.5333333333838"/>
    <s v="SIM"/>
    <x v="1"/>
    <s v="NÃO"/>
    <s v="5-Falha Externa"/>
    <s v="5.3-Influências Externas diversas"/>
    <x v="12"/>
    <x v="29"/>
    <s v="6-Interferência na Produção"/>
    <s v="8-Teste"/>
    <n v="3094.8499999999185"/>
  </r>
  <r>
    <n v="2019"/>
    <s v="Setembro"/>
    <s v="[INFORMATIVO] C-123101B - TRIP do compressor – PF: Caleiras_x000a_Durante o processo de partida do compressor B para secagem dos permutadores após a NR-13, assim que dado a primeira partida após um tempo de operação com o compressor com a descarga fechada e a anti surge 100% aberta conforme procedimento operacional para realizar a secagem ocorreu o TRIP do compressor. A preparar para realizar a segunda partida a operação não conseguia realizar a confirmação drenagem manual do compressor. solicitado apoio da automação para avaliar e identificou que o CCC desabilitado o controle, foi habilitado o controle do CCC e assim pode dar prosseguimento na sequência de partida do compressor. Então realizada a segunda partida e ocorreu o TRIP com a mesma consequência da primeira parada e observado na curva do compressor que o mesmo acusou surge fazendo com que não permitisse realizar a próxima sequência de partida devido não permitir a confirmação da drenagem manual. Foi relatado ao Ferrarezzi a falha ocorrida que decidiu em suspender o processo de secagem até segunda 08/08 onde será reavaliado o procedimento._x000a_"/>
    <s v="NÃO"/>
    <s v="Corretiva"/>
    <s v="PN-C-123101B"/>
    <s v="Controlador CCC"/>
    <s v="Vendas"/>
    <x v="26"/>
    <s v="Controle e monitoramento"/>
    <s v="Habilitação do CCC"/>
    <d v="2019-09-06T16:52:00"/>
    <d v="2019-09-13T16:10:00"/>
    <d v="2019-09-06T16:51:00"/>
    <n v="167.29999999998836"/>
    <n v="1.6666666720993817E-2"/>
    <s v="SIM"/>
    <x v="1"/>
    <s v="NÃO"/>
    <s v="5-Falha Externa"/>
    <s v="5.3-Influências Externas diversas"/>
    <x v="12"/>
    <x v="29"/>
    <s v="6-Interferência na Produção"/>
    <s v="8-Teste"/>
    <n v="167.31666666670935"/>
  </r>
  <r>
    <n v="2019"/>
    <s v="Setembro"/>
    <s v="PF – Caleiras - nformativo - SD do C-123101C: Hoje tomamos conhecimento através da PST COTUR da manhã da troca de compressores de venda, do C para o D, ocorrida no turno da noite. A troca foi motivada pela queda do C-123101C por alta temperatura de óleo. Houve desarme do VE-C-123101C-01C por vibração alta (já estava mapeada pela MI e sendo acompanhada pela OP), elevando a temperatura de óleo e derrubando o compressor. Houve dificuldade na partida do mesmo compressor, conforme relato da PST, o que levou a OP a partir o C-123101D. Com isto, a atividade que estava prevista para amanhã de inibição física (elétrica) do pressostato da IHM do venda D deverá ser reprogramada. Acertado com COTUR Brikett que não iremos fazer force nas chaves do C-123101C neste momento, somente em caso de necessidade de operar novamente este compressor (alguma emergência). A máquina permanece disponível independente do force nas chaves. Já solicitado ao GPI a programação da revisão mecânica geral dos coolers VE-C-123101C-01C/D para o início da  semana 37"/>
    <s v="sim"/>
    <s v="Corretiva"/>
    <s v="TIT - 43"/>
    <s v="Não se aplica"/>
    <s v="Vendas"/>
    <x v="23"/>
    <s v="Sistema de lubrificação"/>
    <s v="Force de chave de vibração"/>
    <d v="2019-09-07T23:16:00"/>
    <d v="2019-09-08T00:00:00"/>
    <d v="2019-01-10T18:30:00"/>
    <n v="0.73333333327900618"/>
    <n v="5764.7666666666628"/>
    <s v="SIM"/>
    <x v="1"/>
    <s v="NÃO"/>
    <s v="1-Falha Mecânica"/>
    <s v="1.2-Vibração"/>
    <x v="1"/>
    <x v="11"/>
    <s v="6-Interferência na Produção"/>
    <s v="6-Verificação"/>
    <n v="5765.4999999999418"/>
  </r>
  <r>
    <n v="2019"/>
    <s v="Setembro"/>
    <s v="OE 2021322900 - XV-1231205 Flushing (Sucção do C-123101C) –PF: Caleiras_x000a_Após o SD do C-123101C ocorrido na noite do dia 07/09, a OP tentou partir novamente o compressor sem sucesso por falha na movimentação da XV-205. Ao longo do domingo, também tentaram algumas movimentações, sem sucesso. Indicamos que fosse despressurizados os trechos a montante e a jusante da válvula, na tentativa de destravá-la. Este problema de movimentação nesta válvula específica é intermitente, inclusive foi utilizada esta OM na semana retrasada para verificação de instrumentação na válvula, que não apresentou anormalidades naquela oportunidade. Devido às sucessivas falhas, estamos suspeitando de indicativo de início de travamento da própria válvula. Assim, decidimos hoje por envolver a equipe de Lubrificação nesta frente, na realização de flushing na válvula. Acertado apoio da automação em inserir/remover force para possibilitar a movimentação da mesma. Realizada então, com sucesso, a aplicação do fluido de flushing e o teste de funcionamento da válvula. Teste realizado, válvula realizou o movimento de abertura e fechamento por três vezes, sem problemas. Ao final da tarefa, foi indicado pelos TOs de Painel que a válvula estava sem indicação de válvula aberta ou fechada. Devido ao horário avançado e à necessidade de montagem de patamar para acesso ao topo do atuador da válvula, a continuidade da tarefa foi negociada para amanhã. Acertado também com Helimar Semapi a criação de plano de lubrificação preventivo para as XVs dos compressores de_x000a_10/09 - Conforme acertado, hoje foi montado patamar de andaimes para acesso ao posicionador da válvula logo pela manhã. TM André atuou em seguida e identificou que o imã do heed-switch estava solto, provavelmente descolou devido a umidade. Realizado o reparo e liberado a válvula por volta das 11h30."/>
    <s v="NÃO"/>
    <s v="Corretiva"/>
    <s v="XV-1231215"/>
    <s v="Desconhecido"/>
    <s v="Vendas"/>
    <x v="23"/>
    <s v="Miscelânea"/>
    <s v="Flushing na válvula"/>
    <d v="2019-09-10T09:00:00"/>
    <d v="2019-09-10T15:34:00"/>
    <d v="2019-09-08T00:00:00"/>
    <n v="6.566666666592937"/>
    <n v="57"/>
    <s v="NÃO"/>
    <x v="0"/>
    <s v="NÃO"/>
    <s v="1-Falha Mecânica"/>
    <s v="1.6-Emperramento"/>
    <x v="1"/>
    <x v="2"/>
    <s v="9-Sob Demanda"/>
    <s v="5-Conservação"/>
    <n v="63.566666666592937"/>
  </r>
  <r>
    <n v="2019"/>
    <s v="Setembro"/>
    <s v="OM 2021322832 - XV-1231203/204 - Realizar inspeção/manutenção – Pf: Caleiras_x000a_Realizada intervenção corretivas pela instrumentação nas duas XV´s do compressor de venda B. Em ambas as válvulas foi realizada manutenção no conjunto de acionamento pneumático e ajuste nos limites de posição. Após intervenção foi realizado teste nas válvulas com sucesso. Equipamentos liberados para operação as 16h30_x000a_"/>
    <s v="NÃO"/>
    <s v="Preventiva"/>
    <s v="XV-1231203 _x000a_XV-1231204"/>
    <s v="válvula e posicionador"/>
    <s v="Vendas"/>
    <x v="26"/>
    <s v="Miscelânea"/>
    <s v="realizar preventiva"/>
    <d v="2019-09-25T10:30:00"/>
    <d v="2019-09-25T11:30:00"/>
    <d v="2019-09-25T10:30:00"/>
    <n v="0.99999999994179234"/>
    <n v="0"/>
    <s v="NÃO"/>
    <x v="0"/>
    <s v="NÃO"/>
    <s v="1-Falha Mecânica"/>
    <s v="1.6-Emperramento"/>
    <x v="12"/>
    <x v="11"/>
    <s v="6-Interferência na Produção"/>
    <s v="5-Conservação"/>
    <n v="0.99999999994179234"/>
  </r>
  <r>
    <n v="2019"/>
    <s v="Setembro"/>
    <s v="OM 2018692299 C-123101D - Verificar/Sanar falha booster – PF: Caleiras_x000a_Realizada verificação geral no booster do venda D pela equipe de instrumentação, porém não foi encontrado nenhuma anormalidade que justificasse intervenção no equipamento. A única ressalva foi quando da realização do deste funcionais pelo TM Hélvio quando da abertura do painel de campo para inibir a solenoide de acionamento do booster houve falha no pressostato que acabou desligando a alimentação do painel. Em avaliação realizado no conjunto de pressurização foi constato quanto tanto relé de auxiliar quanto o pressostato estavam danificados. Foi realizado então reserva deste componentes em estoque e feito sua substituição com sucesso. Foram criadas as reservas  83026087-1(NM 11.443.429)  e 83026087-1(11.233.518) ambas com uma unidade para cada componente. Após a troca o sistema de pressurização foi normalizado, foi  finalizado os testes no booster e liberado o equipamento para operação por volta das 15h00."/>
    <s v="NÃO"/>
    <s v="Corretiva planejada"/>
    <s v="Skid do Booster"/>
    <s v="pressostato e rele correspondente"/>
    <s v="Vendas"/>
    <x v="5"/>
    <s v="Sistema de selagem do eixo"/>
    <s v="troca do rele e pressostato"/>
    <d v="2019-09-17T10:00:00"/>
    <d v="2019-09-17T17:00:00"/>
    <d v="2019-09-15T17:00:00"/>
    <n v="7.0000000001164153"/>
    <n v="40.999999999883585"/>
    <s v="NÃO"/>
    <x v="0"/>
    <s v="NÃO"/>
    <s v="6-Miscelâneas"/>
    <s v="6.4-Desconhecidos"/>
    <x v="12"/>
    <x v="2"/>
    <s v="5-Monitoramento Contínuo da Condição"/>
    <s v="6-Verificação"/>
    <n v="48"/>
  </r>
  <r>
    <n v="2019"/>
    <s v="Setembro"/>
    <s v="OM 2021416075 C-123101D Implementar votação Sensores RTD´s – PF: Caleiras_x000a_Realizado conforme programado a implementação da votação do sensores RTD´s do motor do compressor com sucesso."/>
    <s v="NÃO"/>
    <s v="Corretiva planejada"/>
    <s v="M-C-123101D"/>
    <s v="Não se aplica"/>
    <s v="Vendas"/>
    <x v="5"/>
    <s v="Painel elétrico"/>
    <s v="Implementação de proteção contra rotação reversa de motor e votação de falha dos sensores RTD"/>
    <d v="2019-09-15T08:00:00"/>
    <d v="2019-09-15T17:00:00"/>
    <d v="2019-09-04T15:00:00"/>
    <n v="9"/>
    <n v="257.00000000005821"/>
    <s v="NÃO"/>
    <x v="0"/>
    <s v="NÃO"/>
    <s v="3-Falha na Instrumentação"/>
    <s v="3.3- Sinal/Indicação/Alarme falso"/>
    <x v="9"/>
    <x v="21"/>
    <s v="10-Outros"/>
    <s v="3-Modificação"/>
    <n v="266.00000000005821"/>
  </r>
  <r>
    <n v="2019"/>
    <s v="Setembro"/>
    <s v="OM 2020596214 - PN-C-123101D - Realizar bypass relé – PF:  Caleiras_x000a_Conforme programado, foi realizado Bypass do relé do painel eliminando o intertravamento do PN por despressurização de acordo com o SGM 2019/0019, ficando na condição de alarme."/>
    <s v="NÃO"/>
    <s v="Corretiva planejada"/>
    <s v="PN-C-123101D"/>
    <s v="Lógica de intertravamento"/>
    <s v="Vendas"/>
    <x v="5"/>
    <s v="Controle e monitoramento"/>
    <s v="alterar intertravamento de pressurização do painel"/>
    <d v="2019-09-22T07:48:00"/>
    <d v="2019-09-22T14:51:00"/>
    <d v="2019-09-15T17:00:00"/>
    <n v="7.0500000001047738"/>
    <n v="158.79999999987194"/>
    <s v="NÃO"/>
    <x v="0"/>
    <s v="NÃO"/>
    <s v="3-Falha na Instrumentação"/>
    <s v="3.3- Sinal/Indicação/Alarme falso"/>
    <x v="9"/>
    <x v="21"/>
    <s v="6-Interferência na Produção"/>
    <s v="3-Modificação"/>
    <n v="165.84999999997672"/>
  </r>
  <r>
    <n v="2019"/>
    <s v="Setembro"/>
    <s v="OI 2021668065 C-3123102B - Falha na atuação da slide valve 2 stg_x000a_Após inspeção no local, foi constatado que o tubins de entrada da bloco hidráulico da (Slide válvula) do segundo estagio,encontra-se com sua porca do conector reto totalmente frouxa. Foi efetuado reaperto no conector e sanado vazamento,porém a pedido do Liderman o serviço foi paralisado sendo negociado a realização dos testes para dia seguinte._x000a__x000a_05/09 - Conforme acordado com a operação foi realizado o teste de atuação da slide com acompanhamento MI e OP. Com o compressor despressurizado a slide valve do 2º estágio operou normalmente no curso 0 a 100% sem apresentar vazamento. Realizada a primeira tentativa de partida do compressor sem devido alta temperatura do óleo chegando a 80ºC, logo após a parada do compressor A. Foi realizada a segunda partida do compressor B sem sucesso vindo ao TRIP assim que realizada a partida subindo uma falha do disjuntor do compressor. Acionada a equipe da CCT para avaliar a falha no disjuntor. Foi avaliado o trip do MC-3123102B no relé e identificado que durante a rampa de partida o compressor apresentou TRIP Locked Rotor (Rotor travado), e analisando os gráficos de partida pode-se observar que a rampa não é característica de uma partida bem sucedida. A partida se estende acima do tempo esperado sem a tendência de queda com o tempo, caracterizando assim uma dificuldade de aceleração do motor em função de algum peso mecânico no conjunto do eixo por carga excessiva. Equipe da Mayekawa acompanhou a partida do compressor e segue avaliando as variáveis do compressor para entender o ocorreu na falha da partida do compressor. Até o fechamento da análise da Mayekawa o compressor segue indisponível. Relatório previsto para ser entregue amanhã pela manhã._x000a_"/>
    <s v="NÃO"/>
    <s v="Intervenção por condição"/>
    <s v="C-3123102B"/>
    <s v="Tubing injeção de óleo de acionamento da slide"/>
    <s v="Propano"/>
    <x v="2"/>
    <s v="Compressor"/>
    <s v="Efetuado reaperto no conector e sanado vazamento pelo Tubing"/>
    <d v="2019-09-03T14:10:00"/>
    <d v="2019-09-03T20:00:00"/>
    <d v="2019-09-03T14:09:00"/>
    <n v="5.8333333333139308"/>
    <n v="1.6666666720993817E-2"/>
    <s v="SIM"/>
    <x v="1"/>
    <s v="NÃO"/>
    <s v="1-Falha Mecânica"/>
    <s v="1.1-Vazamento"/>
    <x v="2"/>
    <x v="0"/>
    <s v="6-Interferência na Produção"/>
    <s v="2-Reparo"/>
    <n v="5.8500000000349246"/>
  </r>
  <r>
    <n v="2019"/>
    <s v="Setembro"/>
    <s v="OE 2021668415 C-123102A - Falha no instrumento TIT-1231507A (#) _x000a_Por das 16:34h ocorreu a queda do compressor C-123102A por falha no TIT-1231507A. Em breve análise do trend do instrumento o TIT-507A começou a apresentar uma oscilação por volta das 14:46h vindo a se agravar por volta das 16:19h, vindo a levar ao TRIP do compressor por volta das 16:34h atingindo a indicação de 119ºC. Com isso foi decidido em entrar com o compressor B em operação por volta das 17:59h. Ficando acordado com a operação a atuação pela MI logo pela manhã no TIT-507A. O TIT-507A às 20:50h indicava 43ºC_x000a_04/09 - Após a queda do compressor em 03/09 por volta das 17h por atuação do TIT-1231507A, foi autorizada a emissão da PT extraprogramada pela gerência para verificação do instrumento. Equipe de avaliou, identificando uma falha no cabo do termopar que foi reparado e normalizado. Será aberto RTA pelo Coordenador Gustavo para avaliar a queda do compressor e tratamento das ações. Segue em andamento compra dos termopares para instalação nos compressores C-123102A/B/C - NM 12.387.939 Termopar tp.J mineral 395mm com previsão de entrega para 09/09 conforme previsão passada pelo SBS. Dos materiais necessários este é o único pendente._x000a_"/>
    <s v="sim"/>
    <s v="Corretiva"/>
    <s v=" TIT-1231507A"/>
    <s v="Termopar"/>
    <s v="Propano"/>
    <x v="6"/>
    <s v="Controle e monitoramento"/>
    <s v="Foi realizada corretiva da instalação provisório do termopar, com melhoria na qualidade da emenda."/>
    <d v="2019-09-03T16:35:00"/>
    <d v="2019-09-04T12:00:00"/>
    <d v="2019-01-06T19:00:00"/>
    <n v="19.416666666744277"/>
    <n v="5757.5833333333139"/>
    <s v="SIM"/>
    <x v="1"/>
    <s v="NÃO"/>
    <s v="1-Falha Mecânica"/>
    <s v="2.4-Desgaste"/>
    <x v="2"/>
    <x v="0"/>
    <s v="6-Interferência na Produção"/>
    <s v="2-Reparo"/>
    <n v="5777.0000000000582"/>
  </r>
  <r>
    <n v="2019"/>
    <s v="Setembro"/>
    <s v="OM 2021515215 - C-123102 A - TSHH-1231581A Atuada indevidamente_x000a_Com a parada do compressor devido ao reparo no TIT-1231507A, foi negociado junto a operação a antecipação da atividade programada para o TSHH-1231581A que estava atuado mais não oferecia risco com a máquina em operação, porém impedia a partida do compressor. De forma a deixar o compressor disponível foi realizada a calibração do TSHH-581A e liberado o compressor para operação._x000a_"/>
    <s v="NÃO"/>
    <s v="Corretiva planejada"/>
    <s v="TSHH-1231581"/>
    <s v="Chave de Temperatura"/>
    <s v="Propano"/>
    <x v="6"/>
    <s v="Controle e monitoramento"/>
    <s v="Realizada calibração por oportinudade, aproveitando a parada da máquina. "/>
    <d v="2019-09-04T13:00:00"/>
    <d v="2019-09-04T19:00:00"/>
    <m/>
    <n v="6"/>
    <n v="1049101"/>
    <s v="NÃO"/>
    <x v="0"/>
    <s v="NÃO"/>
    <s v="3-Falha na Instrumentação"/>
    <s v="3.4-Fora de ajuste"/>
    <x v="2"/>
    <x v="1"/>
    <s v="7-Observação Casual"/>
    <s v="10-Revisão geral"/>
    <n v="1049107"/>
  </r>
  <r>
    <n v="2019"/>
    <s v="Setembro"/>
    <s v="OI 2021691869 - C-3123102B - Verificar passeio axial – PF: Daniel_x000a_Realizada análise de falha da partida do compressor pela equipe da Mycom verificando os trend's e como primeira ação foi definido em realizar o desacoplamento do motor X compressor, girando o compressor manualmente e teste com motor principal em vazio. _x000a__x000a_Foi realizado giro manual do compressor acoplado ao motor estando completamente livre o giro manual, verificado divergência no sensor de deslocamento axial ZI-935B o qual foi corrigido o PID e e também ajustada a abertura da TV-31231906B que ficava em 0% na partida do compressor para 5% de abertura, assim possibilitando um melhor controle de temperatura da máquina._x000a__x000a_Identificado _x000a_"/>
    <s v="sim"/>
    <s v="Corretiva"/>
    <s v="C-3123102B"/>
    <s v="Equipamento com excesso de óleo e alta pressão de sucção"/>
    <s v="Propano"/>
    <x v="2"/>
    <s v="Controle e monitoramento"/>
    <s v="Desbloqueio da tomada, verificação se o compressor girava livremente e análise de dados PI"/>
    <d v="2019-09-05T08:30:00"/>
    <d v="2019-09-06T09:30:00"/>
    <m/>
    <n v="25.000000000116415"/>
    <n v="1049120.5"/>
    <s v="SIM"/>
    <x v="0"/>
    <s v="NÃO"/>
    <s v="1-Falha Mecânica"/>
    <s v="1.6-Emperramento"/>
    <x v="2"/>
    <x v="25"/>
    <s v="9-Sob Demanda"/>
    <s v="6-Verificação"/>
    <n v="1049145.5"/>
  </r>
  <r>
    <n v="2019"/>
    <s v="Setembro"/>
    <s v="OI 2021672312 P-C-3123102A-01B Instalar Correia_x000a_Devido a falha apresentada no compressor B e ainda não termos a dimensão do possível dano ao compressor, foi definido em redia em recompor as duas correias caídas no P-C-3123102A-01B. Autorizada PT imediata, sendo reposta as duas correias, testado e liberado o ventilador para operação._x000a_"/>
    <s v="NÃO"/>
    <s v="Intervenção por condição"/>
    <s v="P-C-3123102A-01B"/>
    <s v="Correia"/>
    <s v="Propano"/>
    <x v="8"/>
    <s v="Ventilador"/>
    <s v="Relizado a recolocação das duas correias que caíram."/>
    <d v="2019-09-06T12:00:00"/>
    <d v="2019-09-06T15:00:00"/>
    <d v="2019-08-30T15:00:00"/>
    <n v="3"/>
    <n v="165"/>
    <s v="NÃO"/>
    <x v="0"/>
    <s v="NÃO"/>
    <s v="1-Falha Mecânica"/>
    <s v="1.5-Afrouxamento"/>
    <x v="2"/>
    <x v="23"/>
    <s v="7-Observação Casual"/>
    <s v="2-Reparo"/>
    <n v="168"/>
  </r>
  <r>
    <n v="2019"/>
    <s v="Setembro"/>
    <s v="OI 2021763243 C-123102A IHM não aceita comandos_x000a_Hoje após nova verificação em campo pela equipe de automação, foi constatado que a IHM estava totalmente travada, sem aceitar nenhum tipo de comando. Sendo assim, foi autorizado pelo gerente do ativo PT imediata para automação para sanar a falha na IHM. Para isto, foi necessário a abertura do painel de campo, e reiniciada a IHM, feito isso, retornou a comunicação da IHM e as indicações normalizaram. Atividade finalizada por volta das 14h00. Equipamento segue disponível para operação._x000a_"/>
    <s v="NÃO"/>
    <s v="Corretiva"/>
    <s v="PN-C-3123102A"/>
    <s v="IHM"/>
    <s v="Propano"/>
    <x v="6"/>
    <s v="Controle e monitoramento"/>
    <s v="Realizado Reset na IHM e normalizada a comunicação. "/>
    <d v="2019-09-12T10:00:00"/>
    <d v="2019-09-12T11:00:00"/>
    <m/>
    <n v="1.0000000001164153"/>
    <n v="1049290"/>
    <s v="SIM"/>
    <x v="0"/>
    <s v="NÃO"/>
    <s v="6-Miscelâneas"/>
    <s v="6.1- Nenhuma causa Encontrada"/>
    <x v="12"/>
    <x v="2"/>
    <s v="4-Monitoramento Periódico da Condição"/>
    <s v="4-Ajuste"/>
    <n v="1049291"/>
  </r>
  <r>
    <n v="2019"/>
    <s v="Setembro"/>
    <s v="OE 2021746947 - C-3123102B Defeito Slide 2ª Estágio – PF: Daniel_x000a_Hoje conforme combinado tivemos atuação extraprogramada da equipe de instrumentação no conjunto de acionamento da slide valve do 2º estágio do C-3123102B. Foram verificadas em campo as linhas conexões das linhas de tubbing, ajustado a vazão óleo do conjunto de acionamento para dar mais velocidade no acionamento hidráulico. Feito a remoção das válvulas pneumáticas de abertura/fechamento para avaliação, limpeza e teste em oficina, conforme recomendação da MYCOM. Não foi identificado anormalidades nos internos das válvulas, ambas estavam integras. Foi substituído também conforme recomendado a relé R-7 de acionamento da válvula de posição aberta (XV-31231932). Após intervenção foi realizado teste funcional em campo abrindo e fechando a slide algumas vezes com sucesso. Atividade finalizada as 18h40. Equipamento liberado para operação sem restrições.  _x000a_16/09 - Hoje por volta das 15h30 tivemos a informação da operação de nova queda do compressor de propano B da fase II, após pouco mais de 10 minutos em operação. A princípio a informação foi de fechamento indevido da slide do 2 estágio. Por conta dessa falha retornado com o compressor C-3123102A em operação com sucesso. A falha já está em análise pela equipe técnica de engenharia com indicativo de queda por Superheat 1 estágio após 8 minutos em operação. O causador do TRIP está associado ao remoção de carga do 2° estágio, a princípio pela primeira avaliação. Coord. Gustavo solicitou a mobilização da equipe MYCOM amanhã para realização da análise de falha juntamente com solução definitiva para o problema._x000a_17/09 - Recebido o técnico Luís da Mayekawa por volta das 11h da manhã, foi iniciado a coleta de dados do compressor e acionamento da slide a realização da análise de falha da queda do compressor. Já autorizado pelo gerente de Ativo a emissão da PT extra programada para amanhã para testes de acionamento da slide e demais verificações em campo._x000a_18/09 - Dado continuidade na análise de falha do compressor, porém no final da manhã a equipe da Mayekawa sinalizou a necessidade de partida do compressor para acompanhamento e análise da falha. No redia foi vetada a partida do compressor pelo Igor e OP sem que houvesse nenhuma ação corretiva para análise e correção da falha. Coord. Gustavo em reunião cobrou fortemente um posicionamento da Mycom quanto a análise de falha e que se a Mayekawa não apresentasse uma árvore de falha de falha e ação para correção da falha sendo cobrado diretamente os superiores da Mayekawa. Após a reunião do Técnicos da Mayekawa e TM Martins da instrumentação, avançaram na análise e identificaram no IFIX que no momento da queda do compressor houve um comando do controle para ajuste do set point do controlador 913B do segundo estágio para 655kpa sendo que o parâmetro operacional é entre 320 a 350kpa. Logo após a queda do compressor houve um novo ajuste do set point para 355kpa, de momento tudo leva a crer que este foi o motivo da queda do compressor. A questão da oscilação da slide valve do 2º stg, foi observado que nos 30 minutos que o compressor operou se manteve estável. Previsão de partida do compressor amanhã._x000a_19/09 - Durante o redia foi definido que iríamos partir o compressor C-3123102B, porém o GA Igor solicitou que uma equipe disciplinar se reunisse para avaliar a condição operacional para a partida do compressor B e para operarmos os dois compressores em paralelo. Após avaliação entre OP e Mayekawa, foi apresentada a proposta para o Coord. Gustavo e Coord. Caio ambos como interinos na gerência OP e MI a sugestão de alteração do set point de operação da slide valve do 2º stg dos compressores C-3123102A e B de 350kpa a 330kpa para 320kpa a 280kpa para operar com os dois compressores em paralelo. Após discussão chegou-se a conclusão por ser apenas um ajuste operacional dentro dos parâmetros operacionais do compressor. Com isso o Luis da Mayekawa realizou o ajuste dos parâmetros na lógica acompanhado pelo TM Squinca. Após isso foi realizada a partida do compressor C-3123102B com sucesso operando em paralelo com o compressor C-3123102A por uns 40 minutos, sendo parado o compressor A em seguida foi parado o compressor A e o compressor B segue operando sem anormalidade._x000a_"/>
    <s v="NÃO"/>
    <s v="Corretiva planejada"/>
    <s v="C-3123102B"/>
    <s v="Circuito de acionamento Slide 2 estágio"/>
    <s v="Propano"/>
    <x v="2"/>
    <s v="Compressor"/>
    <s v="Verificação geral do circuito e troca de Relê de acionamento válvula de posição aberta (XV-31231932). "/>
    <d v="2019-09-12T08:00:00"/>
    <d v="2019-09-12T17:00:00"/>
    <d v="2018-02-23T15:00:00"/>
    <n v="9"/>
    <n v="13577.000000000058"/>
    <s v="NÃO"/>
    <x v="0"/>
    <s v="NÃO"/>
    <s v="3-Falha na Instrumentação"/>
    <s v="3.1-Falha de Controle"/>
    <x v="2"/>
    <x v="1"/>
    <s v="2-Teste Funcional"/>
    <s v="6-Verificação"/>
    <n v="13586.000000000058"/>
  </r>
  <r>
    <n v="2019"/>
    <s v="Setembro"/>
    <s v="OM 2021584621 PN-C-123102A Integridade do painel  (Ação/Abrangência de RTA)_x000a_Iniciado reaperto dos bornes do painel do compressor de propano A da fase 1. Prossegue amanhã._x000a_24/09 - Concluído reaperto dos bornes do painel do compressor de propano A da fase 1 conforme programado._x000a_"/>
    <s v="NÃO"/>
    <s v="Preventiva"/>
    <s v="PN-C-123102A"/>
    <s v="Painel"/>
    <s v="Propano"/>
    <x v="6"/>
    <s v="Controle e monitoramento"/>
    <s v="Reaperto preventivo do conexões do painel"/>
    <d v="2019-09-24T08:30:00"/>
    <d v="2019-09-24T14:30:00"/>
    <m/>
    <n v="6"/>
    <n v="1049576.5"/>
    <s v="SIM"/>
    <x v="0"/>
    <s v="NÃO"/>
    <s v="Manutenção preventiva"/>
    <s v="Manutenção preventiva"/>
    <x v="0"/>
    <x v="24"/>
    <s v="10-Outros"/>
    <s v="10-Revisão geral"/>
    <n v="1049582.5"/>
  </r>
  <r>
    <n v="2019"/>
    <s v="Setembro"/>
    <s v="OM 2018911951 - C-3123102A MANUT PREV RAQUETEAMENTO - 16.000h_x000a_28/09 - OM 2019008456 - C-3123102A - MANUT PREV 16M_x000a_"/>
    <s v="NÃO"/>
    <s v="Preventiva"/>
    <s v="Não se aplica"/>
    <s v="Não se aplica"/>
    <s v="Propano"/>
    <x v="8"/>
    <s v="Compressor"/>
    <s v="Manutenção Preventiva"/>
    <d v="2019-09-25T08:30:00"/>
    <d v="2019-09-30T23:59:00"/>
    <d v="2019-09-06T15:00:00"/>
    <n v="135.48333333333721"/>
    <n v="449.49999999994179"/>
    <s v="NÃO"/>
    <x v="0"/>
    <s v="NÃO"/>
    <s v="Manutenção preventiva"/>
    <s v="Manutenção preventiva"/>
    <x v="0"/>
    <x v="24"/>
    <s v="4-Monitoramento Periódico da Condição"/>
    <s v="10-Revisão geral"/>
    <n v="584.98333333327901"/>
  </r>
  <r>
    <n v="2019"/>
    <s v="Setembro"/>
    <s v="OM 2021526319 C-123102A -Sanar vazamento de óleo TE-1231522A – PF: Daniel_x000a_Realizado conforme programação a corretiva para sanar o vazamento de gás oriundo do bucim do TE-522A. Foi retirada o sensor passado teflon juntamente com trava química, em seguida o equipamento foi recomposto. Segue tratativas junto a MYCOM para instalação futura de um poço para esse instrumento. Após intervenção o equipamento foi liberado as 09h00_x000a_"/>
    <s v="NÃO"/>
    <s v="Corretiva planejada"/>
    <s v="TE-1231522A "/>
    <s v="componente de instalação do TE"/>
    <s v="Propano"/>
    <x v="6"/>
    <s v="Controle e monitoramento"/>
    <s v="Reparo de montagem"/>
    <d v="2019-09-11T13:00:00"/>
    <d v="2019-09-11T17:00:00"/>
    <m/>
    <n v="4.0000000001164153"/>
    <n v="1049269"/>
    <s v="NÃO"/>
    <x v="0"/>
    <s v="NÃO"/>
    <s v="1-Falha Mecânica"/>
    <s v="1.1-Vazamento"/>
    <x v="8"/>
    <x v="12"/>
    <s v="3-Inspeção"/>
    <s v="2-Reparo"/>
    <n v="1049273"/>
  </r>
  <r>
    <n v="2019"/>
    <s v="Setembro"/>
    <s v="OM 2019769499 - TIT-1231507A_SUBSTITUIR INSTRUMENTO – PF: Daniel (Ação/Abrangência de RTA)_x000a_Após descobrirmos no dia de ontem que parte dos materiais adquiridos para substituição do termoelemento não era compatível com nossa instalação, hoje equipe de instrumentação foi a campo para verificar a condição do elemento atualmente instalado. Foi passada fita de alta fusão para reforçar a fixação do cabo atual, melhorada também a montagem do mesmo. Agora Sup. Thomaz está tratando com Mauro SBS uma possível troca do material que veio errado pelo adequado. Em paralelo, Eng. Mure irá preparar GM Temporária para formalizar a instalação provisória._x000a_"/>
    <s v="NÃO"/>
    <s v="Corretiva planejada"/>
    <s v=" TIT-1231507A"/>
    <s v="Instrumento"/>
    <s v="Propano"/>
    <x v="6"/>
    <s v="Controle e monitoramento"/>
    <s v="passada fita de alta fusão para reforçar a fixação do cabo atual, melhorada também a montagem do mesmo"/>
    <d v="2019-09-26T07:30:00"/>
    <d v="2019-09-26T11:53:00"/>
    <m/>
    <n v="4.3833333333022892"/>
    <n v="1049623.5"/>
    <s v="NÃO"/>
    <x v="0"/>
    <s v="NÃO"/>
    <s v="2-Falha de Material"/>
    <s v="2.5-Fratura/Quebra"/>
    <x v="2"/>
    <x v="0"/>
    <s v="3-Inspeção"/>
    <s v="2-Reparo"/>
    <n v="1049627.8833333333"/>
  </r>
  <r>
    <n v="2019"/>
    <s v="Setembro"/>
    <s v="SOB DEMANDA_TRIP por temperatura alta de óleo lubrificante compressor logo após partida"/>
    <s v="sim"/>
    <s v="Corretiva"/>
    <s v="TV-31231906B"/>
    <s v="PIT-31231917 "/>
    <s v="Propano"/>
    <x v="2"/>
    <s v="Controle e monitoramento"/>
    <s v="Avaliação de TV, alteração de PID de controle"/>
    <d v="2019-09-03T13:46:00"/>
    <d v="2019-09-03T14:09:00"/>
    <d v="2019-06-25T01:00:00"/>
    <n v="0.38333333336049691"/>
    <n v="1692.766666666721"/>
    <s v="SIM"/>
    <x v="1"/>
    <s v="NÃO"/>
    <s v="5-Falha Externa"/>
    <s v="5.1-Obstrução/Bloqueio/Entupimento"/>
    <x v="2"/>
    <x v="25"/>
    <s v="9-Sob Demanda"/>
    <s v="2-Reparo"/>
    <n v="1693.1500000000815"/>
  </r>
  <r>
    <n v="2019"/>
    <s v="Setembro"/>
    <s v="Após troca de compressores de propano na UAPO-3, ocorreu queda do C-02B devido fechamento espúrio da slide valve do 2º estágio. MI deve atuar novamente em_x000a_17/09."/>
    <s v="NÃO"/>
    <s v="Corretiva"/>
    <s v="Intertravamento superheat"/>
    <s v="Não se aplica"/>
    <s v="Propano"/>
    <x v="2"/>
    <s v="Controle e monitoramento"/>
    <s v="Avaliação de evento apenas e repartida do compressor"/>
    <d v="2019-09-16T16:33:00"/>
    <d v="2019-09-18T17:00:00"/>
    <d v="2019-09-03T20:00:00"/>
    <n v="48.450000000069849"/>
    <n v="308.54999999993015"/>
    <s v="SIM"/>
    <x v="1"/>
    <s v="NÃO"/>
    <s v="5-Falha Externa"/>
    <s v="5.3-Influências Externas diversas"/>
    <x v="2"/>
    <x v="25"/>
    <s v="9-Sob Demanda"/>
    <s v="8-Teste"/>
    <n v="357"/>
  </r>
  <r>
    <n v="2019"/>
    <s v="Setembro"/>
    <s v="OM 2021039462 - C-3123701A - Correção de Suportação/Tubings das Tomadas de Impulso PITs – "/>
    <s v="NÃO"/>
    <s v="Corretiva planejada"/>
    <s v="PIT-31237907A / PIT-31237908A / PIT-31237910A / PIT-31237911A "/>
    <s v="Tubing"/>
    <s v="Reciclo"/>
    <x v="0"/>
    <s v="Miscelânea"/>
    <s v="Adequação de suportação de tubings de instrumentação compressor"/>
    <d v="2019-09-02T09:30:00"/>
    <d v="2019-09-02T16:30:00"/>
    <d v="2019-08-31T19:00:00"/>
    <n v="6.9999999999417923"/>
    <n v="38.500000000116415"/>
    <s v="NÃO"/>
    <x v="0"/>
    <s v="NÃO"/>
    <s v="2-Falha de Material"/>
    <s v="2.4-Desgaste"/>
    <x v="8"/>
    <x v="12"/>
    <s v="9-Sob Demanda"/>
    <s v="3-Modificação"/>
    <n v="45.500000000058208"/>
  </r>
  <r>
    <n v="2019"/>
    <s v="Setembro"/>
    <s v="OM 2021039462 - C-3123701A - Correção de Suportação/Tubings das Tomadas de Impulso PITs – "/>
    <s v="NÃO"/>
    <s v="Corretiva planejada"/>
    <s v="PIT-31237907A / PIT-31237908A / PIT-31237910A / PIT-31237911A "/>
    <s v="Tubing"/>
    <s v="Reciclo"/>
    <x v="0"/>
    <s v="Miscelânea"/>
    <s v="Adequação de suportação de tubings de instrumentação compressor"/>
    <d v="2019-09-03T13:15:00"/>
    <d v="2019-09-03T16:00:00"/>
    <d v="2019-09-02T16:30:00"/>
    <n v="2.7499999998835847"/>
    <n v="20.750000000058208"/>
    <s v="NÃO"/>
    <x v="0"/>
    <s v="NÃO"/>
    <s v="2-Falha de Material"/>
    <s v="2.4-Desgaste"/>
    <x v="8"/>
    <x v="12"/>
    <s v="9-Sob Demanda"/>
    <s v="3-Modificação"/>
    <n v="23.499999999941792"/>
  </r>
  <r>
    <n v="2019"/>
    <s v="Setembro"/>
    <s v="OM 2021039462 - C-3123701A - Correção de Suportação/Tubings das Tomadas de Impulso PITs – "/>
    <s v="NÃO"/>
    <s v="Corretiva planejada"/>
    <s v="PIT-31237907A / PIT-31237908A / PIT-31237910A / PIT-31237911A "/>
    <s v="Tubing"/>
    <s v="Reciclo"/>
    <x v="0"/>
    <s v="Miscelânea"/>
    <s v="Adequação de suportação de tubings de instrumentação compressor"/>
    <d v="2019-09-04T08:30:00"/>
    <d v="2019-09-04T16:30:00"/>
    <d v="2019-09-03T16:00:00"/>
    <n v="8.0000000000582077"/>
    <n v="16.5"/>
    <s v="NÃO"/>
    <x v="0"/>
    <s v="NÃO"/>
    <s v="2-Falha de Material"/>
    <s v="2.4-Desgaste"/>
    <x v="8"/>
    <x v="12"/>
    <s v="9-Sob Demanda"/>
    <s v="3-Modificação"/>
    <n v="24.500000000058208"/>
  </r>
  <r>
    <n v="2019"/>
    <s v="Setembro"/>
    <s v="OM 2020632259 C-3123701A  Reparo Lubrificador – PF: Suzuki (PFCEO)_x000a_Hoje conforme programação, foi realizada a remoção dos gotejadores para realização de limpeza e pintura em oficina. Atividade programada para atendimento a recomendação técnica da NEAC e da coord. De G. máquinas. TM Sérgio e João Katsu, efetuaram limpeza interna e externo nos gotejadores em oficina, deixando o equipamento pronto para pintura amanhã pela equipe de G&amp;E. Com a remoção deste equipamento do campo o compressor ficou indisponível, a previsão de recomposição é sábado dia 31/08 em função do tempo de cura da tinta.  _x000a_"/>
    <s v="NÃO"/>
    <s v="Corretiva planejada"/>
    <s v="C-3123701A"/>
    <s v="Lubrificador mecânico"/>
    <s v="Reciclo"/>
    <x v="0"/>
    <s v="Sistema de lubrificação"/>
    <s v="Limpeza e pintura de lubrificador mecânico do compressor"/>
    <d v="2019-09-20T08:00:00"/>
    <d v="2019-09-20T13:05:00"/>
    <d v="2019-09-04T16:30:00"/>
    <n v="5.0833333333139308"/>
    <n v="375.50000000005821"/>
    <s v="NÃO"/>
    <x v="0"/>
    <s v="NÃO"/>
    <s v="5-Falha Externa"/>
    <s v="5.1-Obstrução/Bloqueio/Entupimento"/>
    <x v="2"/>
    <x v="1"/>
    <s v="4-Monitoramento Periódico da Condição"/>
    <s v="2-Reparo"/>
    <n v="380.58333333337214"/>
  </r>
  <r>
    <n v="2019"/>
    <s v="Setembro"/>
    <s v="OM 2021613249 - M-C-3123701B – Inspeção em caixas Junção RTDs – PF: Suzuki_x000a_Dando continuidade na implementação da lógica de votação dos RTD's conforme SGM G&amp;E/UO-AGN/APSP/MI 2019/0035, foi realizada com sucesso a identificação dos cabos dos RTD's e dos sensores de temperatura dos mancais do motor os quais não haviam identificação para a realização da atividade. Porém não foi possível a equipe identificar quais dos sensores dos RTD's estão ativos e quais são os reservas, com isso foi implementada a lógica de votação nos 6 sensores dos RTD's de forma a eliminar o TRIP da máquina por falha nos mesmos. Agora a equipe da elétrica ficou de entrar em contato com o fabricante do motor (WEG) para identificar quais os RTD's que estão ativos, conseguindo esta informação será realizado somente a identificação das fases no relé SEL. A priori demanda concluída e compressor liberado para operação. _x000a_25/09 - Após realizarmos na semana passada a identificação correta dos cabos dos RTDs do C-3123701B, hoje equipe atuou de forma programada no relé implementando a lógica de votação para o trip dos RTDs. Atividade concluída para este compressor._x000a_"/>
    <s v="NÃO"/>
    <s v="Corretiva planejada"/>
    <s v="M-C-3123701B"/>
    <s v="RTD"/>
    <s v="Reciclo"/>
    <x v="18"/>
    <s v="Sistema de partida"/>
    <s v="Implementação de lógica de votação nos 6 sensores dos RTD's de forma a eliminar o TRIP da máquina por falha nos mesmos."/>
    <d v="2019-09-19T08:00:00"/>
    <d v="2019-09-19T18:37:00"/>
    <d v="2019-08-26T17:00:00"/>
    <n v="10.616666666523088"/>
    <n v="567"/>
    <s v="NÃO"/>
    <x v="0"/>
    <s v="NÃO"/>
    <s v="3-Falha na Instrumentação"/>
    <s v="3.3- Sinal/Indicação/Alarme falso"/>
    <x v="12"/>
    <x v="31"/>
    <s v="8-Manutenção Corretiva"/>
    <s v="4-Ajuste"/>
    <n v="577.61666666652309"/>
  </r>
  <r>
    <n v="2019"/>
    <s v="Setembro"/>
    <s v="OM 2021613249 - M-C-3123701B – Inspeção em caixas Junção RTDs – PF: Suzuki_x000a_Dando continuidade na implementação da lógica de votação dos RTD's conforme SGM G&amp;E/UO-AGN/APSP/MI 2019/0035, foi realizada com sucesso a identificação dos cabos dos RTD's e dos sensores de temperatura dos mancais do motor os quais não haviam identificação para a realização da atividade. Porém não foi possível a equipe identificar quais dos sensores dos RTD's estão ativos e quais são os reservas, com isso foi implementada a lógica de votação nos 6 sensores dos RTD's de forma a eliminar o TRIP da máquina por falha nos mesmos. Agora a equipe da elétrica ficou de entrar em contato com o fabricante do motor (WEG) para identificar quais os RTD's que estão ativos, conseguindo esta informação será realizado somente a identificação das fases no relé SEL. A priori demanda concluída e compressor liberado para operação. _x000a_25/09 - Após realizarmos na semana passada a identificação correta dos cabos dos RTDs do C-3123701B, hoje equipe atuou de forma programada no relé implementando a lógica de votação para o trip dos RTDs. Atividade concluída para este compressor._x000a_"/>
    <s v="NÃO"/>
    <s v="Corretiva planejada"/>
    <s v="M-C-3123701B"/>
    <s v="RTD"/>
    <s v="Reciclo"/>
    <x v="18"/>
    <s v="Sistema de partida"/>
    <s v="Implementação de lógica de votação nos 6 sensores dos RTD's de forma a eliminar o TRIP da máquina por falha nos mesmos."/>
    <d v="2019-09-25T13:00:00"/>
    <d v="2019-09-25T15:00:00"/>
    <d v="2019-09-19T18:37:00"/>
    <n v="2.0000000000582077"/>
    <n v="138.3833333333605"/>
    <s v="NÃO"/>
    <x v="0"/>
    <s v="NÃO"/>
    <s v="3-Falha na Instrumentação"/>
    <s v="3.3- Sinal/Indicação/Alarme falso"/>
    <x v="12"/>
    <x v="31"/>
    <s v="8-Manutenção Corretiva"/>
    <s v="4-Ajuste"/>
    <n v="140.3833333334187"/>
  </r>
  <r>
    <n v="2019"/>
    <s v="Setembro"/>
    <s v="PERDA DE FUNÇÃO – TRIP por desligamento indevido do compressor pelo operador da área"/>
    <s v="NÃO"/>
    <s v="Corretiva"/>
    <s v="C-123701-B"/>
    <s v="Não se aplica"/>
    <s v="Reciclo"/>
    <x v="7"/>
    <m/>
    <s v="Repartida"/>
    <d v="2019-09-08T20:51:00"/>
    <d v="2019-09-08T21:04:00"/>
    <d v="2019-08-08T08:00:00"/>
    <n v="0.21666666667442769"/>
    <n v="756.84999999997672"/>
    <s v="SIM"/>
    <x v="1"/>
    <s v="NÃO"/>
    <s v="5-Falha Externa"/>
    <s v="5.3-Influências Externas diversas"/>
    <x v="2"/>
    <x v="25"/>
    <s v="6-Interferência na Produção"/>
    <s v="8-Teste"/>
    <n v="757.06666666665114"/>
  </r>
  <r>
    <n v="2019"/>
    <s v="Setembro"/>
    <s v="PERDA DE FUNÇÃO – TRIP por nível alto V-3123705"/>
    <s v="NÃO"/>
    <s v="Corretiva"/>
    <s v="V-3123705"/>
    <s v="Não se aplica"/>
    <s v="Reciclo"/>
    <x v="11"/>
    <s v="Miscelânea"/>
    <s v="Repartida do equipamento"/>
    <d v="2019-09-19T15:05:00"/>
    <d v="2019-09-19T16:46:00"/>
    <d v="2018-06-08T19:00:00"/>
    <n v="1.683333333407063"/>
    <n v="11228.083333333314"/>
    <s v="SIM"/>
    <x v="1"/>
    <s v="NÃO"/>
    <s v="5-Falha Externa"/>
    <s v="5.3-Influências Externas diversas"/>
    <x v="2"/>
    <x v="25"/>
    <s v="6-Interferência na Produção"/>
    <s v="8-Teste"/>
    <n v="11229.766666666721"/>
  </r>
  <r>
    <n v="2019"/>
    <s v="Setembro"/>
    <s v="SOB DEMANDA – TRIP C-3123701C por baixa pressão de sucção"/>
    <s v="NÃO"/>
    <s v="Corretiva"/>
    <s v="Não se aplica"/>
    <s v="Não se aplica"/>
    <s v="Reciclo"/>
    <x v="11"/>
    <s v="Miscelânea"/>
    <s v="Repartida do equipamento"/>
    <d v="2019-09-19T17:04:00"/>
    <d v="2019-09-19T17:30:00"/>
    <d v="2019-09-19T16:46:00"/>
    <n v="0.43333333334885538"/>
    <n v="0.29999999993015081"/>
    <s v="SIM"/>
    <x v="1"/>
    <s v="NÃO"/>
    <s v="5-Falha Externa"/>
    <s v="5.3-Influências Externas diversas"/>
    <x v="2"/>
    <x v="25"/>
    <s v="9-Sob Demanda"/>
    <s v="8-Teste"/>
    <n v="0.73333333327900618"/>
  </r>
  <r>
    <n v="2019"/>
    <s v="Setembro"/>
    <s v="PERDA DE FUNÇÃO – TRIP pressão alta descarga processo 1"/>
    <s v="NÃO"/>
    <s v="Corretiva"/>
    <s v="Não se aplica"/>
    <s v="Não se aplica"/>
    <s v="Reciclo"/>
    <x v="7"/>
    <s v="Miscelânea"/>
    <s v="Repartida do equipamento"/>
    <d v="2019-09-27T14:42:00"/>
    <d v="2019-09-27T17:53:00"/>
    <d v="2019-09-08T21:04:00"/>
    <n v="3.1833333332324401"/>
    <n v="449.6333333333605"/>
    <s v="SIM"/>
    <x v="1"/>
    <s v="NÃO"/>
    <s v="5-Falha Externa"/>
    <s v="5.3-Influências Externas diversas"/>
    <x v="2"/>
    <x v="25"/>
    <s v="9-Sob Demanda"/>
    <s v="8-Teste"/>
    <n v="452.81666666659294"/>
  </r>
  <r>
    <n v="2019"/>
    <s v="Setembro"/>
    <s v="PN-B-540001C Diagnosticar/corrigir falha "/>
    <s v="NÃO"/>
    <s v="Intervenção por condição"/>
    <s v="PN-B-540001C "/>
    <s v="saída digital do carregador de baterias"/>
    <s v="Bombas"/>
    <x v="39"/>
    <s v="Painel elétrico"/>
    <s v="foram medidos os níveis de tensão nos dois bancos de baterias e ambos estão OK. As indicações de tensão de carga na tela da IHM estão todas sem anormalidades. Equipamento liberado para operação sem restrições"/>
    <d v="2019-09-01T08:00:00"/>
    <d v="2019-09-27T15:00:00"/>
    <d v="2019-07-17T19:00:00"/>
    <n v="630.99999999994179"/>
    <n v="1093.0000000001164"/>
    <s v="NÃO"/>
    <x v="0"/>
    <s v="NÃO"/>
    <s v="4-Falha Elétrica"/>
    <s v="4.0-Geral"/>
    <x v="2"/>
    <x v="2"/>
    <s v="8-Manutenção Corretiva"/>
    <s v="6-Verificação"/>
    <n v="1724.0000000000582"/>
  </r>
  <r>
    <n v="2019"/>
    <s v="Setembro"/>
    <s v="M-VE-P-2123713-6 Substituir Rolamentos "/>
    <s v="NÃO"/>
    <s v="Intervenção por condição"/>
    <s v="M-VE-P-2123713-6 "/>
    <s v="rolamentos"/>
    <s v="Bombas"/>
    <x v="91"/>
    <s v="Ventilador"/>
    <s v="Substituição dos rolamentos"/>
    <d v="2019-08-30T08:00:00"/>
    <d v="2019-09-02T13:30:00"/>
    <m/>
    <n v="77.499999999941792"/>
    <n v="1048976"/>
    <s v="NÃO"/>
    <x v="0"/>
    <s v="NÃO"/>
    <s v="1-Falha Mecânica"/>
    <s v="1.2-Vibração"/>
    <x v="2"/>
    <x v="1"/>
    <s v="4-Monitoramento Periódico da Condição"/>
    <s v="1-Substituição"/>
    <n v="1049053.5"/>
  </r>
  <r>
    <n v="2019"/>
    <s v="Setembro"/>
    <s v="B-513203 - Falha na partida"/>
    <s v="sim"/>
    <s v="Corretiva"/>
    <s v="Inversor de frequencia"/>
    <m/>
    <s v="Bombas"/>
    <x v="53"/>
    <s v="Bombas"/>
    <s v="Autorizada a PT imediata para verificação e correção da falha onde não foi encontrada nenhuma anormalidade no inversor e também verificado se havia botoeira de emergência atuada em campo, que de primeiro momento não foi confirmado."/>
    <d v="2019-09-04T13:00:00"/>
    <d v="2019-09-04T17:00:00"/>
    <d v="2019-03-18T17:00:00"/>
    <n v="4.0000000001164153"/>
    <n v="4075.9999999998836"/>
    <s v="SIM"/>
    <x v="0"/>
    <s v="NÃO"/>
    <s v="4-Falha Elétrica"/>
    <s v="4.0-Geral"/>
    <x v="2"/>
    <x v="32"/>
    <s v="2-Teste Funcional"/>
    <s v="8-Teste"/>
    <n v="4080"/>
  </r>
  <r>
    <n v="2019"/>
    <s v="Setembro"/>
    <s v="XV-2621302B Corrigir Falha - Montagem de andaime "/>
    <s v="NÃO"/>
    <s v="Corretiva"/>
    <s v="XV-2621302B "/>
    <m/>
    <s v="Bombas"/>
    <x v="45"/>
    <s v="Bombas"/>
    <s v="Conforme programado e prioridade solicitada foi realizada montagem do patamar de acesso e negociada a intervenção na XV-302B para amanhã devido o consumo elevado do fluído de selagem da bomba B-2621301A LA."/>
    <d v="2019-09-05T08:00:00"/>
    <d v="2019-09-09T17:00:00"/>
    <d v="2018-12-12T08:00:00"/>
    <n v="105"/>
    <n v="6408"/>
    <s v="NÃO"/>
    <x v="0"/>
    <s v="NÃO"/>
    <s v="4-Falha Elétrica"/>
    <s v="4.0-Geral"/>
    <x v="1"/>
    <x v="30"/>
    <s v="8-Manutenção Corretiva"/>
    <s v="7-Serviço"/>
    <n v="6513"/>
  </r>
  <r>
    <n v="2019"/>
    <s v="Setembro"/>
    <s v="VE-P-123113B Substituir Correia "/>
    <s v="NÃO"/>
    <s v="Corretiva"/>
    <s v="VE-P-123113B "/>
    <s v="correia"/>
    <s v="Bombas"/>
    <x v="69"/>
    <s v="Ventilador"/>
    <s v="Realizada a remoção da grade de proteção.  Conferido o alinhamento das polias e constatado que as mesmas se encontram alinhadas.  Instalada a nova correia e tensionada conforme especifico para o equipamento.  Reinstalada grade de proteção, realizado o teste e entregue para operação."/>
    <d v="2019-09-10T08:00:00"/>
    <d v="2019-09-12T17:00:00"/>
    <d v="2018-12-24T17:00:00"/>
    <n v="57"/>
    <n v="6231"/>
    <s v="SIM"/>
    <x v="1"/>
    <s v="NÃO"/>
    <s v="1-Falha Mecânica"/>
    <s v="2.5-Fratura/Quebra"/>
    <x v="1"/>
    <x v="1"/>
    <s v="8-Manutenção Corretiva"/>
    <s v="1-Substituição"/>
    <n v="6288"/>
  </r>
  <r>
    <n v="2019"/>
    <s v="Setembro"/>
    <s v="B-513201B SUBSTITUIR SELO MECÂNICO "/>
    <s v="sim"/>
    <s v="Intervenção por condição"/>
    <s v="B-513201B "/>
    <s v="selo mecânico"/>
    <s v="Bombas"/>
    <x v="92"/>
    <s v="Bombas"/>
    <s v="Realizada troca do selo até 20/09. Pendente o desraquetemento, previsto repartida da Bomba em 11/10"/>
    <d v="2019-09-11T08:00:00"/>
    <d v="2019-09-30T23:59:00"/>
    <d v="2016-04-04T15:00:00"/>
    <n v="471.9833333332208"/>
    <n v="30113.000000000058"/>
    <s v="NÃO"/>
    <x v="0"/>
    <s v="NÃO"/>
    <s v="1-Falha Mecânica"/>
    <s v="1.1-Vazamento"/>
    <x v="2"/>
    <x v="20"/>
    <s v="4-Monitoramento Periódico da Condição"/>
    <s v="1-Substituição"/>
    <n v="30584.983333333279"/>
  </r>
  <r>
    <n v="2019"/>
    <s v="Setembro"/>
    <s v="M-B-1621301B  - Falha em partir"/>
    <s v="sim"/>
    <s v="Corretiva"/>
    <s v="VE-1165A"/>
    <s v="Bently Nevada"/>
    <s v="Bombas"/>
    <x v="38"/>
    <s v="Bombas"/>
    <s v="No delineamento na SE-1230 foi constatado no compartimento que a Chave seccionadora do Relé está em posição de TRIP, não aceitando o comando de RESET. Após analise do Eng. Bruno foi constatado que o problema esta em campo, possívelmente no Painel do Bently Nevada.Foi identificado um bit travado em modo de manutenção, provavelmente em processo de scan da lógica. Como o CCM está na linha da lógica do modo de manutenção, este acabou inibido. Realizado então o reset (toggle bit), removendo o bit travado. CCT realizou o reset geral e confirmou que a falha também saiu no disjuntor da subestação. Equipamento disponível"/>
    <d v="2019-09-11T08:00:00"/>
    <d v="2019-09-11T14:00:00"/>
    <d v="2018-08-30T17:00:00"/>
    <n v="6"/>
    <n v="9039"/>
    <s v="SIM"/>
    <x v="0"/>
    <s v="NÃO"/>
    <s v="Em análise"/>
    <s v="3.3- Sinal/Indicação/Alarme falso"/>
    <x v="1"/>
    <x v="2"/>
    <s v="8-Manutenção Corretiva"/>
    <s v="8-Teste"/>
    <n v="9045"/>
  </r>
  <r>
    <n v="2019"/>
    <s v="Setembro"/>
    <s v="FIT-2621310 Oscilação de vazão"/>
    <s v="NÃO"/>
    <s v="Corretiva"/>
    <s v="FIT-2621310"/>
    <s v="medidor de vazão"/>
    <s v="Bombas"/>
    <x v="16"/>
    <s v="Controle e monitoramento"/>
    <s v="Acionado a manutenção por volta das 16h20 com informação da OP de que devido ao grandes oscilação na indicação FIT-2621310 vazão de saída do OCVAP II estava causando distúrbios no controle da UV´s, por conta disso foi decidido parar o bombeamento para intervenção imediata. Autorizada intervenção pelo gerente do ativo foi mobilizado as equipes de instrumentação e automação para corretiva em campo"/>
    <d v="2019-09-15T08:00:00"/>
    <d v="2019-09-19T15:00:00"/>
    <d v="2018-02-23T15:00:00"/>
    <n v="102.99999999994179"/>
    <n v="13649.000000000058"/>
    <s v="NÃO"/>
    <x v="1"/>
    <s v="NÃO"/>
    <s v="3-Falha na Instrumentação"/>
    <s v="3.4-Fora de ajuste"/>
    <x v="2"/>
    <x v="20"/>
    <s v="8-Manutenção Corretiva"/>
    <s v="4-Ajuste"/>
    <n v="13752"/>
  </r>
  <r>
    <n v="2019"/>
    <s v="Setembro"/>
    <s v="P-2123113E Correia partida "/>
    <s v="NÃO"/>
    <s v="Corretiva"/>
    <s v="P-2123113E "/>
    <s v="correia"/>
    <s v="Bombas"/>
    <x v="93"/>
    <s v="Bombas"/>
    <s v="Realizado a substituição da correia, alinhado o conjunto e liberado para operação."/>
    <d v="2019-09-18T12:00:00"/>
    <d v="2019-09-19T17:00:00"/>
    <d v="2019-08-20T12:00:00"/>
    <n v="29.000000000058208"/>
    <n v="696"/>
    <s v="SIM"/>
    <x v="0"/>
    <s v="NÃO"/>
    <s v="1-Falha Mecânica"/>
    <s v="2.5-Fratura/Quebra"/>
    <x v="2"/>
    <x v="18"/>
    <s v="8-Manutenção Corretiva"/>
    <s v="1-Substituição"/>
    <n v="725.00000000005821"/>
  </r>
  <r>
    <n v="2019"/>
    <s v="Setembro"/>
    <s v="M-B-511201B - SUBSTITUIR ROLAMENTO DO MOTOR"/>
    <s v="NÃO"/>
    <s v="Intervenção por condição"/>
    <s v="M-B-511201B "/>
    <s v="rolamentos"/>
    <s v="Bombas"/>
    <x v="81"/>
    <s v="Bombas"/>
    <s v="Realizada a medição de resistência do motor e a substituição dos rolamentos em bancada."/>
    <d v="2019-09-21T08:00:00"/>
    <d v="2019-09-24T17:00:00"/>
    <d v="2016-12-29T08:00:00"/>
    <n v="81"/>
    <n v="23904"/>
    <s v="SIM"/>
    <x v="0"/>
    <s v="NÃO"/>
    <s v="Manutenção preventiva"/>
    <s v="1.2-Vibração"/>
    <x v="2"/>
    <x v="1"/>
    <s v="4-Monitoramento Periódico da Condição"/>
    <s v="1-Substituição"/>
    <n v="23985"/>
  </r>
  <r>
    <n v="2019"/>
    <s v="Setembro"/>
    <s v="B-541201A - Desarmando por sobre carga "/>
    <s v="NÃO"/>
    <s v="Corretiva"/>
    <s v="B-541201A "/>
    <s v="contatora caixa de ligação"/>
    <s v="Bombas"/>
    <x v="58"/>
    <s v="Bombas"/>
    <s v="Acionada a manutenção por volta das 09:50h com a informação de que a bomba B-541201A da cisterna estava em falha por sobrecarga, sendo que o motor da bomba B está em bancada para substituição dos rolamentos já realizados no final de semana. Diante do exposto foi liberada uma PT sem OM para o restabelecimento do abastecimento de água da unidade. Deslocada a equipe de Elétrica e Mecânica para avaliar a bomba em campo não sendo diagnosticado nenhuma anormalidade mecânica devido a bomba estar girando livre e leve manualmente. Equipe elétrica verificou a caixa ligação do motor sem anormalidade, verificado o painel na cisterna identificando uma contatora atuada, foi realizado reaperto dos componentes do painel não sendo encontrado anormalidades. Com isso foi realizado o reset da contatora e realizada a partida da bomba, verificada as correntes do motor onde também não apresentou anormalidades operando em 12A e nominal do motor é 18A. Realizado novos testes de partida e parada da bomba não apresentando anormalidades"/>
    <d v="2019-09-22T08:00:00"/>
    <d v="2019-09-22T17:00:00"/>
    <d v="2018-01-01T00:00:00"/>
    <n v="9"/>
    <n v="15104.000000000058"/>
    <s v="SIM"/>
    <x v="1"/>
    <s v="NÃO"/>
    <s v="4-Falha Elétrica"/>
    <s v="4.3-Sem energia/tensão"/>
    <x v="1"/>
    <x v="2"/>
    <s v="8-Manutenção Corretiva"/>
    <s v="8-Teste"/>
    <n v="15113.000000000058"/>
  </r>
  <r>
    <n v="2019"/>
    <s v="Setembro"/>
    <s v="OCVAP I - Alteração de lógica "/>
    <s v="NÃO"/>
    <s v="Corretiva planejada"/>
    <m/>
    <s v="logica"/>
    <s v="Bombas"/>
    <x v="3"/>
    <s v="Controle e monitoramento"/>
    <s v="OCVAP I - Alteração de lógica_x000a_Excluir os iniciadores de trip da OCVAP 1 após levantamento realizado pelo GT G&amp;E/UO-AGN/APSP 30/2019. Essa atividade deverá ser realizada somente após a conclusão da OM 2021527067 (levantamento dos iniciadores de trip da OCVAP 1) OCVAP I - Alteração de lógica._x000a_Realizada a lógica de primeiro evento da OCVAP I._x000a_Foi seguido o padrão da OCVAP II em que os eventos são mostrados na tela para facilitar análise._x000a__x000a_"/>
    <d v="2019-09-23T08:00:00"/>
    <d v="2019-09-24T17:00:00"/>
    <d v="2018-04-16T14:00:00"/>
    <n v="33"/>
    <n v="12594"/>
    <s v="NÃO"/>
    <x v="0"/>
    <s v="NÃO"/>
    <s v="Manutenção preventiva"/>
    <s v="Manutenção preventiva"/>
    <x v="0"/>
    <x v="24"/>
    <s v="10-Outros"/>
    <s v="4-Ajuste"/>
    <n v="12627"/>
  </r>
  <r>
    <n v="2019"/>
    <s v="Setembro"/>
    <s v="B-123101A Instalar flange cego para substituir Retentor do acoplamento "/>
    <s v="sim"/>
    <s v="Corretiva planejada"/>
    <s v="B-123101A"/>
    <s v="retentor"/>
    <s v="Bombas"/>
    <x v="42"/>
    <s v="Bombas"/>
    <s v="Realizado raqueteamento da bomba conforme previsto na programação. Amanhã mecânica irá atuar na substituição do retentor do terceiro stroke que está apresentando pequeno vazamento de óleo. Bomba permanecerá indisponível pelos próximos dias para realização também de atividade no redutor, prevista para o início da S-39."/>
    <d v="2019-09-24T09:00:00"/>
    <d v="2019-09-25T14:30:00"/>
    <d v="2019-08-21T17:00:00"/>
    <n v="29.499999999941792"/>
    <n v="807.99999999994179"/>
    <s v="NÃO"/>
    <x v="0"/>
    <s v="NÃO"/>
    <s v="1-Falha Mecânica"/>
    <s v="1.1-Vazamento"/>
    <x v="2"/>
    <x v="1"/>
    <s v="4-Monitoramento Periódico da Condição"/>
    <s v="1-Substituição"/>
    <n v="837.49999999988358"/>
  </r>
  <r>
    <n v="2019"/>
    <s v="Setembro"/>
    <s v="B-123101A Corrigir Vibração "/>
    <s v="sim"/>
    <s v="Corretiva planejada"/>
    <s v="B-123101A"/>
    <m/>
    <s v="Bombas"/>
    <x v="42"/>
    <s v="Bombas"/>
    <s v="Durante a verificação da folga das engrenagens, identificou-se que a porca que trava a engrenagem superior do redutor estava solta, onde a mesma foi triturada pelo mecanismo. Para que o equipamento não ficasse indisponível, foi retirado um redutor que estava no estoque para a remoção da porca e instalação do redutor na área. Mesmo com a substituição desta, verificou-se um folga ainda de 4,7 mm, onde será necessária a substituição do redutor. "/>
    <d v="2019-09-27T09:00:00"/>
    <d v="2019-09-27T17:00:00"/>
    <d v="2019-08-21T17:00:00"/>
    <n v="6.5000000000582077"/>
    <n v="879.99999999994179"/>
    <s v="NÃO"/>
    <x v="0"/>
    <s v="NÃO"/>
    <s v="1-Falha Mecânica"/>
    <s v="1.2-Vibração"/>
    <x v="2"/>
    <x v="1"/>
    <s v="4-Monitoramento Periódico da Condição"/>
    <s v="2-Reparo"/>
    <n v="886.5"/>
  </r>
  <r>
    <n v="2019"/>
    <s v="Outubro"/>
    <s v="2017114158 - GE-513201A - Substituir sensor de vibração _x000a_07/10 - Somente no período da tarde de hoje foi possível iniciar as atividades principais no TG-A, após problemas com o LIBRA aplicado. Atividade caminhou bem, considerando o atraso que tivemos, e até o final do turno do dia já haviam sido removidos a proteção do acoplamento, a primeira tampa com os sensores, as tubulações e realizado quebra do torque de todos os parafusos da segunda tampa. O turno da noite dará continuidade na remoção das tampas e sensores utilizando a equipe de movimentação de carga até 1h, conforme acordado. Se tudo correr bem e os parafusos das últimas tampas saírem com facilidade, esperamos que até a manhã todas ja estejam fora. Amanhã cedo, será consultado no procedimento de passeio da gearbox, quantas tampas precisam estar removidas para realizar a atividade do passeio, para conhecermos o que é possível adiantar até quarta-feira._x000a_08/10 - Hoje pela manhã, TMs que continuaram a atividade no turno da noite nos informaram que foi possível realizar a remoção de todas as tampas, exceto o saque da última, até o horário acordado com a equipe de movimentação de cargas, 01h00. Atividade prosseguiu com a retirada da última tampa através de talha,  conforme já havíamos previsto inicialmente. Equipe de instrumentação também participou removendo e identificando todos os sensores. Já no turno do dia, prosseguimos com a mecânica no desacoplamento da PT com a Gearbox. Foi realizada também uma limpeza na região da PT e iniciada limpeza das tampas para futura recolocação. Após o desacoplamento, TM Brazil mediu o espaçamento entre os eixos, encontrando valor de 5mm. Para o turno da noite, TMs irão começar a verificar a forma de realizar o passeio, para auxiliar a Siemens no dia de amanhã. Na frente de instrumentação, foi realizada verificação da isolação dos cabos dos sensores da PT, onde não se encontrou anormalidades. Deixados os sensores desconectados no rearranjo da casota dos TG’s. Retirada a reserva dos sensores de velocidade 3090A (99PT1 e 99PT2), NM 10.451.439, e constatado que os sensores novos são 44 mm mais curtos que os instalados na máquina, cujo part number é 3090A35. Consultando a documentação do equipamento (component list), verificado que o part number original dos sensores 99PT1 e 99PT2 é o 3090A. Após alguma análise, equipe concluiu que é possível compensar essa diferença de comprimento no ajuste de inserção; porém é necessário realizar a instalação para confirmar tal afirmação. _x000a_09/10 - Ajustada a barraca de lona para a proteção contra o tempo e os pau de carga, conforme previa a programação. Realizado então, com sucesso, o passeio axial da PT com a Gearbox pela equipe de TMs  Mecânica, com o apoio da equipe da Siemens. Em paralelo foi realizada a limpeza das tampas para reinstalação. Também foi concluído no dia de hoje o ajuste nos sensores axiais da PT, o ajuste no set point e habilitação da votação pelas equipes de instrumentação e automação. Tudo está correndo conforme o previsto. Para o turno da noite, iremos começar a reinstalar as tampas. Será reinstalada a primeira do coupling guard, em conjunto com os 6 primeiros sensores e decidimos por não utilizar o caminhão munck nesta tarefa pois não há necessidade de fato (esta tampa foi retirada com uso de talhas). O objetivo é que amanhã cedo já estejamos prontos para realizar toda a movimentação de tampas que depende de caminhão munck para finalizar a montagem de tampas e sensores no turno do dia, trazendo maior segurança para os executantes e equipe de movimentação de cargas. Correndo tudo bem, a finalização de toda a tarefa com o passeio da Gearbox (mais simples que o da PT, segundo a Siemens) acontecerá na sexta, conforme planejado._x000a_10/10 - Hoje recebemos a notícia do pessoal que trabalhou no turno da noite de que não foi possível realizar a montagem da primeira tampa. Houve dificuldade também com o torqueamento para acoplar o eixo da PT. Equipe de instrumentação atuou finalizando a montagem dos sensores que eram possíveis, antes da instalação da primeira tampa. Assim, começamos o dia de hoje com um pouco de atraso inesperado, no entanto, tivemos bom andamento para recuperar o tempo pertido. Na frente de instrumentação, foi realizada a instalação dos sensores 99PT3 e 99PT4, e seus respectivos acessórios. Realizada recuperação das conexões de 03 flexíveis de inox que encontravam-se danificados. Realizada a instalação de acessórios e interligação de cabos dos sensores 39PTA e 39PTNEX. A mecânica conseguiu montar todas as tampas dos sensores da PT, ficando pendente para o turno da noite apenas a montagem da tampa de proteção do acoplamento. Houve porém um contratempo com nossos torquímetros. Segundo a Siemens, o torque nos parafusos do acoplamento deve ser 460 N.m, mas nenhum torquímetro da ferramentaria que atendesse a este torque tem tamanho suficiente para viabilizar o aperto, já que o espaço é muito restrito. Equipe ainda tentou utilizar um torquímetro menor com dispositivo extensor, mas sem sucesso. Assim, o conjunto foi torqueado com 320 N.m, que foi o máximo que conseguimos com as ferramentas disponíveis. Em consenso com os TMs mecânica no final do dia, decidimos por deixar desta forma. Caso seja necessário mesmo chegar em 460 N.m, não é tão complicado de remover a tampa do acoplamento. Assim, para o turno da noite ficará a montagem desta tampa, tubulações, flexíveis dos sensores e dos últimos sensores de velocidade. Verificamos também já com a equipe da noite, que não havia sido feita reserva na OM de juntas para substituição dos flanges da tubulação de gás. Realizada então a reserva 76387101/8 de de 3 UND do NM 10.231.483 - Junt.circ.p/flang. FR esp. 2&quot; 150# para substituição. Não encontrado no SAP junta de 4&quot; 150#. Reaproveitaremos a antiga que está em bom estado. Ainda no início da noite foi necessário emitir nova PT, específica para a Instrumentação, pois a PT que os TMs receberam em mãos não contemplava os riscos corretos da atividade que iriam realizar. Foi emitida PT para operação errada na OM. Superando todos este obstáculos, esperamos concluir todas as frentes de montagem das tampas e instrumentos esta noite para estarmos prontos para o passeio da Gearbox amanhã cedo._x000a_11/10 - No turno desta noite, foi realizada pela equipe de instrumentação a reinstalação dos cabos de extensão e acessórios dos sensores 39PTNEY, 39PTB, 39PTDEX e 39PTDEY. Realizada a reinstalação e ajuste dos sensores de velocidade  99PT1 e 99PT2. Reinstalado acelerômetro 39PTC e feita a reorganização dos eletrodutos flexíveis. Realizada também nova medição dos sensores após a instalação das tampas. Na frente de mecânica, foi finalizada a montagem de todas as tampas e tubulações de gás, exceto do vent. Ao longo do dia, foi finalizada a montagem desta tampa e realizado com sucesso o passeio da Gearbox, pelas equipes de mecânica e instrumentação, utilizando procedimento da Siemens com relógios comparadores e encontrando um valor de 0,78mm. No entanto, ao levantar a curva dos sensores axiais do eixo de baixa (Gearbox - 39GBLA1 e 39GBLA2), o sensor LA1 reprovou, sendo necessária sua troca. Em consulta ao SAP encontramos 06 unidades desse sensor em estoque (P/N. 330105-02-12-05-02-05), NM 10.205.111. Realizada então a reserva 76387101/9 de duas unidades do sensor, já próximo ao final do turno do dia. Material foi retirado do estoque e os mesmos encontram-se na instrumentação para levantamento de curvas e instalação no turno da noite. Ao longo do dia de hoje também foi realizado pela equipe de instrumentação a identificação de cabos e reaperto de bornes da CJE-5132017, além da aplicação do check list final das atividades de instrumentação, estando tudo nos conformes. Ao longo do dia, com relação ou torque abaixo do adequado que foi aplicado, foi definido por deixarmos desta forma, mas será tratada a compra de forma emergencial (ZFRT ou fundo rotativo) de um torquímetro adequado para esta aplicação, já especificado pelo Sup. Aoki. Quando chegar, aplicamos o torque correto. Após este contratempo com o sensor da gearbox, não foi possível finalizar a entrega do TG-A no final do dia de hoje, mas adiantaremos com a equipe de instrumentação no turno da noite e finalizaremos amanhã também com o apoio da mecânica o fechamento da Gearbox._x000a_12/10 - Hoje no turno da noite, equipe de instrumentação realizou a instalação dos sensores de posição novos da Gearbox em suas respectivas conexões e realizou o levantamento da curva em campo, estando os dois em conformidade segundo planilhas de cálculo. Deixado os sensores no local (desconectados) aguardando o apoio da mecânica no turno do dia para ajuste do gap em conjunto. Durante o dia, foi realizado ajuste após a mecânica posicionar o eixo L no centro, ficando o sensor 39GBLA1 com -10,00 V e o sensor 39GBLA2 com -10, 00V (Referência:  XVM04, bornes 10 e 11, e 14 e 15). Após todos os ajustes de deslocamento do eixo para testes, o sensor LA1 ficou indicando 0,03mm e o LA2 com 0,04mm. Finalizada esta etapa, a tampa da Gearbox foi fechada. Atividade foi concluída, só não foi aplicado o checklist da mecânica pois iremos aguardar a conclusão da tarefa de amanhã nos combustores para aplicar o checklist uma vez só. TG foi entregue para a OP como disponível ao final do dia e aguarda o teste previsto para terça-feira. Parabenizamos toda a equipe envolvida nesta tarefa que teve andamento muito bom!"/>
    <s v="NÃO"/>
    <s v="Corretiva planejada"/>
    <s v="Não se aplica"/>
    <s v="Sensores de vibração radial"/>
    <s v="TGs"/>
    <x v="17"/>
    <s v="Controle e monitoramento"/>
    <s v="Substituição de todos os sensores de vibração, deslocamento e velocidade associados ao eixo da PT"/>
    <d v="2019-10-07T08:00:00"/>
    <d v="2019-10-12T19:00:00"/>
    <d v="2019-09-16T19:00:00"/>
    <n v="130.99999999988358"/>
    <n v="493.00000000011642"/>
    <s v="NÃO"/>
    <x v="0"/>
    <s v="NÃO"/>
    <s v="2-Falha de Material"/>
    <s v="2.4-Desgaste"/>
    <x v="2"/>
    <x v="3"/>
    <s v="5-Monitoramento Contínuo da Condição"/>
    <s v="1-Substituição"/>
    <n v="624"/>
  </r>
  <r>
    <n v="2019"/>
    <s v="Outubro"/>
    <s v="2017114158 GE-513201A Aplicação de torque acoplamento Gear Box/PT_x000a_Hoje tivemos bastante atraso para iniciarmos essa atividade em campo em função de condição insegura do local, devido à necessidade de trabalhar sobre tubulação. Durante a reavaliação do cenário com multidisciplinar em campo SMS/OP/MI não encontramos nenhuma medida mitigadora para que pudesse ser feita sem impactar na realização da atividade. Dessa forma, foi realizada revisão na AR junto ao PLOPE prevendo esse risco e elevado no nível da PT para vermelha para autorização do gerente do ativo. Superado essa etapa, foi removida as tampas de proteção do acoplamento, realizado torqueamento com valor recomendado pelo fabricante 480Nm, substituído o anel de vedação da tampa. Durante o torque do segundo parafuso a chave entortou, por conta disso, foi necessário a extensão da equipe da G&amp;E até as 18h00(Soldador+Caldeiraria) para reforçar o dispositivo, também foi estendido o apoio do caminhão munck até as 19h00. Atividade foi finalizada com sucesso por volta das 21h00. Solicitado a equipe da OP do turno para remover o libra, aplicar o check list e deixar a máquina pronta para partida assistida amanhã. Dado baixa na pendência no PFCEO e na PST do COTUR._x000a_16/10 - Durante aplicação do check list pela equipe da OP e MI para liberação de partida da máquina foi constatado a presença de óleo no interior do Hood. Com isso, foi acordado realização limpeza geral tanto no hood quanto na região da gear box pela equipe de limpeza industrial. Após a limpeza foi realizado inspeção geral pelo TM Brazil em busca de possíveis pontos de vazamento, foram colocados em operação as bombas de óleo mineral e sintético e acompanhado, não foi identificado anormalidades significativas. Foi aberta a porta de visita lateral da máquina para verificar região abaixo da PT, o local está bem limpo e seco. A máquina partiu de primeira por volta das 15h20 transferindo carga com o TG-B, passou para PREMIX as 17h00. Em seguida o TG-B foi parado e deixado disponível para realização das atividades programadas a partir de amanhã. Equipamento segue operando sem anormalidades."/>
    <s v="NÃO"/>
    <s v="Corretiva planejada"/>
    <s v="Não se aplica"/>
    <s v="Acoplamento da PT"/>
    <s v="TGs"/>
    <x v="17"/>
    <s v="Turbina de potência_x000a_Turbina de alta (HP)"/>
    <s v="Fabricado adaptador e realizado o torque do acomplemento conforme recomendado."/>
    <d v="2019-10-15T08:00:00"/>
    <d v="2019-10-15T21:00:00"/>
    <d v="2019-10-12T19:00:00"/>
    <n v="12.999999999941792"/>
    <n v="61.000000000116415"/>
    <s v="NÃO"/>
    <x v="0"/>
    <s v="NÃO"/>
    <s v="1-Falha Mecânica"/>
    <s v="1.3-Folga/Alinhamento"/>
    <x v="2"/>
    <x v="0"/>
    <s v="10-Outros"/>
    <s v="4-Ajuste"/>
    <n v="74.000000000058208"/>
  </r>
  <r>
    <n v="2019"/>
    <s v="Outubro"/>
    <s v="OI 2021955432 - C-123101D - Instrumentos em falha – PF: Caleiras_x000a_Informado pelo Cotur durante o redia 1, que não foi possível realizar a pressurização do compressor para secagem após a finalização da campanha de NR-13, devido 9 instrumentos estarem em falha. Autorizada a emissão de PT imediata para verificação e correção da falha, após análise de pelo TM Danilo da automação, foi identificado a existência de barreiras intrínsecas queimadas. Designado o TM Bretas para apoio onde realizou a substituição de 3 barreiras intrínsecas e 1 fusível do cartão analógico normalizando a indicação de todos os instrumentos. Liberado o compressor para operação e iniciada a pressurização do conjunto._x000a_"/>
    <s v="NÃO"/>
    <s v="Intervenção por condição"/>
    <s v="PN-C-123101D"/>
    <s v="barreira intrinseca"/>
    <s v="Vendas"/>
    <x v="5"/>
    <s v="Controle e monitoração"/>
    <s v="Substituição da barreira intrínseca"/>
    <d v="2019-10-03T08:00:00"/>
    <d v="2019-10-03T17:00:00"/>
    <d v="2019-09-22T14:51:00"/>
    <n v="9"/>
    <n v="257.15000000002328"/>
    <s v="SIM"/>
    <x v="0"/>
    <s v="NÃO"/>
    <s v="3-Falha na Instrumentação"/>
    <s v="3.1-Falha de Controle"/>
    <x v="2"/>
    <x v="1"/>
    <s v="9-Sob Demanda"/>
    <s v="1-Substituição"/>
    <n v="266.15000000002328"/>
  </r>
  <r>
    <n v="2019"/>
    <s v="Outubro"/>
    <s v="OI 2022117578 - C-123101E Trip devido falha elétrica – PF: Caleiras_x000a_Hoje logo pela manhã fomos acionados por COTUR Medeiros com o relato de queda do Venda E por volta das 03h00 com a única informação na IHM de: &quot;Falha 52 - Falha Elétrica&quot;. Foi colocado o venda C para operar. Destinados TMs Squinca, Pedro e Marcelinho para avaliação e aberta esta OM para apontamento da análise. Foi analisada a sequência de eventos e a oscilografia e identificado que o comando de abertura foi proveniente de comando desliga campo, visto que o bit remoto RMB3A desatuou acionando SV07. Não foi possível verificar o histórico de eventos no CLP pois o mesmo está desabilitado para esta máquina em específico, pois falta uma atualização do SQL que ainda não foi feita pois a máquina estava operando há muito tempo. Esta atualização está sendo realizada nas máquinas que estão paradas, por oportunidade. Outro agravante foi em relação que a IHM já estava resetada quando a equipe chegou ao local para identificar a falha. Conversado com COTUR André para saber se alguma informação teria sido passada pela equipe da noite que pudesse auxiliar na análise, mas nada de novidade foi informado. Assim, não conseguimos prosseguir na análise. Iremos aguardar até segunda-feira para verificar se a Engenharia pode contribuir de alguma forma com a avaliação e também esclarecer com Sup. Edinilson como está o andamento da atualização do SQL para todas as máquinas. Também levantaremos a OM específica para realizar a atividade no venda E. Máquina está disponível._x000a_"/>
    <s v="sim"/>
    <s v="Corretiva"/>
    <s v="PN-C-123101E"/>
    <s v="PN-C-123101E"/>
    <s v="Vendas"/>
    <x v="14"/>
    <s v="Controle e monitoração"/>
    <s v="REAPERTO DE CONEXÕES"/>
    <d v="2019-10-26T03:00:00"/>
    <d v="2019-10-28T17:00:00"/>
    <d v="2019-06-16T15:50:00"/>
    <n v="62.000000000058208"/>
    <n v="3155.1666666667443"/>
    <s v="SIM"/>
    <x v="1"/>
    <s v="NÃO"/>
    <s v="4-Falha Elétrica"/>
    <s v="4.2-Circuito aberto"/>
    <x v="2"/>
    <x v="0"/>
    <s v="6-Interferência na Produção"/>
    <s v="2-Reparo"/>
    <n v="3217.1666666668025"/>
  </r>
  <r>
    <n v="2019"/>
    <s v="Outubro"/>
    <s v="OM 2021416075 - M-C-123101C - IMPLEMENTAR VOTAÇÃO RTD – PF: Caleiras_x000a_Dando continuidade ao SGM G&amp;E/UOAGN/APSP/MI 2019/0035, conforme programado foi realizada a implementação da lógica de votação no M-C-123101C._x000a_"/>
    <s v="NÃO"/>
    <s v="Corretiva planejada"/>
    <s v="PN-C-123101C"/>
    <s v="COMANDO"/>
    <s v="Vendas"/>
    <x v="23"/>
    <s v="Controle e monitoração"/>
    <s v="MODIFICAÇÃO NA LÓGICA"/>
    <d v="2019-10-17T10:00:00"/>
    <d v="2019-10-17T11:00:00"/>
    <d v="2019-09-08T00:00:00"/>
    <n v="1.0000000001164153"/>
    <n v="945.99999999994179"/>
    <s v="NÃO"/>
    <x v="0"/>
    <s v="NÃO"/>
    <m/>
    <m/>
    <x v="3"/>
    <x v="4"/>
    <m/>
    <m/>
    <n v="947.00000000005821"/>
  </r>
  <r>
    <n v="2019"/>
    <s v="Outubro"/>
    <s v="OE 2022006764 - PN-C-123101B IHM venda B travada em boot (#) – PF: Caleiras_x000a_Hoje foi decidimos por antecipar OM que seria programada para a Semana 42 referente ao problema de travamento da IHM do venda B, que estava parada em boot. Esta situação não indisponibiliza a máquina, que inclusive está operando, mas poderia impedir uma nova partida. Após analisar no período da manhã sobre a viabilidade de executar o serviço com o compressor em operação, TM Maurício Forship realizou a abertura da CPU da IHM perto das 11h e identificou que o HD SSD era o causador do problema. Foi realizada a substituição do mesmo e reconfigurado o computador. Reiniciada a máquina e a IHM voltou a operar sem anormalidades. _x000a_"/>
    <s v="NÃO"/>
    <s v="Corretiva planejada"/>
    <s v="PN-C-123101B"/>
    <s v="IHM"/>
    <s v="Vendas"/>
    <x v="26"/>
    <s v="Controle e monitoração"/>
    <s v="SUSTITUIÇÃO DO HD-SSD"/>
    <d v="2019-10-09T14:00:00"/>
    <d v="2019-10-09T17:00:00"/>
    <d v="2019-09-11T18:00:00"/>
    <n v="3"/>
    <n v="668.00000000005821"/>
    <s v="NÃO"/>
    <x v="0"/>
    <s v="NÃO"/>
    <s v="3-Falha na Instrumentação"/>
    <s v="3.1-Falha de Controle"/>
    <x v="2"/>
    <x v="0"/>
    <s v="4-Monitoramento Periódico da Condição"/>
    <s v="1-Substituição"/>
    <n v="671.00000000005821"/>
  </r>
  <r>
    <n v="2019"/>
    <s v="Outubro"/>
    <s v="2022031995 - PN-C-123101D Realizar teste no pressostato e corrigir – PF: Caleiras_x000a_Após identificação no dia de ontem durante atividade de automação na IHM do venda D de que o pressostato de ar da IHM não indicou alarme quando a porta do painel foi aberta, decidimos por hoje realizar de forma extra-programada uma verificação da alteração nesta proteção que foi implementada durante a campanha de NR-13 do venda D, mas que ainda não havia sido testada (ar estava bloqueado naquela oportunidade). TM Marcelinho verificou que se tratava apenas do relé pneumático que estava desligado. Feito o religamento e o alarme de pressão baixa indicou efetivamente com a porta da IHM aberta_x000a_"/>
    <s v="NÃO"/>
    <s v="Corretiva"/>
    <s v="PN-C-123101D"/>
    <s v="PRESSOSTATO"/>
    <s v="Vendas"/>
    <x v="5"/>
    <s v="Controle e monitoração"/>
    <s v="RELIGAR O PRESSOSTATO"/>
    <d v="2019-10-11T10:00:00"/>
    <d v="2019-10-11T11:00:00"/>
    <d v="2019-09-22T14:51:00"/>
    <n v="1.0000000001164153"/>
    <n v="451.14999999990687"/>
    <s v="NÃO"/>
    <x v="0"/>
    <s v="NÃO"/>
    <s v="4-Falha Elétrica"/>
    <s v="4.3-Sem energia/tensão"/>
    <x v="2"/>
    <x v="0"/>
    <s v="7-Observação Casual"/>
    <s v="4-Ajuste"/>
    <n v="452.15000000002328"/>
  </r>
  <r>
    <n v="2019"/>
    <s v="Outubro"/>
    <s v="OM 2018738650 C-123101B - Sanar Vaz. de óleo – PF: Daniel_x000a_Conforme programado foi realizada a substituição das vedações dos prensas cabos dos sensores de vibração, temperatura e deslocamento axial lado LOA. Já abrangência será realizada a substituição das vedações lado LA na segunda feira._x000a_22/10 - Hoje, conforme programado, foi realizada a substituição da vedação dos prensa cabos dos sensores lado LA do compressor. Segundo TM Caleiras, também os terminais estavam bem ruins e foram substituídos. Com isso, esta atividade está concluída. Compressor disponível._x000a__x000a_"/>
    <s v="NÃO"/>
    <s v="Corretiva planejada"/>
    <s v="PN-C-123101B"/>
    <s v="PRENSA CABOS"/>
    <s v="Vendas"/>
    <x v="26"/>
    <s v="Compressor"/>
    <s v="SUBSTITUIÇÃO DOS O-RINGS DOS PRENSA CABOS"/>
    <d v="2019-10-17T10:00:00"/>
    <d v="2019-10-17T18:00:00"/>
    <d v="2019-10-09T17:00:00"/>
    <n v="8.0000000000582077"/>
    <n v="184.99999999988358"/>
    <s v="NÃO"/>
    <x v="0"/>
    <s v="NÃO"/>
    <s v="3-Falha na Instrumentação"/>
    <s v="3.0-Geral"/>
    <x v="2"/>
    <x v="0"/>
    <s v="7-Observação Casual"/>
    <s v="1-Substituição"/>
    <n v="192.99999999994179"/>
  </r>
  <r>
    <n v="2019"/>
    <s v="Outubro"/>
    <s v="OM 2018738650 C-123101B - Sanar Vaz. de óleo – PF: Daniel_x000a_Conforme programado foi realizada a substituição das vedações dos prensas cabos dos sensores de vibração, temperatura e deslocamento axial lado LOA. Já abrangência será realizada a substituição das vedações lado LA na segunda feira._x000a_22/10 - Hoje, conforme programado, foi realizada a substituição da vedação dos prensa cabos dos sensores lado LA do compressor. Segundo TM Caleiras, também os terminais estavam bem ruins e foram substituídos. Com isso, esta atividade está concluída. Compressor disponível."/>
    <s v="NÃO"/>
    <s v="Corretiva planejada"/>
    <s v="PN-C-123101B"/>
    <s v="PRENSA CABOS"/>
    <s v="Vendas"/>
    <x v="26"/>
    <s v="Compressor"/>
    <s v="SUBSTITUIÇÃO DOS O-RINGS DOS PRENSA CABOS"/>
    <d v="2019-10-22T09:00:00"/>
    <d v="2019-10-22T17:00:00"/>
    <d v="2019-10-17T18:00:00"/>
    <n v="8.0000000000582077"/>
    <n v="111"/>
    <s v="NÃO"/>
    <x v="0"/>
    <s v="NÃO"/>
    <s v="3-Falha na Instrumentação"/>
    <s v="3.0-Geral"/>
    <x v="2"/>
    <x v="0"/>
    <s v="7-Observação Casual"/>
    <s v="1-Substituição"/>
    <n v="119.00000000005821"/>
  </r>
  <r>
    <n v="2019"/>
    <s v="Outubro"/>
    <s v="OI 2022127692 C-123101D- Falha Sistema Anti-surge CCC – PF: Caleiras (PST COTUR) (#)_x000a_Informado pelo COTUR por volta das 14h15 da tarde do dia 28/10 sobre necessidade de parada do venda D devido a comportamento anormal na malha de controle da válvula anti-surge. Foi observado alarme de falha no FIC- 208. Neste momento, a válvula anti-surge do compressor abriu 100% apesar do sinal de comando para a mesma estar em 0%. Realizado verificação na IHM do compressor, e realizado o reset do módulo de controle CCC. Após o comando, a anti-surge voltou a operar normalmente, fechando e normalizando a operação do compressor. Alguns minutos após o evento anterior, observado falha de comunicação na IHM do K-21. Após alguns segundos, a comunicação com o mesmo voltou, e novamente a anti-surge foi para 100%, desta vez mesmo com reset do operador no CCC na IHM local a falha não normalizou. Sendo assim, foi optado por parar essa máquina e entrar em operação com venda B. Foi mobilizado apoio da equipe de manutenção para avaliação preliminar em campo. TM Caleiras e Eng. Boito e Lucas realizaram a análise preliminar desta falha do sistema de proteção CCC. Verificaram no log de eventos, que às 14:02 houve a falha do FIC 207 Controler Port 1 falled, essa falha justifica a ação na anti surge modular para 100%. A suspeita de falha de comunicação indicada no registro possivelmente pode ter sido causada por mau contato na porta 1. Foi emitida essa ordem extraprogamada para avaliação verificação em campo do cabeamento e portas dos controladores do Anti –Surge e EAS com apoio da equipe de instrumentação. Foi incluso na ordem os documentos levantados pela equipe técnica. Amanhã será avaliado e ou autorizado para iniciarmos essa análise de falha em campo ou se programaremos atividade no fluxo normal. Equipe segue parado disponível._x000a_"/>
    <s v="sim"/>
    <s v="Intervenção por condição"/>
    <s v="FIC-208"/>
    <s v="FIC-208"/>
    <s v="Vendas"/>
    <x v="5"/>
    <s v="Controle e monitoramento"/>
    <s v="SUBSTITUIÇÃO DO CONTROLADOR"/>
    <d v="2019-10-28T14:15:00"/>
    <d v="2019-10-28T17:00:00"/>
    <d v="2019-09-17T17:00:00"/>
    <n v="2.7500000000582077"/>
    <n v="981.24999999994179"/>
    <s v="SIM"/>
    <x v="0"/>
    <s v="NÃO"/>
    <s v="3-Falha na Instrumentação"/>
    <s v="3.1-Falha de Controle"/>
    <x v="2"/>
    <x v="1"/>
    <s v="5-Monitoramento Contínuo da Condição"/>
    <s v="1-Substituição"/>
    <n v="984"/>
  </r>
  <r>
    <n v="2019"/>
    <s v="Outubro"/>
    <s v="OI 2022127692 C-123101D- Falha Sistema Anti-surge CCC – PF: Caleiras (PST COTUR) (#)_x000a_Informado pelo COTUR por volta das 14h15 da tarde do dia 28/10 sobre necessidade de parada do venda D devido a comportamento anormal na malha de controle da válvula anti-surge. Foi observado alarme de falha no FIC- 208. Neste momento, a válvula anti-surge do compressor abriu 100% apesar do sinal de comando para a mesma estar em 0%. Realizado verificação na IHM do compressor, e realizado o reset do módulo de controle CCC. Após o comando, a anti-surge voltou a operar normalmente, fechando e normalizando a operação do compressor. Alguns minutos após o evento anterior, observado falha de comunicação na IHM do K-21. Após alguns segundos, a comunicação com o mesmo voltou, e novamente a anti-surge foi para 100%, desta vez mesmo com reset do operador no CCC na IHM local a falha não normalizou. Sendo assim, foi optado por parar essa máquina e entrar em operação com venda B. Foi mobilizado apoio da equipe de manutenção para avaliação preliminar em campo. TM Caleiras e Eng. Boito e Lucas realizaram a análise preliminar desta falha do sistema de proteção CCC. Verificaram no log de eventos, que às 14:02 houve a falha do FIC 207 Controler Port 1 falled, essa falha justifica a ação na anti surge modular para 100%. A suspeita de falha de comunicação indicada no registro possivelmente pode ter sido causada por mau contato na porta 1. Foi emitida essa ordem extraprogamada para avaliação verificação em campo do cabeamento e portas dos controladores do Anti –Surge e EAS com apoio da equipe de instrumentação. Foi incluso na ordem os documentos levantados pela equipe técnica. Amanhã será avaliado e ou autorizado para iniciarmos essa análise de falha em campo ou se programaremos atividade no fluxo normal. Equipe segue parado disponível._x000a_"/>
    <s v="NÃO"/>
    <s v="Intervenção por condição"/>
    <s v="FIC-208"/>
    <s v="FIC-208"/>
    <s v="Vendas"/>
    <x v="5"/>
    <s v="Controle e monitoramento"/>
    <s v="SUBSTITUIÇÃO DO CONTROLADOR"/>
    <d v="2019-10-29T09:15:00"/>
    <d v="2019-10-29T17:00:00"/>
    <d v="2019-09-17T17:00:00"/>
    <n v="7.7500000001164153"/>
    <n v="1000.2499999998836"/>
    <s v="NÃO"/>
    <x v="0"/>
    <s v="NÃO"/>
    <s v="3-Falha na Instrumentação"/>
    <s v="3.1-Falha de Controle"/>
    <x v="2"/>
    <x v="1"/>
    <s v="5-Monitoramento Contínuo da Condição"/>
    <s v="1-Substituição"/>
    <n v="1008"/>
  </r>
  <r>
    <n v="2019"/>
    <s v="Outubro"/>
    <s v="OI 2022127692 C-123101D- Falha Sistema Anti-surge CCC – PF: Caleiras (PST COTUR) (#)_x000a_Informado pelo COTUR por volta das 14h15 da tarde do dia 28/10 sobre necessidade de parada do venda D devido a comportamento anormal na malha de controle da válvula anti-surge. Foi observado alarme de falha no FIC- 208. Neste momento, a válvula anti-surge do compressor abriu 100% apesar do sinal de comando para a mesma estar em 0%. Realizado verificação na IHM do compressor, e realizado o reset do módulo de controle CCC. Após o comando, a anti-surge voltou a operar normalmente, fechando e normalizando a operação do compressor. Alguns minutos após o evento anterior, observado falha de comunicação na IHM do K-21. Após alguns segundos, a comunicação com o mesmo voltou, e novamente a anti-surge foi para 100%, desta vez mesmo com reset do operador no CCC na IHM local a falha não normalizou. Sendo assim, foi optado por parar essa máquina e entrar em operação com venda B. Foi mobilizado apoio da equipe de manutenção para avaliação preliminar em campo. TM Caleiras e Eng. Boito e Lucas realizaram a análise preliminar desta falha do sistema de proteção CCC. Verificaram no log de eventos, que às 14:02 houve a falha do FIC 207 Controler Port 1 falled, essa falha justifica a ação na anti surge modular para 100%. A suspeita de falha de comunicação indicada no registro possivelmente pode ter sido causada por mau contato na porta 1. Foi emitida essa ordem extraprogamada para avaliação verificação em campo do cabeamento e portas dos controladores do Anti –Surge e EAS com apoio da equipe de instrumentação. Foi incluso na ordem os documentos levantados pela equipe técnica. Amanhã será avaliado e ou autorizado para iniciarmos essa análise de falha em campo ou se programaremos atividade no fluxo normal. Equipe segue parado disponível._x000a_"/>
    <s v="NÃO"/>
    <s v="Intervenção por condição"/>
    <s v="FIC-208"/>
    <s v="FIC-208"/>
    <s v="Vendas"/>
    <x v="5"/>
    <s v="Controle e monitoramento"/>
    <s v="SUBSTITUIÇÃO DO CONTROLADOR"/>
    <d v="2019-10-30T09:15:00"/>
    <d v="2019-10-30T17:00:00"/>
    <d v="2019-09-17T17:00:00"/>
    <n v="7.7500000001164153"/>
    <n v="1024.2499999998836"/>
    <s v="NÃO"/>
    <x v="0"/>
    <s v="NÃO"/>
    <s v="3-Falha na Instrumentação"/>
    <s v="3.1-Falha de Controle"/>
    <x v="2"/>
    <x v="1"/>
    <s v="5-Monitoramento Contínuo da Condição"/>
    <s v="1-Substituição"/>
    <n v="1032"/>
  </r>
  <r>
    <n v="2019"/>
    <s v="Outubro"/>
    <s v="OI 2022127692 C-123101D- Falha Sistema Anti-surge CCC – PF: Caleiras (PST COTUR) (#)_x000a_Informado pelo COTUR por volta das 14h15 da tarde do dia 28/10 sobre necessidade de parada do venda D devido a comportamento anormal na malha de controle da válvula anti-surge. Foi observado alarme de falha no FIC- 208. Neste momento, a válvula anti-surge do compressor abriu 100% apesar do sinal de comando para a mesma estar em 0%. Realizado verificação na IHM do compressor, e realizado o reset do módulo de controle CCC. Após o comando, a anti-surge voltou a operar normalmente, fechando e normalizando a operação do compressor. Alguns minutos após o evento anterior, observado falha de comunicação na IHM do K-21. Após alguns segundos, a comunicação com o mesmo voltou, e novamente a anti-surge foi para 100%, desta vez mesmo com reset do operador no CCC na IHM local a falha não normalizou. Sendo assim, foi optado por parar essa máquina e entrar em operação com venda B. Foi mobilizado apoio da equipe de manutenção para avaliação preliminar em campo. TM Caleiras e Eng. Boito e Lucas realizaram a análise preliminar desta falha do sistema de proteção CCC. Verificaram no log de eventos, que às 14:02 houve a falha do FIC 207 Controler Port 1 falled, essa falha justifica a ação na anti surge modular para 100%. A suspeita de falha de comunicação indicada no registro possivelmente pode ter sido causada por mau contato na porta 1. Foi emitida essa ordem extraprogamada para avaliação verificação em campo do cabeamento e portas dos controladores do Anti –Surge e EAS com apoio da equipe de instrumentação. Foi incluso na ordem os documentos levantados pela equipe técnica. Amanhã será avaliado e ou autorizado para iniciarmos essa análise de falha em campo ou se programaremos atividade no fluxo normal. Equipe segue parado disponível._x000a_"/>
    <s v="NÃO"/>
    <s v="Intervenção por condição"/>
    <s v="FIC-208"/>
    <s v="FIC-208"/>
    <s v="Vendas"/>
    <x v="5"/>
    <s v="Controle e monitoramento"/>
    <s v="SUBSTITUIÇÃO DO CONTROLADOR"/>
    <d v="2019-10-31T13:15:00"/>
    <d v="2019-10-31T16:00:00"/>
    <d v="2019-09-17T17:00:00"/>
    <n v="2.7499999998835847"/>
    <n v="1052.25"/>
    <s v="NÃO"/>
    <x v="0"/>
    <s v="NÃO"/>
    <s v="3-Falha na Instrumentação"/>
    <s v="3.1-Falha de Controle"/>
    <x v="2"/>
    <x v="1"/>
    <s v="5-Monitoramento Contínuo da Condição"/>
    <s v="1-Substituição"/>
    <n v="1054.9999999998836"/>
  </r>
  <r>
    <n v="2019"/>
    <s v="Outubro"/>
    <s v="OI 2021926213 SDV-1231503A falha - C-123102A – PF: Daniel _x000a_Hoje fomos acionados para verificar a SDV-1231503A que apresentou falha durante a partida. Verificado em campo e constatado falha no fim de curso. Substituida e liberada a maquina para operação. A máquina está disponível porem por definição Gerêncial será realizada a troca de compressor amanha, 02/10. Será parada a máquina B para reparo solenoide  XYL-1231502B de acionamento da slide valv._x000a_"/>
    <s v="sim"/>
    <s v="Corretiva"/>
    <s v="SDV-1231503A"/>
    <s v="Switch posição da válvula"/>
    <s v="Propano"/>
    <x v="6"/>
    <s v="Controle e monitoramento"/>
    <s v="Substituição de 2 reed switches de indicação de posição."/>
    <d v="2019-10-01T13:56:00"/>
    <d v="2019-10-01T18:51:00"/>
    <d v="2019-09-04T12:00:00"/>
    <n v="4.9166666666278616"/>
    <n v="649.93333333334886"/>
    <s v="SIM"/>
    <x v="1"/>
    <s v="NÃO"/>
    <s v="3-Falha na Instrumentação"/>
    <s v="3.2 - Sem sinal/indicação/alarme"/>
    <x v="2"/>
    <x v="1"/>
    <s v="9-Sob Demanda"/>
    <s v="1-Substituição"/>
    <n v="654.84999999997672"/>
  </r>
  <r>
    <n v="2019"/>
    <s v="Outubro"/>
    <s v="C-3123102A - MANUT PREV 16M "/>
    <s v="NÃO"/>
    <s v="Preventiva"/>
    <s v="Não se aplica"/>
    <s v="Não se aplica"/>
    <s v="Propano"/>
    <x v="8"/>
    <s v="Compressor"/>
    <s v="Preventiva 16000 horas"/>
    <d v="2019-10-01T00:00:00"/>
    <d v="2019-10-14T15:00:00"/>
    <d v="2019-09-30T23:59:00"/>
    <n v="327"/>
    <n v="1.6666666720993817E-2"/>
    <s v="NÃO"/>
    <x v="0"/>
    <s v="NÃO"/>
    <s v="Manutenção preventiva"/>
    <s v="Manutenção preventiva"/>
    <x v="0"/>
    <x v="24"/>
    <s v="1-Manutenção Periódica"/>
    <s v="10-Revisão geral"/>
    <n v="327.01666666672099"/>
  </r>
  <r>
    <n v="2019"/>
    <s v="Outubro"/>
    <s v="OE 2021902275 -  C-123102B - XYL-1231502B substituir solenoide – PF: Daniel_x000a_Conforme negociado junto a operação, foi realizado na oportunidade de parada do compressor devido as redução de vazão da unidade a substituição da solenóide da slide valve que apresentou vazamento em 30/09._x000a_"/>
    <s v="NÃO"/>
    <s v="Intervenção por condição"/>
    <s v="XYL-1231502B"/>
    <s v="Solenoíde"/>
    <s v="Propano"/>
    <x v="30"/>
    <s v="Controle e monitoramento"/>
    <s v="Substituição de solenoide"/>
    <d v="2019-10-04T13:00:00"/>
    <d v="2019-10-04T15:30:00"/>
    <d v="2019-08-15T18:50:00"/>
    <n v="2.5000000001164153"/>
    <n v="1194.1666666666861"/>
    <s v="SIM"/>
    <x v="0"/>
    <s v="NÃO"/>
    <s v="3-Falha na Instrumentação"/>
    <s v="3.2 - Sem sinal/indicação/alarme"/>
    <x v="2"/>
    <x v="1"/>
    <s v="5-Monitoramento Contínuo da Condição"/>
    <s v="1-Substituição"/>
    <n v="1196.6666666668025"/>
  </r>
  <r>
    <n v="2019"/>
    <s v="Outubro"/>
    <s v="Análise SD UAPO I e C-123102A – PF: Daniel _x000a_Hoje por volta de 15h40 houve SD da UAPO I e do C-123102A. Mobilizada equipe de Automação para realizar um diagnóstico inicial da falha. Observamos que o compressor tripou por pressão baixa na sucção devido após o fechamento indevido da FV-1231001 que levou a queda de toda a UAPO I. Estava ocorrendo no momento corretiva no PIT-1231003 pela equipe da Hirsa e passamos a analisar a malha deste instrumento. Identificado que a malha se encontrava em manual ao longo de toda a manutenção (confirmado com Sup. Odenir). Verificado que a estratégia de controle da FV-001 recebe informações do PIT-003, que está no mesmo bloco PID do posicionador da FV. Também existem mais dois blocos separados para esta estratégia em cascata, um com o FIT-001 e outro com o TIT-002. Identificamos também que no momento que o PIT-003 foi retirado para calibração de manhã, além do posicionador da válvula ir pra Out (como era esperado), também o TIT-002 que está em outro bloco foi pra out. O PIT-003 retornou da calibração por volta de 15h25. Somente após 16 minutos do retorno deste instrumento, houve o trip, onde foi verificado esta sequência de eventos: FIT-001 perdeu indicação; FV-001 perdeu indicação; TIT-002 retornou da indicação de Out; FIT-001 retornou indicação; Tudo foi normalizado as 15h45. OP partiu a planta normalmente em seguida, colocando o C-123102B para operar. Após esta análise breve, estamos suspeitando de que um possível processamento elevado da DFI destes instrumentos ou falha na rede de campo pode ter ocasionado o problema. No entanto, ainda é cedo para afirmar. Amanhã equipe deverá realizar teste de qualidade da rede para tentar identificar se há algum instrumento específico causando problemas ou se o motivo é outro._x000a_"/>
    <s v="sim"/>
    <s v="Corretiva"/>
    <s v="FV-1231001"/>
    <s v="Não se aplica"/>
    <s v="Propano"/>
    <x v="6"/>
    <s v="Controle e monitoramento"/>
    <s v="Avaliação de evento de queda. Associado a fechamento abrupto de FV-1231001_x000a_(2019-010147-A-RTA)"/>
    <d v="2019-10-10T15:16:00"/>
    <d v="2019-10-10T16:16:00"/>
    <d v="2019-10-01T18:51:00"/>
    <n v="0.99999999994179234"/>
    <n v="212.41666666668607"/>
    <s v="SIM"/>
    <x v="1"/>
    <s v="NÃO"/>
    <s v="5-Falha Externa"/>
    <s v="5.3-Influências Externas diversas"/>
    <x v="2"/>
    <x v="0"/>
    <s v="6-Interferência na Produção"/>
    <s v="6-Verificação"/>
    <n v="213.41666666662786"/>
  </r>
  <r>
    <n v="2019"/>
    <s v="Outubro"/>
    <s v="OI 2022063679 C-123102C - Falha Slide 2 Estágio  - PF: Daniel_x000a_Acionado a manutenção por volta das 14h00 com a informação do COTUR de falha na slide valve do 2º estágio do compressor de propano C da fase I, a equipe da operação tentou a modulação da válvula em manual com duas bombas sem sucesso, Dessa forma, foi decidido por entrar e máquina A que estava disponível e logo em seguida parar a máquina C para intervenção. Atividade liberada pelo gerente do ativo, foi emitida ordem imediata para equipe de instrumentação. Em campo constatamos que houve dano no visor local (acrílico) da solenoide(pneumática) de fechamento, foi substituído o componente danificado por peça sobressalente, em seguida realizado teste funcional com sucesso. Equipamento liberado as 16h00, está previsto para amanhã o retorno desta máquina em operação para realização de atividades programadas no compressor C-123102B previstas na programação da semana S#42._x000a_"/>
    <s v="NÃO"/>
    <s v="Intervenção por condição"/>
    <s v="C-123102C"/>
    <s v="Circuito de acionamento da Slide valve 2 estágio"/>
    <s v="Propano"/>
    <x v="9"/>
    <s v="Controle e monitoramento"/>
    <s v="Substituição de visor de solenoíde de circuito de acionamento da Slide"/>
    <d v="2019-10-14T13:00:00"/>
    <d v="2019-10-14T16:00:00"/>
    <d v="2018-11-30T12:30:00"/>
    <n v="3"/>
    <n v="7632.4999999998836"/>
    <s v="SIM"/>
    <x v="0"/>
    <s v="NÃO"/>
    <s v="1-Falha Mecânica"/>
    <s v="1.1-Vazamento"/>
    <x v="9"/>
    <x v="15"/>
    <s v="5-Monitoramento Contínuo da Condição"/>
    <s v="1-Substituição"/>
    <n v="7635.4999999998836"/>
  </r>
  <r>
    <n v="2019"/>
    <s v="Outubro"/>
    <s v="OM 2021126979 C-123102B - Eliminar vazamento óleo TE-1231522B – PF: Daniel (PFCEO+PST COTUR - Concluído)_x000a_Hoje conforme programado tivemos atuação da equipe de instrumentação na corretiva do sensor de temperatura TE-522B instalado no mancal do compressor que apresentava vazamento de óleo em sua conexão. Foi identificado uma montagem inadequada para as conexões do termoelemento, foi realizado substituição das conexões e sanado o vazamento. Em seguida foi realizado pressurização da máquina pela operação e não foi constatado mais nenhum indício de vazamento. Equipamento liberado por volta das 17h00. Item quitado da PST do COTUR._x000a_"/>
    <s v="NÃO"/>
    <s v="Intervenção por condição"/>
    <s v="TE-522B "/>
    <s v="Conexão de instrumento"/>
    <s v="Propano"/>
    <x v="30"/>
    <s v="Controle e monitoramento"/>
    <s v="Substituição de conexão bucim para poço"/>
    <d v="2019-10-16T08:30:00"/>
    <d v="2019-10-16T14:30:00"/>
    <d v="2019-10-04T15:30:00"/>
    <n v="6"/>
    <n v="280.99999999988358"/>
    <s v="SIM"/>
    <x v="0"/>
    <s v="NÃO"/>
    <s v="1-Falha Mecânica"/>
    <s v="1.1-Vazamento"/>
    <x v="9"/>
    <x v="15"/>
    <s v="4-Monitoramento Periódico da Condição"/>
    <s v="1-Substituição"/>
    <n v="286.99999999988358"/>
  </r>
  <r>
    <n v="2019"/>
    <s v="Outubro"/>
    <s v="OM 2022012318 C-123102B Subst. Solenóide danificada TV-1231513B – PF: Daniel (PFCEO+PST COTUR- Prazo 18/10)_x000a_Foi identificado que o sobressalente reservado não era compatível, equipe de instrumentação realizou tentativa de reparo de uma solenóide em bancada sem sucesso. Supervisor Thomaz segue avaliando o estoque na tentativa de conseguir um sobressalente compatível em estoque para realizar a substituição. Atividade será dado continuidade amanhã. _x000a_18/10 - Realizada a tentativa de reparo da solenóide instalada em campo, porém quando instalado no campo não funcionou. Supervisor Thomaz verificou diversos NM's em estoque porém não compatíveis. No final da tarde o Sup. Thomaz realizou nova busca no estoque até que encontrou um sobressalente que pudesse ser instalado em campo. Realizada a substituição da solenóide e realizado os testes de movimentação da válvula com sucesso em conjunto com a operação._x000a__x000a_"/>
    <s v="NÃO"/>
    <s v="Corretiva planejada"/>
    <s v="TV-1231513B"/>
    <s v="Soleinoide"/>
    <s v="Propano"/>
    <x v="30"/>
    <s v="Controle e monitoramento"/>
    <s v="Substituição da solenoíde"/>
    <d v="2019-10-17T08:00:00"/>
    <d v="2019-10-18T17:00:00"/>
    <d v="2019-10-16T14:30:00"/>
    <n v="33"/>
    <n v="17.500000000116415"/>
    <s v="SIM"/>
    <x v="0"/>
    <s v="NÃO"/>
    <s v="3-Falha na Instrumentação"/>
    <s v="3.2 - Sem sinal/indicação/alarme"/>
    <x v="12"/>
    <x v="2"/>
    <s v="4-Monitoramento Periódico da Condição"/>
    <s v="1-Substituição"/>
    <n v="50.500000000116415"/>
  </r>
  <r>
    <n v="2019"/>
    <s v="Outubro"/>
    <s v="OM 2021240131 C-3123102B - Manutenção preventiva 16M "/>
    <s v="NÃO"/>
    <s v="Preventiva"/>
    <s v="Não se aplica"/>
    <s v="Não se aplica"/>
    <s v="Propano"/>
    <x v="2"/>
    <s v="Compressor"/>
    <s v="Preventiva 8000 horas"/>
    <d v="2019-10-17T08:00:00"/>
    <d v="2019-10-17T17:00:00"/>
    <d v="2019-09-18T17:00:00"/>
    <n v="9"/>
    <n v="687"/>
    <s v="SIM"/>
    <x v="0"/>
    <s v="NÃO"/>
    <s v="Manutenção preventiva"/>
    <s v="Manutenção preventiva"/>
    <x v="0"/>
    <x v="24"/>
    <s v="1-Manutenção Periódica"/>
    <s v="10-Revisão geral"/>
    <n v="696"/>
  </r>
  <r>
    <n v="2019"/>
    <s v="Outubro"/>
    <s v="OM 2021240131 C-3123102B - Manutenção preventiva 16M "/>
    <s v="NÃO"/>
    <s v="Preventiva"/>
    <s v="Não se aplica"/>
    <s v="Não se aplica"/>
    <s v="Propano"/>
    <x v="2"/>
    <s v="Compressor"/>
    <s v="Preventiva 8000 horas"/>
    <d v="2019-10-19T08:00:00"/>
    <d v="2019-10-19T19:00:00"/>
    <d v="2019-10-17T17:00:00"/>
    <n v="10.999999999883585"/>
    <n v="39"/>
    <s v="SIM"/>
    <x v="0"/>
    <s v="NÃO"/>
    <s v="Manutenção preventiva"/>
    <s v="Manutenção preventiva"/>
    <x v="0"/>
    <x v="24"/>
    <s v="1-Manutenção Periódica"/>
    <s v="10-Revisão geral"/>
    <n v="49.999999999883585"/>
  </r>
  <r>
    <n v="2019"/>
    <s v="Outubro"/>
    <s v="OM 2021240131 C-3123102B - Manutenção preventiva 16M "/>
    <s v="NÃO"/>
    <s v="Preventiva"/>
    <s v="Não se aplica"/>
    <s v="Não se aplica"/>
    <s v="Propano"/>
    <x v="2"/>
    <s v="Compressor"/>
    <s v="Preventiva 8000 horas"/>
    <d v="2019-10-20T08:00:00"/>
    <d v="2019-10-20T16:00:00"/>
    <d v="2019-10-19T19:00:00"/>
    <n v="7.9999999998835847"/>
    <n v="13.000000000116415"/>
    <s v="SIM"/>
    <x v="0"/>
    <s v="NÃO"/>
    <s v="Manutenção preventiva"/>
    <s v="Manutenção preventiva"/>
    <x v="0"/>
    <x v="24"/>
    <s v="1-Manutenção Periódica"/>
    <s v="10-Revisão geral"/>
    <n v="21"/>
  </r>
  <r>
    <n v="2019"/>
    <s v="Outubro"/>
    <s v="OM 2021240131 C-3123102B - Manutenção preventiva 16M "/>
    <s v="NÃO"/>
    <s v="Preventiva"/>
    <s v="Não se aplica"/>
    <s v="Não se aplica"/>
    <s v="Propano"/>
    <x v="2"/>
    <s v="Compressor"/>
    <s v="Preventiva 8000 horas"/>
    <d v="2019-10-21T08:00:00"/>
    <d v="2019-10-21T17:00:00"/>
    <d v="2019-10-20T16:00:00"/>
    <n v="9"/>
    <n v="16.000000000116415"/>
    <s v="SIM"/>
    <x v="0"/>
    <s v="NÃO"/>
    <s v="Manutenção preventiva"/>
    <s v="Manutenção preventiva"/>
    <x v="0"/>
    <x v="24"/>
    <s v="1-Manutenção Periódica"/>
    <s v="10-Revisão geral"/>
    <n v="25.000000000116415"/>
  </r>
  <r>
    <n v="2019"/>
    <s v="Outubro"/>
    <s v="OM 2021240131 C-3123102B - Manutenção preventiva 16M "/>
    <s v="NÃO"/>
    <s v="Preventiva"/>
    <s v="Não se aplica"/>
    <s v="Não se aplica"/>
    <s v="Propano"/>
    <x v="2"/>
    <s v="Compressor"/>
    <s v="Preventiva 8000 horas"/>
    <d v="2019-10-22T07:00:00"/>
    <d v="2019-10-22T17:00:00"/>
    <d v="2019-10-21T17:00:00"/>
    <n v="10.000000000116415"/>
    <n v="13.999999999883585"/>
    <s v="SIM"/>
    <x v="0"/>
    <s v="NÃO"/>
    <s v="Manutenção preventiva"/>
    <s v="Manutenção preventiva"/>
    <x v="0"/>
    <x v="24"/>
    <s v="1-Manutenção Periódica"/>
    <s v="10-Revisão geral"/>
    <n v="24"/>
  </r>
  <r>
    <n v="2019"/>
    <s v="Outubro"/>
    <s v="OI 2022146858 - SDV-1231503A Válvula em falha – PF: Boito – Continuação Outubro_x000a_Por volta das 22h de 31/10 ocorreu o shutdown devido falha da SDV-123503A, Verificado pela equipe de grandes máquinas que o 1º evento foi o XA-1231577A, de falha da SDY-503. Logo em seguida ocorreu o XA-1231578A, de falha da SDY-504. Sendo verificado em campo que a SDV-504 está em falha e não responde ao comando de fechamento. A SDV-503 não responde ao comando de fechamento e, ao tentar fechar, entra em falha (após reconhecer o alarme, sai da condição de falha). Liberada PT imediata para instrumentação que na SDV-503 foi identificada uma falha na solnenóide de atuação que foi substituída, testada a válvula com sucesso. A SDV-504 foi identificado que estava sem alimentação de ar, onde foi realizada a substituição da reguladora estava quebrada sendo testada junto ao operador e liberado o compressor para operação.iw3i_x000a_"/>
    <s v="sim"/>
    <s v="Corretiva"/>
    <s v="SDV-1231503A"/>
    <s v="Bobina de soleinoide de acionamento SDV-1231503A"/>
    <s v="Propano"/>
    <x v="6"/>
    <s v="Controle e monitoramento"/>
    <s v="Substituição bobina"/>
    <d v="2019-10-31T21:42:00"/>
    <d v="2019-10-31T23:59:00"/>
    <d v="2019-10-10T16:16:00"/>
    <n v="2.2833333332673647"/>
    <n v="509.43333333340706"/>
    <s v="SIM"/>
    <x v="1"/>
    <s v="NÃO"/>
    <s v="3-Falha na Instrumentação"/>
    <s v="3.3- Sinal/Indicação/Alarme falso"/>
    <x v="1"/>
    <x v="2"/>
    <s v="6-Interferência na Produção"/>
    <s v="1-Substituição"/>
    <n v="511.71666666667443"/>
  </r>
  <r>
    <n v="2019"/>
    <s v="Outubro"/>
    <s v="OI 2021956331 - C-3123701A - Análise do SD do compressor em 02/10 – PF: Suzuki_x000a_Realizado análise inicial da queda do compressor C-3123701A em 02/10 por atuação do sensor de vibração LA do mancal do motor"/>
    <s v="sim"/>
    <s v="Corretiva"/>
    <s v="VT-31237903"/>
    <s v="Desconhecido"/>
    <s v="Reciclo"/>
    <x v="0"/>
    <s v="Controle e monitoramento"/>
    <s v="Verificação geral do sistema e implementação de Delay no monitoramento de vibração"/>
    <d v="2019-10-02T14:39:00"/>
    <d v="2019-10-03T19:00:00"/>
    <d v="2019-02-24T14:30:00"/>
    <n v="28.349999999860302"/>
    <n v="5280.1500000001397"/>
    <s v="SIM"/>
    <x v="1"/>
    <s v="NÃO"/>
    <s v="3-Falha na Instrumentação"/>
    <s v="3.3- Sinal/Indicação/Alarme falso"/>
    <x v="9"/>
    <x v="21"/>
    <s v="6-Interferência na Produção"/>
    <s v="3-Modificação"/>
    <n v="5308.5"/>
  </r>
  <r>
    <n v="2019"/>
    <s v="Outubro"/>
    <s v="TRIP no C-3123701A por atuação do PSHH-31237907A (pressão muito alta na sucção do 1º estágio)_x000a_"/>
    <s v="sim"/>
    <s v="Corretiva"/>
    <s v="PSHH-31237907A"/>
    <s v="Não se aplica"/>
    <s v="Reciclo"/>
    <x v="0"/>
    <s v="Controle e monitoramento"/>
    <s v="Repartida do equipamento"/>
    <d v="2019-10-14T03:50:00"/>
    <d v="2019-10-14T08:00:00"/>
    <d v="2019-10-03T19:00:00"/>
    <n v="4.1666666668024845"/>
    <n v="248.83333333331393"/>
    <s v="SIM"/>
    <x v="1"/>
    <s v="NÃO"/>
    <s v="5-Falha Externa"/>
    <s v="5.3-Influências Externas diversas"/>
    <x v="2"/>
    <x v="25"/>
    <s v="6-Interferência na Produção"/>
    <s v="6-Verificação"/>
    <n v="253.00000000011642"/>
  </r>
  <r>
    <n v="2019"/>
    <s v="Outubro"/>
    <s v="B-513201A - Sanar falha temp. alta "/>
    <s v="sim"/>
    <s v="Intervenção por condição"/>
    <s v="B-513201A "/>
    <s v="Selo mecânico"/>
    <s v="Bombas"/>
    <x v="27"/>
    <s v="Bombas"/>
    <s v="Substituição do selo mecânico da bomba"/>
    <d v="2019-10-03T10:00:00"/>
    <d v="2019-10-09T16:30:00"/>
    <d v="2018-07-12T12:00:00"/>
    <n v="150.50000000005821"/>
    <n v="10749.999999999942"/>
    <s v="SIM"/>
    <x v="0"/>
    <s v="NÃO"/>
    <s v="1-Falha Mecânica"/>
    <s v="1.1-Vazamento"/>
    <x v="2"/>
    <x v="1"/>
    <s v="4-Monitoramento Periódico da Condição"/>
    <s v="1-Substituição"/>
    <n v="10900.5"/>
  </r>
  <r>
    <n v="2019"/>
    <s v="Outubro"/>
    <s v="B-6315101B Selagem com Pressão baixa "/>
    <s v="NÃO"/>
    <s v="Intervenção por condição"/>
    <s v="V-B-6315101B "/>
    <m/>
    <s v="Bombas"/>
    <x v="65"/>
    <s v="Bombas"/>
    <s v="Foi realizado acompanhamento na pressão do sistema de selagem da B-6315101B após a pressurização do sistema._x000a_Foi abastecido e pressurizado o sistema de selagem as 15:00 com uma pressão de 10,516kgf/cm2_x000a_A pressão no sistema na partida da bomba, as 16:30hs era 10,436 kgf/cm2, tendo o equipamento operado até as 23:14hs, houve uma pequena queda de pressão até as 10hs com o equipamento em stand-by. Portanto será necessário um acompanhamento através do PIT-6315101B, o referido instrumento não foi localizado no P.I., deve ser incluído, ou até que a inclusão seja feita, deve ser implantada a ronda periódica para que seja verificado a pressão do sistema de selagem da B-6315101A/B não devendo o mesmo permanecer abaixo de 7 kgf/cm2."/>
    <d v="2019-10-15T08:00:00"/>
    <d v="2019-10-17T08:00:00"/>
    <d v="2018-11-16T16:00:00"/>
    <n v="48"/>
    <n v="7984.0000000001164"/>
    <s v="SIM"/>
    <x v="0"/>
    <s v="NÃO"/>
    <s v="6-Miscelâneas"/>
    <s v="6.0-Geral"/>
    <x v="1"/>
    <x v="21"/>
    <s v="7-Observação Casual"/>
    <s v="1-Substituição"/>
    <n v="8032.0000000001164"/>
  </r>
  <r>
    <n v="2019"/>
    <s v="Outubro"/>
    <s v="OM 2021899631 - B-123101A  - SUBSTITUIR REDUTOR – PF: Gobis (PST Cotur + PFCEO prazo 04/10)_x000a_Conforme programado foi retirado o redutor e o motor, desacoplado em oficina, retirado o cubo. Montado no novo redutor, acoplado o motor e montado o cubo. Amanhã será montado em campo, será realizado o alinhamento e conectado os cabos_x000a_03/10 - Montado o motor e redutor em campo, alinhado o conjunto e conectado os cabos, estado e liberado para operação. O equipamento entrou em operação sem anormalidades._x000a_"/>
    <s v="NÃO"/>
    <s v="Intervenção por condição"/>
    <s v="B-123101A "/>
    <s v="Redutor mecânico"/>
    <s v="Bombas"/>
    <x v="42"/>
    <s v="Bombas"/>
    <s v="Substituição do redutor"/>
    <d v="2019-10-02T08:00:00"/>
    <d v="2019-10-03T17:00:00"/>
    <d v="2019-09-27T15:30:00"/>
    <n v="33"/>
    <n v="112.5"/>
    <s v="SIM"/>
    <x v="0"/>
    <s v="NÃO"/>
    <s v="2-Falha de Material"/>
    <s v="2.4-Desgaste"/>
    <x v="2"/>
    <x v="1"/>
    <s v="4-Monitoramento Periódico da Condição"/>
    <s v="1-Substituição"/>
    <n v="145.5"/>
  </r>
  <r>
    <n v="2019"/>
    <s v="Outubro"/>
    <s v="OM 2020827820 - CJ da B-2123101A Substituir Redutor e Motor – PF: Gobis"/>
    <s v="NÃO"/>
    <s v="Intervenção por condição"/>
    <s v="B-2123101A"/>
    <s v="Redutor mecânico"/>
    <s v="Bombas"/>
    <x v="32"/>
    <s v="Bombas"/>
    <s v="Substituição do redutor por modelo sem acoplamento lanterna"/>
    <d v="2019-10-14T08:30:00"/>
    <d v="2019-10-15T17:00:00"/>
    <d v="2019-08-30T11:00:00"/>
    <n v="32.500000000116415"/>
    <n v="1077.4999999998836"/>
    <s v="SIM"/>
    <x v="0"/>
    <s v="NÃO"/>
    <s v="1-Falha Mecânica"/>
    <s v="1.2-Vibração"/>
    <x v="2"/>
    <x v="1"/>
    <s v="4-Monitoramento Periódico da Condição"/>
    <s v="3-Modificação"/>
    <n v="1110"/>
  </r>
  <r>
    <n v="2019"/>
    <s v="Novembro"/>
    <s v="OM 2022269339 GE-513201A - Análise de Falha SD (PST COTUR) ) _x000a_Hoje por volta das 07h50 tivemos um SD do TG-A devido atuação o sistema fogo confirmado no interior do hood da máquina, houve disparo de 01 (uma) bateria de CO2. Acarretando no descarte de cargas do TG`s, houve a queda dos compressores de venda vendas A e D neste evento. Com isso, foi autorizado emissão de PT sem ordem para atuação imediata da equipes da MI. Engs. Lucas e Boito com apoio da equipe de analítica e mecânica realizaram avaliação no registros do logger do sistema e identificaram o atuação do sensor de fogo 28FPEV3 por volta 07h48 por 3 segundos, na sequência houve abertura dos cilindros de CO2, fechamento dos dampers externos e a parada da máquina. Em inspeção realizada em campo no interior do hood não foi encontrado nenhum indício aparente de fogo, foi aberta a janela lateral para verificação abaixo da saída de gases quente e também não foi identificado nenhum resquício ou presença de queima. Foi encontrado somente no lado oposto a essa janela a presença de um pouco de óleo, mas tudo indica é um resíduo antigo pois é um ponto não tem acesso para limpeza. Em paralelo com essa inspeção a equipe de analítica e mecânica substituíram as três cilindros de C02 com apoio da equipe de movimentação de carga. Foi encontrado abaixo da região da VIGV uma mancha branca juntamente com pequeno resíduo uma espécie de mistura de graxa com sujeira. Foi realizado também pela analítica verificação deste sensor, feito a limpeza da lente, verificado a integridade do cabeamento e testado seu acionamento local com ímã, não foram encontrados anormalidades. Enfim, não conseguimos nada conclusivo nessa avaliação inicial, a ideia é amanhã nossa equipe de engenharia junto ao GPI delinearmos uma ordem especifica para darmos continuidade nessa análise de falha. Foi emitido registro de anomalia conforme novo padrão do MI pelos Eng. Lucas e Boito para subsidiar as recomendações deste planejamento. A primeira etapa será limpeza geral no interior do hood pela equipe de mecânica e limpeza industrial. GPI-TBM: Isabela, precisaremos do vosso apoio para delinear essa ordem com eng. Lucas, favor incluir nessa ordem as etapas já realizadas hoje da analítica, troca dos cilindros e inspeção inicial interna no hood. Sugiro também verificar se temos sobressalente deste sensor em estoque para troca por desencargo, considerando que este é o segundo evento de SD nesta máquina neste mesmo sensor. Pelo registro do SAP tivemos um evento em Abril/19 e este agora no mesmo sensor._x000a_"/>
    <s v="sim"/>
    <s v="Corretiva"/>
    <s v="28FPEV03"/>
    <s v="Selo dos mancais da GG"/>
    <s v="TGs"/>
    <x v="17"/>
    <s v="Proteção contra incêndio e gás"/>
    <s v="Realizado substituição do banco de cilíndros de CO2 e teste para verificar funcionamento do sensor"/>
    <d v="2019-11-27T07:50:00"/>
    <d v="2019-11-27T17:00:00"/>
    <d v="2019-08-23T17:00:00"/>
    <n v="9.1666666666860692"/>
    <n v="2294.8333333333139"/>
    <s v="SIM"/>
    <x v="1"/>
    <s v="NÃO"/>
    <s v="2-Falha de Material"/>
    <s v="2.4-Desgaste"/>
    <x v="2"/>
    <x v="1"/>
    <s v="6-Interferência na Produção"/>
    <s v="1-Substituição"/>
    <n v="2304"/>
  </r>
  <r>
    <n v="2019"/>
    <s v="Novembro"/>
    <s v="28/11 - Hoje foi dado continuidade na avaliação em campo no interior do Hood pelo Eng. Lucas e Boito, foi i identificado a presença óleo na chaparia do teto próximo ao duto de entrada de ar de ventilação, trilho da talha, lateral da estrutura, em grande parte da superfície das tubulações. A suspeita é de que parte do óleo vaporizado no demister esteja sendo succionado para dentro hood causando saturação em todo ambiente interno com óleo e com isso alterando o espectro de onda captada pelo detector de fogo. Foram retiradas fotos de interior do hood indicados os pontos para realização da limpeza. Conforme combinado foi realizado pelo GPI com apoio do Eng. Lucas o delineamento de ordem para darmos continuidade a análise de falha do evento de SD do dia 27/11, já foi realizada AR/TRIA da ordem juntamente com as demais autorizações gerenciais. Foram anexadas na ordem as fotos juntamente com registro de diagnóstico de falha elaborado pela equipe de engenharia. Amanhã será realizado limpeza geral no interior do hood com apoio da limpeza industrial e também será feito limpeza na casa de filtros de ar conforme recomendação inclusa na ordem. Equipamento segue disponível como reserva critica até a finalização dessa análise de falha._x000a_"/>
    <s v="NÃO"/>
    <s v="Corretiva planejada"/>
    <s v="28FPEV03"/>
    <s v="Selo dos mancais da GG"/>
    <s v="TGs"/>
    <x v="17"/>
    <s v="Proteção contra incêndio e gás"/>
    <s v="Inspeção interna ao hood em busca de evidências de ocorrência de chama em seu interior."/>
    <d v="2019-11-28T09:00:00"/>
    <d v="2019-11-28T11:00:00"/>
    <d v="2019-11-27T07:50:00"/>
    <n v="2.0000000000582077"/>
    <n v="25.166666666627862"/>
    <s v="NÃO"/>
    <x v="0"/>
    <s v="NÃO"/>
    <s v="2-Falha de Material"/>
    <s v="2.4-Desgaste"/>
    <x v="2"/>
    <x v="1"/>
    <s v="6-Interferência na Produção"/>
    <s v="9-Inspeção"/>
    <n v="27.166666666686069"/>
  </r>
  <r>
    <n v="2019"/>
    <s v="Novembro"/>
    <s v="29/11 - Hoje conforme combinado tivemos a liberação de atividade extraprogramada para equipe de mecânica para realização de limpeza geral no interior do hood do TG-A. Houve atraso para iniciar essa tarefa devido a necessidade de assinatura da PT vermelha e também da indisponibilidade no período da manhã do caminhão vácuo. Superado essa etapa, após o almoço foi realizada inspeção na casa de filtros do sistema de ventilação onde verificamos que os inferiores que estavam com a aparecia mais degradada. Foi realizada limpeza na casa de fitros em em seguida feito a inversão dos filtros inferiores pelos superiores conforme recomendação da equipe engenharia. Realizada a limpeza na parte inferior do piso do hood com caminhão vácuo e também na região abaixo da saída de gases quentes, mais específico na parte oposta a janela de visita que o local aonde havia resíduo de óleo. Devido ao tardar do horário atividade foi paralisada para disponibilizar a máquina para operação. Atividade prossegue na segunda-feira, dia 02/12."/>
    <s v="NÃO"/>
    <s v="Corretiva planejada"/>
    <s v="28FPEV03"/>
    <s v="Selo dos mancais da GG"/>
    <s v="TGs"/>
    <x v="17"/>
    <s v="Proteção contra incêndio e gás"/>
    <s v="Realizado limpeza interna do hood e rodízio (devido a falta de material) dos filtros do ar de ventilação"/>
    <d v="2019-11-29T07:40:00"/>
    <d v="2019-11-29T18:40:00"/>
    <d v="2019-11-28T11:00:00"/>
    <n v="11.000000000058208"/>
    <n v="20.666666666627862"/>
    <s v="NÃO"/>
    <x v="0"/>
    <s v="NÃO"/>
    <s v="2-Falha de Material"/>
    <s v="2.4-Desgaste"/>
    <x v="2"/>
    <x v="1"/>
    <s v="6-Interferência na Produção"/>
    <s v="12-Outra"/>
    <n v="31.666666666686069"/>
  </r>
  <r>
    <n v="2019"/>
    <s v="Novembro"/>
    <s v="OM 2022105323 GE-513201B Substituir peças seção quente – PF: Lucas_x000a_Realizada a remoção do conjunto da câmara 6 e substituído o bocal e suporte. _x000a_._x000a_"/>
    <s v="NÃO"/>
    <s v="Corretiva planejada"/>
    <s v="Câmaras de combustão"/>
    <m/>
    <s v="TGs"/>
    <x v="81"/>
    <m/>
    <m/>
    <m/>
    <m/>
    <m/>
    <n v="0"/>
    <n v="0"/>
    <s v="NÃO"/>
    <x v="0"/>
    <s v="NÃO"/>
    <s v="1-Falha Mecânica"/>
    <s v="1.1-Vazamento"/>
    <x v="2"/>
    <x v="0"/>
    <s v="4-Monitoramento Periódico da Condição"/>
    <s v="4-Ajuste"/>
    <n v="0"/>
  </r>
  <r>
    <n v="2019"/>
    <s v="Novembro"/>
    <s v="04/11 - Realizada a substituição do bocal de descarga da câmara e o suporte frame da câmara 6. Assim finalizando a substituição dos componentes da seção quente previstas"/>
    <s v="NÃO"/>
    <s v="Corretiva planejada"/>
    <s v="Câmaras de combustão"/>
    <m/>
    <s v="TGs"/>
    <x v="81"/>
    <m/>
    <m/>
    <m/>
    <m/>
    <m/>
    <n v="0"/>
    <n v="0"/>
    <s v="NÃO"/>
    <x v="0"/>
    <s v="NÃO"/>
    <s v="3-Falha na Instrumentação"/>
    <s v="3.1-Falha de Controle"/>
    <x v="2"/>
    <x v="1"/>
    <s v="5-Monitoramento Contínuo da Condição"/>
    <s v="1-Substituição"/>
    <n v="0"/>
  </r>
  <r>
    <n v="2019"/>
    <s v="Novembro"/>
    <s v="OM 2022127692 C-123101D- Falha Malha Anti-surge CCC – PF: Boito_x000a_Em avanço a análise de falha na malha da anti surge do compressor, recebemos a informação da GE de uma possível falha no controlador e uma das ações seria verificar a fonte do controlador. "/>
    <s v="NÃO"/>
    <s v="Corretiva"/>
    <s v="FIC-208"/>
    <s v="FIC-208"/>
    <s v="Vendas"/>
    <x v="5"/>
    <s v="Controle e monitoramento"/>
    <s v="SUBSTITUIÇÃO DO CONTROLADOR"/>
    <d v="2019-11-06T09:15:00"/>
    <d v="2019-11-06T17:00:00"/>
    <d v="2019-10-31T16:00:00"/>
    <n v="7.7500000001164153"/>
    <n v="137.25"/>
    <s v="NÃO"/>
    <x v="0"/>
    <s v="NÃO"/>
    <s v="3-Falha na Instrumentação"/>
    <s v="3.1-Falha de Controle"/>
    <x v="2"/>
    <x v="1"/>
    <s v="5-Monitoramento Contínuo da Condição"/>
    <s v="1-Substituição"/>
    <n v="145.00000000011642"/>
  </r>
  <r>
    <n v="2019"/>
    <s v="Novembro"/>
    <s v="OM 2022127692 C-123101D- Falha Malha Anti-surge CCC – PF: Boito_x000a_Em avanço a análise de falha na malha da anti surge do compressor, recebemos a informação da GE de uma possível falha no controlador e uma das ações seria verificar a fonte do controlador. "/>
    <s v="NÃO"/>
    <s v="Corretiva"/>
    <s v="FIC-208"/>
    <s v="FIC-208"/>
    <s v="Vendas"/>
    <x v="5"/>
    <s v="Controle e monitoramento"/>
    <s v="SUBSTITUIÇÃO DO CONTROLADOR"/>
    <d v="2019-11-07T09:15:00"/>
    <d v="2019-11-07T17:00:00"/>
    <d v="2019-11-06T17:00:00"/>
    <n v="7.7500013888929971"/>
    <n v="16.249998611107003"/>
    <s v="NÃO"/>
    <x v="0"/>
    <s v="NÃO"/>
    <s v="3-Falha na Instrumentação"/>
    <s v="3.1-Falha de Controle"/>
    <x v="2"/>
    <x v="1"/>
    <s v="5-Monitoramento Contínuo da Condição"/>
    <s v="1-Substituição"/>
    <n v="24"/>
  </r>
  <r>
    <n v="2019"/>
    <s v="Novembro"/>
    <s v="OM 2022127692 C-123101D- Falha Malha Anti-surge CCC – PF: Boito_x000a_Em avanço a análise de falha na malha da anti surge do compressor, recebemos a informação da GE de uma possível falha no controlador e uma das ações seria verificar a fonte do controlador. "/>
    <s v="NÃO"/>
    <s v="Corretiva"/>
    <s v="FIC-208"/>
    <s v="FIC-208"/>
    <s v="Vendas"/>
    <x v="5"/>
    <s v="Controle e monitoramento"/>
    <s v="Ajuste do controlador"/>
    <d v="2019-11-11T16:00:00"/>
    <d v="2019-11-13T12:00:00"/>
    <d v="2019-11-12T16:30:00"/>
    <n v="44.000000000058208"/>
    <n v="-24.500000000058208"/>
    <s v="SIM"/>
    <x v="0"/>
    <s v="NÃO"/>
    <s v="3-Falha na Instrumentação"/>
    <s v="3.1-Falha de Controle"/>
    <x v="2"/>
    <x v="0"/>
    <s v="6-Interferência na Produção"/>
    <s v="4-Ajuste"/>
    <n v="19.5"/>
  </r>
  <r>
    <n v="2019"/>
    <s v="Novembro"/>
    <s v="OM 2018599459 - C-123101E - Subst. Chaves de Vibração Cooler de óleo – PF: Boito_x000a_Conforme programado foi realizada a confecção dos suportes das chaves de vibração, substituída as chaves de vibração e calibração. Ventiladores operaram em torno de 1h30m em teste com sucesso sendo liberado para a operação."/>
    <s v="NÃO"/>
    <s v="Corretiva planejada"/>
    <s v="MCE-VE-450/451/452"/>
    <s v="Chave de vibração"/>
    <s v="Vendas"/>
    <x v="14"/>
    <s v="Controle e monitoramento"/>
    <s v="Substituição da chave de  vibração"/>
    <d v="2019-11-06T07:00:00"/>
    <d v="2019-11-06T19:00:00"/>
    <d v="2019-10-28T17:00:00"/>
    <n v="12"/>
    <n v="205.99999999988358"/>
    <s v="NÃO"/>
    <x v="0"/>
    <s v="NÃO"/>
    <s v="3-Falha na Instrumentação"/>
    <s v="3.3- Sinal/Indicação/Alarme falso"/>
    <x v="2"/>
    <x v="3"/>
    <s v="3-Inspeção"/>
    <s v="1-Substituição"/>
    <n v="217.99999999988358"/>
  </r>
  <r>
    <n v="2019"/>
    <s v="Novembro"/>
    <s v="OM 2022177788 - C-123101D Falha na partida – PF: Boito_x000a_Após informação do COTUR Birkett ao final do dia de ontem de que OP tentou realizar a sequência de partida do venda D para garantir sua disponibilidade após a intervenção no CCC realizada quinta, sem sucesso, hoje foi aberta esta OM Imediata para TM Danilo avaliar o motivo da falha. O compressor não estava dando condição de partida devido a um alarme relacionado aos controladores do CCC.TM Danilo foi a campo e confirmou que a falha realmente vinha dos controladores e comparou a configuração antiga (antes da troca do controlador realizada na quinta-feira) com a nova (após a troca) e viu diferenças. Decidimos por fazer contato com TM Caleiras para nos auxiliar nesta análise e o mesmo se prontificou a vir dar este apoio. Por volta das 15h, TM Caleiras já estava na unidade. Identificamos que a falha era no controlador FIC-208 (anti-surge), justamente o que havia sido substituído por versão mais recente, Série 3++ (anterior era Série 3+). Equipe então fez contato com Fábio da CCC, que realizou esta substituição na quinta-feira, e foi prontamente atendida. Foram passados logs e realizada a análise em conjunto com o Fábio. Por fim, descobrimos que o parâmetro do CR2 (falha do CCC) estava invertido. Esta inversão é uma das diferenças entre as versões do controlador. Foi alterado o parâmetro, realizado o download e feito um teste de falha no instrumento, simulando a condição de falha no CCC. A resposta do relé foi a esperada. Realizada então uma nova tentativa de sequência de partida pela OP e a mesma ocorreu com sucesso para os passos seguintes. Compressor disponível."/>
    <s v="sim"/>
    <s v="Corretiva"/>
    <s v="FIC-208"/>
    <s v="FIC-208"/>
    <s v="Vendas"/>
    <x v="5"/>
    <s v="Controle e monitoramento"/>
    <s v="Ajuste do parâmetro do CR2 que estava invertido."/>
    <d v="2019-11-09T07:40:00"/>
    <d v="2019-11-09T19:00:00"/>
    <d v="2019-11-07T17:00:00"/>
    <n v="11.333333333255723"/>
    <n v="38.666666666627862"/>
    <s v="SIM"/>
    <x v="1"/>
    <s v="NÃO"/>
    <s v="3-Falha na Instrumentação"/>
    <s v="3.4-Fora de ajuste"/>
    <x v="2"/>
    <x v="0"/>
    <s v="9-Sob Demanda"/>
    <s v="4-Ajuste"/>
    <n v="49.999999999883585"/>
  </r>
  <r>
    <n v="2019"/>
    <s v="Novembro"/>
    <s v="OM 2022149387 C-123101D - Corrigir Erro de Indicação TIT-1231221 – PF: Boito(PRD-COTUR- Concluído) _x000a_Conforme programado foi realizada a intervenção no TIT-221 do compressor de venda &quot;D&quot; em ação conjunta pelas equipes de instrumentação e automação. Foi realizada verificação completa em todo cabeamento de campo para tentar identificar o motivo da falha do instrumento na ECOS. Não foram encontradas pela instrumentação nenhuma anormalidade deste o instrumento de campo que foi substituído por sobressalente até o cartão de entrada do PLC. No entanto, após avaliação da equipe de automação na lógica em comparação com outras máquinas foi constatado que motivo do problema era o range de calibração do instrumento de campo. O instrumento foi calibração com faixa de 0 a 100ºC quando na verdade a faixa correta seria de -50 a 100ºC, feito essa correção no range a indicação do instrumento normalizou de imediato na tela. Atividade finalizada por volta das 15h00."/>
    <s v="NÃO"/>
    <s v="Corretiva planejada"/>
    <s v="TIT-1231221"/>
    <s v="TIT-1231221"/>
    <s v="Vendas"/>
    <x v="5"/>
    <s v="Controle e monitoramento"/>
    <s v="Realizada correção no range do instrumento"/>
    <d v="2019-11-12T08:30:00"/>
    <d v="2019-11-12T16:30:00"/>
    <d v="2019-11-09T19:00:00"/>
    <n v="8.0000000000582077"/>
    <n v="61.5"/>
    <s v="NÃO"/>
    <x v="0"/>
    <s v="NÃO"/>
    <s v="3-Falha na Instrumentação"/>
    <s v="3.4-Fora de ajuste"/>
    <x v="2"/>
    <x v="0"/>
    <s v="9-Sob Demanda"/>
    <s v="4-Ajuste"/>
    <n v="69.500000000058208"/>
  </r>
  <r>
    <n v="2019"/>
    <s v="Novembro"/>
    <s v="OM 2020479112 - PN-C-123101E Instalação MS SQL IHM CAMPO – PF: Boito:(PRD-COTUR - Concluído)_x000a_Conforme programado foi realizado diagnostico prévio para estabelecer a estratégia de restauração do SQL do IHM do compressor de venda E. Foi observado que a base de dados CIMPLICITY estava corrompida devido a alteração do nome do arquivo que foi feita manualmente. Realizado as instalações necessárias na IHM (SLQ studio, windows installer e SLQ server; recuperado a base de dados CIMPLICITY do backup realizado previamente; reconfigurado o OBDC. Após todas as instalações, foram restabelecidos os TREND's e o histórico de alarmes da máquina com sucesso. Foi verificado também o by-pass do sistema de pressurização do painel, em seguida feita a imagem da IHM para o servidor de backup. Equipamento testado e liberado para operação por volta das 15h00."/>
    <s v="NÃO"/>
    <s v="Corretiva planejada"/>
    <s v="PN-C-123101E"/>
    <s v="Base de dados Cimplicity"/>
    <s v="Vendas"/>
    <x v="14"/>
    <s v="Controle e monitoramento"/>
    <s v="Instalado SQL studio, windows installer e SQL server, recuperada base de dados CIMPLICITY e reconfigurado o OBDC."/>
    <d v="2019-11-12T13:00:00"/>
    <d v="2019-11-12T15:00:00"/>
    <d v="2019-11-06T19:00:00"/>
    <n v="2.0000000000582077"/>
    <n v="138"/>
    <s v="NÃO"/>
    <x v="0"/>
    <s v="NÃO"/>
    <s v="3-Falha na Instrumentação"/>
    <s v="3.5-Falha no Software"/>
    <x v="2"/>
    <x v="0"/>
    <s v="9-Sob Demanda"/>
    <s v="2-Reparo"/>
    <n v="140.00000000005821"/>
  </r>
  <r>
    <n v="2019"/>
    <s v="Novembro"/>
    <s v="OM 2022142001 PN-C-123101C - Reaperto geral Painéis de campo/SE(Ação/Abrangência de RTA) – PF: Boito_x000a_Conforme programado foi realizado reaperto geral no painel de campo, caixa junção (PSU BOX) Ex e no K-13 no cubículo comp. 4.3. Informado pela equipe de alguns bornes pertinente as entradas e saídas (analíticas e digitais e reles) do PLC houve a necessidade de aplicação de torque. Na caixa de junção externa PSU BOX também foi necessário aplicação do torque controlado em alguns pontos. Já no no cubículo do K-13 não houve essa necessidade pois estava tudo com torque adequado. Essa atividade de abrangência seguirá conforme rodízio ou oportunidade de parada. Atividade finalizada por volta das17h00, equipamento liberado para operação sem restrições."/>
    <s v="NÃO"/>
    <s v="Preventiva"/>
    <s v="PN-C-123101C"/>
    <m/>
    <s v="Vendas"/>
    <x v="23"/>
    <s v="Painel elétrico"/>
    <s v="Reaperto de conexões"/>
    <d v="2019-11-14T07:11:00"/>
    <d v="2019-11-14T16:32:00"/>
    <d v="2019-10-17T11:00:00"/>
    <n v="9.3499999999185093"/>
    <n v="668.18333333329065"/>
    <s v="NÃO"/>
    <x v="0"/>
    <s v="NÃO"/>
    <s v="Manutenção preventiva"/>
    <s v="Manutenção preventiva"/>
    <x v="0"/>
    <x v="24"/>
    <s v="1-Manutenção Periódica"/>
    <s v="10-Revisão geral"/>
    <n v="677.53333333320916"/>
  </r>
  <r>
    <n v="2019"/>
    <s v="Novembro"/>
    <s v="OM 2022113694 - VE-C-123101C- B - Eliminar vibração – PF: Boito (PFCEO)_x000a_OM 2022090047 - VE-C-123101C- C - Eliminar vibração (PFCEO)_x000a_OM 2022125866 - VE-C-123101C- C - Eliminar vibração (PFCEO)_x000a_Hoje conforme programação foi iniciado o mapeamento inicial de vibração dos coolers de óleo do venda &quot;C&quot; com os dampers instalados para termos o histórico das medições antes do início das intervenções programadas. Foi realizada a remoção das grades de proteção e instalado os sensores nos mancais dos ventilador C-B e C-C, em seguida foi partida um a um para coleta de dados pela preditiva. Devido ao tardar do horário e a chuva não foi possível coletar o ventilador C-D, atividade retornar na segunda-feira. Após a conclusão dessa amostragem inicial a próxima etapa será a remoção dos dampers dos três ventiladores para nova coleta pela e preditiva e posterior avaliação pela a equipe de engenharia para estudo da possibilidade de remoção definitiva dos dampers. Ao final do dia equipamento foi liberado para operação sem nenhuma anormalidade._x000a_18/11 - Realizada a remoção do conjunto C-C do campo, transportado para oficina, removido os dampers e iniciada a desmontagem do conjunto em oficina para análise de vibração do conjunto pelo Engenheiro Suzuki. Em conversa com o Eng. Suzuki esta avaliação não será rápida, ficando o compressor C somente com dois ventiladores instalados._x000a_19/11 - Realizada a desmontagem em oficina do VE-C-B, para limpeza e pesagem das pás, dampers e contra pesos, identificada a necessidade de substituição dos rolamentos do ventilador. Atividade continua na quinta feira 21/11. Realizado a coleta de vibração do ventilador C-D, onde foi informado que o ventilador não apresenta níveis de alarme de vibração, encontrando-se em condição melhor que o C-C._x000a_21/11 - Removido toda a estrutura dos dampers, como rolamentos e pinos. Realizado a limpeza do conjunto e montado as pás do mancal. Atividade prossegue amanhã._x000a_22/11 - Instalado o conjunto na área. Reapertado toda a estrutura. Na segunda será instalado a correia e alinhado o conjunto _x000a_25/11 - Reinstalada a correia e alinhado o conjunto. Testado e liberado para operação. Amanhã Eng. Suzuki e Equipe de preditiva podem coletar novos dados de vibração para verificar se houve melhora após atuação da mecânica. Após conclusão da instalação do ventilador VE-C-123101C-B, já foi realizada hoje a remoção da correia e polias deste ventilador. Atividade prossegue amanhã._x000a_26/11 - Dado andamento na atividade de revisão geral do ventilador em oficina pela equipe mecânica com acompanhamento do Eng. Suzuki. Foi desmontado conjunto do ventilador do corpo do ventilador, feito a remoção do mancal e das hélices. Foi verificado após medições em bancada a necessidade de trocar os rolamentos do mancal. Durante essa intervenção também foi constatado o desbalanceamento de massas das pás das hélices com peso superiores a 100 gramas em comparação com peso das pás do ventilador C-B (Coletado na intervenção na S#46). Tudo indica agora que a vibração elevada na estrutura do ventilador é devido a esse desbalanceamento. Eng. Suzuki e Sup. Aoki seguem avaliando a melhor estratégia para viabilizar esse balanceamento de pás com aplicação de pesos em pontos específicos. Caso não seja possível vamos tentar apoio externo em outras unidades ou até mesmo uso de algum contrato. Atividade prossegue amanhã com limpeza geral nas pás e troca dos rolamentos em oficina, o ventilador só deve ser recomposto em campo na segunda-feira, dia 02/12._x000a_27/11 - Foi substituído os rolamentos do mancal e retirado todas as medidas, foi também lavado o permutador juntamente com todas suas pás. Foi identificado também uma trinca lateral na borda do corpo do ventilador, será necessária aplicação de solda. Sup. Aoki entrou em contato com TM Alexandre Zulu da Reduc para verificar como poderíamos fazer o balanceamento, tendo em vista que este colaborador indicado pelo gerente do ativo tem bastante experiência nessa atividade. _x000a_28/11 - Hoje foi finalizada a limpeza completa em todos os componentes deste ventilador, amanhã iniciamos sua montagem em oficina. Sup. Aoki prossegue com tratativas para realização do balanceamento das pás, também será feito solda em trinca na borda lateral superior do bocal do ventilador. Previsão de retornar com este equipamento para campo é somente na semana que vem quando já devemos ter finalizados todas as etapas de recomposição._x000a_29/11 - Realizada a montagem do ventilador na oficina, deixando o mesmo pronto para ser reinstalado em campo na segunda-feira. O ventilador se encontra com o ângulo das pás em 18º. Foram realizados o passeio axial dos rolamentos do mancal, reinstalado e tensionado a correia, aplicado torque em todos parafusos do conjunto."/>
    <s v="NÃO"/>
    <s v="Corretiva planejada"/>
    <s v="VE-C-123101C-B"/>
    <s v="Ventilador"/>
    <s v="Vendas"/>
    <x v="23"/>
    <s v="Sistema de lubrificação"/>
    <s v="Revisão geral do ventilador"/>
    <d v="2019-11-14T16:32:00"/>
    <d v="2019-11-22T16:50:00"/>
    <d v="2019-11-14T16:32:00"/>
    <n v="192.30000000010477"/>
    <n v="0"/>
    <s v="NÃO"/>
    <x v="0"/>
    <s v="NÃO"/>
    <s v="1-Falha Mecânica"/>
    <s v="1.2-Vibração"/>
    <x v="2"/>
    <x v="0"/>
    <s v="4-Monitoramento Periódico da Condição"/>
    <s v="2-Reparo"/>
    <n v="192.30000000010477"/>
  </r>
  <r>
    <n v="2019"/>
    <s v="Novembro"/>
    <s v="OM 2021416075 - C-123101E Alteração votação RTD – PF: Boito_x000a_Conforme programado foi restabelecido o TRIP por ação dos RTD's o qual havia sido inibido no passado e implementada a lógica de votação em atendimento ao SGM G&amp;E/UOAGN/APSP/MI 2019/0035. Com a conclusão deste compressor, foi finalizada a implementação da lógica de votação por falha dos RTD's nos compressores."/>
    <s v="NÃO"/>
    <s v="Corretiva planejada"/>
    <m/>
    <m/>
    <s v="Vendas"/>
    <x v="14"/>
    <s v="Controle e monitoramento"/>
    <s v="Implementada lógica de votação nos RTDs"/>
    <d v="2019-11-19T08:30:00"/>
    <d v="2019-11-19T11:00:00"/>
    <d v="2019-11-12T15:00:00"/>
    <n v="2.5000000001164153"/>
    <n v="161.49999999994179"/>
    <s v="NÃO"/>
    <x v="0"/>
    <s v="NÃO"/>
    <m/>
    <m/>
    <x v="3"/>
    <x v="4"/>
    <m/>
    <s v="3-Modificação"/>
    <n v="164.00000000005821"/>
  </r>
  <r>
    <n v="2019"/>
    <s v="Novembro"/>
    <s v="OE 2022061898 C-123101A - Substituir Barreira Intrínseca TE-25 – PF: Boito (PST COTUR - Concluído)_x000a_Após a queda do venda A devido ao descarte de carga do TG-A, houve impedimento de partida nessa máquina devido a falha no sensor de temperatura TE-25 em função de falha na barreira intrínseca, essa demanda já estava mapeado pela manutenção, inclusive com registro na PST do COTUR. Sendo assim, foi autorizado atividade extraprogramada pelo gerente do ativo para troca deste componente danificado. Após liberação da PT, foi realizada a troca da barreira pelo TM Bretas por sobressalente com sucesso. Equipamento liberado as 09h20 entrou em operação por volta das 09h30 sem nenhum tipo de falha. Equipamento segue operando sem anormalidades, dado baixa na pendência na PST do COTUR."/>
    <s v="NÃO"/>
    <s v="Intervenção por condição"/>
    <s v="TE-25"/>
    <s v="barreira intrinseca"/>
    <s v="Vendas"/>
    <x v="10"/>
    <s v="Controle e monitoramento"/>
    <s v="Substituída a barreira intrínseca"/>
    <d v="2019-11-27T08:00:00"/>
    <d v="2019-11-27T16:00:00"/>
    <d v="2019-09-01T11:00:00"/>
    <n v="7.9999999998835847"/>
    <n v="2085"/>
    <s v="NÃO"/>
    <x v="0"/>
    <s v="NÃO"/>
    <s v="4-Falha Elétrica"/>
    <s v="4.2-Circuito aberto"/>
    <x v="12"/>
    <x v="2"/>
    <s v="9-Sob Demanda"/>
    <s v="1-Substituição"/>
    <n v="2092.9999999998836"/>
  </r>
  <r>
    <n v="2019"/>
    <s v="Novembro"/>
    <s v="OI 2022146858 - SDV-1231503A Válvula em falha – PF: Boito – Continuação Outubro_x000a_Por volta das 22h de 31/10 ocorreu o shutdown devido falha da SDV-123503A, Verificado pela equipe de grandes máquinas que o 1º evento foi o XA-1231577A, de falha da SDY-503. Logo em seguida ocorreu o XA-1231578A, de falha da SDY-504. Sendo verificado em campo que a SDV-504 está em falha e não responde ao comando de fechamento. A SDV-503 não responde ao comando de fechamento e, ao tentar fechar, entra em falha (após reconhecer o alarme, sai da condição de falha). Liberada PT imediata para instrumentação que na SDV-503 foi identificada uma falha na solnenóide de atuação que foi substituída, testada a válvula com sucesso. A SDV-504 foi identificado que estava sem alimentação de ar, onde foi realizada a substituição da reguladora estava quebrada sendo testada junto ao operador e liberado o compressor para operação.iw3i_x000a_"/>
    <s v="NÃO"/>
    <s v="Corretiva"/>
    <s v="SDV-1231503A"/>
    <s v="Bobina de soleinoide de acionamento SDV-1231503A"/>
    <s v="Propano"/>
    <x v="6"/>
    <s v="Controle e monitoramento"/>
    <s v="Substituição da solenoide"/>
    <d v="2019-11-01T00:00:00"/>
    <d v="2019-11-01T18:06:48"/>
    <d v="2019-10-31T23:59:00"/>
    <n v="18.113333333283663"/>
    <n v="1.6666666720993817E-2"/>
    <s v="SIM"/>
    <x v="0"/>
    <s v="NÃO"/>
    <s v="4-Falha Elétrica"/>
    <s v="4.2-Circuito aberto"/>
    <x v="0"/>
    <x v="24"/>
    <s v="6-Interferência na Produção"/>
    <s v="1-Substituição"/>
    <n v="18.130000000004657"/>
  </r>
  <r>
    <n v="2019"/>
    <s v="Novembro"/>
    <s v="OM 2021934421 - C-3123102B Manutenção preventiva 16M – PF: Boito (ICPM) _x000a_Iniciada a aplicação do LIBRA pela operação para a liberação do compressor para Preventiva e inspeção NR-13. Para conclusão da apliacação do LIBRA ficou pendente apenas o fechamento de uma válvula o qual um tubo rool do andaime instalado impedindo o fechamento desta válvula. Em avanço foi finalizada a drenagem de todo o óleo lubrificante para containers de 1.000l._x000a_04/11 - Realizado o ajuste necessário no andaime possibilitando a conclusão do libra e realizado o raqueteamento do compressor. Assim liberando o compressor para preventiva._x000a_05/11 - Devido a finalização do raqueteamento dos vasos pela ETM ter sido finalizado somente na parte da tarde impedindo a finalização da aplicação do libra não foi possível iniciar as demandas da preventiva. ETM seguirá no turno da noite realizando a inertização dos vasos para a liberação do compressor de manhã para inicio da preventiva._x000a_06/11 - Segue em andamento a preventiva do compressor conforme abaixo:_x000a_Caldeiraria: Segue em andamento a limpeza dos filtros Y, foi realizada a abertura do STR1 (filtro chapéu de bruxa da sucção do 1º stg) logo que foi aberto foi encontrada a haste de fixação do filtro quebrada e não localizada a porca de fixação. Com o risco da mesma ter caído para a sucção do compressor, foi emitida uma ordem imediata para a remoção da tubulação de sucção do compressor para localizar a porca de fixação do filtro. Previsto o início da remoção da tubulação amanhã 07/11 logo após o almoço._x000a_Elétrica: Finalizada a preventiva e inspeção dos periféricos do compressor (Bomba, ventilador, aquecedores, etc...)_x000a_Instrumentação: Removido todos os instrumentos do bloco compressor para preventiva em bancada e continua em andamento amanhã. Realizada preventiva dos PSH's - 995 e 996, pendente ainda o PSH-921._x000a_Mecânica: Finalizada a preventiva do pistão balanceador com a substituição do pistão, camisa e vedações. Finalizada a preventiva do pistão redutor (slide valve) do 1º stg, ficando pendente a instalação do potenciômetro e instrumentos. OBS: A slide do 2º stg não passará por preventiva neste momento, devido ter sido realizada a preventiva do conjunto à 2 meses atrás._x000a_Durante a preventiva dos ventiladores do cooler de óleo, foi identificado que os rolamentos do motor M-P-C-3123102B-01A estão com possível desgastes, estando pesado o giro manual e ruído anormal. Aproveitando a oportunidade da indisponibilidade do compressor foi emitida uma OI 2022105279 para a substituição dos rolamentos amanhã._x000a_07/11 - Hoje foram finalizadas todas as etapas da MI que estavam pendentes da preventiva do propano B da fase 2, exceto o alinhamento do conjunto moto-compressor e a finalização da preventiva do relé SEL do motor principal. Durante a verificação do alinhamento, foi identificado a necessidade de alinhar. Acertada extensão de horário da equipe da MYCOM e Caldeiraria para dar este apoio, porém ainda não foi possível concluir até as 19h de hoje, quando a equipe foi desmobilizada. Amanhã de manhã retornaremos para finalizar o alinhamento e a preventiva do relé. Esperamos estar com tudo pronto até o final da manhã para possibilitar o desraqueteamento ainda amanhã, se possível_x000a_08/11 - Seguiu hoje o alinhamento, porém ainda sem conseguirmos finalizar até as 19h00. Acertada vinda de equipe de Caldeiraria e da MAYEKAWA amanhã para dar continuidade na tarefa. Preventiva do relé foi concluída no dia de hoje._x000a_09/11 - Hoje foi dado continuidade no alinhamento do compressor, pelo TM João V., Mayekawa e Caldeiraria G&amp;E. Por volta das 11h00 conseguimos chegar nos valores adequados de alinhamento. O torqueamento do acoplamento foi realizado logo após o almoço, bem como a instalação da proteção do acoplamento. Equipe de Caldeiraria também sanou hoje um pequeno vazamento que foi observado durante TH de ontem, em junta de tubo OD da slide valve. Instalação do isolamento térmico seguiu sem anormalidades pela equipe da ETM. Semapi também iniciou na parte da manhã o reabastecimento de óleo no compressor, mas devido à desassociação de propano do óleo do compressor, o processo foi lento. Ao final do dia, com o nível já em 70%, a bomba de óleo foi colocada para circular para preencher o sistema, o que levou o nível a cair para 40%. Amanhã iremos completar com mais um pouco de óleo, enquanto a OP finaliza a remoção do Libra. Mayekawa também virá para fazer as últimas conferências antes da partida do compressor prevista para segunda. Apesar do nível mais baixo, podemos considerar que a preventiva está concluída e a máquina pode ser partida pela OP em caso de necessidade._x000a_10/11 - Hoje equipe da Semapi terminou de transferir o óleo que havia sido removido do compressor para NR-13. No início do dia, após a circulação do óleo de ontem, o nível estava em 45%. Ao completar o restante da terceira bombona de 1000l (cerca de 800l) o nível foi para 67% e após circular novamente a bomba de óleo, o nível estabilizou em 57%. Mayekawa também esteve presente hoje e realizou verificações na máquina, como a movimentação das slide-valves, etc. Nenhuma anormalidade foi relatada. Assim, máquina está pronta para partir amanhã, conforme combinado."/>
    <s v="NÃO"/>
    <s v="Preventiva"/>
    <m/>
    <m/>
    <s v="Propano"/>
    <x v="2"/>
    <s v="Compressor"/>
    <s v="Manutenção preventiva de 16M"/>
    <d v="2019-11-03T12:30:00"/>
    <d v="2019-11-10T15:00:00"/>
    <d v="2019-10-22T17:00:00"/>
    <n v="170.49999999994179"/>
    <n v="283.5"/>
    <s v="SIM"/>
    <x v="0"/>
    <s v="NÃO"/>
    <s v="Manutenção preventiva"/>
    <s v="Manutenção preventiva"/>
    <x v="0"/>
    <x v="24"/>
    <s v="1-Manutenção Periódica"/>
    <s v="10-Revisão geral"/>
    <n v="453.99999999994179"/>
  </r>
  <r>
    <n v="2019"/>
    <s v="Novembro"/>
    <s v="OM 2020600390 - VE-P-C-3123102B-01-B Corrigir Vibração – PF: Boito_x000a_Conforme programado, foi realizada a montagem do pau de carga, removido mancal torpedo e realizada a substituição dos rolamentos em bancada. Previsto a reinstalação do conjunto amanhã._x000a_05/11 - Realizada a instalação do mancal em campo, instalada e alinhada as polias e instalada correia. Ficou pendente o teste operacional devido o bloqueio de todo o conjunto para a preventiva do compressor e NR-13."/>
    <s v="NÃO"/>
    <s v="Intervenção por condição"/>
    <s v="VE-P-C-3123102B-01-B"/>
    <s v="Rolamentos"/>
    <s v="Propano"/>
    <x v="2"/>
    <s v="Compressor"/>
    <s v="Substituição dos rolamentos"/>
    <d v="2019-11-04T16:00:00"/>
    <d v="2019-11-05T11:00:00"/>
    <d v="2019-11-04T16:00:00"/>
    <n v="19.000000000116415"/>
    <n v="0"/>
    <s v="NÃO"/>
    <x v="0"/>
    <s v="NÃO"/>
    <s v="2-Falha de Material"/>
    <s v="2.6-Fadiga"/>
    <x v="2"/>
    <x v="1"/>
    <s v="4-Monitoramento Periódico da Condição"/>
    <s v="1-Substituição"/>
    <n v="19.000000000116415"/>
  </r>
  <r>
    <n v="2019"/>
    <s v="Novembro"/>
    <s v="OM 2021584657 - PN-C-123102C Integridade do painel – PF: boito_x000a_Conforme programado foi realizado o reaperto geral do compressor como abrangência de uma falha ocorrida a alguns meses atrás no C-123701A."/>
    <s v="NÃO"/>
    <s v="Preventiva"/>
    <s v="PN-C-123102C"/>
    <m/>
    <s v="Propano"/>
    <x v="9"/>
    <s v="Compressor"/>
    <s v="Reaperto de bornes"/>
    <d v="2019-11-06T08:00:00"/>
    <d v="2019-11-06T17:00:00"/>
    <d v="2019-10-14T16:00:00"/>
    <n v="9"/>
    <n v="544.00000000011642"/>
    <s v="SIM"/>
    <x v="0"/>
    <s v="NÃO"/>
    <s v="Manutenção preventiva"/>
    <s v="Manutenção preventiva"/>
    <x v="0"/>
    <x v="24"/>
    <s v="1-Manutenção Periódica"/>
    <s v="6-Verificação"/>
    <n v="553.00000000011642"/>
  </r>
  <r>
    <n v="2019"/>
    <s v="Novembro"/>
    <s v="OI 2022167216 - C-3123102B Substituir rolamentos do motor do VE-3123102B-01A – PF: Boito_x000a_Após a identificação ontem durante a preventiva de que o conjunto do ventilador 01A do cooler de óleo do propano B da fase 2 estava girando pesado, hoje atividade de verificação foi liberada no período da tarde. Foi identificado a necessidade de trocar o rolamento do motor. Cabos elétricos foram desconectados e motor foi removido para oficina. Removida a polia do motor. Identificado que a proteção da ventoinha está danificada e foi decidido retirar essa proteção de um motor similar que estava no estoque para recomposição. Amanhã será trocado o rolamento (temos em estoque) de manhã e reinstalado ao longo do dia._x000a_08/11 - Ao abrir o motor em oficina para troca do rolamento, verificou-se que no interior estava com muita agua, mesmo sendo este o novo motor Ex, instalado há não muito tempo. Foi informado que a entrada de água se dá pela tampa do motor. Equipe da elétrica megou e identificou que o motor estava com baixa isolação. Foi substituídos os rolamentos no eixo e deixado o motor com uma lâmpada para secar o enrolamento. Amanha o mesmo será megado novamente e se estiver com a isolação adequada, será fechado as tampas e instalado em campo._x000a_09/11 ´- Hoje no primeiro horário TMs Rodney e Pedro megaram novamente o motor, que havia sido deixado secando com uma lâmpada no interior e obtiveram valores aceitáveis, após o procedimento de secagem que realizamos ao longo desta noite. Ontem os valores estavam em torno de 8 a 9 MOhm por fase e hoje em torno de 13 MOhm. Realizado então o fechamento do motor pelo TM Rodrigo e em seguida o motor foi megado novamente, OK. Instalação em campo foi bastante prejudicada pela chuva persistente ao longo do dia de hoje. A condição de movimentação era bastante insegura e decidimos por aguardar a chuva melhorar. Por volta das 15h foi possível iniciar a instalação. O motor foi instalado com sucesso, instalada e tensionada correia, alinhada polias e conectados os cabos elétricos. Ventilador foi testado em companhia da OP, com sucesso. Disponível._x000a_"/>
    <s v="NÃO"/>
    <s v="Intervenção por condição"/>
    <s v="VE-3123102B-01A"/>
    <s v="Mancais do motor"/>
    <s v="Propano"/>
    <x v="2"/>
    <s v="Sistema de lubrificação"/>
    <s v="Secagem do motor em estufa e substituição dos rolamentos"/>
    <d v="2019-11-07T08:30:00"/>
    <d v="2019-11-09T19:00:00"/>
    <d v="2019-11-05T11:00:00"/>
    <n v="58.5"/>
    <n v="45.499999999883585"/>
    <s v="NÃO"/>
    <x v="0"/>
    <s v="NÃO"/>
    <s v="2-Falha de Material"/>
    <s v="2.6-Fadiga"/>
    <x v="2"/>
    <x v="1"/>
    <s v="1-Manutenção Periódica"/>
    <s v="1-Substituição"/>
    <n v="103.99999999988358"/>
  </r>
  <r>
    <n v="2019"/>
    <s v="Novembro"/>
    <s v="OM 2022206174 - C-123102C - Conferir alinhamento do motor e compressor – PF: Boito_x000a_Conforme programado foi realizada a verificação do alinhamento do motor X compressor, sendo constatado um desalinhamento na lateral em 0,10mm onde tem a tolerância de 0,05mm. Amanhã será discutido junto a gerência se vamos investir na realização do alinhamento de imediato._x000a_28/11 - Conforme programado foi realizada pela mecânica com apoio da caldeiraria a verificação do alinhamento deste compressor. Foram realizadas novas medições em campo e validado a necessidade de realizar alinhamento tanto na lateral quanto na atura da máquina. Foram confeccionadas e substituídas as quatro arruelas que estavam danificadas, aplicado torque e corrigido o desvio da lateral. Devido ao tardar do horário atividade prossegue amanhã com correção do desvio da altura. Equipamento foi deixado disponível, caso a operação tenha necessidade é somente o libra aplicado ao sistema elétrica.  _x000a_29/11 - Dado prosseguimento no alinhamento do compressor. Foram fabricados calços novos para a correção do alinhamento na altura, instalados os calços e feito torqueamento pela caldeiraria. Sendo assim, foi corrigido a desalinhamento da altura, após os ajustes os valores ficaram dentro da tolerância. Atividade finalizada por volta das 19h00. Equipamento liberado."/>
    <s v="NÃO"/>
    <s v="Intervenção por condição"/>
    <s v="C-123102C"/>
    <s v="Acoplamento"/>
    <s v="Propano"/>
    <x v="9"/>
    <s v="Transmissão de força"/>
    <s v="Realizada verificação do alinhamento"/>
    <d v="2019-11-20T07:30:00"/>
    <d v="2019-11-20T18:30:00"/>
    <d v="2019-11-06T17:00:00"/>
    <n v="11.000000000058208"/>
    <n v="326.49999999994179"/>
    <s v="NÃO"/>
    <x v="0"/>
    <s v="NÃO"/>
    <s v="1-Falha Mecânica"/>
    <s v="1.5-Afrouxamento"/>
    <x v="2"/>
    <x v="0"/>
    <s v="4-Monitoramento Periódico da Condição"/>
    <s v="6-Verificação"/>
    <n v="337.5"/>
  </r>
  <r>
    <n v="2019"/>
    <s v="Novembro"/>
    <s v="OM 2022206174 - C-123102C - Conferir alinhamento do motor e compressor – PF: Boito_x000a_Conforme programado foi realizada a verificação do alinhamento do motor X compressor, sendo constatado um desalinhamento na lateral em 0,10mm onde tem a tolerância de 0,05mm. Amanhã será discutido junto a gerência se vamos investir na realização do alinhamento de imediato._x000a_28/11 - Conforme programado foi realizada pela mecânica com apoio da caldeiraria a verificação do alinhamento deste compressor. Foram realizadas novas medições em campo e validado a necessidade de realizar alinhamento tanto na lateral quanto na atura da máquina. Foram confeccionadas e substituídas as quatro arruelas que estavam danificadas, aplicado torque e corrigido o desvio da lateral. Devido ao tardar do horário atividade prossegue amanhã com correção do desvio da altura. Equipamento foi deixado disponível, caso a operação tenha necessidade é somente o libra aplicado ao sistema elétrica.  _x000a_29/11 - Dado prosseguimento no alinhamento do compressor. Foram fabricados calços novos para a correção do alinhamento na altura, instalados os calços e feito torqueamento pela caldeiraria. Sendo assim, foi corrigido a desalinhamento da altura, após os ajustes os valores ficaram dentro da tolerância. Atividade finalizada por volta das 19h00. Equipamento liberado."/>
    <s v="NÃO"/>
    <s v="Intervenção por condição"/>
    <s v="C-123102C"/>
    <s v="Acoplamento"/>
    <s v="Propano"/>
    <x v="9"/>
    <s v="Transmissão de força"/>
    <s v="Realizada correção do alinhamento"/>
    <d v="2019-11-28T08:00:00"/>
    <d v="2019-11-29T19:00:00"/>
    <d v="2019-11-20T18:30:00"/>
    <n v="34.999999999883585"/>
    <n v="181.5"/>
    <s v="NÃO"/>
    <x v="0"/>
    <s v="NÃO"/>
    <s v="1-Falha Mecânica"/>
    <s v="1.5-Afrouxamento"/>
    <x v="2"/>
    <x v="0"/>
    <s v="4-Monitoramento Periódico da Condição"/>
    <s v="4-Ajuste"/>
    <n v="216.49999999988358"/>
  </r>
  <r>
    <n v="2019"/>
    <s v="Novembro"/>
    <s v="OI 2022250678 - AQ-C-3123102A-01 Curto-circuito no cabo – PF: Boito_x000a_Hoje fomos informados pelo COTUR logo pela manhã de ocorrência de curto-circuito em cabo do aquecedor de óleo do compressor de propano A da fase 2. O relato foi de que os colaboradores da ETM que realizavam atividades da NR-13 da UPCGN III no turno da noite ouviram um barulho alto e visualizaram um &quot;flash&quot; na região do C-3123102A. Ao chegar ao local, TOs identificaram que o cabo da resistência de aquecimento do compressor estava rompido. Com esta informação, no primeiro horário, fomos ao campo com TM Rodney e foi confirmado o cabo rompido da resistência. Área estava bem suja de fuligem. Emitida então PT através desta Ordem Imediata para atuação. TMs de instrumentação removeram o TE e a caixa de ligação da resistência foi aberta. Foi identificado que o cabo se rompeu na entrada da caixa, na região do prensa-cabo, indicando que o curto foi de dentro pra fora. A caixa estava bem suja de fuligem. Não foi identificada umidade no interior da caixa. Realizado teste de isolação das resistências e foi encontrado baixa isolação em todas as 6, com valores que não chegavam a 1Mohm. Verificado o estoque e descoberto o NM 11.909.997 referente as resistências, porém o mesmo ainda está cadastrado como ZD e com estoque zerado. Sendo assim, não foi possível dar prosseguimento na atividade hoje. Realizada reserva 91338764/1 de 6 UND do NM 11.909.997 dentro desta OM e aberta nota ZE 11960837 para cadastro deste NM na lista técnica dos aquecedores e parametrização como ZS=6. Também foi adicionada a reserva na planilha de acompanhamento de compras críticas MI x SBS. Será necessário também aquisitar um novo prensa-cabo para substituir o antigo que chamuscou. Acertado com COTUR que o compressor fica disponível para partida em caso de extrema necessidade, ajustando o set de temperatura de óleo permissiva. Amanhã será necessário reconectar o TE que foi removido e trabalhar na compra com urgência do prensa-cabos e na tentativa de compra direta das resistências._x000a_25/11 - Realizada a conexão dos cabos do TE do sistema e ajustado aperto do cabeçote, para deixar o compressor com a indicação correta da temperatura. Equipe de elétrica seguiu ao longo do dia de hoje procurando um prensa-cabos para substituição, ainda sem sucesso. Conversado com Eng. Fernando, Eng. Daniel e Sup. Daniel para avaliarem a hipótese de as resistências ainda estarem em condição de uso. Isto será feito nos próximos dias. Também deveremos avaliar as causas da ocorrência do curto-circuito antes de partir para um novo teste com as mesmas resistências. Alinhado com COTUR Medeiros na noite passada que utilizemos ARO 2019-276, que já foi utilizado no passado, caso haja necessidade de partir o compressor com a temperatura abaixo do set (ou aquecedor em falha, como foi utilizado antes). O set de temperatura de óleo permissivo de partida da máquina pode ser ajustado para até 20°C, não abaixo disto. Seguiremos com as avaliações amanhã._x000a_26/11 - Dado prosseguimento pela equipe de elétrica na corretiva/análise de falha em campo. TMs realizaram limpeza geral do aquecedor removendo toda fuligem impregnada, reinstalado a resistência que havia sido removida de campo para teste de isolação em oficina, em seguida foi montado o prensa cabo novo no invólucro e ligado os cabos das resistência nos terminais de campo. Não foi realizada nenhuma energização do aquecedor. Sup. Daniel sinalizou ao final do dia que identificaram resistência novas no estoque, amanhã será verificado se material está correto com apoio do Eng. Daniel. Para aí sim, realizamos alguma troca caso seja necessário após exaurimos todos os testes em campo. Atividade continua amanhã._x000a_27/11 - Dado continuidade na corretiva do aquecedor do compressor de propano B fase II. Com apoio do Eng. Daniel conseguimos localizar no estoque o NM 11.294.513 pertinente a resistência de aquecimento tipo tubular novo modelo aplicado neste compressor, este material está parametrizado como ZS=29. Dessa forma realizado reserva de 3 unidades no estoque para troca em campo caso necessário. TM´s elétrica com esse material em mãos realizaram nova verificação/medições em campo, somente uma resistência que estava com baixa isolação foi substituída por precaução, todas as demais estavam OK. Foi realizado recomposição de todos os conectores e do cabeamento. Após isso, não foi possível fazer o teste funcional devido a temperatura elevada do óleo acima dos 30ºC, foi um dos coolers para baixar essa temperatura. Acordado com COTUR para equipe de noite acompanhar a curva de aquecimento do óleo e informar alguma eventual anormalidade. Por ora, o equipamento segue liberado em acompanhamento pela OP e MI._x000a_28/11 - Realizado teste operacional do aquecedor durante período da tarde com sucesso. O sistema completou toda curva de aquecimento de óleo sem anormalidades. Equipamento liberado."/>
    <s v="sim"/>
    <s v="Corretiva"/>
    <s v="AQ-C-3123102A-01"/>
    <s v="Cabo do aquecedor de óleo"/>
    <s v="Propano"/>
    <x v="8"/>
    <s v="Sistema de lubrificação"/>
    <s v="Substituída uma resistência do aquecedor e realizada recomposição dos conectores e cabos"/>
    <d v="2019-11-24T08:00:00"/>
    <d v="2019-11-24T16:30:00"/>
    <d v="2019-10-14T15:00:00"/>
    <n v="8.4999999999417923"/>
    <n v="977.00000000005821"/>
    <s v="NÃO"/>
    <x v="0"/>
    <s v="NÃO"/>
    <s v="4-Falha Elétrica"/>
    <s v="4.1-Curto Circuito"/>
    <x v="2"/>
    <x v="1"/>
    <s v="7-Observação Casual"/>
    <s v="1-Substituição"/>
    <n v="985.5"/>
  </r>
  <r>
    <n v="2019"/>
    <s v="Novembro"/>
    <s v="OI 2022158593 - C-123701B - Vazamento de óleo_x000a_Acionada a manutenção devido a operação ter identificado um vazamento de oléo no 1E1P. Foi observado que o vazamento de óleo é através da rosca da redução do ponto de injeção do óleo lubrificante da camisa do pistão 1E1P. O vazamento não é de grande proporção, porém como o local é lubrificado pelo lubrificador mecânico com regulagem de 10gotas/min causa uma preocupação do pistão não estar recebendo a lubrificação adequada e com isso causar um desgaste excessivo do anél guia deste pistão. Foi avaliado o Rod Drop do 1E1P que apresenta estar operando dentro da normalidade na média de -0,19mm com alarmes em H = 0,45mm e HH = 0,5  e entrado em contato com o Coordenador Gustavo para entrarmos em um consenso quanto a necessidade de parar ou não o compressor para sanar o vazamento. A principio o  compressor seguirá em operação para avaliação na segunda feira. Foi orientada a operação para acompanhar a indicação do Hod Drop do 1E1P e orientados a trocar a máquina caso venha atingir 0,40mm no rod drop._x000a_04/11 - Realizada análise do vazamento pelo Eng. Suzuki e TM João Vitor, chegando a conclusão de que não é possível quantificar o vazamento no local como também garantir se o pistão está obtendo a lubrificação adequada. Outro ponto avaliado foi a possibilidade de realizar com o compressor operando, chegando a conclusão de não ser seguro realizar esta atividade com o compressor em operação. Com isso foi informada a Gerência e negociada a parada do compressor amanhã pela manhã para atuarmos neste vazamento. Compressor segue operando seguindo as ações de monitoramento do rod drop do 1E1P através da ARO 2019-264_x000a_05/11 - Conforme negociado no redia, foi realizada a inversão dos compressores de Reciclo da fase I. Assim que parado e librado o compressor B foi atuado para sanar o de óleo de lubrificação da camisa do pistão 1E1P. Foi identificado que a conexão estava apertada, assim foi removido e aplicado veda rosca pressurizado o compressor não havendo vazamento de gás pelo local. Para avaliarmos a eficácia da eliminação do vazamento vai depender de voltar com o compressor em operação. Dado baixa na ARO 2019-264._x000a_"/>
    <s v="NÃO"/>
    <s v="Corretiva"/>
    <s v="Cilindro compressor 1EP1"/>
    <s v="conexão tubing lubrificação"/>
    <s v="Reciclo"/>
    <x v="7"/>
    <s v="Sistema de lubrificação"/>
    <s v="Compressor foi parado, conexão e tubing foram desmontados e reapertados com veda-rosca em teflon."/>
    <d v="2019-11-05T10:00:00"/>
    <d v="2019-11-05T15:00:00"/>
    <d v="2019-09-27T17:53:00"/>
    <n v="5.0000000000582077"/>
    <n v="928.1166666666395"/>
    <s v="SIM"/>
    <x v="0"/>
    <s v="NÃO"/>
    <s v="1-Falha Mecânica"/>
    <s v="1.1-Vazamento"/>
    <x v="12"/>
    <x v="2"/>
    <s v="4-Monitoramento Periódico da Condição"/>
    <s v="2-Reparo"/>
    <n v="933.11666666669771"/>
  </r>
  <r>
    <n v="2019"/>
    <s v="Novembro"/>
    <s v="OE 2020980781 C-3123701B Corrigir Tubings PIT-907/908.(PFCEO+PST-COTUR - Concluído)_x000a_Foi identificado ontem após avaliação em campo pela equipe técnica junto com Sup. Thomaz a inversão na montagem dos tubings entre os transmissores de pressão de sucção e descarga dessa máquina. Em avaliação realizada hoje pela nossa equipe de engenharia nos trend´s das tentativas de partida da máquina durante o final de semana, tudo indica que a falha realmente foi causada pela inversão desses tubings. Essa atividade de troca dos tubings foi realizada pela G&amp;E a quase 90 dias atrás como melhoria nas tomadas e na suportação; desde essa data a máquina ficou parada em modo stand by conforme rodízio. Hoje conforme combinado durante o período da manhã foi emitida PT extraprogramada para equipe de instrumentação para realizar atividade de correção de posição nos tubings dos PIT´s 907/908 do compressor de reciclo C-3123701B. Atividade foi realizada sem maiores delongas. Equipamento liberado para operação por volta das 11h00. Previsto para amanhã a troca dos compressores de reciclo da fase II, entra em operação C-3123701B e para o compressor C-3123701C._x000a_"/>
    <s v="sim"/>
    <s v="Corretiva"/>
    <s v="PIT-31237907B_x000a_PIT-31237908B"/>
    <s v="Tubing dos PIT"/>
    <s v="Reciclo"/>
    <x v="18"/>
    <s v="Compressor"/>
    <s v="Montagem mecânica dos tubings PIT-31237907 e PIT-31237908 estavam invertidas e foram corrigidas."/>
    <d v="2019-11-12T08:00:00"/>
    <d v="2019-11-12T15:18:00"/>
    <d v="2019-09-25T15:00:00"/>
    <n v="7.2999999998719431"/>
    <n v="1145.0000000000582"/>
    <s v="SIM"/>
    <x v="1"/>
    <s v="NÃO"/>
    <s v="1-Falha Mecânica"/>
    <s v="3.3- Sinal/Indicação/Alarme falso"/>
    <x v="2"/>
    <x v="0"/>
    <s v="9-Sob Demanda"/>
    <s v="3-Modificação"/>
    <n v="1152.2999999999302"/>
  </r>
  <r>
    <n v="2019"/>
    <s v="Novembro"/>
    <s v="TRIP do C-3123701C por nível alto LIT-31231906"/>
    <s v="NÃO"/>
    <s v="Corretiva"/>
    <s v="LIT-31231906"/>
    <m/>
    <s v="Reciclo"/>
    <x v="11"/>
    <s v="Controle e monitoramento"/>
    <s v="Repartida do equipamento - queda ocorreu durante procedimento de partida de UPCGN 2 por conta de mudanças realizadas."/>
    <d v="2019-11-11T22:37:00"/>
    <d v="2019-11-11T23:16:00"/>
    <d v="2019-09-19T17:30:00"/>
    <n v="0.65000000002328306"/>
    <n v="1277.1166666667559"/>
    <s v="SIM"/>
    <x v="0"/>
    <s v="NÃO"/>
    <s v="3-Falha na Instrumentação"/>
    <s v="3.3- Sinal/Indicação/Alarme falso"/>
    <x v="2"/>
    <x v="25"/>
    <s v="9-Sob Demanda"/>
    <s v="3-Modificação"/>
    <n v="1277.7666666667792"/>
  </r>
  <r>
    <n v="2019"/>
    <s v="Novembro"/>
    <s v="TRIP do C-123701B durante etapa de ajuste da UPCGN-01 para a produção de propano"/>
    <s v="NÃO"/>
    <s v="Corretiva"/>
    <m/>
    <m/>
    <s v="Reciclo"/>
    <x v="7"/>
    <s v="Controle e monitoramento"/>
    <s v="durante etapa de ajuste da UPCGN-01 para a produção de propano"/>
    <d v="2019-11-14T18:34:00"/>
    <d v="2019-11-14T18:52:00"/>
    <d v="2019-11-05T15:00:00"/>
    <n v="0.30000000010477379"/>
    <n v="219.56666666659294"/>
    <s v="SIM"/>
    <x v="0"/>
    <s v="NÃO"/>
    <s v="3-Falha na Instrumentação"/>
    <s v="3.3- Sinal/Indicação/Alarme falso"/>
    <x v="2"/>
    <x v="25"/>
    <s v="9-Sob Demanda"/>
    <s v="3-Modificação"/>
    <n v="219.86666666669771"/>
  </r>
  <r>
    <n v="2019"/>
    <s v="Novembro"/>
    <s v="OM 2022075588 - B-2123101B Corrigir vazamento pela válvula sucção cabeçote 1 – PF: Boito_x000a_Realizada montagem de pau de carga para atuação da mecânica bomba na segunda-feira._x000a_11/11 - Hoje devido à chuva no período da manhã só foi possível realizar a etapa de caldeiraria na parte da tarde. A atividade de raqueteamento foi concluída por volta as 15h00. Optamos por iniciarmos a etapa de mecânica amanhã devido a priorização da atividade do passeio axial do TG-B e apoio no ajuste do gotejador do reciclo C da fase II._x000a_14/11 - Realizada partida assistida da bomba pela MI, a mesma operou em torno de 01h00 e não foi mais identificado nenhum indicio de vazamento. Após os testes a bomba foi parada em atendimento ao rodízio do mês. Equipamento testado e liberado sem restrições._x000a__x000a_12/11 - Efetuado remoção e substituição das válvulas cones de sucção e descarga do primeiro cabeçote que apresentavam vazamento em campo. Conforme recomendação do fabricante foi aplicado torque nas porcas dos estojos. Previsto para amanhã atuação da caldeiraria para recomposição das tubulações de sucção e descarga, após isso será conferido novamente o alinhamento e torque das porcas para realização de partida assistida._x000a_13/11 - Efetuado o desraqueteado da bomba; foi recomposto os spools de sucção e descarga. Previsto para amanhã partida assistida para liberação do equipamento."/>
    <s v="NÃO"/>
    <s v="Intervenção por condição"/>
    <s v="B-2123101B"/>
    <s v="Válvula de sucção cabeçote"/>
    <s v="Bombas"/>
    <x v="22"/>
    <s v="Bombas"/>
    <s v="Substituição das válvulas cones de sucção e descarga"/>
    <d v="2019-11-11T10:00:00"/>
    <d v="2019-11-14T14:30:00"/>
    <d v="2019-07-19T12:00:00"/>
    <n v="76.5"/>
    <n v="2757.9999999999418"/>
    <s v="SIM"/>
    <x v="0"/>
    <s v="NÃO"/>
    <s v="1-Falha Mecânica"/>
    <s v="1.1-Vazamento"/>
    <x v="2"/>
    <x v="0"/>
    <s v="4-Monitoramento Periódico da Condição"/>
    <s v="1-Substituição"/>
    <n v="2834.4999999999418"/>
  </r>
  <r>
    <n v="2019"/>
    <s v="Novembro"/>
    <s v="OI 2022221043 - B-2621301B - Atuação indevida do LALL-26213302B2 – PF: Boito_x000a_Por volta das 16:30h fomos informados pela operação do TRIP do OCVAP II, por atuação do sensor de nível muito baixo LALL-26213302B2 do pote de selagem. Equipe de oparação inspecionou em campo e ambos potes de selagem estavam cheios. Sendo que ocorreu uma queda desta bomba em 16/11/19 pela atuação deste mesmo sensor retornando com o bombeio logo em seguida sem atuação. Com isso foi autorizada a PT imediata e gerada a ARO 2019-274 para a implementação do force na chave de nível muito baixo LALL-26213302B2. Realizado force pela automação e liberado para a operação."/>
    <s v="sim"/>
    <s v="Corretiva"/>
    <s v="LALL-26213302B2"/>
    <s v="LALL-26213302B2"/>
    <s v="Bombas"/>
    <x v="16"/>
    <s v="Controle e monitoramento"/>
    <s v="Realizado force no intertravamento"/>
    <d v="2019-11-17T18:30:00"/>
    <d v="2019-11-17T19:30:00"/>
    <d v="2019-09-19T15:00:00"/>
    <n v="0.99999999994179234"/>
    <n v="1419.5000000000582"/>
    <s v="SIM"/>
    <x v="1"/>
    <s v="NÃO"/>
    <s v="3-Falha na Instrumentação"/>
    <s v="3.3- Sinal/Indicação/Alarme falso"/>
    <x v="12"/>
    <x v="2"/>
    <s v="6-Interferência na Produção"/>
    <s v="3-Modificação"/>
    <n v="1420.5"/>
  </r>
  <r>
    <n v="2019"/>
    <s v="Novembro"/>
    <s v="OM 2022257469 B-2621301B Verificar e reparar LALL-26213302B2 – PF: Boito(PST-COTUR –Concluído)_x000a_Realizada a verificação em campo da chave de nível baixa do lado LA que causou nas últimas semanas alguns eventos de queda dessa bomba principal B do OCVAP II. Durante os testes funcionais aplicados em campo constatamos uma inversão das chaves de nível &quot;baixa&quot; pela &quot;muita baixa&quot;, ou seja, o assim que atuava a chave de nível baixa no campo havia o SD da bomba na lógica com indicação de nível muito baixo. Com isso, foi realizado a correção na lógica e feito novamente os testes funcionais com sucesso. Também verificamos que as chaves de nível do lado LOA também estavam com essa inversão, essa falha também foi corrigida aproveita essa mesma PT. Tudo indica que houve uma falha nossa tarefa, pois pelo registro no SAP tivemos atuação algumas semanas nesses mesmos sensores, provavelmente a equipe de atuou anteriormente nas chaves de nível não se atentaram que este sensores tem a posição invertida fisicamente devido ao pote de selagem quando está cheio sua boia fica no baixo e não para cima como os demais instrumentos de nível. Também foi removido o force de lógica que havia sido aplicado para deixar a bomba disponível. Thomaz, sugiro fazer um DDS especifico sobre este assunto, e se for caso convidar um colaborador da mecânica para esclarecer dúvidas sobre este assunto das chaves de nível dos potes de selagem."/>
    <s v="sim"/>
    <s v="Corretiva planejada"/>
    <s v="LALL-26213302B2"/>
    <s v="LALL-26213302B2"/>
    <s v="Bombas"/>
    <x v="16"/>
    <s v="Controle e monitoramento"/>
    <s v="Ajustada a lógica para as posições das chaves de nível"/>
    <d v="2019-11-27T07:00:00"/>
    <d v="2019-11-27T13:00:00"/>
    <d v="2019-11-17T19:30:00"/>
    <n v="6"/>
    <n v="227.49999999994179"/>
    <s v="NÃO"/>
    <x v="0"/>
    <s v="NÃO"/>
    <s v="3-Falha na Instrumentação"/>
    <s v="3.3- Sinal/Indicação/Alarme falso"/>
    <x v="12"/>
    <x v="2"/>
    <s v="6-Interferência na Produção"/>
    <s v="3-Modificação"/>
    <n v="233.49999999994179"/>
  </r>
  <r>
    <n v="2019"/>
    <s v="Novembro"/>
    <s v="OM 2022241669 - B-511201A - Falha na partida – PF: Suzuki (PST-COTUR – Prazo 03/12): _x000a_Verificado pela equipe de elétrica em campo que contatora está realmente danificada, não temos material sobressalente para troca NM 10.675.603, esse material também não é parametrizado. Informado pelo Sup. Daniel que amanhã será verificado pelo GPI com apoio da equipe de execução se existe alguma contatora compatível que possamos utilizar, caso negativo vamos tentar utilizar o recurso do fundo rotativo para compra deste material de baixa complexidade no comercio local. Por ora, essa bomba segue indisponível._x000a_29/11 - Realizado testes funcionais em campo para nova avaliação sobre a questão da falha na contatora que apresenta repique durante a partida da bomba A. Foi verificado pelos TM´s de elétrica que sempre que bomba A entra em operação em paralelo com a bomba B também em operação ocorre esse repique na contatora. A suspeita é de que a lógica está atuando indevidamente tentando impedir essa operação em paralelo. Quando é parado a bomba B e partida a bomba A essa bomba opera sem nenhum tipo de repique nessa contatora. Dessa forma, será necessária avaliação na lógica pela automação para identificar se modelo de operação em paralelo é pertinente ou não. Por ora, a bomba segue disponível para operar individualmente. Em conversa com equipe de operação eles informaram que utilizaram frequentemente as duas bombas operando em paralelo para aumentar a vazão de reposição de água no castelo d'água. GPI-Elétrica: Olavo, por gentileza redelinear a ordem com apoio do Leandro para automação avaliar e corrigir essa possível falha na lógica das bombas. Atividade deve ser priorizada para próxima semanal considerando que item acompanhado na PST do COTUR._x000a_"/>
    <s v="sim"/>
    <s v="Corretiva"/>
    <s v="Chave contatora"/>
    <s v="Chave contatora"/>
    <s v="Bombas"/>
    <x v="58"/>
    <s v="Bombas"/>
    <s v="Verificado pela equipe de elétrica em campo que contatora está realmente danificada, não temos material sobressalente para troca NM 10.675.603, esse material também não é parametrizado. Informado pelo Sup. Daniel que amanhã será verificado pelo GPI com apoio da equipe de execução se existe alguma contatora compatível que possamos utilizar, caso negativo vamos tentar utilizar o recurso do fundo rotativo para compra deste material de baixa complexidade no comercio local. Por ora, essa bomba segue indisponível."/>
    <d v="2019-11-27T00:00:00"/>
    <d v="2019-11-29T08:00:00"/>
    <d v="2019-09-22T17:00:00"/>
    <n v="56.000000000058208"/>
    <n v="1566.9999999999418"/>
    <s v="SIM"/>
    <x v="0"/>
    <s v="NÃO"/>
    <s v="4-Falha Elétrica"/>
    <s v="2.4-Desgaste"/>
    <x v="2"/>
    <x v="1"/>
    <s v="8-Manutenção Corretiva"/>
    <s v="1-Substituição"/>
    <n v="1623"/>
  </r>
  <r>
    <n v="2019"/>
    <s v="Novembro"/>
    <s v="OM 2022210912 - MANUT PREV CJ GE-513201D - 16.000h – PF: Lucas (AGRUPADORA)_x000a_Hoje tivemos atividades programadas da Instrumentação e Elétrica, com um bom avanço indicando uma boa recuperação, porem ainda com 43% executado para 65,8 planejado. Amanha devemos alinhar com os supervisores se a recuperação se dará dentro do prazo"/>
    <s v="NÃO"/>
    <s v="Preventiva"/>
    <s v="Não se aplica"/>
    <s v="Não se aplica"/>
    <s v="TGs"/>
    <x v="15"/>
    <s v="Miscelânea"/>
    <s v="Preventiva"/>
    <d v="2019-12-01T08:00:00"/>
    <d v="2019-12-01T17:00:00"/>
    <d v="2019-11-30T00:00:00"/>
    <n v="9"/>
    <n v="32.000000000058208"/>
    <s v="NÃO"/>
    <x v="0"/>
    <s v="NÃO"/>
    <s v="Manutenção preventiva"/>
    <s v="Manutenção preventiva"/>
    <x v="0"/>
    <x v="24"/>
    <s v="1-Manutenção Periódica"/>
    <s v="10-Revisão geral"/>
    <n v="41.000000000058208"/>
  </r>
  <r>
    <n v="2019"/>
    <s v="Dezembro"/>
    <s v="Hoje tivemos atividades programadas da MI conforme programado, porem avaliado junto a supervisão que não será possível cumprir o prazo programado, deste modo os supervisores deverão reavaliar as tarefas e reprogramar as atividades reavaliando os tempos e atividades das tarefas"/>
    <s v="NÃO"/>
    <s v="Preventiva"/>
    <s v="Não se aplica"/>
    <s v="Não se aplica"/>
    <s v="TGs"/>
    <x v="15"/>
    <s v="Miscelânea"/>
    <s v="Preventiva"/>
    <d v="2019-12-02T08:00:00"/>
    <d v="2019-12-02T17:00:00"/>
    <d v="2019-12-01T17:00:00"/>
    <n v="9"/>
    <n v="15"/>
    <s v="NÃO"/>
    <x v="0"/>
    <s v="NÃO"/>
    <s v="Manutenção preventiva"/>
    <s v="Manutenção preventiva"/>
    <x v="0"/>
    <x v="24"/>
    <s v="1-Manutenção Periódica"/>
    <s v="10-Revisão geral"/>
    <n v="24"/>
  </r>
  <r>
    <n v="2019"/>
    <s v="Dezembro"/>
    <s v="Hoje pela manha  a MI realizou junto com a Operação o check-list de partida, suspendendo todas as atividades da preventiva conforme definição Gerencial com a finalidade de deixar o TG-D 24hs disponível, priorizando a substituição do  Support Frame das Câmaras do TG-A a partir de 04/12 em dois turnos, porem durante os testes a maquina apresentou falha durante a rampa inicial de partida com diferenças de rotação onde o motor de partida superou a rotação da GG, que mecanicamente não poderia acontecer._x000a_Acionado o Eng Lucas para apoiar na analise prosseguindo até as 19hs , mas não  chegamos a uma definição da real falha. _x000a_[04/12] Hoje foi dado continuidade na verificação do sistema de partida,  sendo verificado pela mecânica o chipdetector e filtros do sistema de óleo do motor de partida e não foi detectado nenhum sinal de limalha ou outro resíduo metálico,  que é um excelente indicativo. Pela Instrumentação foi verificado o sensor de rotação e por indicação do Eng Lucas foi substituído o modulo I/O do PLC. Foi verificado tambem uma falha do RIC que já estava mapeada sendo substituido o modulo da casota, porem foi identificado que a falha era em um dos módulos de ignição do campo, que derrubava o sinal da rede ocasionando falha de comunicação do sistema de ignição, identificado o modulo que ocasionava a queda da rede, isolado e normalizado o sistema. Iniciado o processo de partida com sucesso. A máquina ficou em operação"/>
    <s v="sim"/>
    <s v="Corretiva"/>
    <s v="99GGNS"/>
    <s v="Cartão de entrada de frequência"/>
    <s v="TGs"/>
    <x v="15"/>
    <s v="Controle e monitoramento"/>
    <s v="Substituido o cartão do CLP"/>
    <d v="2019-12-03T16:00:00"/>
    <d v="2019-12-04T18:00:00"/>
    <d v="2019-12-02T17:00:00"/>
    <n v="26.000000000058208"/>
    <n v="22.999999999883585"/>
    <s v="NÃO"/>
    <x v="0"/>
    <s v="NÃO"/>
    <s v="3-Falha na Instrumentação"/>
    <s v="3.3- Sinal/Indicação/Alarme falso"/>
    <x v="2"/>
    <x v="7"/>
    <s v="9-Sob Demanda"/>
    <s v="1-Substituição"/>
    <n v="48.999999999941792"/>
  </r>
  <r>
    <n v="2019"/>
    <s v="Dezembro"/>
    <s v="Na frente de mecânica, foi realizada a preventiva do sistema de óleo mineral. Como pontos de atenção, foi identificado que o respiro do tanque de cooldown estava obstruído (corrigido) e o filtro de recirculação estava bem sujo, mas não havia em estoque para substituir. As demais tarefas do óleo mineral OK"/>
    <s v="NÃO"/>
    <s v="Preventiva"/>
    <s v="Não se aplica"/>
    <s v="Não se aplica"/>
    <s v="TGs"/>
    <x v="15"/>
    <s v="Miscelânea"/>
    <s v="Preventiva"/>
    <d v="2019-12-09T08:00:00"/>
    <d v="2019-12-09T17:00:00"/>
    <d v="2019-12-04T18:00:00"/>
    <n v="9"/>
    <n v="110.00000000005821"/>
    <s v="NÃO"/>
    <x v="0"/>
    <s v="NÃO"/>
    <s v="Manutenção preventiva"/>
    <s v="Manutenção preventiva"/>
    <x v="0"/>
    <x v="24"/>
    <s v="1-Manutenção Periódica"/>
    <s v="10-Revisão geral"/>
    <n v="119.00000000005821"/>
  </r>
  <r>
    <n v="2019"/>
    <s v="Dezembro"/>
    <s v="Hoje somente a equipe de instrumentação trabalho na preventiva do TG-D"/>
    <s v="NÃO"/>
    <s v="Preventiva"/>
    <s v="Não se aplica"/>
    <s v="Não se aplica"/>
    <s v="TGs"/>
    <x v="15"/>
    <s v="Miscelânea"/>
    <s v="Preventiva"/>
    <d v="2019-12-10T08:00:00"/>
    <d v="2019-12-10T17:00:00"/>
    <d v="2019-12-09T17:00:00"/>
    <n v="9"/>
    <n v="15"/>
    <s v="NÃO"/>
    <x v="0"/>
    <s v="NÃO"/>
    <s v="Manutenção preventiva"/>
    <s v="Manutenção preventiva"/>
    <x v="0"/>
    <x v="24"/>
    <s v="1-Manutenção Periódica"/>
    <s v="10-Revisão geral"/>
    <n v="24"/>
  </r>
  <r>
    <n v="2019"/>
    <s v="Dezembro"/>
    <s v="Equipe de mecanica atuou realizando a manutenção do WHRU, desconectado algumas barras de acionamento dos dampers para inspeção, realizado lubrificação nos mancais e verificado integridade na guilhotina. Instrumentação também atuou na revisão geral no WHRU, solenoides, posicionador, limites de posição tanto do WHRU quanto da guilhotina"/>
    <s v="NÃO"/>
    <s v="Preventiva"/>
    <s v="Não se aplica"/>
    <s v="Não se aplica"/>
    <s v="TGs"/>
    <x v="15"/>
    <s v="Miscelânea"/>
    <s v="Preventiva"/>
    <d v="2019-12-11T08:00:00"/>
    <d v="2019-12-11T17:00:00"/>
    <d v="2019-12-10T17:00:00"/>
    <n v="9"/>
    <n v="15"/>
    <s v="NÃO"/>
    <x v="0"/>
    <s v="NÃO"/>
    <s v="Manutenção preventiva"/>
    <s v="Manutenção preventiva"/>
    <x v="0"/>
    <x v="24"/>
    <s v="1-Manutenção Periódica"/>
    <s v="10-Revisão geral"/>
    <n v="24"/>
  </r>
  <r>
    <n v="2019"/>
    <s v="Dezembro"/>
    <s v="Dado prosseguimento na preventiva do TG-D. Hoje tivemos atuação da instrumentação nos instrumentos air cooler de óleo, PDIT de pressão interna do hood e calibração da medição de nível do óleo mineral. "/>
    <s v="NÃO"/>
    <s v="Preventiva"/>
    <s v="Não se aplica"/>
    <s v="Não se aplica"/>
    <s v="TGs"/>
    <x v="15"/>
    <s v="Miscelânea"/>
    <s v="Preventiva"/>
    <d v="2019-12-12T08:00:00"/>
    <d v="2019-12-12T17:00:00"/>
    <d v="2019-12-11T17:00:00"/>
    <n v="9"/>
    <n v="15"/>
    <s v="NÃO"/>
    <x v="0"/>
    <s v="NÃO"/>
    <s v="Manutenção preventiva"/>
    <s v="Manutenção preventiva"/>
    <x v="0"/>
    <x v="24"/>
    <s v="1-Manutenção Periódica"/>
    <s v="10-Revisão geral"/>
    <n v="24"/>
  </r>
  <r>
    <n v="2019"/>
    <s v="Dezembro"/>
    <s v="Hoje foram substituídas pela mecânica as três câmaras superiores de combustão do 1, 2 e 9, foram montadas câmaras novas que estavam revisadas e removidas usados de campo para revisão em oficina. Durante o testes funcionais das válvulas de dreno pela equipe de instrumentação foram identificadas duas válvulas travadas, a válvula 20FGCD estava travada aberta e a 20FGTORD estava travada fechada. Dessa forma, optamos por substituir essas válvulas danificadas por válvulas revisadas disponível na oficina de instrumentação. Foram duas válvulas reservas, feito teste funcional em oficina para garantir, e em seguida substituídas as válvulas danificadas em campo. Após a troca, foram realizados testes funcional de abertura e fechamento com apoio da automação com sucesso. Devido a essa atuação corretiva foi necessário estender um pouco o horário para finalizar todos os testes e restabelecer a disponibilidade do TG-D. "/>
    <s v="NÃO"/>
    <s v="Preventiva"/>
    <s v="Não se aplica"/>
    <s v="Não se aplica"/>
    <s v="TGs"/>
    <x v="15"/>
    <s v="Miscelânea"/>
    <s v="Preventiva"/>
    <d v="2019-12-13T08:00:00"/>
    <d v="2019-12-13T20:15:00"/>
    <d v="2019-12-12T17:00:00"/>
    <n v="12.249999999941792"/>
    <n v="15"/>
    <s v="NÃO"/>
    <x v="0"/>
    <s v="NÃO"/>
    <s v="Manutenção preventiva"/>
    <s v="Manutenção preventiva"/>
    <x v="0"/>
    <x v="24"/>
    <s v="1-Manutenção Periódica"/>
    <s v="10-Revisão geral"/>
    <n v="27.249999999941792"/>
  </r>
  <r>
    <n v="2019"/>
    <s v="Dezembro"/>
    <s v="Dado continuidade na preventiva do TG-D pela mecânica, foi realizado sopragem nas câmaras inferiores e laterais, feito limpeza nas tochas. Realizado também boroscopia nas mangueiras de gás, e feito limpeza em oficina das três câmaras que foram retiradas para devolução ao estoque como revisada. "/>
    <s v="NÃO"/>
    <s v="Preventiva"/>
    <s v="Não se aplica"/>
    <s v="Não se aplica"/>
    <s v="TGs"/>
    <x v="15"/>
    <s v="Miscelânea"/>
    <s v="Preventiva"/>
    <d v="2019-12-14T08:00:00"/>
    <d v="2019-12-14T17:00:00"/>
    <d v="2019-12-13T20:15:00"/>
    <n v="9"/>
    <n v="11.750000000058208"/>
    <s v="NÃO"/>
    <x v="0"/>
    <s v="NÃO"/>
    <s v="Manutenção preventiva"/>
    <s v="Manutenção preventiva"/>
    <x v="0"/>
    <x v="24"/>
    <s v="1-Manutenção Periódica"/>
    <s v="10-Revisão geral"/>
    <n v="20.750000000058208"/>
  </r>
  <r>
    <n v="2019"/>
    <s v="Dezembro"/>
    <s v="Dado continuidade na preventiva do TG-D pelas equipes de instrumentação e mecânica, foram realizados reaperto geral nos parafusos da junta de expansão, foram identificados 4 parafusos espanados para troca futura. Verificado presença de água na mangueira do secundário de baixa da câmara 6. Encontrados pequenos volumes de particulados com aspecto de resíduos de sabão e/ou sal/sulfato. Nas soldas das emendas da parte flexível das mangueiras com a parte fixa das mesmas foi percebido a formação de oxidação. Nos filtros dos adaptadores dos combustores, em boa parte dos combustores foi encontrado pequeno volume de particulados com aspecto metálico (parecendo ser aço inoxidável), que a princípio não aparenta comprometer o fluxo do gás. A instrumentação atuou na verificação nos termopares dos queimadores da máquina, não foram relatado anormalidades nos equipamentos"/>
    <s v="NÃO"/>
    <s v="Preventiva"/>
    <s v="Não se aplica"/>
    <s v="Não se aplica"/>
    <s v="TGs"/>
    <x v="15"/>
    <s v="Miscelânea"/>
    <s v="Preventiva"/>
    <d v="2019-12-15T08:00:00"/>
    <d v="2019-12-15T17:00:00"/>
    <d v="2019-12-14T17:00:00"/>
    <n v="9"/>
    <n v="15"/>
    <s v="NÃO"/>
    <x v="0"/>
    <s v="NÃO"/>
    <s v="Manutenção preventiva"/>
    <s v="Manutenção preventiva"/>
    <x v="0"/>
    <x v="24"/>
    <s v="1-Manutenção Periódica"/>
    <s v="10-Revisão geral"/>
    <n v="24"/>
  </r>
  <r>
    <n v="2019"/>
    <s v="Dezembro"/>
    <s v="Essa PT hoje foi liberada pela equipe de mecânica devido a etapa de espaço confinada. Realizado a inspeção do espaço confinado da PT conforme programada, essa etapa foi finalizada. Realizada também a desmontado o andaime para ter o acesso para o espaço confinado do WRHU e iniciado inspeção, essa etapa não foi finalizada devido a desmobilização da equipe da inspeção por volta das 16h40. Equipe da instrumentação atuou na preventiva das meterings primária e secundária (75GFP/75FGS), feito teste nos solenoides do sistema de óleo (XY-5132610/611), verificados também a calibração do FT-5132602/603 e do PIT-5132639"/>
    <s v="NÃO"/>
    <s v="Preventiva"/>
    <s v="Não se aplica"/>
    <s v="Não se aplica"/>
    <s v="TGs"/>
    <x v="15"/>
    <s v="Miscelânea"/>
    <s v="Preventiva"/>
    <d v="2019-12-16T08:00:00"/>
    <d v="2019-12-16T17:00:00"/>
    <d v="2019-12-15T17:00:00"/>
    <n v="9"/>
    <n v="15"/>
    <s v="NÃO"/>
    <x v="0"/>
    <s v="NÃO"/>
    <s v="Manutenção preventiva"/>
    <s v="Manutenção preventiva"/>
    <x v="0"/>
    <x v="24"/>
    <s v="1-Manutenção Periódica"/>
    <s v="10-Revisão geral"/>
    <n v="24"/>
  </r>
  <r>
    <n v="2019"/>
    <s v="Dezembro"/>
    <s v="Dado prosseguimento na preventiva do TG-D sendo realizado os sensores: TE-5132674, 678, 655, 656, 657 / XV-5132636 / BDV-5132600 / SDV-5132600"/>
    <s v="NÃO"/>
    <s v="Preventiva"/>
    <s v="Não se aplica"/>
    <s v="Não se aplica"/>
    <s v="TGs"/>
    <x v="15"/>
    <s v="Miscelânea"/>
    <s v="Preventiva"/>
    <d v="2019-12-17T08:00:00"/>
    <d v="2019-12-17T17:00:00"/>
    <d v="2019-12-16T17:00:00"/>
    <n v="9"/>
    <n v="15"/>
    <s v="NÃO"/>
    <x v="0"/>
    <s v="NÃO"/>
    <s v="Manutenção preventiva"/>
    <s v="Manutenção preventiva"/>
    <x v="0"/>
    <x v="24"/>
    <s v="1-Manutenção Periódica"/>
    <s v="10-Revisão geral"/>
    <n v="24"/>
  </r>
  <r>
    <n v="2019"/>
    <s v="Dezembro"/>
    <s v="Segue em andamento a preventiva dos instrumentos e PN's do TG-D pela instrumentação: TGCP-513201 / TE-5132610S-B / TE-5132610S-C / TE-5132622 / TE-5132623 / TE-5132624 / TE-5132625 / TE-5132626 / TE-5132627 / JE-5132600C Sistema Ignição / JE-5132600G Sistema Ignição / PN-GE-513201"/>
    <s v="NÃO"/>
    <s v="Preventiva"/>
    <s v="Não se aplica"/>
    <s v="Não se aplica"/>
    <s v="TGs"/>
    <x v="15"/>
    <s v="Miscelânea"/>
    <s v="Preventiva"/>
    <d v="2019-12-18T08:00:00"/>
    <d v="2019-12-18T17:00:00"/>
    <d v="2019-12-17T17:00:00"/>
    <n v="9"/>
    <n v="15"/>
    <s v="NÃO"/>
    <x v="0"/>
    <s v="NÃO"/>
    <s v="Manutenção preventiva"/>
    <s v="Manutenção preventiva"/>
    <x v="0"/>
    <x v="24"/>
    <s v="1-Manutenção Periódica"/>
    <s v="10-Revisão geral"/>
    <n v="24"/>
  </r>
  <r>
    <n v="2019"/>
    <s v="Dezembro"/>
    <s v="Dado prosseguimento na preventiva do TG-D pelas equipes de elétrica, instrumentação e mecânica. Não foi informado pelo executante nenhuma anormalidade. Atividade prossegue amanhã com realização do espaço confinado WHRU, periféricos juntamente com testes na guilhotina pela equipe de mecânica e instrumentação"/>
    <s v="NÃO"/>
    <s v="Preventiva"/>
    <s v="Não se aplica"/>
    <s v="Não se aplica"/>
    <s v="TGs"/>
    <x v="15"/>
    <s v="Miscelânea"/>
    <s v="Preventiva"/>
    <d v="2019-12-26T08:00:00"/>
    <d v="2019-12-26T17:00:00"/>
    <d v="2019-12-25T17:00:00"/>
    <n v="9"/>
    <n v="15"/>
    <s v="NÃO"/>
    <x v="0"/>
    <s v="NÃO"/>
    <s v="Manutenção preventiva"/>
    <s v="Manutenção preventiva"/>
    <x v="0"/>
    <x v="24"/>
    <s v="1-Manutenção Periódica"/>
    <s v="10-Revisão geral"/>
    <n v="24"/>
  </r>
  <r>
    <n v="2019"/>
    <s v="Dezembro"/>
    <s v="PTT foi emitida hoje pela equipe de mecânica devido a atividade em espaço confinado. Foi realizado do a inspeção nos feixes do WHRU, porém sem o apoio da inspeção pois informaram que a PTT não estava contemplando essa atividade para eles de forma explicita. Na inspeção realizada pela mecânica não foi encontrado nenhuma anormalidade. A outra parte do espaço não foi possível realizar, pois existe uma proteção na escada que impede a abertura do espaço confinado. Essa atividade será reprogramada para montagem de pau de carga para remover essa janela de acesso, não previsto na ordem apoio de caminhão munck para essa finalidade. Sup. Aoki deve tratar nos próximos dias com GPI e ISUP uma alternativa de como resolver esse problema da plataforma de acesso que foi montada bem em frente na janela de visita. Em paralelo tivemos atuação da instrumentação realizando a preventiva nos instrumentos: PDIT-5132619; PIT-5132612; PIT-5132616; PIT-5132617; TI-5132626; TCV-5132679; PI-5132645; PDIT-5132604; ZSH-5132629."/>
    <s v="NÃO"/>
    <s v="Preventiva"/>
    <s v="Não se aplica"/>
    <s v="Não se aplica"/>
    <s v="TGs"/>
    <x v="15"/>
    <s v="Miscelânea"/>
    <s v="Preventiva"/>
    <d v="2019-12-27T08:00:00"/>
    <d v="2019-12-27T17:00:00"/>
    <d v="2019-12-26T17:00:00"/>
    <n v="9"/>
    <n v="15"/>
    <s v="NÃO"/>
    <x v="0"/>
    <s v="NÃO"/>
    <s v="Manutenção preventiva"/>
    <s v="Manutenção preventiva"/>
    <x v="0"/>
    <x v="24"/>
    <s v="1-Manutenção Periódica"/>
    <s v="10-Revisão geral"/>
    <n v="24"/>
  </r>
  <r>
    <n v="2019"/>
    <s v="Dezembro"/>
    <s v="Hoje o TM Hélvio e Rodney atuaram na substituição do módulo de ignição do TG-D para sanar a falha, porem após a substituição a falha permaneceu. No final da tarde sem ainda uma definição da falha, foi desativado este módulo novamente e fechado a caixa ficando o TG disponível sem a redundância da ignição, como já estava"/>
    <s v="NÃO"/>
    <s v="Corretiva planejada"/>
    <s v="RIC"/>
    <s v="RIC"/>
    <s v="TGs"/>
    <x v="15"/>
    <s v="Controle e monitoramento"/>
    <s v="Tentativa de substituição do módulo de excitação"/>
    <d v="2019-12-25T08:00:00"/>
    <d v="2019-12-25T17:00:00"/>
    <d v="2019-12-18T17:00:00"/>
    <n v="9"/>
    <n v="159"/>
    <s v="NÃO"/>
    <x v="0"/>
    <s v="NÃO"/>
    <s v="Em análise"/>
    <s v="6.4-Desconhecidos"/>
    <x v="1"/>
    <x v="2"/>
    <s v="10-Outros"/>
    <s v="1-Substituição"/>
    <n v="168"/>
  </r>
  <r>
    <n v="2019"/>
    <s v="Dezembro"/>
    <s v="OI 2022269339 GE-513201A - Análise de Falha SD – PF: Lucas (PST COTUR) _x000a_Hoje foi dado continuidade na limpeza do hood com apoio da Limp Industrial e supervisão da Mecânica. Durante as atividades foi observado pelo TM Luciano que a conexão elétrica da valv 20QGSV2 estava danificada. Foi acionada a Instrumentação e normalizada a conexão, mantendo o TG disponível."/>
    <s v="NÃO"/>
    <s v="Corretiva planejada"/>
    <s v="28FPEV03"/>
    <s v="Mancais da GG"/>
    <s v="TGs"/>
    <x v="17"/>
    <s v="Sistema de lubrificação"/>
    <s v="Realizdo limpeza do hood e rodízio dos filtros do ar de ventilação. Ver RTA 2019-012934-A"/>
    <d v="2019-12-02T08:00:00"/>
    <d v="2019-12-02T18:00:00"/>
    <d v="2019-12-25T17:00:00"/>
    <n v="9.9999999999417923"/>
    <n v="-561"/>
    <s v="NÃO"/>
    <x v="0"/>
    <s v="NÃO"/>
    <s v="1-Falha Mecânica"/>
    <s v="1.1-Vazamento"/>
    <x v="2"/>
    <x v="1"/>
    <s v="8-Manutenção Corretiva"/>
    <s v="9-Inspeção"/>
    <n v="-551.00000000005821"/>
  </r>
  <r>
    <n v="2019"/>
    <s v="Dezembro"/>
    <s v="Hoje foi dado continuidade na limpeza do hood  "/>
    <s v="NÃO"/>
    <s v="Corretiva planejada"/>
    <s v="28FPEV03"/>
    <s v="Mancais da GG"/>
    <s v="TGs"/>
    <x v="17"/>
    <s v="Sistema de lubrificação"/>
    <s v="Realizdo limpeza do hood e rodízio dos filtros do ar de ventilação. Ver RTA 2019-012934-A"/>
    <d v="2019-12-03T08:00:00"/>
    <d v="2019-12-03T17:00:00"/>
    <d v="2019-12-02T18:00:00"/>
    <n v="9"/>
    <n v="14.000000000058208"/>
    <s v="NÃO"/>
    <x v="0"/>
    <s v="NÃO"/>
    <s v="1-Falha Mecânica"/>
    <s v="1.1-Vazamento"/>
    <x v="2"/>
    <x v="1"/>
    <s v="8-Manutenção Corretiva"/>
    <s v="9-Inspeção"/>
    <n v="23.000000000058208"/>
  </r>
  <r>
    <n v="2019"/>
    <s v="Dezembro"/>
    <s v="OI- 2022286257- GE-513201A CASULO TURBINA TGA (HOOD) Substituir support frame – PF: Lucas_x000a_Montado o andaime, pau de carga no interior e Bancada externa._x000a_04/12 - Maquina librada as 20hs e iniciado os trabalhos pelo TM Brazil._x000a_05/12 - Segue resumo dos trabalhos já realizados_x000a_Turno da noite: O serviço foi liberado as 21:50, devido testes do TGD. Foi realizada a remoção de todas as conexões dos injetores. Removemos os injetores 01, 02, 03, 04, 07, 08 e 09 e os centrais do 05 e 06, lavagem e teste dos injetores 01, 02 e 09._x000a_Turno do Dia: Retirado o conjunto injetor, support e bocal das câmaras 5 e 6 e removido todos os os suportes e bocais das 01, 02, 03, 04, 07, 08 e 09._x000a_06/12 - Turno da Noite: Foram limpos e lubrificados todos os parafusos e montados os prolongadores 1, 7, 8 e 9;_x000a_Turno do Dia: Montado os prolongadores 2, 3, 6, 4 e 5._x000a__x000a_07/12 - Turno da Noite: Realizada a montagem dos injetores 3, 4, 5, 6, 7 e 8, bem como de suas mangueiras e todas as conexões. _x000a_Turno do Dia: Realizada a montagem dos injetores 1, 2 e 9, de suas mangueiras e conexões. Realizada verificação geral do conjunto. TG foi considerado entregue para a OP e disponível por volta das 16h00 de hoje"/>
    <s v="NÃO"/>
    <s v="Corretiva planejada"/>
    <s v="Câmaras, Suportes e Bocais de descarga"/>
    <s v="Câmaras, Suportes e Bocais de descarga"/>
    <s v="TGs"/>
    <x v="17"/>
    <s v="Sistema de combustão"/>
    <s v="Realizado a substituição dos suportes e bocais de descarga das 9 câmaras de combustão, das que vieram da máquina da UTE-RA"/>
    <d v="2019-12-04T20:00:00"/>
    <d v="2019-12-07T16:00:00"/>
    <d v="2019-12-03T17:00:00"/>
    <n v="67.999999999883585"/>
    <n v="27"/>
    <s v="NÃO"/>
    <x v="0"/>
    <s v="NÃO"/>
    <s v="1-Falha Mecânica"/>
    <s v="1.3-Folga/Alinhamento"/>
    <x v="2"/>
    <x v="1"/>
    <s v="8-Manutenção Corretiva"/>
    <s v="1-Substituição"/>
    <n v="94.999999999883585"/>
  </r>
  <r>
    <n v="2019"/>
    <s v="Dezembro"/>
    <s v="OI  2022290645 - Analise de falha do C-123101B _x000a_Após avaliações e análises de causa de falha, foi identificado problema associado a falha em Cartões de PLC (I/O e de rede) - 2019-013058-A-RTA_x000a_ Causa Básica: Tipo de Manutenção Inadequada_x000a_Ausência de rotina de manutenção para detecção prévia de alarmes relacionados a defeitos e falhas típicas dos PLCs dos compressores de venda. A análise do evento mostra que houve sinalização de falhas de PLC prévia à ocorrência do Trip da máquina, porém devido à ausência da rotina de verificação, não foi possível evitar o evento;_x000a__x000a_ Causas Contribuintes: Estratégia de Manutenção Inadequada_x000a_Embora seja sabido que o componentes do PLC do compressor possuem vida útil limitada, não foi definida lista técnica e sobressalentes para os referidos componentes. _x000a__x000a_OBS.: Embora a máquina tenha tripado, a mesma não ficou indiponível durante a avaliação da falha. Considerado 2h de indisponibilidade para verificações do painel de campo._x000a_"/>
    <s v="sim"/>
    <s v="Corretiva"/>
    <s v="PN-C-123101B"/>
    <s v="Cartão de PLC"/>
    <s v="Vendas"/>
    <x v="26"/>
    <s v="Controle e monitoramento"/>
    <s v="Substituição de cartões"/>
    <d v="2019-12-02T19:39:00"/>
    <d v="2019-12-02T21:46:00"/>
    <d v="2019-10-22T17:00:00"/>
    <n v="2.1166666667559184"/>
    <n v="986.64999999990687"/>
    <s v="SIM"/>
    <x v="1"/>
    <s v="NÃO"/>
    <s v="3-Falha na Instrumentação"/>
    <s v="3.6-Falhas de causa/modo comum"/>
    <x v="2"/>
    <x v="1"/>
    <s v="6-Interferência na Produção"/>
    <s v="1-Substituição"/>
    <n v="988.76666666666279"/>
  </r>
  <r>
    <n v="2019"/>
    <s v="Dezembro"/>
    <s v="2022245394 - C-123101B TE-132 em falha - esta falha estava mapeada e com a maquina parada foi substituida a barreira e reparada a indicação do TE. Este sinal tambem vai para o Bently, ficando assim sem pendências"/>
    <s v="NÃO"/>
    <s v="Corretiva planejada"/>
    <s v="TE-1231123"/>
    <s v="Barreira Intrínseca"/>
    <s v="Vendas"/>
    <x v="26"/>
    <s v="Controle e monitoramento"/>
    <s v="Substituição de barreira"/>
    <d v="2019-12-04T13:00:00"/>
    <d v="2019-12-04T16:00:00"/>
    <d v="2019-12-02T21:46:00"/>
    <n v="3"/>
    <n v="39.233333333220799"/>
    <s v="SIM"/>
    <x v="0"/>
    <s v="NÃO"/>
    <s v="3-Falha na Instrumentação"/>
    <s v="1.0-Geral"/>
    <x v="1"/>
    <x v="21"/>
    <s v="3-Inspeção"/>
    <s v="1-Substituição"/>
    <n v="42.233333333220799"/>
  </r>
  <r>
    <n v="2019"/>
    <s v="Dezembro"/>
    <s v="2021385745  C-123101E - SD de 09/12 &quot;Falha não Identificada&quot; _x000a_Conforme 2019-013430-A-RTA, segue análise de causas:_x000a_- Causa Básica:_x000a_As microswitches do posicionador da XV possuem vida útil limitada. É necessário o monitoramento em atividades preventivas. É sugerido nesta análise a troca preventiva do componente a cada 16.000h._x000a_- Causa Contribuinte:_x000a_Não existe temporização para a falha de discrepância compressor operando e XV fechada. É sugerida a implementação de temporização._x000a_- Causa Básica (em avaliação complementar): _x000a_Não foi descartada a hipótese de falha na entrada de PES (sinal da XV), uma vez que este foi o único ponto da malha que não foi verificado. Devido ao risco da intervenção, sugere-se uma atuação na parada de 2021._x000a_OBS.: Máquina foi resetada e entrou em operação na sequência. Após o avançar da avaliação, a microswitch da XV-211 foi subsituída._x000a__x000a__x000a_"/>
    <s v="sim"/>
    <s v="Corretiva"/>
    <s v="XV-1231211"/>
    <s v="Microswitch"/>
    <s v="Vendas"/>
    <x v="14"/>
    <s v="Controle e monitoramento"/>
    <s v="Substuição de Microswitch"/>
    <d v="2019-12-09T05:22:00"/>
    <d v="2019-12-09T06:22:00"/>
    <d v="2019-11-19T11:00:00"/>
    <n v="0.99999999994179234"/>
    <n v="474.3666666666395"/>
    <s v="SIM"/>
    <x v="1"/>
    <s v="NÃO"/>
    <s v="3-Falha na Instrumentação"/>
    <s v="3.3- Sinal/Indicação/Alarme falso"/>
    <x v="2"/>
    <x v="1"/>
    <s v="6-Interferência na Produção"/>
    <s v="1-Substituição"/>
    <n v="475.3666666665813"/>
  </r>
  <r>
    <n v="2019"/>
    <s v="Dezembro"/>
    <s v="OM 2022125866 - VE-C-123101C-D Eliminar vibração _x000a_Realizada revisão geral dos ventiladores, com ajuste de ângulos de pás e limpeza dos permutadores. _x000a_Identificada a necessidade de balancer os ventiladores. Será reprogramado quando houver disponibilidade de recursos._x000a_Após a execução das ações observou-se a redução de aproximadamente 1/3 no nível de vibração."/>
    <s v="NÃO"/>
    <s v="Corretiva planejada"/>
    <s v="VE-C-123101C-C "/>
    <s v="Ventilador"/>
    <s v="Vendas"/>
    <x v="23"/>
    <s v="Ventilador"/>
    <s v="Ajuste de ângulo de pás e limpeza"/>
    <d v="2019-12-02T08:25:00"/>
    <d v="2019-12-12T15:00:00"/>
    <d v="2019-11-22T16:50:00"/>
    <n v="246.58333333331393"/>
    <n v="231.58333333331393"/>
    <s v="NÃO"/>
    <x v="0"/>
    <s v="NÃO"/>
    <s v="1-Falha Mecânica"/>
    <s v="1.2-Vibração"/>
    <x v="2"/>
    <x v="0"/>
    <s v="4-Monitoramento Periódico da Condição"/>
    <s v="4-Ajuste"/>
    <n v="478.16666666662786"/>
  </r>
  <r>
    <n v="2019"/>
    <s v="Dezembro"/>
    <s v="OI 2022353721 - C-123101D - Vibração elevada no Vorecon_x000a_Identificado via PortalIntegridade um aumento de vibração nos sensores do Vorecon XE-12 / YE-12. _x000a_Realizadas verficações do acoplamento e de alinhamento. _x000a_A análise de vibração apontou para um possível desbalanceamento. Máquina limitada a operar com 11.000 rpm. _x000a_Aguardando visita técnica da Voith/GE para melhor avaliação do problema. "/>
    <s v="NÃO"/>
    <s v="Corretiva"/>
    <s v="Vorecon C-123101D"/>
    <s v="Variador de Velocidade"/>
    <s v="Vendas"/>
    <x v="5"/>
    <s v="Transmissão de força"/>
    <s v="Vericação de alinhamento e acoplamento. Limitação de velocidad de rotação"/>
    <d v="2019-12-13T16:00:00"/>
    <d v="2019-12-31T23:59:00"/>
    <d v="2019-11-12T16:30:00"/>
    <n v="439.98333333333721"/>
    <n v="743.49999999994179"/>
    <s v="NÃO"/>
    <x v="0"/>
    <s v="NÃO"/>
    <s v="1-Falha Mecânica"/>
    <s v="1.2-Vibração"/>
    <x v="1"/>
    <x v="4"/>
    <m/>
    <m/>
    <n v="1183.483333333279"/>
  </r>
  <r>
    <n v="2019"/>
    <s v="Dezembro"/>
    <s v="OI 2022341615 C-123101E Comportamento Anormal Comunicação PLC_x000a_Identificada divergência entre Backup e versão de software em operação no PLC da máquina._x000a_A condição de divergência estava associada a uma alteração no EAS, ainda não realizada em campo, que foi implementada na lógica. Esta condição impedia a partida da máquina. _x000a_Foi realizado reset do PLC em campo e retornou-se com a lógica anterior (correta)."/>
    <s v="sim"/>
    <s v="Corretiva"/>
    <s v="PN-C-123101E"/>
    <s v="PLC"/>
    <s v="Vendas"/>
    <x v="14"/>
    <s v="Controle e monitoramento"/>
    <s v="Realizado reset do PLC em campo e normalização da lógica do PLC."/>
    <d v="2019-12-15T08:00:00"/>
    <d v="2019-12-15T17:00:00"/>
    <d v="2019-12-09T06:22:00"/>
    <n v="9"/>
    <n v="145.6333333334187"/>
    <s v="SIM"/>
    <x v="0"/>
    <s v="NÃO"/>
    <s v="6-Miscelâneas"/>
    <s v="6.2-Causas Combinadas"/>
    <x v="2"/>
    <x v="0"/>
    <s v="4-Monitoramento Periódico da Condição"/>
    <s v="11-Combinação"/>
    <n v="154.6333333334187"/>
  </r>
  <r>
    <n v="2019"/>
    <s v="Dezembro"/>
    <s v="OM 2022234221 PN-C-123101D Reaperto de bornes_x000a_Conforme programado foi realizado o reaperto do bornes do controlador, por oportunidade da abertura do painel e parada do compressor foi realizado o reaperto geral do painel do compressor conforme abrangência da apresentada no C-123101B. Durante o reaperto foram identificados muitos bornes folgados. Outro ponto observado que controlador está com alarme ativo e com display indicando falha. "/>
    <s v="NÃO"/>
    <s v="Preventiva"/>
    <s v="PN-C-123101D "/>
    <s v="Bornes "/>
    <s v="Vendas"/>
    <x v="5"/>
    <s v="Controle e monitoramento"/>
    <s v="Reaperto de bornes (abrangência RTA)"/>
    <d v="2019-12-25T13:30:00"/>
    <d v="2019-12-25T16:00:00"/>
    <d v="2019-12-25T13:30:00"/>
    <n v="2.4999999999417923"/>
    <n v="0"/>
    <s v="NÃO"/>
    <x v="0"/>
    <s v="NÃO"/>
    <m/>
    <m/>
    <x v="3"/>
    <x v="4"/>
    <m/>
    <m/>
    <n v="2.4999999999417923"/>
  </r>
  <r>
    <n v="2019"/>
    <s v="Dezembro"/>
    <s v="OM 2020779522 PN-C-123101E - Sinalização EAS _x000a_Iniciado pelo Anderson da GE a correção da sinalização do EAS. Em atendimento ao SGM G&amp;E/UO-AGN/APSP/MI 2019/0018 foi realizada toda a mudança física no painel e hardware, ficando pendente para amanhã a criação da tela com a sinalização do EAS e alteração no software."/>
    <s v="NÃO"/>
    <s v="Preventiva"/>
    <s v="PN-C-123101E"/>
    <s v="NA"/>
    <s v="Vendas"/>
    <x v="14"/>
    <s v="Controle e monitoramento"/>
    <s v="Implementação de melhoria"/>
    <d v="2019-12-18T08:00:00"/>
    <d v="2019-12-18T11:00:00"/>
    <d v="2019-12-15T17:00:00"/>
    <n v="3"/>
    <n v="63"/>
    <s v="NÃO"/>
    <x v="0"/>
    <s v="NÃO"/>
    <s v="Manutenção preventiva"/>
    <m/>
    <x v="3"/>
    <x v="4"/>
    <m/>
    <m/>
    <n v="66"/>
  </r>
  <r>
    <n v="2019"/>
    <s v="Dezembro"/>
    <s v="2018599459 C-123101D: Falha nas chaves dos coolers VE-C-123101D B/C/D _x000a_Concluída a substituição das chaves de vibração em campo , removido force e normalizado o sistema. Foi deixada a chave de vibração na sensibilidade mínima para execução de teste com o motor em operação,  que será realizada na partida do Compressor em 26/12, porem será dado baixa na ARO/ PST do COTUR."/>
    <s v="NÃO"/>
    <s v="Corretiva planejada"/>
    <s v="VE-C-123101C-B/C/D"/>
    <s v="Chave de Vibração"/>
    <s v="Vendas"/>
    <x v="5"/>
    <s v="Controle e monitoramento"/>
    <s v="Substituição de chaves de vibração"/>
    <d v="2019-12-19T08:00:00"/>
    <d v="2019-12-19T17:00:00"/>
    <d v="2019-12-19T08:00:00"/>
    <n v="9"/>
    <n v="0"/>
    <s v="NÃO"/>
    <x v="0"/>
    <s v="NÃO"/>
    <s v="3-Falha na Instrumentação"/>
    <s v="3.4-Fora de ajuste"/>
    <x v="2"/>
    <x v="2"/>
    <s v="5-Monitoramento Contínuo da Condição"/>
    <s v="1-Substituição"/>
    <n v="9"/>
  </r>
  <r>
    <n v="2019"/>
    <s v="Dezembro"/>
    <s v="2022307954 FV-1231208 ajustar saída do controlador :_x000a_Conforme programado foi avaliado o erro de indicação do controlador, sendo encontrado a ligação invertida dos cabos de comando de entrada e saída os quais foram corrigidos normalizando a indicação do controlador. Durante a atividade também foi identificado uma falha de comunicação do controlador que não indica as variáveis no Trend View. Fiscalização irá mobilizar o Técnico da GE para correção da falha._x000a_"/>
    <s v="NÃO"/>
    <s v="Corretiva planejada"/>
    <s v="FV-1231208"/>
    <s v="Válvula de Vazão"/>
    <s v="Vendas"/>
    <x v="5"/>
    <s v="Controle e monitoramento"/>
    <s v="Correção de ligação"/>
    <d v="2019-12-20T08:30:00"/>
    <d v="2019-12-20T15:30:00"/>
    <d v="2019-12-19T08:00:00"/>
    <n v="7.0000000001164153"/>
    <n v="24.499999999883585"/>
    <s v="SIM"/>
    <x v="0"/>
    <s v="NÃO"/>
    <s v="3-Falha na Instrumentação"/>
    <s v="3.3- Sinal/Indicação/Alarme falso"/>
    <x v="2"/>
    <x v="0"/>
    <s v="4-Monitoramento Periódico da Condição"/>
    <s v="7-Serviço"/>
    <m/>
  </r>
  <r>
    <n v="2019"/>
    <s v="Dezembro"/>
    <s v="OM 2022373502 - PN-C-123101D Trend View - Falha de comunicação FIC-208_x000a_Falha de comunicação com CCC, devido à queima de fusível de cartão._x000a_verificoda instabilidade na rede estava sendo causado devido a ausência de cabo de referência de entre os controladores (FIC207 x FIC-208) utilizado para equalizar o negativo da fonte da rede de comunicação (Modbus), assim que instalamos um cabo de testes a comunicação restabeleceu de primeira. Os led´s de TX RX tanto no controlador quanto nos conversores voltaram a comunicar. Após isso, verificamos também algumas anormalidades na indicação de instrumentos na estação de controle do CCC no K-21, foi realizado restauração do backup de novembro o que normalizou todas indicações."/>
    <s v="sim"/>
    <s v="Corretiva"/>
    <s v="Controlador CCC"/>
    <s v="Conector e Cartão"/>
    <s v="Vendas"/>
    <x v="5"/>
    <s v="Controle e monitoramento"/>
    <s v="Troca de cartão, fusível e corretiva em conector de rede"/>
    <d v="2019-12-25T08:00:00"/>
    <d v="2019-12-28T18:00:00"/>
    <d v="2019-12-25T08:00:00"/>
    <n v="81.999999999941792"/>
    <n v="0"/>
    <s v="SIM"/>
    <x v="0"/>
    <s v="NÃO"/>
    <s v="6-Miscelâneas"/>
    <s v="6.2-Causas Combinadas"/>
    <x v="1"/>
    <x v="2"/>
    <s v="4-Monitoramento Periódico da Condição"/>
    <s v="2-Reparo"/>
    <m/>
  </r>
  <r>
    <n v="2019"/>
    <s v="Dezembro"/>
    <s v="OI 2022329802 C-3123102B - LIT-31231921B - Indicação Nível travada – PF: Boito _x000a_Fomos informados pelo COTUR no REDIA das 08h00 de que o LIT-31231921B estava com comportamento anormal nos últimos dias, houve agravamento desta falha por volta das 06h30 da manhã onde a indicação passou de 70% para 100% sem motivo aparente.  Foi realizada avaliação em campo pela MI e OP onde verificaram que o traço elétrico estava ligado e também foi sugerido uma drenagem do standpipe. Para isso, foi emitido ARO pela UOTOP para realização de drenagem do standpipe com intuito de retirar a alguma sujeira e ou espuma formação de espuma que pudesse causar este tipo de falha, mas não houve sucesso. Após a drenagem o instrumento permaneceu com indicação em 100%. Foi emitida então, um nova ARO 2019/290 para forçar este instrumento até intervenção extraprogramada pela equipe de instrumentação, o que deve ocorrer amanhã durante o dia._x000a_12/12 - Autorizado pelo gerente do ativo atividade extraprogramada para equipe de andaime e instrumentação para intervenção corretiva no do LIT-921 do compressor de propano B da adequação em operação. Após a montagem do patamar de acesso pela G&amp;E no período da manhã tivemos atuação da instrumentação a tarde. Foi feito inspeção na área e constatado ausência de torque na conexão elétrica do transmissor com a antena do transdutor de onda guiada. Foi realizada a desmontagem dessa conexão e verificado a presença de bastante óleo no conector elétrico, o que possivelmente estava causando ruído e travamento na indicação dessa medição de nível. Foi feito limpeza desse conector, refeito as conexões dos cabos de alimentação que utilizavam terminal agulha de calibre incompatível com o conector do transmissor podendo causar também falha no equipamento. Após a intervenção a indicação normalizou, o medidor de nível passou a indicar o valor coerente em comparação com LG. Ambos ficaram em torno de 70%. Equipamento liberado por volta das 15h00."/>
    <s v="NÃO"/>
    <s v="Intervenção por condição"/>
    <s v="LIT-31231921B"/>
    <s v="Conexão elétrica do transmissor de nível"/>
    <s v="Propano"/>
    <x v="2"/>
    <s v="Sistema de lubrificação"/>
    <s v="Realizada limpeza do conector e refeitas as conexões."/>
    <d v="2019-12-12T08:30:00"/>
    <d v="2019-12-12T13:30:00"/>
    <d v="2019-11-09T19:00:00"/>
    <n v="5.0000000000582077"/>
    <n v="781.5"/>
    <s v="NÃO"/>
    <x v="0"/>
    <s v="NÃO"/>
    <s v="1-Falha Mecânica"/>
    <s v="1.1-Vazamento"/>
    <x v="2"/>
    <x v="0"/>
    <s v="7-Observação Casual"/>
    <s v="4-Ajuste"/>
    <n v="786.50000000005821"/>
  </r>
  <r>
    <n v="2019"/>
    <s v="Dezembro"/>
    <s v="OM 2021033717 M-C-3123102 A Substituir membrana de ruptura – PF: Boito_x000a_Hoje conforme programação foi realizada a substituição da membrana de ruptura da caixa de ligação que estava com modelo provisório conforme SGM GAS/UO-APGN/APSP/MI 2017/0020, pelo modelo original da máquina. TMs Rodney e Pedro realizaram a troca em campo com bastante dificuldade em por conta da restrição de acesso ao local de instalação, feito a troca foi recomposto a tampa da caixa de ligação e realizado o teste funcional com apoio da instrumentação com sucesso. Equipamento liberado para operação."/>
    <s v="NÃO"/>
    <s v="Intervenção por condição"/>
    <s v="M-C-3123102A"/>
    <s v="Membrana de ruptura"/>
    <s v="Propano"/>
    <x v="8"/>
    <s v="Miscelânea"/>
    <s v="Substituída a membrana de ruptura"/>
    <d v="2019-12-13T07:00:00"/>
    <d v="2019-12-13T16:30:00"/>
    <d v="2019-11-24T16:30:00"/>
    <n v="9.5000000000582077"/>
    <n v="446.49999999994179"/>
    <s v="SIM"/>
    <x v="0"/>
    <s v="NÃO"/>
    <m/>
    <m/>
    <x v="3"/>
    <x v="4"/>
    <m/>
    <s v="1-Substituição"/>
    <n v="456"/>
  </r>
  <r>
    <n v="2019"/>
    <s v="Dezembro"/>
    <s v="OM 2018716003 - TIT-1231507B Substituir Instrumento – PF: Boito_x000a_Hoje tivemos alguns contratempos na liberação dessa PT. Primeiramente foi constato que na ordem não havia sido previsto no planejamento apoio de caldeiraria para remoção do flange, foi necessária inclusão de nova operação na ordem pelo GPI. Superado essa etapa, quando da liberação em campo pela OP e SMS foi constatado a necessidade de limpeza no local e também da montagem de um guarda-corpo de proteção no lateral do piso da máquina no trecho de troca do cabeamento. Essa ordem foi retornada para GPI para redelineamento da mesma incluindo essas recomendações adicionais de segurança. Foi acordo na consolidação da programação semanal a inclusão dessa demanda a partir do dia 18/12 já considerando a etapa de limpeza e montagem de andaime. Atividade não foi realizada hoje._x000a_17/12 - Conforme programado foi realizada a limpeza do local para a realização da substituição do instrumento._x000a_18/12 - Finalizada a instalação do guarda corpo para a substituição do instrumento._x000a_19/12 - Em atendimento ao G&amp;E/UOAGN/APSP/MI 2019/0047 de forma a ganharmos mais confiabilidade na operação do compresso, foi realizada a substituição do poço e a substituição do PT100 por Termopar, foi realizado também a substituição do cabo do instrumento por cabo de compensação para Termopar e feito a configuração do TIT, a malha foi entregue em condições operacionais."/>
    <s v="NÃO"/>
    <s v="Corretiva planejada"/>
    <s v="TIT-1231507B"/>
    <s v="PT-100"/>
    <s v="Propano"/>
    <x v="30"/>
    <s v="Controle e monitoração"/>
    <s v="Troca do termoelemento, alterado tipo de PT-100 para termopar"/>
    <d v="2019-12-19T08:00:00"/>
    <d v="2019-12-19T17:00:00"/>
    <d v="2019-10-18T17:00:00"/>
    <n v="9"/>
    <n v="1479"/>
    <s v="NÃO"/>
    <x v="0"/>
    <s v="NÃO"/>
    <s v="3-Falha na Instrumentação"/>
    <s v="3.2 - Sem sinal/indicação/alarme"/>
    <x v="2"/>
    <x v="1"/>
    <s v="8-Manutenção Corretiva"/>
    <s v="1-Substituição"/>
    <n v="1488"/>
  </r>
  <r>
    <n v="2019"/>
    <s v="Dezembro"/>
    <s v="OI 2022382805 C-3123102B - Falha Slide Valve 2 Estágio – PF: Boito_x000a_Acionado a manutenção por volta das 21h15 com informação do COTUR de queda do compressor de propano C-3123102B devido a falha na slide do 2 estágio. Em seguida foi colocado o compressor C-3123102A que estava disponível como backup. No entanto, assim que compressor A entrou em operação foi indicado pela operação a existência também de falha na modulação da slide valve do 1 estágio a válvula estava travada em 4%. Mesma com essa falha aparente o compressor A se manteve em operação. Com base neste cenário, foi autorizado ordem imediata pelo gerente do ativo para atuação da instrumentação. A PT foi liberada em campo por volta das 10h40, os TM´s Hélvio e Menezes realizaram verificação geral no sistema, foi realizado teste de abertura e fechamento da solenoides pneumáticas, estavam ok; feito sangria do conjunto hidráulico com intuito de verificamos a possível existência de gás no óleo, também estava tudo ok. Porém ao avaliar o conjunto de posição verificamos que o eixo da slide movimentava, mas o indicador local não movimentava, verificando o visor de transmissão interno era possível visualizar que conjunto de engrenagens do eixo movimentação, mas esse movimento não era transferido para o transmissor de posição. Devido a complexidade dessa intervenção para restabelecer o conjunto de transmissor foi acordado com COTUR para realizarmos essa atividade amanhã com apoio de mecânica para desmontar tampa do acoplamento juntamente com desmontagem do conjunto de transmissão mecânica para avaliação e reparo. A indicação local ZIT- do 2 estágio estava travada em 54%. Por ora, o compressor ficou indisponível para atuação amanhã logo no primeiro horário. Obs.: TM Hélvio e Menezes atuaram até as 0h15._x000a_27/12 - Somente para correção de informação, a falha na verdade, se deu na slide valve do primeiro estágio e não no segundo estágio conforme relatado anteriormente. Feito essa correção, tivemos atuação conjunta das equipes de instrumentação e mecânica neste equipamento. Os TMs Brazil. Hélvio e Bretas constataram após desmontagem da caixa do invólucro do transmissor de posição (ZIT-31231931B), verificamos que os parafusos de fixação (moscas) entre o eixo do acoplamento mecânico e o no cubo do indicador local (potenciômetro) estavam sem torque adequado causando essa falha da ausência do retorno de posição. Foi realizado a substituição desses parafusos moscas que apresentavam uma pequena deformidade na rosca por sobressalentes novos, foi feita fixação do eixo no cubo, recomposto o acoplamento na máquina e feito sua calibração com sucesso. A máquina foi liberada por volta das 18h00, foi realizada a partida assistida, a mesma entrou em operação de primeira, a slide modulou normalmente, a etapa de transição de carga fluiu bem tranquilo com controle estável. No entanto, por volta das 18h40 logo após a parada da máquina A, em seguida a máquina B caiu devido a temperatura elevada do óleo. A equipe da operação segue fazendo manobras para retornar com essa máquina. Acordo com COTUR para realizamos atividade no 2 estágio da slide valve do C-3123101A amanhã no primeiro horário. Máquina segue disponível sem restrições operacionais."/>
    <s v="sim"/>
    <s v="Corretiva"/>
    <s v="ZIT-31231931B"/>
    <s v="Transmissor de posição"/>
    <s v="Propano"/>
    <x v="2"/>
    <s v="Controle e monitoração"/>
    <s v="Identificados parafusos do acoplamento da slide a transmissor de posição com folga e desgaste. Foram substituidos."/>
    <d v="2019-12-26T21:15:00"/>
    <d v="2019-12-27T18:00:00"/>
    <d v="2019-12-12T13:30:00"/>
    <n v="20.750000000058208"/>
    <n v="343.74999999994179"/>
    <s v="SIM"/>
    <x v="1"/>
    <s v="NÃO"/>
    <s v="3-Falha na Instrumentação"/>
    <s v="3.3- Sinal/Indicação/Alarme falso"/>
    <x v="2"/>
    <x v="0"/>
    <s v="6-Interferência na Produção"/>
    <s v="2-Reparo"/>
    <n v="364.5"/>
  </r>
  <r>
    <n v="2019"/>
    <s v="Dezembro"/>
    <s v="OI 2022335788 C-513401F - Sanar Vazamento de óleo(PFCEO+PST COTUR - Concluído) PF: Boito_x000a_ Fomos informados pelo COTUR por volta das 10h00 da presença de vazamento de óleo no compressor de ar F, foi solicitado apoio de mecânica para avaliação em campo. Em avaliação prévia em campo os TMs de mecânica verificaram que vazamento é oriundo da mangueira do pescador de óleo do compressor, foi recomendado então a parada do compressor para evitar danos ao mesmo. Acordado com COTUR para emissão de nota ZF para programação priorizada pelo GPI para semana S#51. Equipamento indisponível_x000a_13/12 - Autorizado pelo gerente do ativo por volta das 12h00 atividade corretiva extraprogramada para equipe de mecânica para restabelecimento do compressor de ar F que estava indisponível devido a vazamento de óleo. Em campo verificamos a que mangueira do pescado do vaso separador de ar/óleo estava com conector de uma das extremidades um pouco enjambrado. possivelmente por conta de torque excessivo ou conexão inadequada. Foi substituída mangueira por uma nova sobressalente e encaminhada a antiga para avaliação do corpo técnico de engenharia. Após a substituição do componente, foi realizada partida assistida no compressor, o mesmo não apresentou mais nenhum indicio de vazamento. Equipamento testado e liberado para operação por volta das 13h00 sem anormalidades. Quitado o registro no PFCEO e na PST do COTUR."/>
    <s v="sim"/>
    <s v="Corretiva"/>
    <s v="C-513401F"/>
    <s v="Mangueira do pescador de óleo"/>
    <s v="Ar comprimido"/>
    <x v="36"/>
    <s v="Ar comprimido"/>
    <s v="Substituição da mangueira."/>
    <d v="2019-12-13T09:30:00"/>
    <d v="2019-12-13T16:00:00"/>
    <d v="2018-12-09T19:00:00"/>
    <n v="6.4999999998835847"/>
    <n v="8846.5000000001164"/>
    <s v="SIM"/>
    <x v="0"/>
    <s v="NÃO"/>
    <s v="1-Falha Mecânica"/>
    <s v="1.1-Vazamento"/>
    <x v="2"/>
    <x v="0"/>
    <s v="4-Monitoramento Periódico da Condição"/>
    <s v="1-Substituição"/>
    <n v="8853"/>
  </r>
  <r>
    <n v="2019"/>
    <s v="Dezembro"/>
    <s v="XV-5132710 Não abre (sucção B-513203) – PF: Suzuki (PST COTUR - Prazo 17/12)_x000a_Hoje conforme programado foi realizado a montagem de patamar de acesso pela equipe de andaime para intervenção amanhã na XV pela equipe de instrumentação._x000a_"/>
    <s v="NÃO"/>
    <s v="Corretiva"/>
    <s v="XV-5132710 "/>
    <s v="obturador"/>
    <s v="Bombas"/>
    <x v="53"/>
    <s v="Bombas"/>
    <s v="Confirmações da ordem OM 2022293640_x000a_FOI CONSTADO QUE VALVULA SE ENCONTRAVA TRAVADA FOI FEITO TESTE DIRETO COM AR NO CORPO DO ATUADOR PARA DESTRAVAR_x000a_O MESMO DESTRAVOU FOI FEITO ALGUMAS ABERTURA E FECHAMENTO VALVULA SE ENCONTRA OPERACIONAL SEM APRESETAR PROBLEMAS."/>
    <d v="2019-12-12T08:00:00"/>
    <d v="2019-12-12T16:00:00"/>
    <d v="2019-09-04T17:00:00"/>
    <n v="7.9999999998835847"/>
    <n v="2367"/>
    <s v="NÃO"/>
    <x v="0"/>
    <s v="NÃO"/>
    <s v="1-Falha Mecânica"/>
    <s v="1.6-Emperramento"/>
    <x v="12"/>
    <x v="2"/>
    <s v="8-Manutenção Corretiva"/>
    <s v="8-Teste"/>
    <n v="2374.9999999998836"/>
  </r>
  <r>
    <n v="2019"/>
    <s v="Dezembro"/>
    <s v="OM 2022239354 – B-123703A Consumo elevado de fluído de selagem – PF: Boito (PST-COTUR – Concluído): _x000a_Conforme programado foi realizada pela mecânica a completação do pote de selagem dessa bomba sem maiores delongas. Dado baixa na pendência na PST do COTUR."/>
    <s v="NÃO"/>
    <s v="Corretiva planejada"/>
    <s v="B-123703A"/>
    <s v="Selo mecânico"/>
    <s v="Bombas"/>
    <x v="94"/>
    <s v="Sistema de selagem do eixo"/>
    <s v="Completado o pote de selagem"/>
    <d v="2019-11-28T08:00:00"/>
    <d v="2019-11-28T11:00:00"/>
    <d v="2018-01-01T00:00:00"/>
    <n v="3"/>
    <n v="16712.000000000058"/>
    <s v="SIM"/>
    <x v="0"/>
    <s v="NÃO"/>
    <s v="Em análise"/>
    <s v="6.4-Desconhecidos"/>
    <x v="1"/>
    <x v="2"/>
    <s v="4-Monitoramento Periódico da Condição"/>
    <s v="4-Ajuste"/>
    <n v="16715.000000000058"/>
  </r>
  <r>
    <n v="2019"/>
    <s v="Dezembro"/>
    <s v="OM 2022334142 - B-2123101B Vazamento de MEG 1º Cabeçote – PF: Boito_x000a_Realizado teste acompanhando com a OP na bomba B de meg da UAPO II. Foi identificado que realmente existe um pequeno vazamento de MEG na válvula de sucção do cabeçote 1, indicando um possível dano na check de sucção, junta, ou ambos. Durante o teste, simulamos a alternativa de operar a bomba apenas com stroke zerado no primeiro cabeçote, compensando nos outros dois. Em torno de 85% de carga nos dois cabeçote foi suficiente para atender a demanda de processo. Nesta condição, não foi mais observado vazamento pela válvula de sucção do primeiro cabeçote. Caso seja extremamente necessário, ainda é possível operar a bomba com o primeiro cabeçote, contendo o pequeno vazamento. Assim, bomba foi deixada como disponível para operar como segunda opção e acertado com COTUR Medeiros por tratarmos o reparo da bomba de forma programada nas próximas semanas_x000a_26/12 - Realizado reaperto nos estojos de fixação da check na intenção de sanar vazamento apresentado. Após o procedimento foi solicitado a operação a retirada do LIBRA e partida do equipamento para avaliação, depois de algumas horas em funcionamento, o equipamento apresentou novamente vazamento, porém em menor escala. Como essa intervenção de menor complexidade não foi eficaz, deverá ser reprogramado a substituição da junta do cabeçote. Por ora, a bomba segue disponível sem nenhum tipo de restrição operacional."/>
    <s v="NÃO"/>
    <s v="Corretiva"/>
    <s v="B-2123101B"/>
    <s v="Válvula de retenção do 1º estágio"/>
    <s v="Bombas"/>
    <x v="22"/>
    <s v="Bombas"/>
    <s v="Reaperto"/>
    <d v="2019-12-26T09:30:00"/>
    <d v="2019-12-26T15:30:00"/>
    <d v="2019-11-14T14:30:00"/>
    <n v="6"/>
    <n v="1003.0000000001164"/>
    <s v="SIM"/>
    <x v="0"/>
    <s v="NÃO"/>
    <s v="2-Falha de Material"/>
    <s v="2.4-Desgaste"/>
    <x v="2"/>
    <x v="1"/>
    <s v="7-Observação Casual"/>
    <s v="4-Ajuste"/>
    <n v="1009.0000000001164"/>
  </r>
  <r>
    <n v="2019"/>
    <s v="Dezembro"/>
    <s v="OI 2022346979 V-B-123702B-02 abastecer sistema selagem – PF: Boito_x000a_As 18:40h fomos acionado pela operação com a informação de que o pote de selagem da bomba se encontrava com 10% de nível e a bomba A não conseguindo manter em operação devido o filtro de sucção sujo. Com isso foi autorizada a Pt imediata pelo GA e emitida a PT para execução da atividade. PT emitida por volta da 18:30h retirado glicol do estoque e realizado o abastecimento, sendo entregue a bomba para operação."/>
    <s v="NÃO"/>
    <s v="Corretiva"/>
    <s v="V-B-123702B-02"/>
    <s v="Selo mecânico"/>
    <s v="Bombas"/>
    <x v="57"/>
    <s v="Bombas"/>
    <s v="Completado o nível de selagem"/>
    <d v="2019-12-18T19:00:00"/>
    <d v="2019-12-18T21:00:00"/>
    <d v="2018-11-02T18:00:00"/>
    <n v="2.0000000000582077"/>
    <n v="9864.9999999999418"/>
    <s v="SIM"/>
    <x v="0"/>
    <s v="NÃO"/>
    <s v="1-Falha Mecânica"/>
    <s v="1.1-Vazamento"/>
    <x v="3"/>
    <x v="4"/>
    <m/>
    <s v="12-Outra"/>
    <n v="9867"/>
  </r>
  <r>
    <n v="2019"/>
    <s v="Dezembro"/>
    <s v="OM 2022261903 B-123101A Vazamento de óleo no pistão 2 – PF: Boito (PFCEO+PST COTUR- 20/12)_x000a_Conforme programado foi realizada remoção dos spools de sucção e descarga da bomba e montado o pau de carga para atuação da mecânica amanhã._x000a_19/12 - Realizado ajuste no retentor da caixa mecânica do cabeçote 2, na desmontagem do cabeçote 3 para inicio da intervenção foi identificado que o diafragma do cabeçote 3 estava estava deformado e com muita parafina, sendo realizada a substituição do diafragma por oportunidade. Recomposto todo o conjunto da bomba ficando pendente para amanhã o torqueamento do cabeçote 3, alinhamento do conjunto e instalação dos spools._x000a_20/12 - Realizado o torqueamento do cabeçote 3 e realizado o alinhamento dos cabeçotes, instalado os spools de sucção e descarga e disponibilizada bomba para operação. Contudo ficou pendente o teste operacional previsto para amanhã._x000a_21/12 - Realizada a partida assistida da bomba com sucesso , será avaliada amanha, mas sem apresentar anormalidades até o momento."/>
    <s v="NÃO"/>
    <s v="Corretiva planejada"/>
    <s v="B-123101A"/>
    <s v="Retentor"/>
    <s v="Bombas"/>
    <x v="42"/>
    <s v="Bombas"/>
    <s v="Ajuste odo retentor e subtituição do diafragma"/>
    <d v="2019-12-18T08:00:00"/>
    <d v="2019-12-20T15:00:00"/>
    <d v="2019-10-03T17:00:00"/>
    <n v="54.999999999941792"/>
    <n v="1815"/>
    <s v="NÃO"/>
    <x v="0"/>
    <s v="NÃO"/>
    <s v="1-Falha Mecânica"/>
    <s v="1.1-Vazamento"/>
    <x v="2"/>
    <x v="1"/>
    <m/>
    <s v="2-Reparo"/>
    <n v="1869.9999999999418"/>
  </r>
  <r>
    <n v="2019"/>
    <s v="Dezembro"/>
    <s v="OE 2022323206 - B-2621301A Substituir Selo LA (PST COTUR – Prazo 20/12) – PF: Boito_x000a_Conforme combinado com a OP, hoje foi colocado para operar o OCVAP II com a B-2621301A para realizarmos um teste de verificação do consumo excessivo de selagem. TM Góbis acompanhou e equipe da mecânica. Foi identificado que realmente o consumo está muito elevado, chegando a perder 40mm da régua do pote em 20 minutos. Informado pelo Sup. Alex da OP que, quando esta bomba operou, dois abastecimentos por turno eram necessários. Assim, chegamos a conclusão que realmente o selo LA precisará ser substituído. Acertado com Sup. Aoki, COTUR Medeiros e CTO Caio, que façamos esta troca do selo de forma extra-programada, iniciando na segunda que vem, para terminar até sexta. GPI já foi envolvido para criar a OM e verificar a disponibilidade de material. Eng. Boito e TM Góbis irão tratar a análise da falha nos próximos dias durante após a remoção do selo. Bomba permanece disponível para operar como segunda opção até lá, com a OP completando frequentemente o pote do selo LA se necessário._x000a_16/12 - Hoje conforme combinado foi realizada pela equipe de caldeiraria o raqueteamento da bomba principal A do OCVAP II.Houve pouco de atraso na liberação da atividade devido a necessidade de esgotamento da linhas com uso de caminhão vácuo. Etapa concluída por volta das 15h00. Amanhã iniciamos as etapas de remoção dos instrumentos e troca do selo._x000a_17/12 - Realizada a remoção dos instrumentos de vibração e temperatura do mancal LA, realizada a remoção do carretel e cubo do acoplamento da bomba e realizada a desmontagem a caixa mancal e rolamento._x000a_18/12 - Realizada a remoção do selo danificado e instalado o selo novo na bomba._x000a_19/12 - Realizada da montagem dos rolamentos e caixa mancal, equipe encontrou dificuldades para a montagem do cubo do acoplamento parando na metade do curso onde houve a necessidade de ser sacado novamente e reinstalado com sucesso. Amanhã será montado o carretel, proteção de acoplamento e desraqueteamento da bomba._x000a_20/12 - Finalizada a montagem do acoplamento da bomba, realizado o desraqueteamento da bomba e colocada em operação com sucesso por volta das 15:40h."/>
    <s v="sim"/>
    <s v="Corretiva"/>
    <s v="B-2621301A"/>
    <s v="Selo mecânico"/>
    <s v="Bombas"/>
    <x v="16"/>
    <s v="Bombas"/>
    <s v="Substituição do selo mecânico"/>
    <d v="2019-12-16T08:00:00"/>
    <d v="2019-12-19T19:00:00"/>
    <d v="2019-12-12T16:30:00"/>
    <n v="82.999999999883585"/>
    <n v="87.500000000058208"/>
    <s v="SIM"/>
    <x v="0"/>
    <s v="NÃO"/>
    <s v="1-Falha Mecânica"/>
    <s v="1.1-Vazamento"/>
    <x v="2"/>
    <x v="3"/>
    <s v="7-Observação Casual"/>
    <s v="1-Substituição"/>
    <n v="170.49999999994179"/>
  </r>
  <r>
    <n v="2019"/>
    <s v="Dezembro"/>
    <s v="OM 2022162385 VRE-2621301A VALVULA DE RETENÇÃO – PF: Boito(ICPM SO -Dezembro)_x000a_OM 2022162386 VRE-2621301B VALVULA DE RETENÇÃO(ICPM SO -Dezembro)_x000a_OM 2022136192 B-540002B MANUT PREV CJ Bomba (1A)(ICPM SO -Dezembro)_x000a_Finalizada a preventiva pela caldeiraria nas duas check valve das bombas principais A e B do OCVAP II. A princípio, não foi identificada nenhum tipo de resíduo no interior do equipamento. Para o caso da bomba de do sistema de inundação das esferas foi realizado a limpeza do filtro Y sem maiores delongas. As atividades serão apropriadas amanhã."/>
    <s v="NÃO"/>
    <s v="Preventiva"/>
    <s v="VRE-2621301A"/>
    <m/>
    <s v="Bombas"/>
    <x v="45"/>
    <m/>
    <m/>
    <d v="2019-12-12T08:00:00"/>
    <d v="2019-12-12T16:30:00"/>
    <d v="2019-09-09T17:00:00"/>
    <n v="8.4999999999417923"/>
    <n v="2247"/>
    <s v="SIM"/>
    <x v="0"/>
    <s v="NÃO"/>
    <m/>
    <m/>
    <x v="3"/>
    <x v="4"/>
    <m/>
    <s v="6-Verificação"/>
    <n v="2255.4999999999418"/>
  </r>
  <r>
    <n v="2019"/>
    <s v="Dezembro"/>
    <s v="OM 2022162385 VRE-2621301A VALVULA DE RETENÇÃO – PF: Boito(ICPM SO -Dezembro)_x000a_OM 2022162386 VRE-2621301B VALVULA DE RETENÇÃO(ICPM SO -Dezembro)_x000a_OM 2022136192 B-540002B MANUT PREV CJ Bomba (1A)(ICPM SO -Dezembro)_x000a_Finalizada a preventiva pela caldeiraria nas duas check valve das bombas principais A e B do OCVAP II. A princípio, não foi identificada nenhum tipo de resíduo no interior do equipamento. Para o caso da bomba de do sistema de inundação das esferas foi realizado a limpeza do filtro Y sem maiores delongas. As atividades serão apropriadas amanhã."/>
    <s v="NÃO"/>
    <s v="Preventiva"/>
    <s v="VRE-2621301B"/>
    <m/>
    <s v="Bombas"/>
    <x v="16"/>
    <m/>
    <m/>
    <d v="2019-12-12T08:20:00"/>
    <d v="2019-12-12T16:30:00"/>
    <d v="2019-11-27T13:00:00"/>
    <n v="8.1666666667442769"/>
    <n v="355.33333333331393"/>
    <s v="SIM"/>
    <x v="0"/>
    <s v="NÃO"/>
    <m/>
    <m/>
    <x v="3"/>
    <x v="4"/>
    <m/>
    <s v="6-Verificação"/>
    <n v="363.50000000005821"/>
  </r>
  <r>
    <n v="2019"/>
    <s v="Dezembro"/>
    <s v="OM 2022162385 VRE-2621301A VALVULA DE RETENÇÃO – PF: Boito(ICPM SO -Dezembro)_x000a_OM 2022162386 VRE-2621301B VALVULA DE RETENÇÃO(ICPM SO -Dezembro)_x000a_OM 2022136192 B-540002B MANUT PREV CJ Bomba (1A)(ICPM SO -Dezembro)_x000a_Finalizada a preventiva pela caldeiraria nas duas check valve das bombas principais A e B do OCVAP II. A princípio, não foi identificada nenhum tipo de resíduo no interior do equipamento. Para o caso da bomba de do sistema de inundação das esferas foi realizado a limpeza do filtro Y sem maiores delongas. As atividades serão apropriadas amanhã."/>
    <s v="NÃO"/>
    <s v="Preventiva"/>
    <s v="B-540002B"/>
    <m/>
    <s v="Bombas"/>
    <x v="19"/>
    <m/>
    <m/>
    <d v="2019-12-11T08:00:00"/>
    <d v="2019-12-11T10:00:00"/>
    <d v="2018-03-23T16:00:00"/>
    <n v="1.9999999998835847"/>
    <n v="15064.000000000116"/>
    <s v="SIM"/>
    <x v="0"/>
    <s v="NÃO"/>
    <m/>
    <m/>
    <x v="3"/>
    <x v="4"/>
    <m/>
    <s v="5-Conservação"/>
    <n v="15066"/>
  </r>
  <r>
    <n v="2019"/>
    <s v="Dezembro"/>
    <s v="B-2621301B - Falha na partida da bomba – PF: Boito_x000a_Por volta das 16h ocorreu a queda do sistema da OCVAP II por baixa pressão no TQ-631103. Foi avaliado pela operação após a parada do sistema que os PIT's dos tanques de C5+ estavam sem by pass conforme os últimos meses, problema este já conhecido e sendo estudado pela IE, MI e OP. A operação suspeita que os forces se perderam durante o chaveamento dos SRV-001B pelo SVR-001A após a realização de testes no decorrer do dia no SRV-001B onde ocorreu a perda de comunicação no decorrer do dia. Porém em conversa com o TM Danilo Sugahara que é muito pouco provável que os testes fizeram perder estes by-pass. Foi encaminhada a equipe da CCT assim que informada a falha pela operação por volta das 16:20h com a informação da operação de falha no CCM. As 18h a equipe da CCT solicitou apoio da automação para tentar identificar algum comando externo que pudesse estar gerando a falha de CCM impedindo a partida do sistema. TM Danilo Gonzaga avaliou a lógica não encontrando nenhum sinal externo/processo impedindo a partida do sistema, a não ser o retorno de pronto do relé/disjuntor para partir o sistema. Foi solicitado que a equipe da CCT resolva a falha o quanto antes para o retorno do bombeio sistema._x000a_[18/12] Dando continuidade na falha da partida da bomba iniciada na tarde de 17/12 sendo diagnosticado inicialmente como uma falha de pronto a operar do Relé SEL da B-2621301B, com a dificuldade em identificar a falha para o retorno do sistema foi acionado o Eng. Bruno da CCT por volta das 23h para auxiliar a equipe da CCT na correção da falha. Foi realizada toda verificação do relé pela equipe da CCT e não havia nenhuma anormalidade do sistema elétrico conforme diagnóstico dado pela equipe de turno CCT. Em aprofundamento na investigação através da lógica do CLP, identificamos que o status de falha do CCM que existia apenas na tela da Ecos, estava relacionado ao sinal de local remoto que na lógica do CLP não estava sendo atendido em decorrência de alguma falha no sistema de automação que levou o sinal a esse estado inesperado. Diante da grande necessidade de liberação da bomba para operação nesta madrugada, com o consentimento da coordenação de operação, atuamos de forma paliativa na lógica do CLP chaveando o sinal para o modo local (0) para remoto (1) que seria o correto, liberando o conjunto para partida. Vale ressaltar que esse conjunto de bomba não possui comando local/remoto em tela mas existe lógica para tal no CLP que impede a sequência correta de partida do conjunto. Em avanço foi observado pela equipe da CCT que a bomba B-2621301A se encontrava na mesma condição onde já foi corrigida de imediato. OCAVP II foi colocado em operação por voltas das 2h da manhã."/>
    <s v="sim"/>
    <s v="Corretiva"/>
    <s v="PIT-6311001/002/501"/>
    <s v="Instrumento de pressão"/>
    <s v="Bombas"/>
    <x v="16"/>
    <s v="Controle e monitoramento"/>
    <s v="Identificado que houve a perda do bypass dos intertravamento de pressão dos Tanques, o que causou a parada da bomba. Houve também a perda do sinal de Local que imposibilitou a partida novamente do sistema"/>
    <d v="2019-12-17T16:00:00"/>
    <d v="2019-12-18T02:00:00"/>
    <d v="2019-12-12T16:30:00"/>
    <n v="10.000000000116415"/>
    <n v="119.49999999994179"/>
    <s v="SIM"/>
    <x v="1"/>
    <s v="NÃO"/>
    <m/>
    <m/>
    <x v="3"/>
    <x v="4"/>
    <m/>
    <m/>
    <n v="129.50000000005821"/>
  </r>
  <r>
    <n v="2020"/>
    <s v="Janeiro"/>
    <s v="OM 2022210912 - MANUT PREV CJ GE-513201D - 16.000h – PF: Lucas (AGRUPADORA)_x000a_[03/01] Realizado a remoção do painel do Whru para preventiva em bancada pela instrumentação, lubrificado os mancais dos dampers lado acionado, realiado inspeção interna do whru nos damper e feiches sem encontrar anormalidades. Com isso foi fechado o Whru com a pendência do retorno do painel de comando previsto para segunda 06/01. Devido ao termino do Whru por volta das 18:50h, foi negociado junto ao Cotur que a guilhotina ficaria aberta durante a noite com o seu fechamento previsto para amanhã."/>
    <s v="NÃO"/>
    <s v="Preventiva"/>
    <s v="Não se aplica"/>
    <s v="Não se aplica"/>
    <s v="TGs"/>
    <x v="15"/>
    <s v="Miscelânea"/>
    <s v="Preventiva"/>
    <d v="2020-01-03T08:00:00"/>
    <d v="2020-01-03T19:00:00"/>
    <d v="2019-12-25T17:00:00"/>
    <n v="10.999999999883585"/>
    <n v="207"/>
    <s v="NÃO"/>
    <x v="0"/>
    <s v="NÃO"/>
    <s v="Manutenção preventiva"/>
    <s v="Manutenção preventiva"/>
    <x v="0"/>
    <x v="24"/>
    <s v="1-Manutenção Periódica"/>
    <s v="10-Revisão geral"/>
    <n v="217.99999999988358"/>
  </r>
  <r>
    <n v="2020"/>
    <s v="Janeiro"/>
    <s v="OM 2022210912 - MANUT PREV CJ GE-513201D - 16.000h – PF: Lucas (AGRUPADORA)_x000a_04/01 - Dado andamento pela manhã na preventiva do TG-D sendo realizada a manutenção preventiva dos instrumentos e válvulas: FV-51320602, PCV-51320666, MV-UC-TS-GE-513201-01C, MV-UC-TS-GE-513201-01A, MV-UH-TS-GE-513201D, FCV-5132604, FV-5132607, PT-5132614, TCV-5132603, FT-5132601 e CV-805. As operações de mecânica de continuidade de lubrificação dos mancais do Whru, foram impactados na manhã devido a falha do compressor de ar F e análise do selo da bomba da OCVAP II e no período da tarde a forte chuva. Realizado o fechamento da guilhotina do Whru e travado os dampers mecanicamente para não haja movimentação em caso de operação do TG-D e realizada a alimentação direta da válvula de purga do Whru."/>
    <s v="NÃO"/>
    <s v="Preventiva"/>
    <s v="Não se aplica"/>
    <s v="Não se aplica"/>
    <s v="TGs"/>
    <x v="15"/>
    <s v="Miscelânea"/>
    <s v="Preventiva"/>
    <d v="2020-01-04T08:00:00"/>
    <d v="2020-01-04T19:00:00"/>
    <d v="2020-01-03T19:00:00"/>
    <n v="10.999999999883585"/>
    <n v="13.000000000116415"/>
    <s v="NÃO"/>
    <x v="0"/>
    <s v="NÃO"/>
    <s v="Manutenção preventiva"/>
    <s v="Manutenção preventiva"/>
    <x v="0"/>
    <x v="24"/>
    <s v="1-Manutenção Periódica"/>
    <s v="10-Revisão geral"/>
    <n v="24"/>
  </r>
  <r>
    <n v="2020"/>
    <s v="Janeiro"/>
    <s v="OM 2022210912 - MANUT PREV CJ GE-513201D - 16.000h – PF: Lucas (AGRUPADORA)_x000a_05/01 - Finalizada lubrificação de todos os mancais do WHRU pela mecânica. Equipamento segue com a guilhotina abaixada e com os dampers travados mecanicamente, aguardando retorno do painel de comando do WHRU que será reinstalado pela instrumentação amanhã"/>
    <s v="NÃO"/>
    <s v="Preventiva"/>
    <s v="Não se aplica"/>
    <s v="Não se aplica"/>
    <s v="TGs"/>
    <x v="15"/>
    <s v="Miscelânea"/>
    <s v="Preventiva"/>
    <d v="2020-01-05T08:00:00"/>
    <d v="2020-01-05T17:00:00"/>
    <d v="2020-01-04T19:00:00"/>
    <n v="9"/>
    <n v="13.000000000116415"/>
    <s v="NÃO"/>
    <x v="0"/>
    <s v="NÃO"/>
    <s v="Manutenção preventiva"/>
    <s v="Manutenção preventiva"/>
    <x v="0"/>
    <x v="24"/>
    <s v="1-Manutenção Periódica"/>
    <s v="10-Revisão geral"/>
    <n v="22.000000000116415"/>
  </r>
  <r>
    <n v="2020"/>
    <s v="Janeiro"/>
    <s v="OM 2022210912 - MANUT PREV CJ GE-513201D - 16.000h – PF: Lucas (AGRUPADORA)_x000a_06/01 -  Hoje foi reinstalado o painel do WHRU após preventiva de instrumentação. O teste está previsto para amanhã, após remoção do Libra pela OP. Também amanhã será feita a lavagem pela mecânica e atuação da analítica no sistema de CO2."/>
    <s v="NÃO"/>
    <s v="Preventiva"/>
    <s v="Não se aplica"/>
    <s v="Não se aplica"/>
    <s v="TGs"/>
    <x v="15"/>
    <s v="Miscelânea"/>
    <s v="Preventiva"/>
    <d v="2020-01-06T08:00:00"/>
    <d v="2020-01-06T17:00:00"/>
    <d v="2020-01-05T17:00:00"/>
    <n v="9"/>
    <n v="15"/>
    <s v="NÃO"/>
    <x v="0"/>
    <s v="NÃO"/>
    <s v="Manutenção preventiva"/>
    <s v="Manutenção preventiva"/>
    <x v="0"/>
    <x v="24"/>
    <s v="1-Manutenção Periódica"/>
    <s v="10-Revisão geral"/>
    <n v="24"/>
  </r>
  <r>
    <n v="2020"/>
    <s v="Janeiro"/>
    <s v="OM 2022210912 - MANUT PREV CJ GE-513201D - 16.000h – PF: Lucas (AGRUPADORA)_x000a_07/01 - Dado andamento apenas na preventiva de instrumentação hoje. Etapas de mecânica e analítica foram abortadas por dificuldades na liberação da PET de manhã, que até as 10h ainda não estava feita, e por dúvidas da OP quanto a remoção do libra ou não realizada pelo turno da noite. Tentaremos novamente amanhã."/>
    <s v="NÃO"/>
    <s v="Preventiva"/>
    <s v="Não se aplica"/>
    <s v="Não se aplica"/>
    <s v="TGs"/>
    <x v="15"/>
    <s v="Miscelânea"/>
    <s v="Preventiva"/>
    <d v="2020-01-07T08:00:00"/>
    <d v="2020-01-07T17:00:00"/>
    <d v="2020-01-06T17:00:00"/>
    <n v="9"/>
    <n v="15"/>
    <s v="NÃO"/>
    <x v="0"/>
    <s v="NÃO"/>
    <s v="Manutenção preventiva"/>
    <s v="Manutenção preventiva"/>
    <x v="0"/>
    <x v="24"/>
    <s v="1-Manutenção Periódica"/>
    <s v="10-Revisão geral"/>
    <n v="24"/>
  </r>
  <r>
    <n v="2020"/>
    <s v="Janeiro"/>
    <s v="OM 2022210912 - MANUT PREV CJ GE-513201D - 16.000h – PF: Lucas (AGRUPADORA)_x000a_08/01 - Realizada a lavagem do TG com o espaço confinado para inspeção e limpeza da Vigv. Não houve nenhum problema na liberação no dia de hoje. Ficou pendente para o turno da OP da noite que realize a queima do TG. Esta orientação foi passada para a COTUR Jéssica. Amanhã a mecânica não irá trabalhar no TG e retornará somente no domingo a noite para o início das atividades que indisponibilizam a máquina. Na frente de instrumentação, equipe deu andamento na intervenção de troca de prensa cabos de caixas de passagem identificadas danificadas na preventiva. Teremos amanhã apenas atividades de Instrumentação e Analítica que dependem do TG sem libra."/>
    <s v="NÃO"/>
    <s v="Preventiva"/>
    <s v="Não se aplica"/>
    <s v="Não se aplica"/>
    <s v="TGs"/>
    <x v="15"/>
    <s v="Miscelânea"/>
    <s v="Preventiva"/>
    <d v="2020-01-08T08:00:00"/>
    <d v="2020-01-08T17:00:00"/>
    <d v="2020-01-07T17:00:00"/>
    <n v="9"/>
    <n v="15"/>
    <s v="NÃO"/>
    <x v="0"/>
    <s v="NÃO"/>
    <s v="Manutenção preventiva"/>
    <s v="Manutenção preventiva"/>
    <x v="0"/>
    <x v="24"/>
    <s v="1-Manutenção Periódica"/>
    <s v="10-Revisão geral"/>
    <n v="24"/>
  </r>
  <r>
    <n v="2020"/>
    <s v="Janeiro"/>
    <s v="OM 2022210912 - MANUT PREV CJ GE-513201D - 16.000h – PF: Lucas (AGRUPADORA)_x000a_09/01 - Realizada a preventiva de analítica no sistema de CO2 com sucesso. Dado continuidade da etapa de instrumentação, ficando pendente apenas poucos instrumentos que dependem do TG sem libra que serão finalizados amanhã."/>
    <s v="NÃO"/>
    <s v="Preventiva"/>
    <s v="Não se aplica"/>
    <s v="Não se aplica"/>
    <s v="TGs"/>
    <x v="15"/>
    <s v="Miscelânea"/>
    <s v="Preventiva"/>
    <d v="2020-01-09T08:00:00"/>
    <d v="2020-01-09T17:00:00"/>
    <d v="2020-01-08T17:00:00"/>
    <n v="9"/>
    <n v="15"/>
    <s v="NÃO"/>
    <x v="0"/>
    <s v="NÃO"/>
    <s v="Manutenção preventiva"/>
    <s v="Manutenção preventiva"/>
    <x v="0"/>
    <x v="24"/>
    <s v="1-Manutenção Periódica"/>
    <s v="10-Revisão geral"/>
    <n v="24"/>
  </r>
  <r>
    <n v="2020"/>
    <s v="Janeiro"/>
    <s v="OM 2022210912 - MANUT PREV CJ GE-513201D - 16.000h – PF: Lucas (AGRUPADORA)_x000a_10/01 - Finalizada pela instrumentação as últimas etapas de testes prevista na preventiva. Foi realizada novo teste funcional do conjunto de acionamento do WHRU após a reinstalação do painel de comando pneumático que havia sido removido para intervenção em espaço confinado pela equipe da mecânica em semanas anteriores. O teste transcorreu sem anormalidades, foi feito calibração do posicionador, em seguida abertura e fechamento remoto e teste dos limites de posição, está tudo OK. Também foi realizada o teste do FCV de vazão de óleo do motor de partida, foi simulado abertura e fechamento pela automação medido em campo os valores de tensão de 6 a 22Vdc, verificado também que impedância da bobina estava ok. Máquina restabelecida ao final do turno sem registro de anormalidades."/>
    <s v="NÃO"/>
    <s v="Preventiva"/>
    <s v="Não se aplica"/>
    <s v="Não se aplica"/>
    <s v="TGs"/>
    <x v="15"/>
    <s v="Miscelânea"/>
    <s v="Preventiva"/>
    <d v="2020-01-10T08:00:00"/>
    <d v="2020-01-10T17:00:00"/>
    <d v="2020-01-09T17:00:00"/>
    <n v="9"/>
    <n v="15"/>
    <s v="NÃO"/>
    <x v="0"/>
    <s v="NÃO"/>
    <s v="Manutenção preventiva"/>
    <s v="Manutenção preventiva"/>
    <x v="0"/>
    <x v="24"/>
    <s v="1-Manutenção Periódica"/>
    <s v="10-Revisão geral"/>
    <n v="24"/>
  </r>
  <r>
    <n v="2020"/>
    <s v="Janeiro"/>
    <s v="OM 2022210912 - MANUT PREV CJ GE-513201D - 16.000h – PF: Lucas (AGRUPADORA)_x000a_12/01 - Hoje foi finalizada pela instrumentação os dois últimos instrumentos que faltavam para finalizar a preventiva do TG-D, as únicas etapas que temos pendente agora são da mecânica que estão programadas para próximos dias. Durante a preventiva os TMs identificaram a ausência de bujão em um invólucro do aquecedor do tanque de óleo mineral, foi solicitado apoio do TM Carneiro para avaliar/retirar fotos para tratamento junto ao GPI/Supervisão nos próximos dias. A máquina segue disponível até as 19h00 quando iniciaremos a troca dos sensores da PT."/>
    <s v="NÃO"/>
    <s v="Preventiva"/>
    <s v="Não se aplica"/>
    <s v="Não se aplica"/>
    <s v="TGs"/>
    <x v="15"/>
    <s v="Miscelânea"/>
    <s v="Preventiva"/>
    <d v="2020-01-12T08:00:00"/>
    <d v="2020-01-12T12:00:00"/>
    <d v="2020-01-10T17:00:00"/>
    <n v="3.9999999999417923"/>
    <n v="39"/>
    <s v="NÃO"/>
    <x v="0"/>
    <s v="NÃO"/>
    <s v="Manutenção preventiva"/>
    <s v="Manutenção preventiva"/>
    <x v="0"/>
    <x v="24"/>
    <s v="1-Manutenção Periódica"/>
    <s v="10-Revisão geral"/>
    <n v="42.999999999941792"/>
  </r>
  <r>
    <n v="2020"/>
    <s v="Janeiro"/>
    <s v="OM 2022210912 - MANUT PREV CJ GE-513201D - 16.000h – PF: Lucas (AGRUPADORA)_x000a_12/01 - Hoje foi finalizada pela instrumentação os dois últimos instrumentos que faltavam para finalizar a preventiva do TG-D, as únicas etapas que temos pendente agora são da mecânica que estão programadas para próximos dias. Durante a preventiva os TMs identificaram a ausência de bujão em um invólucro do aquecedor do tanque de óleo mineral, foi solicitado apoio do TM Carneiro para avaliar/retirar fotos para tratamento junto ao GPI/Supervisão nos próximos dias. A máquina segue disponível até as 19h00 quando iniciaremos a troca dos sensores da PT._x000a_13/01 - Dado prosseguimento nas atividades da preventiva mecânica. Foram removido as conexões do sistema de selagem que ligam ao manifold central; retirado o manifol central e iniciado o aperto das conexões do sistema de selagem. Foi relatado pela equipe que eles identificaram bastante conexões com ausência de torque adequado. Essa atividade deve perdurar até pelo menos quarta-feira ao final do dia. Em paralelo foram também movimentados para campo os filtro para substituição na casa de filtros do hood. Atividade prossegue amanhã._x000a_14/01 - Dado prosseguimento no reapertado as conexões do lado direito da selagem e iniciado o reaperto das conexões do lado esquerdo. Se tudo correr bem, a previsão de finalizar essa atividade com a recomposição dos manifolds até o horário do almoço. Também foi realizada a remoção dos filtros da casa de filtros do hood feito limpeza estrutural, já foram substituídos em torno de 16 filtros novos, atividade prossegue amanhã._x000a_15/01 - Finalizado o reaperto de toda a selagem da PT e a substituição dos filtros do 2º estágio da admissão do TG-D. Iniciado reaperto dos bornes do instrumentos na sala de controle do TG-D._x000a_17/01 - Mecânica: Equipe seguiu com a realização da limpeza do hood e inspeção do filtro de gás combustível afim de identificar o acumulo de sujeira conforme encontrado no TG-A. No vaso filtro do TG-D estava tudo em perfeitas condições sem presença de sujeira e filtro íntegro._x000a_Analítica: Durante a preventiva foi identificado que um dos analisadores de unidade da admissão de gás do TG apresentou anormalidades. Foi dado avanço na análise e identificado uma baixa isolação no cabo branco de 17V onde deveria operar em torno de 18 a 32V. Com isso haverá a necessidade de substituição do cabo em torno de 50m que será programada a substituição em uma parada futura do TG-D._x000a__x000a__x000a_OM 2017113901- GE-513201D Substituição dos Sensores da PT – PF: Lucas _x000a_12/01 - Previsto o início das atividades de troca dos sensores da PT do TG-D pelas equipes de mecânica e instrumentação em revezamento de turno. Equipes chegaram por volta das 19h00, foi realizada a emissão de PT em campo por volta da 19h30, em seguida feito DDS com temas de PBS-12 - Uso de talhas / PBS-13- uso de ferramentas manuais. Foi acordado com TMs de para que eles enviem resumo das atividades da noite para e-mail das lideranças para passagem de turno com a equipe diurna._x000a_13/01 - Período Noturno: Mecânica: Foram realizadas pelas equipes da noite a remoção das tubulações interligadas, vent e retorno de óleo mineral ao tanque; remoção das tampas bipartidas superior e inferior de proteção do acoplamento em alumínio; deslocamento do flange de apoio das tampas bipartidas de alumínio para o lado da gear box; Isolamento dos bocais dos flanges das tubulações removidas para evitar entrada de contaminantes; quebra do torque, retirada dos parafusos e içamento da  tampa externa (metálica) . Por problemas no painel elétrico de acionamento das tomadas próximas ao TG-D, trabalhamos sem iluminação adequada ao tipo de serviço com uso de lanterna manual. Instrumentação: Após a remoção da tampa externa da PT foi realizada a remoção dos sensores: 99PT1/2.  Os sensores foram removidos com as devidas buchas de fixação; removido o sensor 39PTC; removido também os sensores 39PTDEX/Y, o sensor Y foi removido juntamente com a base e os parafusos de fixação da base. Atividade finalizada em campo por volta das 05h30. _x000a_Período Diurno: Hoje pela manhã tivemos atuação da equipe de andaime reforçando a cobertura do telhado e colocando também uma cobertura lateral. A equipe de elétrica verificou que tanto as tomadas quando o painel de alimentação de campo estava com infiltração de água, como essa corretiva demandaria bastante tempo optamos por deixar uma extensão para tomada oriunda do TG-C disponível para uso pela equipe da noite. Mecânica: Houve atraso na liberação das PTs. devido a fechamento das PTs. anteriores e abertura das novas pelo GPI, superada essa etapa foram realizadas as seguintes atividades durante o dia; remoção da tampa intermediária; remoção da tampa interna, As três tampas foram deixas encima do gearbox , aguardando sua remoção pela movimentação. Não conseguimos ao longo do dia remover essa tampa devido à chuva, o caminhão munck foi estendido até as 20h00 para fazer essa remoção e possibilitar a liberação das mesmas pela equipe da noite. Instrumentação: Após remoção da tampa intermediária pela equipe mecânica, foi realizada remoção dos sensores - 99PT3 e 99PT4, juntamente com o eletroduto flexível; removidos os 39PTNEX e 39PTNEY; 39PTA e 39PTB, em todos eles foram desmontados os acessórios de instalação (eletroduto flexível, conectores e joelho), desconectado cabo de extensão. Atividade finalizada por volta das 18h00. Previsto para equipe da noite realizar a remoção de mais alguns sensores, e realizar a limpeza nas tampas do acoplamento caso seja possível fazer movimentação. Se tudo correr bem amanhã devemos realizar o passeio axial durante o dia._x000a_14/01 - Período Noturno: Instrumentação: Dado continuidade ao serviço de substituição dos sensores da PT. Foram substituidos os sensores 39PTA;39PTB;39PTNEX;39PTNEY de deslocamento axial antes de serem substituídos tiveram os valores de GAP levantados, em seguida foi feito a substituição dos cabos de extensão e do sensor. Foi feito ajuste e em seguida foi deixado desligado o cabo de extensão e os sensores até que seja feito a montagem das tampas.REalizado também a substituição dos sensores 39PTNEX/39PTNEY de vibração e seus respectivos cabos de extensão foram substituídos e ajustados o GAP, Foi feito ajuste e em seguida foi deixado desligado o cabo de extensão e os sensores até que seja feito a montagem das tampas. Em seguida a máquina foi disponibilizada para a equipe de mecânica para que seja feito a limpeza das tampas. Mecânica: Após o término da atividade da instrumentação foi realizada a limpeza da base de apoio/vedação das tampas interna, intermediária e externa como também das tampas e flanges de apoio das tampas de alumínio._x000a_Não houve sucesso na tentativa para soltar as porcas do carretel/acoplamento da gear box, mesmo com uso do cabo de força os parafusos não soltaram, optamos por não forçar para não haver quebra ou danos ao equipamento. Atividade ficou melhor avaliação para equipe do dia. Atividade finalizada por volta das 05h30._x000a_Período Diurno: Mecânica: Hoje tivemos bastante dificuldade para remoção dos parafusos do acoplamento da gear box, optamos remover os parafusos do acoplamento do da gear box devido ao lado oposto estar com parafusos praticamente travados. A suspeita é que os parafusos estejam acima do torque recomendado que é de 480 Nm. Superada essa etapa, foi feita a remoção de todos os parafusos; removida as tampas com o auxílio do caminhão mulk para um lugar na lateral do tanque de óleo mineral. Instalado a tampa intermediária no seu alojamento para que ela fixe o mancal axial no lugar. Iniciamos a verificação da folga axial, com o auxílio do macaco hidráulico, foi feito o deslocamento do eixo e caixa de um lado para o outro três vezes e deixamos ele no sentido para dentro da turbina. Colocamos o relógio comparador e zeramos seus ponteiros, deslocamos o eixo no sentido oposto e encontramos um deslocamento do eixo de 0,41 mm e o da caixa do mancal de 0,02 mm dando uma folga axial de 0,39 mm. Verificamos os valores duas vezes e bateram. Deixamos o eixo deslocado para fora da turbina a pedido da instrumentação. Passamos os valores da folga para a equipe de instrumentação que irá fazer os ajustes necessários. Instrumentação: Dado continuidade na substituição dos sensores da PT. Após desacoplamento, acompanhamos a realização do passeio, conferindo os níveis d tensão nos Proximitors dos sensores 39PTA e 39PTB. Os valores obtidos foram os seguintes: Com o eixo posicionado na direção do LOA (oposta a Gear box): 39PTA: 8,57 Vcc / 39PTB: 8,41 Vcc. Com o eixo posicionado na direção do LA (mais próximo a Gear box): 39PTA: 11,88 Vcc/ 39PTB: 11,69 Vcc. O valor do passeio medido foi de 0,39mm, que corresponde a 15,35 mils. Considerando a curva de calibração dos sensores 39PTA e 39PTB, ambos apresentaram valor de 198 mV / mils. 15,35 X 198 / 1000 = 3,04 Vcc (este valor é referente ao passeio total). Na posição central do eixo, o valor ajustado deve ser de 10 Vcc, porém, como não é possível deixar o eixo na posição central, o ajuste será realizado com o eixo totalmente posicionado em um dos extremos. Dessa forma, quando posicionado em direção ao LOA, o valor calculado para o ajuste é de 10 - 1,52 (metade do passeio total) = 8,48 Vcc. Da mesma forma, quando posicionado em direção ao LA, o valor calculado é de 10 + 1,52 (metade do passeio total) = 11,52 Vcc. Resumindo, será necessário realizar pequeno ajuste dos sensores para os valores calculados acima._x000a_15/01 - Período Noturno: Instrumentação: Dado continuidade ao serviço de substituição dos sensores da PT do TG-D na noite de hoje e com base no texto abaixo inserido pelos TM’s Bretas e Helvio em analise ao ocorrido durante a analise do passeio do eixo da PT, foi determinado em discussão conjunta entre os TM’ Bretas, Hélvio, Menezes e Ivan que a diferença encontrada nas leituras efetuadas nos respectivos proximeters e o valor calculado esperado é uma diferença ínfima, e em consulta ao engenheiro Gustavo ( coordenador de Grandes Maquinas ) o mesmo concordou que esse valor é dentro do tolerável é não necessitaria ajuste. “Com o eixo posicionado na direção do LOA (oposta a Gear box): 39PTA: 8,57 Vcc e 39PTB: 8,41 Vcc. Com o eixo posicionado na direção do LA (mais próximo a Gear box): 39PTA: 11,88 Vcc e 39PTB: 11,69 Vcc. O valor do passeio medido foi de 0,39mm, que corresponde a 15,35 mils. Considerando a curva de calibração dos sensores 39PTA e 39PTB, ambos apresentaram valor de 198 mV / mils. E os valores  de 15,35 X 198 / 1000 = 3,04 Vcc (este valor é referente ao passeio total). Na  posição central do eixo, o valor ajustado deve ser de 10 Vcc, porém, como não é possível deixar o eixo na posição central, o ajuste será realizado com o eixo totalmente posicionado em um dos extremos. Dessa forma, quando posicionado em direção ao LOA, o valor calculado para o ajuste é de 10 - 1,52 (metade do passeio total) = 8,48 Vcc. Da mesma forma, quando posicionado em direção ao LA, o valor calculado é de 10 + 1,52 (metade do passeio total) = 11,52 Vcc&quot;. Foi apenas recomendado que fizéssemos a leitura no Bently Nevada com a finalidade de constatar que o valor medido nos proximeters eram os mesmos, assim evidenciando não haver queda de tensão. Com o apoio da mecânica foi feito o passeio por 2 vezes entre o lado LOA e o LA, obtendo as mesmas medidas encontradas durante o dia pelos TM’s Bretas e Hélvio. Sendo assim essa etapa foi considerada concluída. Mecânica: Realizada a conferência do passeio axial do eixo da PT que ficou 0.40mm todo recuado, torqueado os parafusos do acoplamento da gear box com 480Nm, remoção da tampa intermediária fixada para prender caixa mancal e verificação do passeio e colocada em cima da gear box. Realizada a limpeza das faces de apoio e vedação das tampas bipartidas de alumínio da proteção do acoplamento. Período Diurno: Mecânica: Com apoio do caminhão munck foi realizada a instalação da tampa da proteção do acoplamento mais próxima da PT (tampa mais complexa para movimentação) e posicionada da outras duas tampas sob a Gearbox para continuidade da montagem pela equipe da noite sem o apoio do caminhão munck. Instrumentação: Em conjunto com a mecânica foi realizada a instalação dos dois sensores 39PTNEX e 39PTNEY, ficando pendente ainda a montagem de mais 2 sensores da radial e de velocidade._x000a_16/01 - Período Noturno: Instrumentação / Mecânica: Realizada a montagem dos sensores de vibração pela instrumentação e realizada a montagem das tampas intermediarias e a tampa grande primaria do torpedo da PT. Período Diurno: Instrumentação / Mecânica: Finalizada a montagem dos instrumentos de vibração e de acelerômetro, segue em andamento a montagem das tampas do acoplamento que seguirá durante o período da noite pela equipe da noite. _x000a_17/01 - Período Noturno:  Mecânica: Foi realizada a montagem das tampas superior e inferior do acoplamento, montada as tubulações e torqueado os flanges, recolhido todo o ferramental, removido e descartado todo material utilizado na manutenção, após a finalização da atividade inspecionado as tampas e não detectado nenhuma atividade pendente._x000a_Período Diurno: Instrumentação: Foi identificado que houve algum impacto no conector do cabo de extensão do sensor de vibração 39PTC que ocasionou um dano ao mesmo, foi efetuado reparo com isolamento e teste afim de verificar se a vibração tivesse variação por este motivo, porém não detectamos falha. Havia a informação de falha do TE-5132641D (26PTDE1), foi verificado pela equipe de instrumentação a integridade do instrumento, cabo e conexões não sendo encontrada nenhuma da anormalidade com o TG-D parado assim não indicando nenhuma falha na IHM. Automação: Realizada a implementação da lógica de votação dos sensores de vibração da PT. Verificado também na lógica do TG-D que os sensores 39PTDEY e 39PTNEY não constam com force ativos na lógica._x000a_OBS: Realizado um check geral no TG-D não sendo encontrado nenhuma anormalidade que impeça a partida do TG-D. Foi alinhado com Cotur que a realização do Check list de partida será realizado assim que removido todo o libra._x000a_"/>
    <s v="NÃO"/>
    <s v="Preventiva"/>
    <s v="Não se aplica"/>
    <s v="Não se aplica"/>
    <s v="TGs"/>
    <x v="15"/>
    <s v="Miscelânea"/>
    <s v="Preventiva"/>
    <d v="2020-01-12T19:00:00"/>
    <d v="2020-01-17T19:00:00"/>
    <d v="2020-01-12T12:00:00"/>
    <n v="120"/>
    <n v="6.9999999999417923"/>
    <s v="NÃO"/>
    <x v="0"/>
    <s v="NÃO"/>
    <s v="Manutenção preventiva"/>
    <s v="Manutenção preventiva"/>
    <x v="0"/>
    <x v="24"/>
    <s v="1-Manutenção Periódica"/>
    <s v="10-Revisão geral"/>
    <n v="126.99999999994179"/>
  </r>
  <r>
    <n v="2020"/>
    <s v="Janeiro"/>
    <s v="OM 2022210912 - MANUT PREV CJ GE-513201D - 16.000h – PF: Lucas (AGRUPADORA)_x000a_21/01 - Hoje foi realizados os testes dos periféricos da máquina pela equipe da mecânica de manhã, enquanto os últimos andaimes eram desmontados. No período da tarde, com a participação do Eng. Lucas, equipe de instrumentação finalizou o check-list de partida do TG. Durante o check-list, foi identificado que o sensor 39PCT (vibração da carcaça da PT), cujo cabo havia sido danificado no conector durante a montagem na última sexta-feira, estava em falha, contrariando a avaliação da equipe realizada na sexta. Analisando o instrumento, descobriu-se que o mesmo é apenas impeditivo de partida da máquina e não está associado a nenhuma lógica de controle ou intertravamento do TG. Sendo assim, foi tomada a decisão de elaborar uma SGM sutil para remover este sensor da lógica. Esta tarefa seria feita amanhã, porém com o SD da UTGCA na noite de hoje, decidimos por realizar o ARO 2020-014 e executar o by-pass do 39PCT hoje mesmo, com TM Danyell. Foi realizado com sucesso, o TG ficou permissivo e foi partido sem anormalidades, na primeira tentativa. Ficará para um segundo momento a realização da SGM e implementação nas demais máquinas. Com a partida do TG, estamos dando por concluída a preventiva."/>
    <s v="NÃO"/>
    <s v="Preventiva"/>
    <s v="Não se aplica"/>
    <s v="Não se aplica"/>
    <s v="TGs"/>
    <x v="15"/>
    <s v="Miscelânea"/>
    <s v="Preventiva"/>
    <d v="2020-01-21T08:00:00"/>
    <d v="2020-01-21T12:00:00"/>
    <d v="2020-01-17T19:00:00"/>
    <n v="3.9999999999417923"/>
    <n v="85.000000000116415"/>
    <s v="NÃO"/>
    <x v="0"/>
    <s v="NÃO"/>
    <s v="Manutenção preventiva"/>
    <s v="Manutenção preventiva"/>
    <x v="0"/>
    <x v="24"/>
    <s v="1-Manutenção Periódica"/>
    <s v="10-Revisão geral"/>
    <n v="89.000000000058208"/>
  </r>
  <r>
    <n v="2020"/>
    <s v="Janeiro"/>
    <s v="OM 2018405033 MV-TS-GE-513201D-Falha na abertura Valv. HP-6 – PF: Lucas_x000a_Realizada montagem do pau de carga, desconectados os cabos da HP-6 e realizada a remoção da válvula danificada. Previsto para amanhã no primeiro horário a reinstalação da válvula nova._x000a_16/01 - Realizada a conexão dos cabos da válvula e instalada em campo. Foi tentado a realização dos testes operacionais da válvula, movimentando em campo porém não houve retorno de posição da válvula. Equipe amanhã irá avançar nos testes operacionais._x000a_17/01 - Removido o pau de carga do hood e dado continuidade da tentativa de testes no funcionamento da HP-6 sem sucesso, onde apresentou uma falha na rede DeviceNet que se encontrava travado sendo realizado o reset dos cartões do PLC normalizando a comunicação da rede. Após o reset foi tentada a movimentação da HP6 sem sucesso, a qual apresentou falha no retorno de posição e consequentemente entrando em falha. Para tirarmos a possibilidade de mais alguma falha na rede, foram realizados os testes de acionamento da metering's Central, Primária e Secundária que corresponderam perfeitamente aos testes. Amanhã será dado continuidade na avaliação da falha de retorno de posição da HP6._x000a_18/01 - Dado continuidade nos teste movimentação da HP6 tentando verificar o retorno de posição da válvula. Porém quando a HP6 recebe o comando de atuação ela gera o retorno de posição negativo rapidamente ficando zerada na sequência. Foi verificado o seno, cosseno e referência não sendo identificando nenhuma anormalidade. No final dos testes apresentou novamente a falha na rede DeviceNet onde foram realizados resets no cartão e PLC ambos sem sucesso. Foi tentado também a remoção da HP6 da rede para tentar normalizar, porém não surtiu efeito para o restabelecimento da rede. Amanhã retornaremos para normalizar a comunicação da rede._x000a_19/01 - Dado continuidade na verificação da falha da rede Devinet, a qual foi possível restabelecer a comunicação com sucesso. Durante o precedimento para restabelecer a comunicação da rede DeviceNet ocorreu a perda da configuração dos drivers da moog das válvulas metering central, primária, secundária e HP6. Para realizar novamente a configuração dos drivers é necessário o arquivo de extensão EDS da MOOG, o qual foi tento buscar via site sem sucesso. TM Danyell já está tentando entrar em contato com MOOG para resceber os arquivos necessários._x000a_20/01 - Hoje, Eng. Lucas deu apoio à equipe na solução das falhas de rede que estavam sendo observadas no TG-D. Foram configurados os drivers com sucesso e testadas tanto as meetering quanto a HP6 que foi substituída, com sucesso. Atividade concluída._x000a_"/>
    <s v="NÃO"/>
    <s v="Corretiva planejada"/>
    <s v=" MV-TS-GE-513201D"/>
    <s v="Válvula de controle"/>
    <s v="TGs"/>
    <x v="15"/>
    <s v="Tomada de ar"/>
    <s v="Substituição da válvula em falha"/>
    <d v="2020-01-18T08:00:00"/>
    <d v="2020-01-20T12:00:00"/>
    <d v="2020-01-21T12:00:00"/>
    <n v="51.999999999941792"/>
    <n v="-75.999999999941792"/>
    <s v="NÃO"/>
    <x v="0"/>
    <s v="NÃO"/>
    <s v="1-Falha Mecânica"/>
    <s v="1.6-Emperramento"/>
    <x v="1"/>
    <x v="23"/>
    <s v="2-Teste Funcional"/>
    <s v="1-Substituição"/>
    <n v="-24"/>
  </r>
  <r>
    <n v="2020"/>
    <s v="Janeiro"/>
    <s v="OM 2022436889 - JE-5132600GD Falha de redundância – RIC – PF: Lucas_x000a_Hoje equipe de instrumentação, com apoio do Eng. Lucas, realizou intervenção no RIC e identificou que possivelmente havia uma fuga a terra pequena no módulo do RIC, que estava causando a falha na redundância. Ao desconectar levemente o módulo, o mesmo restabelecia a funcionalidade. Foi realizada então fixação provisória do módulo, sem os parafusos que estavam causando a fuga. Será tratada a correção definitiva em uma próxima parada da máquina. Com a conclusão desta atividade e das demais no TG-D no dia de hoje, a máquina está disponível para ser testada amanhã"/>
    <s v="NÃO"/>
    <s v="Corretiva planejada"/>
    <s v="RIC"/>
    <s v="Módulo de comunicação"/>
    <s v="TGs"/>
    <x v="15"/>
    <s v="Sistema de partida"/>
    <s v="Substituição do módulo de comunicação do RIC com os módulos de exitação"/>
    <d v="2020-01-20T12:00:00"/>
    <d v="2020-01-20T19:00:00"/>
    <d v="2020-01-20T12:00:00"/>
    <n v="6.9999999999417923"/>
    <n v="0"/>
    <s v="NÃO"/>
    <x v="0"/>
    <s v="NÃO"/>
    <s v="3-Falha na Instrumentação"/>
    <s v="3.1-Falha de Controle"/>
    <x v="12"/>
    <x v="20"/>
    <s v="7-Observação Casual"/>
    <s v="1-Substituição"/>
    <n v="6.9999999999417923"/>
  </r>
  <r>
    <n v="2020"/>
    <s v="Janeiro"/>
    <s v="OI 2022487939 - GE-513201C Queda/Falha na partida _x000a_Eng. Lucas, Eng. Lucas, TMs Fazzini e Martins partiram hoje para verificar os termopares do TG-C, além do AVR do mesmo que estava em falha. Sobre o AVR, após contato com a Grameyer, foi identificado que dois parâmetros estavam inadequados, um de proteção e outro de controle. Tudo indica que esta perda de configuração aconteceu por um desligamento do painel do TG-C no momento da queda, mas ainda não temos certeza disso. Os parâmetros foram corrigidos e a falha do AVR sumiu. Na frente de Instrumentação, foi identificado baixa isolação no termopar 2B, que foi o causador da queda da máquina. Será necessário substituí-lo, mas faremos esta troca amanhã. Por ora, o mesmo foi jumpeado para disponibilizar o TG para o turno da noite. Equipe também iniciou uma verificação geral dos demais termopares da máquina, além dos seus cabos e trechos de multi-cabos até a casota. Já foram identificados alguns pontos com baixa isolação. Nos próximos dias seguiremos com este levantamento. Após o jumper no 2B, TG foi confirmado como permissivo. Acertado com o COTUR para que seja feito um teste de partida da máquina no turno da noite."/>
    <s v="sim"/>
    <s v="Corretiva"/>
    <s v="TE-5132600B-BC"/>
    <s v="Termopar"/>
    <s v="TGs"/>
    <x v="12"/>
    <s v="Sistema de combustão"/>
    <s v="Identificação e inibição do termopar em falha"/>
    <d v="2020-01-21T19:43:00"/>
    <d v="2020-01-22T18:00:00"/>
    <d v="2019-06-22T19:00:00"/>
    <n v="22.283333333325572"/>
    <n v="5112.7166666667326"/>
    <s v="SIM"/>
    <x v="1"/>
    <s v="SIM"/>
    <s v="3-Falha na Instrumentação"/>
    <s v="3.3- Sinal/Indicação/Alarme falso"/>
    <x v="8"/>
    <x v="19"/>
    <s v="6-Interferência na Produção"/>
    <s v="12-Outra"/>
    <n v="5135.0000000000582"/>
  </r>
  <r>
    <n v="2020"/>
    <s v="Janeiro"/>
    <s v="OI 2022487939 - GE-513201C Queda/Falha na partida_x000a_23/01 - Teste no turno da noite ocorreu sem sucesso, por falhas de spread na partida. Com a queda do TG-D, foi realizada limpeza de tochas pela mecânica e drenagem durante a madrugada, mas novamente não houve sucesso na partida.  Já pela manhã, foi realizado teste nas válvulas de dreno e constatado que a da central e da tocha estavam travadas abertas. Realizada substituição por válvulas reparadas que tínhamos em bancada e o TG partiu com sucesso."/>
    <s v="NÃO"/>
    <s v="Corretiva"/>
    <s v="XV-5132637C Dreno tocha_x000a_XV-5132638C Dreno Central"/>
    <s v="Válvula de controle On-Off"/>
    <s v="TGs"/>
    <x v="12"/>
    <s v="Sistema de combustão"/>
    <s v="Foi identificada que as válvulas encontravam-se travadas abertas. Foi realizado a substituição das mesmas por válvulas reparada que tinhamos em bancada."/>
    <d v="2020-01-22T18:00:00"/>
    <d v="2020-01-23T15:00:00"/>
    <d v="2020-01-22T18:00:00"/>
    <n v="21"/>
    <n v="0"/>
    <s v="NÃO"/>
    <x v="0"/>
    <s v="NÃO"/>
    <s v="1-Falha Mecânica"/>
    <s v="1.6-Emperramento"/>
    <x v="9"/>
    <x v="15"/>
    <s v="9-Sob Demanda"/>
    <s v="1-Substituição"/>
    <n v="21"/>
  </r>
  <r>
    <n v="2020"/>
    <s v="Janeiro"/>
    <s v="OI 2022488255 - GE-513201B Falha na partida – PF: Lucas_x000a_[21/01] Foram tentadas algumas partidas do TG-B para verificar sua disponibilidade ao menos em central mas não obtivemos sucesso. A gaveta do motor do ventilador do demister superior ao hood do TG-B estava desarmando por sobrecorrente. Mobilizamos apoio do TM Rodrigo para apoiar os eletricistas em campo e não foi identificada nenhuma anormalidade no motor ou ventilador. O conjunto gira livremente. Motor foi megado mas não apresentou anormalidades. Amanhã pretendemos realizar uma inspeção no filtro deste demister que, tudo indica, pode estar saturado de óleo, levando o motor a sobrecarregar. _x000a_Após a queda do TG-D, tentamos colocar para operar o TG-B mas sem sucesso. Máquina não ficava permissiva por uma falha na gaveta do motor do ventilador do demister. Ao resetar e colocar o ventilador para operar, o motor apresentava sobrecarga e desarmava após cerca de 20 segundos operando. Realizada avaliação da gaveta e, inclusive, a mesma foi trocada para testar, mas a falha não era na gaveta. Feita análise do motor em campo e o mesmo girava livre e com resistência OK. A suspeita é de entupimento do filtro do demister que está causando baixo fluxo e sobrecorrente no motor._x000a_[22/01] - Hoje foi emitida PT sem OM para equipe de andaimes montar plataforma ao redor do demister do TG-B, para verificação das falhas por sobrecarga no motor do ventilador do demister observadas ontem. Durante a manhã foi realizada limpeza industrial na área ao redor do demister, sobre o hood, que estava bastante suja de óleo. A tarde o andaime foi montado e equipe de mecânica iniciou o trabalho por volta das 16h. Foi inspecionada a check-valve do sistema e o segundo filtro que existe após o demister, sem encontrar anormalidades. O filtro pequeno estava sujo, porém TMs Luciano e Davi comentaram já viram situação bem pior. Removida o chapéu da descarga de gases e inspecionado, sem também encontrar problemas. Amanhã será realizada a inspeção no elemento filtrante do demister."/>
    <s v="sim"/>
    <s v="Corretiva"/>
    <s v="FT-UH-GE-513201C-05 Demister óleo mineral"/>
    <s v="Motor com sobrecarga"/>
    <s v="TGs"/>
    <x v="13"/>
    <s v="Sistema de lubrificação"/>
    <s v="Há suspeita do elemento filtrante do demister estar saturado e bloquando o ar, causado a sobrecarga no motor."/>
    <d v="2020-01-22T02:00:00"/>
    <d v="2020-01-23T11:00:00"/>
    <d v="2019-07-31T19:00:00"/>
    <n v="33"/>
    <n v="4183.0000000001164"/>
    <s v="NÃO"/>
    <x v="0"/>
    <s v="NÃO"/>
    <s v="4-Falha Elétrica"/>
    <s v="4.0-Geral"/>
    <x v="2"/>
    <x v="0"/>
    <s v="9-Sob Demanda"/>
    <s v="12-Outra"/>
    <n v="4216.0000000001164"/>
  </r>
  <r>
    <n v="2020"/>
    <s v="Janeiro"/>
    <s v="OI 2022488255 - GE-513201B Falha na partida – PF: Lucas_x000a_23/01 - Realizada análise do funcionamento do demister pelo Eng. Boito e constatado que é possível operar sem ele, sendo que o TG não deveria ficar impedido de partir por uma falha no ventilador. Realizado force pelo Eng. Lucas para dar a permissividade à maquina e tentado uma partida, sem sucesso. A falha foi por spread. Realizada limpeza das tochas das câmaras inferiores, após drenagem (bastante líquido), mas mais uma partida ocorreu sem sucesso. Feita então o teste das válvulas de dreno e identificado que a válvula da tocha estava dando passagem. Realizada troca da válvula e o TG partiu com sucesso."/>
    <s v="sim"/>
    <s v="Corretiva"/>
    <s v="XV-5132637B Dreno tocha"/>
    <s v="Válvula de controle On-Off"/>
    <s v="TGs"/>
    <x v="13"/>
    <s v="Sistema de combustão"/>
    <s v="Identificado a válvula de derno do manifold da tocha travado aberto. Realizado a substituição da válvula"/>
    <d v="2020-01-23T15:00:00"/>
    <d v="2020-01-23T19:00:00"/>
    <d v="2020-01-23T11:00:00"/>
    <n v="3.9999999999417923"/>
    <n v="3.9999999999417923"/>
    <s v="NÃO"/>
    <x v="0"/>
    <s v="NÃO"/>
    <s v="1-Falha Mecânica"/>
    <s v="1.6-Emperramento"/>
    <x v="9"/>
    <x v="15"/>
    <s v="9-Sob Demanda"/>
    <s v="1-Substituição"/>
    <n v="7.9999999998835847"/>
  </r>
  <r>
    <n v="2020"/>
    <s v="Janeiro"/>
    <s v="OI 2022498498 GE-513201D Shutdown Overspeed GG – PF: Lucas_x000a_22/01 Por volta de 21h45, houve queda do TG-D por atuação espúria do sensor de velocidade da GG (overspeed). Com isto, houve descarte de 2 compressores de venda e 1 de propano e o TG-A permaneceu operando em pré-mix com as demais cargas. TG-D foi colocado para operar em seguida, com restrição de operação apenas em central durante a noite de 22/01, pois não tivemos êxito em partir nem o TG-B e nem o TG-C_x000a_"/>
    <s v="sim"/>
    <s v="Corretiva"/>
    <s v="99GGNL1"/>
    <s v="Cartão do CLP"/>
    <s v="TGs"/>
    <x v="15"/>
    <s v="Controle e monitoramento"/>
    <s v="Houve queda por sobrevelocidade. Foi identificado que foi espúrio, tendo sido apenas reconhecido e repartido a máquina"/>
    <d v="2020-01-22T21:43:00"/>
    <d v="2020-01-22T21:54:00"/>
    <d v="2020-01-20T19:00:00"/>
    <n v="0.18333333323244005"/>
    <n v="50.716666666790843"/>
    <s v="SIM"/>
    <x v="1"/>
    <s v="NÃO"/>
    <s v="3-Falha na Instrumentação"/>
    <s v="3.3- Sinal/Indicação/Alarme falso"/>
    <x v="9"/>
    <x v="21"/>
    <s v="6-Interferência na Produção"/>
    <s v="7-Serviço"/>
    <n v="50.900000000023283"/>
  </r>
  <r>
    <n v="2020"/>
    <s v="Janeiro"/>
    <s v="OI 2022498498 GE-513201D Shutdown Overspeed GG – PF: Lucas_x000a_24/01 Hoje foi feita manobra para baixar a carga deste TG e uma tentativa de atuar no sensor com a máquina rodando. O mesmo caiu mas não impactou na Operação da planta. Foi verificado os bornes do cartão, da saída do painel, da cj do campo, do conector dos sensores, sem anormalidades. Medida isolação todos os trechos possíveis de cabos, também sem problemas. Medidas resistências das bobinas dos sensores e os valores estavam corretos. Foi então identificado uma tensão DC na entrada do cartão que não deveria existir. A troca do cabo entre o cartão e o rearranjo deve resolver o problema. Faremos isto amanhã._x000a_25/01 - Hoje foi dado continuidade na análise de falha do sensor de velocidade do TG-D (99GGNL1/ST-5132600D) que causou SD na máquina no dia 22/01, por volta das 21h45. Os TM’s Grammlich, Damasco e Squinca realizaram nova avaliação em campo descartaram a necessidade de troca do cabo deste senso. Foi identificado que uma função denominada como Healthy habilitada indevidamente no cartão de entrada do módulo XM-220, essa função estava injetando uma tensão C.C(continua) em paralelo com sinal de campo que vem do sensor que é pulso C.A(alternada) diretamente no cartão de entrada do PLC da máquina. Em paralelo com essa atividade foi mobilizado também apoio do Eng. Lucas para dar prosseguimento nessa intervenção/análise de falha. Essa função Healthy do cartão XM-20 tem o objetivo de detectar circuito aberto na malha do sensor. Ele gera uma saída digital para sinalizar essa condição ao CLP. Como o sensor NL1 está conectado tanto no XM-220 quanto no cartão do CLP, ao abrir o circuito para o sensor, ainda assim o XM-220 não identifica o circuito aberto (esse foi o teste que fizemos a tarde). Dessa forma, optamos por desabilitar essa função no XM-220 o que não altera o comportamento do sistema de controle. Quanto ao cartão do CLP, em consulta a Rockwell, foi comentado que essa tensão CC pode ter favorecido uma degradação do cartão. Sendo assim, foi realizada a desabilitado dessa função de Healthy no XM-220, juntamente com a substituição do cartão do CLP, tínhamos um cartão reserva disponível em estoque (NM 10.375.122 - Uma unidade Reserva 92478151-1). Após a intervenção, realizamos testes com gerador de frequência e confirmamos o funcionamento de ambos os cartões, liberando assim a máquina para operação. Por volta das 17h55, houve partida com sucesso, a máquina partiu de primeira. Segue operando com 2MW, em central. A OP informou que só deve passar a máquina para premix ao final do próximo turno noturno._x000a_"/>
    <s v="NÃO"/>
    <s v="Corretiva planejada"/>
    <s v="99GGNL1"/>
    <s v="Cartão do CLP"/>
    <s v="TGs"/>
    <x v="15"/>
    <s v="Controle e monitoramento"/>
    <s v="Ferificado todo o isolamento e bornes e terminais, estando tudo OK em campo. Foi identificado uma ligação associada ao 99GGNL1 em paralelo com 2 cartões, existente somente nesse TG. Existia também um detecção de circuito aberto que gerava um tensão constante na malha, podendo degradar o funcionamento do cartão do CLP. Foi desabilitada essa proteção e substituido o cartão do CLP."/>
    <d v="2020-01-24T14:00:00"/>
    <d v="2020-01-25T18:00:00"/>
    <d v="2020-01-22T21:54:00"/>
    <n v="27.999999999941792"/>
    <n v="40.100000000093132"/>
    <s v="SIM"/>
    <x v="1"/>
    <s v="NÃO"/>
    <s v="3-Falha na Instrumentação"/>
    <s v="3.1-Falha de Controle"/>
    <x v="9"/>
    <x v="21"/>
    <s v="6-Interferência na Produção"/>
    <s v="1-Substituição"/>
    <n v="68.100000000034925"/>
  </r>
  <r>
    <n v="2020"/>
    <s v="Janeiro"/>
    <s v="OI 2022495199 - GE-513201A - Falha no Relé G60 do Gerador – PF: Lucas_x000a_23/01 Ontem no final do dia foi informado pelo Eng. Fernando que foi identificada uma falha no relé G-60, que faz as funções do proteção do gerador do TG-A. A falha está associada a um cartão de entrada de sinais de TC do gerador e, devido a esta condição, parte dos sinais de corrente da máquina não estão sendo lidos da forma correta.  dentificado também que o TG-A não “tripou” devido a um falha na atuação da saída digital do G60 que leva ao desligamento do Breaker. Desta forma, a máquina continua em operação.  Porém as proteções do gerador associadas ao relé G60 não estão operacionais. Será avaliado amanhã a parada da máquina para atuação._x000a__x000a_24/01 Realizado PTM Emergencial da REVAP de 1 UND do cartão NM 11.470.657 para substituição no relé G-60. O cartão chegou no final do dia. Amanhã iremos trocá-lo junto com a fonte._x000a_26/01 - Hoje conforme combinado tivemos parada do TG-A logo no início da manhã possibilitando a intervenção corretiva no relé de proteção G-60. TM Flaviano realizou procedimento de remoção do módulo 8F (entrada de corrente) do relé, que estava em falha e em seguida reinicializou a relé, após isso, o sistema normalizou, retornou sem nenhum tipo de falha na condição IN SERVICE (Habilitado para operação). Nessa condição solicitamos ao TM Flaviano para realizar todos os testes de proteção para ver se a falha retornaria, não houve nenhum registro de falhas nos testes. No entanto, para seguir o roteiro do planejado realizamos a substituição do módulo 8F(entrada de corrente) pelo novo que recebemos da REVAP, trocamos a fonte por outra sobressalente que tínhamos disponível como sobra do empreendimento, e também optamos por trocar o módulo de saída digital. Dessa forma, garantimos que todos os hardwares que participaram do evento de falha foram trocados, minimizando a probabilidade de nova falha. Feito isso, realizamos todos os testes utilizando a maleta de calibração para simular falhas atuação das proteções. Houve ação de Trip conforme esperado. Ficou constatado que o sinal chega até o PN-513201A para o desligamento do DJ-52A, desta forma afastando a possibilidade de falha de origem elétrica (mal contato, cabo partido, entre outros) no circuito de desligamento do disjuntor. Todos os testes para constar a ação de trip foram realizados e bem-sucedidos. Desta forma, a máquina (TG-A) encontra-se disponível para a operação. A PT ficou como não concluída para avaliarmos junto ao Eng. Fernando se temos mais algum teste para ser feito, caso negativo essa ordem será encerrada. Obs.:  A única ressalva que vale a pena registrar é que fonte que retiramos está com cheiro característico de degradação de algum componente interno, a ideia agora com os esses três módulos que retiramos da máquina avaliarmos junto a Siemens como podemos testar esses módulos, pois ficou claro nos testes realizados que eles estão OK. Atividade finalizada em campo por volta das 17h30. Equipamento liberado para operação sem restrições_x000a_"/>
    <s v="NÃO"/>
    <s v="Corretiva planejada"/>
    <s v="Relé G60"/>
    <s v="Cartão 8F"/>
    <s v="TGs"/>
    <x v="17"/>
    <s v="Controle e monitoramento"/>
    <s v="Realizado a substituição do cartão defeituoso e também do módulo de fonte. Realizado todos os testes de calibração do Relé, tendo funcionando todas as proteções."/>
    <d v="2020-01-26T08:00:00"/>
    <d v="2020-01-26T18:00:00"/>
    <d v="2019-12-07T16:00:00"/>
    <n v="9.9999999999417923"/>
    <n v="1192.0000000001164"/>
    <s v="SIM"/>
    <x v="0"/>
    <s v="NÃO"/>
    <s v="4-Falha Elétrica"/>
    <s v="4.0-Geral"/>
    <x v="12"/>
    <x v="20"/>
    <s v="7-Observação Casual"/>
    <s v="1-Substituição"/>
    <n v="1202.0000000000582"/>
  </r>
  <r>
    <n v="2020"/>
    <s v="Janeiro"/>
    <s v="OI 2022503650 TG-A - Atividades de Pré Partida – PF: Lucas_x000a_[28/01] Hoje conforme combinado tivemos atuação extraprogramada multidisciplinar no TG-A para restabelecer a confiabilidade desta máquina. Foi realizada montagem e desmontagem de pau de carga pela caldeiraria, substituição das três das câmaras de combustão (1,2 e 9) pela mecânica, e feito teste acionamento e calibração do posicionador do WHRU pela instrumentação. Todas as atividades e campo foram finalizadas por volta das 17h00, a máquina ficou disponível para operação.  Obs.: Foram revisadas em oficina 6 válvulas de dreno reservas, que agora estão disponíveis como sobressalente para troca em campo. Atividade prossegue amanhã com a troca das válvulas de dreno pela instrumentação juntamente com teste do RIC._x000a_"/>
    <s v="NÃO"/>
    <s v="Preventiva"/>
    <s v="Não se aplica"/>
    <s v="Não se aplica"/>
    <s v="TGs"/>
    <x v="17"/>
    <s v="Sistema de combustão"/>
    <s v="Conforme Observações"/>
    <d v="2020-01-28T08:00:00"/>
    <d v="2020-01-28T17:00:00"/>
    <d v="2020-01-26T18:00:00"/>
    <n v="9"/>
    <n v="38.000000000058208"/>
    <s v="NÃO"/>
    <x v="0"/>
    <s v="NÃO"/>
    <s v="Manutenção preventiva"/>
    <s v="Manutenção preventiva"/>
    <x v="0"/>
    <x v="24"/>
    <s v="1-Manutenção Periódica"/>
    <s v="7-Serviço"/>
    <n v="47.000000000058208"/>
  </r>
  <r>
    <n v="2020"/>
    <s v="Janeiro"/>
    <s v="OI 2022503650 TG-A - Atividades de Pré Partida – PF: Lucas_x000a_29/01 - Dado prosseguimento nas atividades de pré partida do TGA pela equipe de instrumentação. Foram substituídas em campo as três válvulas de dreno das câmaras de combustão 20FGCD (Central), 20FGTORD(Tocha) e a 20FGPD(Primários), por válvulas revisadas em oficina. Mesmo com a troca foram realizados testes funcionais em campo com apoio da automação. As válvulas anteriores haviam sidos testadas e estavam Ok, porém optamos por fazer a troca pelas válvulas revisadas para garantir a confiabilidade. Ficou pendente somente o teste nas válvulas de dreno da secundária (20FGSD-1/SD-2), este teste realizado no sábado junto com teste do RIC. Atividade finalizada por volta das 18h50."/>
    <s v="NÃO"/>
    <s v="Preventiva"/>
    <s v="Não se aplica"/>
    <s v="Não se aplica"/>
    <s v="TGs"/>
    <x v="17"/>
    <s v="Sistema de combustão"/>
    <s v="Conforme Observações"/>
    <d v="2020-01-29T08:00:00"/>
    <d v="2020-01-29T18:50:00"/>
    <d v="2020-01-28T17:00:00"/>
    <n v="10.833333333197515"/>
    <n v="15"/>
    <s v="NÃO"/>
    <x v="0"/>
    <s v="NÃO"/>
    <s v="Manutenção preventiva"/>
    <s v="Manutenção preventiva"/>
    <x v="0"/>
    <x v="24"/>
    <s v="1-Manutenção Periódica"/>
    <s v="7-Serviço"/>
    <n v="25.833333333197515"/>
  </r>
  <r>
    <n v="2020"/>
    <s v="Janeiro"/>
    <s v="OI 2022522444 - GE-513201A - Falha no acionamento do motor de partida – PF: Lucas_x000a_30/01 - Realizada a tentativa de partida do TG-A por três vezes sem sucesso foi acionada a manutenção para avaliar o motivo da falha do motor de partida. Foi avaliado pelo Eng. Lucas que nas três tentativas de partida a bomba hidráulica não houve o acionamento da bomba hidráulica. Com isso foi acionada a equipe de elétrica Petrobras e CCT para avaliar o motivo do não acionamento do motor da bomba. Nos testes realizados foi verificado que o relé não está recebendo o retorno da botoeira de emergência como se a botoeira estivesse acionada em campo mesmo que não esteja atuada. Ficou acordado com COTUR a atuação amanhã no primeiro horário. _x000a_[31/01] Após as tentativas de partida do TG-A sem sucesso na data de ontem, a equipe atuou na verificação da botoeira de emergência do motor de partida não sendo encontrada anormalidade. Foi realizado o teste de atuação do relé de forma manual o qual respondeu com sucesso porém ainda mantendo a falha de retorno do relé. Foi realizado a tentativa de um Crank sem sucesso onde subiu a falha de comunicação no Soft Starter com rede Devicenet, realizada a tentita de reconhecimento da falha pelo Soft Starter sem sucesso onde foi realizado o desligamento da alimentação do Soft Starter, com isso foi normalizada a comunicação Devicenet e realizada a partida do TG-A com sucesso as 13:48h."/>
    <s v="sim"/>
    <s v="Corretiva"/>
    <s v="Motor de partida"/>
    <s v="Soft Starter"/>
    <s v="TGs"/>
    <x v="17"/>
    <s v="Sistema de partida"/>
    <s v="Foi realizado reset da interface de comunicação DeviceNet do SoftStarter, retornando com falha. Após isso, foi realizado reset do Soft Starter completo, desenergizando e energizando novamente, voltando a funcionar normalmente."/>
    <d v="2020-01-30T05:40:00"/>
    <d v="2020-01-31T13:50:00"/>
    <d v="2020-01-29T18:50:00"/>
    <n v="32.166666666744277"/>
    <n v="10.833333333372138"/>
    <s v="NÃO"/>
    <x v="0"/>
    <s v="NÃO"/>
    <s v="3-Falha na Instrumentação"/>
    <s v="3.1-Falha de Controle"/>
    <x v="12"/>
    <x v="20"/>
    <s v="9-Sob Demanda"/>
    <s v="8-Teste"/>
    <n v="43.000000000116415"/>
  </r>
  <r>
    <n v="2020"/>
    <s v="Janeiro"/>
    <s v="OM 2021386064 - GE-513201C - DRENO M-542 - ADEQUAÇÃO DA LINHA DE DRENO – PF: Lucas_x000a_Em abrangência da falha ocorrida no TG-B em 23/07/19 foi realizada a adequação do dreno M-542 do TG-C, assim finalizando esta abrangência em todos os TG's_x000a_"/>
    <s v="NÃO"/>
    <s v="Corretiva planejada"/>
    <s v="Dreno manifold secundário"/>
    <s v="Encaminhamento"/>
    <s v="TGs"/>
    <x v="12"/>
    <s v="Sistema de combustível"/>
    <s v="Realizado realocação da linha de vent dos dernos secundários, juntando com o vent dos demais drenos."/>
    <d v="2020-01-31T08:00:00"/>
    <d v="2020-01-31T17:00:00"/>
    <d v="2020-01-23T15:00:00"/>
    <n v="9"/>
    <n v="185.00000000005821"/>
    <s v="NÃO"/>
    <x v="0"/>
    <s v="NÃO"/>
    <s v="6-Miscelâneas"/>
    <s v="6.3-Outros"/>
    <x v="9"/>
    <x v="21"/>
    <s v="10-Outros"/>
    <s v="3-Modificação"/>
    <n v="194.00000000005821"/>
  </r>
  <r>
    <n v="2020"/>
    <s v="Janeiro"/>
    <s v="OM 2022503419 - TG-C - Atividades de Pré Partida – PF: Lucas_x000a_Iniciada as atividades de pré partida do TG-C onde foi realizado testes das válvulas Metering sem anormalidades. Observado que durante a modulação ocorreu falha na rede Device Net, oriunda da válvula HP6. Realizado reset e normalizada a comunicação. Durante o teste do RIC ocorreu erro no canal 7A. Sendo necessário intervenção mecânica para verificar a integridade da vela. Não foi possível realizar teste do WHRU, devido ao vazamento de ar diagnosticado no painel de mini purga. Com isso foi inclusa na OM a operação de montagem/desmontagem de andaime e reparo no painel de mini purga. Foi autorizada emissão de PT imediata pelo Gerente do Ativo, montado o andaime e identificado o vazamento de ar pelo dreno da reguladora de ar do painel do mini purga. Removido copo coalescente e encontrada muita sujeira no interior, foi limpo porém não obteve estanqueidade. Com isso foi capeado o dreno da reguladora e eliminado o vazamento._x000a_"/>
    <s v="NÃO"/>
    <s v="Preventiva"/>
    <s v="Não se aplica"/>
    <s v="Não se aplica"/>
    <s v="TGs"/>
    <x v="12"/>
    <s v="Sistema de combustão"/>
    <s v="Conforme Observações"/>
    <d v="2020-01-31T07:00:00"/>
    <d v="2020-01-31T19:00:00"/>
    <d v="2020-01-31T07:00:00"/>
    <n v="12"/>
    <n v="0"/>
    <s v="NÃO"/>
    <x v="0"/>
    <s v="NÃO"/>
    <s v="Manutenção preventiva"/>
    <s v="Manutenção preventiva"/>
    <x v="0"/>
    <x v="24"/>
    <s v="1-Manutenção Periódica"/>
    <s v="7-Serviço"/>
    <n v="12"/>
  </r>
  <r>
    <n v="2020"/>
    <s v="Janeiro"/>
    <s v="OM 2022447529 GE-513201C - Preventiva Mecânica 1000H – PF: Lucas  (ICPM - Janeiro)_x000a_[30/01] - Conforme programado foi realizada a lavagem de 1.000h do TG-C com espaço confinado. Foi realizada a primeira tentativa de queima sem sucesso onde as câmaras 4, 5 e 6 não acenderam, na segunda tentativa de partida também sem sucesso não acendeu a câmara 1. Como já eram 18:50h quando ocorreu a perda da segunda partida, foi liberada a equipe de acordado com o Cotur para o turno da noite realizar a pelo menos mais duas tentativas de partida do TG-C._x000a_"/>
    <s v="NÃO"/>
    <s v="Preventiva"/>
    <s v="Não se aplica"/>
    <s v="Não se aplica"/>
    <s v="TGs"/>
    <x v="12"/>
    <s v="Sistema de combustão"/>
    <s v="Realizado lavagem da máquina"/>
    <d v="2020-01-30T07:00:00"/>
    <d v="2020-01-30T18:30:00"/>
    <d v="2020-01-30T07:00:00"/>
    <n v="11.500000000116415"/>
    <n v="0"/>
    <s v="NÃO"/>
    <x v="0"/>
    <s v="NÃO"/>
    <s v="Manutenção preventiva"/>
    <s v="Manutenção preventiva"/>
    <x v="0"/>
    <x v="24"/>
    <s v="1-Manutenção Periódica"/>
    <s v="7-Serviço"/>
    <n v="11.500000000116415"/>
  </r>
  <r>
    <n v="2020"/>
    <s v="Janeiro"/>
    <s v="OM 2022447529 GE-513201C - Preventiva Mecânica 1000H – PF: Lucas  _x000a_31/01 - Durante o turno da noite realizou mais 2 tentativas de partida do TG-C sem sucesso não havendo o acendimento da câmara 1 em ambas tentativas. Com isso foi realizada a limpeza da tocha das câmaras 1, 2 e 9 de forma garantir o acendimento destas câmaras. Acordado com o Cotur de realizar uma partida do TG-C durante a noite para teste e secagem da GG após a lavagem."/>
    <s v="NÃO"/>
    <s v="Intervenção por condição"/>
    <s v="Câmara 1"/>
    <s v="Injetores da tocha"/>
    <s v="TGs"/>
    <x v="12"/>
    <s v="Sistema de combustão"/>
    <s v="Realizado limpeza dos injetores da tocha 1, 2 e 9"/>
    <d v="2020-01-30T18:50:00"/>
    <d v="2020-01-31T19:00:00"/>
    <d v="2020-01-30T18:30:00"/>
    <n v="24.166666666686069"/>
    <n v="0.33333333319751546"/>
    <s v="NÃO"/>
    <x v="1"/>
    <s v="NÃO"/>
    <s v="1-Falha Mecânica"/>
    <s v="1.6-Emperramento"/>
    <x v="2"/>
    <x v="1"/>
    <s v="9-Sob Demanda"/>
    <s v="7-Serviço"/>
    <n v="24.499999999883585"/>
  </r>
  <r>
    <n v="2020"/>
    <s v="Janeiro"/>
    <s v="OM 2022290645 - C-123101B Substituir Cartões do PLC _x000a_Realizada substituição dos cartões do PLC da máquina, conforme avaliação do 2019-013058-A-RTA. Após a subsituição, houve dificuldades na configuração do PLC, queima de barreira intrínseca e falha no analisador de oxigênio (OM 2022412504). Identificamos também o uma oportunidade de melhoria no ajuste da proteção de fator de potência do motor principal (OM 2022427261). O ajuste inadequado desta proteção causava uma baixa confiabilidade na partida compressores de venda - Foi ajustado conforme SGM G&amp;E/UN-AGN/APSP/MI 2020/0004"/>
    <s v="sim"/>
    <s v="Corretiva planejada"/>
    <s v="PLC"/>
    <s v="Cartões de PLC"/>
    <s v="Vendas"/>
    <x v="26"/>
    <s v="Controle e monitoramento"/>
    <s v="Substituição de Cartões de PLC"/>
    <d v="2020-01-03T08:00:00"/>
    <d v="2020-01-03T16:00:00"/>
    <d v="2019-12-04T16:00:00"/>
    <n v="7.9999999998835847"/>
    <n v="712.00000000011642"/>
    <s v="SIM"/>
    <x v="0"/>
    <s v="NÃO"/>
    <s v="3-Falha na Instrumentação"/>
    <s v="3.6-Falhas de causa/modo comum"/>
    <x v="2"/>
    <x v="1"/>
    <s v="3-Inspeção"/>
    <s v="1-Substituição"/>
    <n v="720"/>
  </r>
  <r>
    <n v="2020"/>
    <s v="Janeiro"/>
    <s v="OM 2022290645 - C-123101B Substituir Cartões do PLC _x000a_Realizada substituição dos cartões do PLC da máquina, conforme avaliação do 2019-013058-A-RTA. Após a subsituição, houve dificuldades na configuração do PLC, queima de barreira intrínseca e falha no analisador de oxigênio (OM 2022412504). Identificamos também o uma oportunidade de melhoria no ajuste da proteção de fator de potência do motor principal (OM 2022427261). O ajuste inadequado desta proteção causava uma baixa confiabilidade na partida compressores de venda - Foi ajustado conforme SGM G&amp;E/UN-AGN/APSP/MI 2020/0004"/>
    <s v="sim"/>
    <s v="Corretiva planejada"/>
    <s v="PLC"/>
    <s v="Cartões de PLC"/>
    <s v="Vendas"/>
    <x v="26"/>
    <s v="Controle e monitoramento"/>
    <s v="Substituição de Cartões de PLC"/>
    <d v="2020-01-04T16:00:00"/>
    <d v="2020-01-04T19:00:00"/>
    <d v="2020-01-03T16:00:00"/>
    <n v="3"/>
    <n v="24"/>
    <s v="SIM"/>
    <x v="0"/>
    <s v="NÃO"/>
    <s v="3-Falha na Instrumentação"/>
    <s v="3.6-Falhas de causa/modo comum"/>
    <x v="2"/>
    <x v="1"/>
    <s v="3-Inspeção"/>
    <s v="1-Substituição"/>
    <n v="27"/>
  </r>
  <r>
    <n v="2020"/>
    <s v="Janeiro"/>
    <s v="OM 2022290645 - C-123101B Substituir Cartões do PLC _x000a_Realizada substituição dos cartões do PLC da máquina, conforme avaliação do 2019-013058-A-RTA. Após a subsituição, houve dificuldades na configuração do PLC, queima de barreira intrínseca e falha no analisador de oxigênio (OM 2022412504). Identificamos também o uma oportunidade de melhoria no ajuste da proteção de fator de potência do motor principal (OM 2022427261). O ajuste inadequado desta proteção causava uma baixa confiabilidade na partida compressores de venda - Foi ajustado conforme SGM G&amp;E/UN-AGN/APSP/MI 2020/0004"/>
    <s v="sim"/>
    <s v="Corretiva planejada"/>
    <s v="PLC"/>
    <s v="Cartões de PLC"/>
    <s v="Vendas"/>
    <x v="26"/>
    <s v="Controle e monitoramento"/>
    <s v="Substituição de Cartões de PLC"/>
    <d v="2020-01-05T08:00:00"/>
    <d v="2020-01-05T13:00:00"/>
    <d v="2020-01-04T19:00:00"/>
    <n v="4.9999999998835847"/>
    <n v="13.000000000116415"/>
    <s v="SIM"/>
    <x v="0"/>
    <s v="NÃO"/>
    <s v="3-Falha na Instrumentação"/>
    <s v="3.6-Falhas de causa/modo comum"/>
    <x v="2"/>
    <x v="1"/>
    <s v="3-Inspeção"/>
    <s v="1-Substituição"/>
    <n v="18"/>
  </r>
  <r>
    <n v="2020"/>
    <s v="Janeiro"/>
    <s v="OM 2022290645 - C-123101B Substituir Cartões do PLC _x000a_Realizada substituição dos cartões do PLC da máquina, conforme avaliação do 2019-013058-A-RTA. Após a subsituição, houve dificuldades na configuração do PLC, queima de barreira intrínseca e falha no analisador de oxigênio (OM 2022412504). Identificamos também o uma oportunidade de melhoria no ajuste da proteção de fator de potência do motor principal (OM 2022427261). O ajuste inadequado desta proteção causava uma baixa confiabilidade na partida compressores de venda - Foi ajustado conforme SGM G&amp;E/UN-AGN/APSP/MI 2020/0004"/>
    <s v="sim"/>
    <s v="Corretiva planejada"/>
    <s v="PLC"/>
    <s v="Cartões de PLC"/>
    <s v="Vendas"/>
    <x v="26"/>
    <s v="Controle e monitoramento"/>
    <s v="Substituição de Cartões de PLC"/>
    <d v="2020-01-07T14:30:00"/>
    <d v="2020-01-07T20:30:00"/>
    <d v="2020-01-05T13:00:00"/>
    <n v="6"/>
    <n v="49.5"/>
    <s v="SIM"/>
    <x v="1"/>
    <s v="NÃO"/>
    <s v="3-Falha na Instrumentação"/>
    <s v="3.6-Falhas de causa/modo comum"/>
    <x v="2"/>
    <x v="1"/>
    <s v="9-Sob Demanda"/>
    <s v="3-Modificação"/>
    <n v="55.5"/>
  </r>
  <r>
    <n v="2020"/>
    <s v="Janeiro"/>
    <s v="OI 2022425476 - C-123101E Shutdown por alta temp. de gás e Falhas de Partida_x000a_Queda por temperatura alta de gás de descarga, devida a parada simultânea de dois ventiladores do P-12. Foi avaliada a falha no RTA 2020-000336. Apontado como causa básica a presença set de parâmetro de trip (inadequado) por falha de comunição nas gavetas dos ventitadores. Além disso, evidenciado que o plano de manutenção não contemplava tarefas de verificação de dispositivos da rede DeviceNet. Também verificado que no momento da falha as condições ambientais da sala de controle eram inadequadas, o que prejudicou a atuação do operador ao alarme de parada dos ventiladores._x000a_- Houve também falhas de partida relacionadas ao disjuntor/cela do pony motor. Foi realizada verificação de todo o conjunto de acionamento do pony até o inversor. Houve atrasos no retorno e na identificação da falha devido à dificuldade encontrada de comunicação com o PLC de painel de chaveamento do inversor/pony motor. "/>
    <s v="NÃO"/>
    <s v="Corretiva"/>
    <s v="Painel Elétrico"/>
    <s v="Circuito de Comando"/>
    <s v="Vendas"/>
    <x v="14"/>
    <s v="Painel elétrico"/>
    <s v="Verificação e reaperto de todo o circuito de comando / Ajuste de proteções de gaveta. "/>
    <d v="2020-01-07T11:12:00"/>
    <d v="2020-01-10T17:00:00"/>
    <d v="2019-12-18T11:00:00"/>
    <n v="77.800000000046566"/>
    <n v="480.19999999995343"/>
    <s v="SIM"/>
    <x v="1"/>
    <s v="NÃO"/>
    <s v="4-Falha Elétrica"/>
    <s v="4.0-Geral"/>
    <x v="8"/>
    <x v="12"/>
    <s v="6-Interferência na Produção"/>
    <s v="4-Ajuste"/>
    <n v="558"/>
  </r>
  <r>
    <n v="2020"/>
    <s v="Janeiro"/>
    <s v="OI 2022466814 - C-123101E - Falha no TE-422_x000a_Fomos informados pela operação que, durante a ronda operacional foi identificado um alarme ativo no TE-422 não aceitando reset e impedindo a partida do compressor em caso de necessidade. Verificado em campo que a barreira intrínseca do TE-422 estava queimada. Realizada a substituição da barreira intrínseca e normalizada a indicação do instrumento._x000a_"/>
    <s v="NÃO"/>
    <s v="Corretiva"/>
    <s v="TE-1231422"/>
    <s v="Barreira Instrínseca"/>
    <s v="Vendas"/>
    <x v="14"/>
    <s v="Controle e monitoramento"/>
    <s v="Substituição de Barreira Instrínseca"/>
    <d v="2020-01-18T08:00:00"/>
    <d v="2020-01-18T15:00:00"/>
    <d v="2020-01-10T17:00:00"/>
    <n v="6.9999999999417923"/>
    <n v="183"/>
    <s v="SIM"/>
    <x v="0"/>
    <s v="NÃO"/>
    <s v="3-Falha na Instrumentação"/>
    <s v="3.2 - Sem sinal/indicação/alarme"/>
    <x v="2"/>
    <x v="7"/>
    <s v="4-Monitoramento Periódico da Condição"/>
    <s v="1-Substituição"/>
    <n v="189.99999999994179"/>
  </r>
  <r>
    <n v="2020"/>
    <s v="Janeiro"/>
    <s v="OM 2022488800 C-123101E Falha partida/Partida Assistida_x000a_Solicitado apoio do Anderson GE e TM Caleiras para verificar a falha de partida ocorrida no venda E na noite de ontem. Foi identificado como primeiro evento o XS_21 - falha de acoplamento. Este sinal enxerga a rotação da máquina e a posição do scope tube do Vorecon, sendo que este estava em 94,7% durante a última partida, abaixo do mínimo de 95%. Foi verificada a calibração da válvula do scope tube, estando OK. Estamos considerando a máquina disponível para partir em caso de necessidade mas amanhã prosseguiremos na análise. _x000a_OBS.: Considerado no DIGM apenas a falha na partida_x000a_"/>
    <s v="sim"/>
    <s v="Corretiva"/>
    <s v="Vorecon"/>
    <s v="Posicionador"/>
    <s v="Vendas"/>
    <x v="14"/>
    <s v="Controle e monitoramento"/>
    <s v="Calibração e verificação"/>
    <d v="2020-01-21T22:33:00"/>
    <d v="2020-01-21T22:34:00"/>
    <d v="2020-01-18T15:00:00"/>
    <n v="1.6666666720993817E-2"/>
    <n v="79.549999999988358"/>
    <s v="SIM"/>
    <x v="1"/>
    <s v="NÃO"/>
    <s v="3-Falha na Instrumentação"/>
    <s v="3.0-Geral"/>
    <x v="1"/>
    <x v="2"/>
    <s v="9-Sob Demanda"/>
    <s v="6-Verificação"/>
    <n v="79.566666666709352"/>
  </r>
  <r>
    <n v="2020"/>
    <s v="Janeiro"/>
    <s v="OI 2022508492 C-123101E - Análise de Falha SD 27/01 _x000a_Identificada falha por atuação do XS_405, relacionada a falha da XV-211 (sucção). Após melhor avaliação, identificada falha na solenóide de atuação da XV-211. Tempo de abertura da válvula estava elevado. Realizada substituição da solenóide e normalizado o sistema"/>
    <s v="sim"/>
    <s v="Corretiva"/>
    <s v="XV-1231211"/>
    <s v="Solenóide"/>
    <s v="Vendas"/>
    <x v="14"/>
    <s v="Controle e monitoramento"/>
    <s v="Substituição de solenóide"/>
    <d v="2020-01-27T21:03:00"/>
    <d v="2020-01-27T23:00:00"/>
    <d v="2020-01-21T22:34:00"/>
    <n v="1.9500000000698492"/>
    <n v="142.48333333327901"/>
    <s v="SIM"/>
    <x v="1"/>
    <s v="NÃO"/>
    <s v="3-Falha na Instrumentação"/>
    <s v="3.6-Falhas de causa/modo comum"/>
    <x v="2"/>
    <x v="7"/>
    <s v="6-Interferência na Produção"/>
    <s v="1-Substituição"/>
    <n v="144.43333333334886"/>
  </r>
  <r>
    <n v="2020"/>
    <s v="Janeiro"/>
    <s v="OI 2022508492 C-123101E - Análise de Falha SD 27/01 _x000a_Identificada falha por atuação do XS_405, relacionada a falha da XV-211 (sucção). Após melhor avaliação, identificada falha na solenóide de atuação da XV-211. Tempo de abertura da válvula estava elevado. Realizada substituição da solenóide e normalizado o sistema"/>
    <s v="sim"/>
    <s v="Corretiva"/>
    <s v="XV-1231211"/>
    <s v="Solenóide"/>
    <s v="Vendas"/>
    <x v="14"/>
    <s v="Controle e monitoramento"/>
    <s v="Substituição de solenóide"/>
    <d v="2020-01-28T13:00:00"/>
    <d v="2020-01-28T18:30:00"/>
    <d v="2020-01-27T23:00:00"/>
    <n v="5.5000000001164153"/>
    <n v="13.999999999883585"/>
    <s v="SIM"/>
    <x v="0"/>
    <s v="NÃO"/>
    <s v="3-Falha na Instrumentação"/>
    <s v="3.6-Falhas de causa/modo comum"/>
    <x v="2"/>
    <x v="7"/>
    <s v="6-Interferência na Produção"/>
    <s v="1-Substituição"/>
    <n v="19.5"/>
  </r>
  <r>
    <n v="2020"/>
    <s v="Janeiro"/>
    <s v="OI 2022508492 C-123101E - Análise de Falha SD 27/01 _x000a_Identificada falha por atuação do XS_405, relacionada a falha da XV-211 (sucção). Após melhor avaliação, identificada falha na solenóide de atuação da XV-211. Tempo de abertura da válvula estava elevado. Realizada substituição da solenóide e normalizado o sistema"/>
    <s v="sim"/>
    <s v="Corretiva"/>
    <s v="XV-1231211"/>
    <s v="Solenóide"/>
    <s v="Vendas"/>
    <x v="14"/>
    <s v="Controle e monitoramento"/>
    <s v="Substituição de solenóide"/>
    <d v="2020-01-30T07:00:00"/>
    <d v="2020-01-30T18:00:00"/>
    <d v="2020-01-28T18:30:00"/>
    <n v="11.000000000058208"/>
    <n v="36.499999999883585"/>
    <s v="SIM"/>
    <x v="0"/>
    <s v="NÃO"/>
    <s v="3-Falha na Instrumentação"/>
    <s v="3.6-Falhas de causa/modo comum"/>
    <x v="2"/>
    <x v="7"/>
    <s v="6-Interferência na Produção"/>
    <s v="1-Substituição"/>
    <n v="47.499999999941792"/>
  </r>
  <r>
    <n v="2020"/>
    <s v="Janeiro"/>
    <s v="OI 2022508492 C-123101E - Análise de Falha SD 27/01 _x000a_Identificada falha por atuação do XS_405, relacionada a falha da XV-211 (sucção). Após melhor avaliação, identificada falha na solenóide de atuação da XV-211. Tempo de abertura da válvula estava elevado. Realizada substituição da solenóide e normalizado o sistema"/>
    <s v="sim"/>
    <s v="Corretiva"/>
    <s v="XV-1231211"/>
    <s v="Solenóide"/>
    <s v="Vendas"/>
    <x v="14"/>
    <s v="Controle e monitoramento"/>
    <s v="Substituição de solenóide"/>
    <d v="2020-01-31T07:00:00"/>
    <d v="2020-01-31T17:06:00"/>
    <d v="2020-01-30T18:00:00"/>
    <n v="10.100000000093132"/>
    <n v="12.999999999941792"/>
    <s v="SIM"/>
    <x v="0"/>
    <s v="NÃO"/>
    <s v="3-Falha na Instrumentação"/>
    <s v="3.6-Falhas de causa/modo comum"/>
    <x v="2"/>
    <x v="7"/>
    <s v="6-Interferência na Produção"/>
    <s v="1-Substituição"/>
    <n v="23.100000000034925"/>
  </r>
  <r>
    <n v="2020"/>
    <s v="Janeiro"/>
    <s v="C_123101E - Falha de partida em virtude de falha no step de sincronização do motor principal"/>
    <s v="sim"/>
    <s v="Corretiva"/>
    <s v="XV-1231211"/>
    <s v="Solenóide"/>
    <s v="Vendas"/>
    <x v="26"/>
    <s v="Painel elétrico"/>
    <s v="Ajuste de  delay de proteção do relê contra perda de excitação "/>
    <d v="2020-01-07T17:52:00"/>
    <d v="2020-01-31T17:06:00"/>
    <d v="2020-01-07T17:52:00"/>
    <n v="575.23333333345363"/>
    <n v="0"/>
    <s v="SIM"/>
    <x v="0"/>
    <s v="NÃO"/>
    <s v="3-Falha na Instrumentação"/>
    <s v="3.6-Falhas de causa/modo comum"/>
    <x v="2"/>
    <x v="7"/>
    <s v="6-Interferência na Produção"/>
    <s v="1-Substituição"/>
    <n v="575.23333333345363"/>
  </r>
  <r>
    <n v="2020"/>
    <s v="Janeiro"/>
    <s v="OM 2018716003 - TIT-1231507B Substituir Instrumento – PF: Boito_x000a_Hoje tivemos alguns contratempos na liberação dessa PT. Primeiramente foi constato que na ordem não havia sido previsto no planejamento apoio de caldeiraria para remoção do flange, foi necessária inclusão de nova operação na ordem pelo GPI. Superado essa etapa, quando da liberação em campo pela OP e SMS foi constatado a necessidade de limpeza no local e também da montagem de um guarda-corpo de proteção no lateral do piso da máquina no trecho de troca do cabeamento. Essa ordem foi retornada para GPI para redelineamento da mesma incluindo essas recomendações adicionais de segurança. Foi acordo na consolidação da programação semanal a inclusão dessa demanda a partir do dia 18/12 já considerando a etapa de limpeza e montagem de andaime. Atividade não foi realizada hoje._x000a_17/12 - Conforme programado foi realizada a limpeza do local para a realização da substituição do instrumento._x000a_18/12 - Finalizada a instalação do guarda corpo para a substituição do instrumento._x000a_19/12 - Em atendimento ao G&amp;E/UOAGN/APSP/MI 2019/0047 de forma a ganharmos mais confiabilidade na operação do compresso, foi realizada a substituição do poço e a substituição do PT100 por Termopar, foi realizado também a substituição do cabo do instrumento por cabo de compensação para Termopar e feito a configuração do TIT, a malha foi entregue em condições operacionais."/>
    <s v="NÃO"/>
    <s v="Corretiva planejada"/>
    <s v="TIT-1231507A"/>
    <s v="PT-100"/>
    <s v="Propano"/>
    <x v="6"/>
    <s v="Controle e monitoração"/>
    <s v="Troca do termoelemento, alterado tipo de PT-100 para termopar"/>
    <d v="2020-01-20T08:00:00"/>
    <d v="2020-01-20T16:28:00"/>
    <d v="2019-11-01T18:06:48"/>
    <n v="8.4666666666744277"/>
    <n v="1909.8866666667745"/>
    <s v="NÃO"/>
    <x v="0"/>
    <s v="NÃO"/>
    <s v="3-Falha na Instrumentação"/>
    <s v="3.2 - Sem sinal/indicação/alarme"/>
    <x v="2"/>
    <x v="1"/>
    <s v="8-Manutenção Corretiva"/>
    <s v="1-Substituição"/>
    <n v="1918.353333333449"/>
  </r>
  <r>
    <n v="2020"/>
    <s v="Janeiro"/>
    <s v="OE 2022386283 - C-3123102A corrigir falha slide valve 2º estágio – PF: Boito_x000a_Aproveitando a troca de propanos da fase 2 ocorrida no retorno da planta ontem, realizamos hoje atividade extra-programada na slide valve do segundo estágio do C-3123102A que estava com indicação travada. TM André partiu de imediato para movimentar a slide e viu que a mesma não estava travada. Realizada então a verificação de possível travamento do indicador de posição, que era a maior suspeita de problemas, mas não haviam anormalidades. Verificado em seguida o bloco hidráulico que recebe sinal da solenóide para comantar a slide e o mesmo estava travado. Ao desmontar o bloco foi identificado que uma das duas molas internas do bloco estava quebrada. Foi então substituída por uma mola íntegra de um bloco que a equipe tinha em oficina. Equipamento foi testado e funcionou corretamente. Compressor foi entregue por volta de 15h."/>
    <s v="NÃO"/>
    <s v="Corretiva planejada"/>
    <s v="C-3123102A"/>
    <s v="Válvula de acionamento hidráulico da slide do 2º estágio"/>
    <s v="Propano"/>
    <x v="8"/>
    <s v="Controle e monitoramento"/>
    <s v="Substituída a mola da válvula"/>
    <d v="2020-01-22T07:00:00"/>
    <d v="2020-01-22T17:45:00"/>
    <d v="2019-12-13T16:30:00"/>
    <n v="10.750000000116415"/>
    <n v="950.49999999994179"/>
    <s v="NÃO"/>
    <x v="0"/>
    <s v="NÃO"/>
    <s v="2-Falha de Material"/>
    <s v="2.6-Fadiga"/>
    <x v="2"/>
    <x v="1"/>
    <s v="5-Monitoramento Contínuo da Condição"/>
    <s v="1-Substituição"/>
    <n v="961.25000000005821"/>
  </r>
  <r>
    <n v="2020"/>
    <s v="Janeiro"/>
    <s v="OM 2022516863 C-123102C - Corrigir falha SDV-1231502C – PF: Boito_x000a_Fomos informados pelo COTUR por volta das 11h40 da queda (SD) do compressor de propano C-123102C com indicativo de alarme na SDV-502C. Em avaliação realizada em campo pelo Eng. Boito nessa válvula foi constatada que reguladora de ar da mesma estava quebrada. Com isso, foi autorizado emissão de PT imediata pelo GAT para restabelecimento da máquina. Foi necessária a montagem de patamar de acesso a válvula pela equipe de andaime, e em seguida tivemos atuação da instrumentação. Foi realizada a substituição da reguladora de ar danificada (soltou parte superior da regulagem) por outra sobressalente disponível em estoque. Após a troca foi realizado teste de abertura e fechamento com sucesso. Atividade finalizada por volta das 18h00. Equipamento liberado para operação sem restrições."/>
    <s v="sim"/>
    <s v="Corretiva"/>
    <s v="SDV-502"/>
    <s v="Reguladora de ar"/>
    <s v="Propano"/>
    <x v="9"/>
    <s v="Tomada de ar"/>
    <s v="Substituída a reguladora de ar"/>
    <d v="2020-01-29T16:30:00"/>
    <d v="2020-01-29T18:31:00"/>
    <d v="2019-11-29T19:00:00"/>
    <n v="2.0166666666045785"/>
    <n v="1461.5000000000582"/>
    <s v="SIM"/>
    <x v="1"/>
    <s v="NÃO"/>
    <s v="2-Falha de Material"/>
    <s v="2.5-Fratura/Quebra"/>
    <x v="9"/>
    <x v="15"/>
    <s v="6-Interferência na Produção"/>
    <s v="1-Substituição"/>
    <n v="1463.5166666666628"/>
  </r>
  <r>
    <n v="2020"/>
    <s v="Janeiro"/>
    <s v="31/12/2019_x000a_ZF 12046059 - VE-3123717B Ventilador com ruído e vibração elevada (PST COTUR) – PF: Suzuki_x000a_Por volta das 10:30h foi acionada a manutenção para verificar o ruído anormal no VE-3123717C. A equipe da mecânica avaliou o equipamento identificando vibração e ruído excessivo no conjunto de um possível dano no rolamento. Foi orientada a operação a parada do equipamento afim de preservar o mancal do ventilador da possível quebra do rolamento gerar um dano maior no mancal do ventilador. Com isso a operação realizou a inversão do compressor C-3123701B pelo C-3123701C deixando o compressor B parado disponível em emergência._x000a_"/>
    <s v="NÃO"/>
    <s v="Intervenção por condição"/>
    <s v="VE-3123717B"/>
    <s v="Rolamentos "/>
    <s v="Reciclo"/>
    <x v="18"/>
    <s v="Ventilador"/>
    <s v="1- realizada desmontagem do conjunto motor-ventilador para reparo no K10._x000a_2- realizada substituição do mancal e ventilador._x000a_3- realizada montagem e teste no conjunto no dia 13/01/2020, sendo liberado para operação."/>
    <d v="2020-01-01T00:00:00"/>
    <d v="2020-01-13T00:00:00"/>
    <d v="2019-11-12T15:18:00"/>
    <n v="288"/>
    <n v="1184.7000000000698"/>
    <s v="NÃO"/>
    <x v="0"/>
    <s v="NÃO"/>
    <s v="Manutenção preventiva"/>
    <s v="6.2-Causas Combinadas"/>
    <x v="0"/>
    <x v="24"/>
    <s v="7-Observação Casual"/>
    <s v="1-Substituição"/>
    <n v="1472.7000000000698"/>
  </r>
  <r>
    <n v="2020"/>
    <s v="Janeiro"/>
    <s v="OI 2022466905 - C-123701A Quebra da lâmina do acoplamento_x000a_Fomos informados pelo Cotur que por volta das 15:45h o compressor de Reciclo C-123101A subiu alguns alarmes repentinamente. Foi avaliado pelo TM Gobis que identificou que o sensor de vibração da carcaça estava alarmado sendo que havia dado um pico e em torno de 7mm/s e vindo a baixar para 6mm/s. Em breve avaliação do TM Gobis a vibração da carcaça do compressor neste momento do alarme do compressor passou de 3mm/s para 7 mm/s. O compressor seguia em avaliação para identificar a causa do aumento da vibração, quando o ocorreu o TRIP do compressor pela atuação do VT-402 por das 15:12h. Realizado inspeção em campo e identificado a quebra da lâmina do acoplamento lado compressor. As 19:30h já conseguimos realizar a remoção do carretel do acoplamento e identificado o cisalhamento da lâmina do acoplamento lado compressor._x000a_Status: Em andamento - Indisponível"/>
    <s v="sim"/>
    <s v="Corretiva"/>
    <s v="Acoplamento compressor/motor"/>
    <s v="Acoplamento"/>
    <s v="Reciclo"/>
    <x v="1"/>
    <s v="Compressor"/>
    <s v="1- realizada troca do acoplamento"/>
    <d v="2020-01-18T15:12:00"/>
    <d v="2020-01-19T11:30:00"/>
    <d v="2019-08-22T16:00:00"/>
    <n v="20.299999999988358"/>
    <n v="3575.2000000000116"/>
    <s v="SIM"/>
    <x v="1"/>
    <s v="NÃO"/>
    <s v="1-Falha Mecânica"/>
    <s v="2.5-Fratura/Quebra"/>
    <x v="1"/>
    <x v="23"/>
    <s v="6-Interferência na Produção"/>
    <s v="1-Substituição"/>
    <n v="3595.5"/>
  </r>
  <r>
    <n v="2020"/>
    <s v="Janeiro"/>
    <s v="Shutdown C-3123701C_x000a_Hoje pela manhã foi verificado pela OP que o gotejador do C-3123701C não estava atuando corretamente, com alguns pontos sem fluxo de óleo. Foi então destinado TM Aelton da G&amp;E para realizar o ajuste. Pouco tempo depois, por volta das 10h30, houve o shutdown do compressor que foi identificado posteriormente ter sido causado por baixa vazão de óleo lubrificante. Foi colocado o C-3123701B para operar. TM Antônio Jorge da NEAC que está na UTGCA foi envolvido na análise e informou condição anormal no gotejador no ponto referente à chave de fluxo, que provavelmente foi o causador da queda da máquina. Foi realizada então a abertura deste ponto. Foram mobilizados TMs de mecânica da G&amp;E para acompanhar este ajuste com o profissional da NEAC para disseminar o conhecimento. Também foram confeccionadas etiquetas com a vazão correta para cada ponto do gotejador, além da marcação de manter aberta a vazão para a chave de fluxo do sistema. Compressor disponível._x000a_Status: Concluído - Disponível"/>
    <s v="sim"/>
    <s v="Corretiva"/>
    <s v="chave de nível "/>
    <s v="Gotejador"/>
    <s v="Reciclo"/>
    <x v="11"/>
    <s v="Compressor"/>
    <s v="1- realizado ajuste da vazão do gotejador"/>
    <d v="2020-01-20T10:00:00"/>
    <d v="2020-01-20T11:00:00"/>
    <d v="2019-11-11T23:16:00"/>
    <n v="1.0000000001164153"/>
    <n v="1666.7333333332208"/>
    <s v="SIM"/>
    <x v="1"/>
    <s v="NÃO"/>
    <s v="3-Falha na Instrumentação"/>
    <s v="3.1-Falha de Controle"/>
    <x v="2"/>
    <x v="0"/>
    <s v="6-Interferência na Produção"/>
    <s v="4-Ajuste"/>
    <n v="1667.7333333333372"/>
  </r>
  <r>
    <n v="2020"/>
    <s v="Janeiro"/>
    <s v="Informativo - C-123701A Queda por Atuação do PIT de óleo do Hydrocom – PF: Suzuki_x000a_22/01 Além do Shutdown do TG-D ocorrido na noite do dia 22/01, também houve queda do compressor de reciclo A da fase 1, cerca de 20 minutos antes da queda do TG-D. O diagnóstico foi atuação de pressão baixa de óleo no sistema do Hydrocom. Avaliamos com TM Squinca e o pessoal da OP e foi identificado que a bomba do Hydrocom foi aparentemente comandada para desligar, fazendo com que a pressão zerasse. Poucos instantes depois, a mesma foi comandada para ligar, já com o compressor tripado. O evento carece de melhor explicação, que será investigada nos próximos dias. Estamos considerando o compressor disponível, inclusive, o mesmo opera normalmente neste momento._x000a_"/>
    <s v="sim"/>
    <s v="Corretiva"/>
    <s v="PIT 442"/>
    <s v="Em análise"/>
    <s v="Reciclo"/>
    <x v="1"/>
    <s v="Sistema de lubrificação"/>
    <s v="Reset de falhas e repartida devido indisponibilidade do C-123701B sob intervenção de NR13"/>
    <d v="2020-01-22T20:32:00"/>
    <d v="2020-01-23T01:16:00"/>
    <d v="2020-01-19T11:30:00"/>
    <n v="4.7333333332207985"/>
    <n v="81.033333333441988"/>
    <s v="SIM"/>
    <x v="1"/>
    <s v="NÃO"/>
    <s v="Em análise"/>
    <s v="Em análise"/>
    <x v="1"/>
    <x v="23"/>
    <s v="6-Interferência na Produção"/>
    <s v="8-Teste"/>
    <n v="85.766666666662786"/>
  </r>
  <r>
    <n v="2020"/>
    <s v="Janeiro"/>
    <s v="OM 2022334142 - B-2123101B Vazamento de MEG 1º Cabeçote – PF: Boito_x000a_Coforme programado foi realizada a montagem do pau de carga para atuação da mecânica para sanar o vazamento e alinhamento do conjunto_x000a_20/01 - Realizado o raqueteamento da bomba e a troca da válvula do primeiro cabeçote. Amanhã será realizado o desraqueteamento de manhã e o alinhamento da bomba a tarde._x000a_21/01 - Realizado pré-alinhamento da bomba, seguido do desraqueteamento. Ficou pendente apenas o alinhamento final, após a remoção das raquetes, que será feito amanhã. Bomba disponível para partir em caso de necessidade."/>
    <s v="NÃO"/>
    <s v="Corretiva planejada"/>
    <s v="B-2123101B"/>
    <s v="Junta"/>
    <s v="Bombas"/>
    <x v="22"/>
    <s v="Bombas"/>
    <s v="Substituída a check do primeiro cabeçote"/>
    <d v="2020-01-20T09:35:00"/>
    <d v="2020-01-21T16:50:00"/>
    <d v="2019-12-26T15:30:00"/>
    <n v="31.250000000058208"/>
    <n v="594.08333333325572"/>
    <s v="SIM"/>
    <x v="0"/>
    <s v="NÃO"/>
    <s v="1-Falha Mecânica"/>
    <s v="1.1-Vazamento"/>
    <x v="2"/>
    <x v="1"/>
    <s v="6-Interferência na Produção"/>
    <s v="1-Substituição"/>
    <n v="625.33333333331393"/>
  </r>
  <r>
    <n v="2020"/>
    <s v="Janeiro"/>
    <s v="OM 2022474125 VE-P-2123113C Substituir correia – PF: Boito (PST COTUR - Prazo 31/01)_x000a_Conforme programado foi realizada a montagem de andaime e a substituição da correia do ventilador testado e liberado para operação."/>
    <s v="NÃO"/>
    <s v="Corretiva planejada"/>
    <s v="M-VT-P-2123113C"/>
    <s v="Correia"/>
    <s v="Ventiladores"/>
    <x v="82"/>
    <s v="Ventilador"/>
    <s v="Substituída a correia"/>
    <d v="2020-01-30T13:00:00"/>
    <d v="2020-01-30T17:00:00"/>
    <m/>
    <n v="4.0000000001164153"/>
    <n v="1052653"/>
    <s v="SIM"/>
    <x v="0"/>
    <s v="NÃO"/>
    <s v="2-Falha de Material"/>
    <s v="2.4-Desgaste"/>
    <x v="2"/>
    <x v="1"/>
    <s v="6-Interferência na Produção"/>
    <s v="1-Substituição"/>
    <n v="1052657"/>
  </r>
  <r>
    <n v="2020"/>
    <s v="Janeiro"/>
    <s v="ZF 12054110 - B-2621301A - Perda de fluído de selagem pelo selo LA – PF: Boito_x000a_Logo pela manhã fomos informados pelo COTUR que a bomba B-2621301A apresentava consumo elevado do fluído de selagem sendo direcionado para o pote coletor, com reposição do pote de selagem a cada 2h30m em 100mm do nível. Foi avaliado pelo TM João Vitor e constatada a veracidade do consumo elevado do fluído de selagem caracterizando uma passagem pelo selo secundário lado LA. Porém está falha ocorreu prematuramente, este selo foi substituído em dezembro/19  conforme OE 2022323206 - B-2621301A Substituir Selo LA onde a bomba entrou em operação em 20/12/19. Diante do exposto a bomba foi parada e colocada a bomba B em operação._x000a_06/01 - Hoje TM Góbis e Eng. Raupp avaliaram a perda de selagem da bomba principal A do OCVAP II. Foi verificado o trend da bomba no PI, sem identificar nenhum motivo claro do que pode ter levado ao consumo anormal do fluido de selagem LA. Equipe verificou que realmente o consumo começou a ficar elevado a partir da madrugada de 04.01, conforme relatado pela OP. No entanto, não há nenhum indicativo do motivo. Não há sobrepressão no sistema, não houve partida de bomba, ou algo relacionado aos problemas que tínhamos antes das ações do GT do OCVAP II. Em campo, equipe realizou uma partida e acompanhou a operação da bomba por cerca de uma hora, sendo que o nível baixou 20mm neste período. Equipe observou temperatura elevada em cerca de 20° do normal no plano de selagem, mas não é possível dizer agora se esta temperatura alta é causa ou consequência do vazamento do selo. O trocador de calor do plano 53 se mostrou eficiente, baixando a temperatura na saída em cerca de 20° que é o normal de operação. Amanhã equipe seguirá na análise, verificando os apontamentos da OM 2022323206, que foi utilizada para instalar este selo em dezembro/19. As hipóteses mais fortes no momento são de uma possível montagem inadequada ou que o selo já tenha vindo com dano do fabricante/transporte. Bomba segue disponível para operar em caso de necessidade._x000a_OM 2022422500 - B-2621301A Perda de fluído de selagem pelo selo LA – PF: Boito (PST COTUR – CONCLUÍDO)_x000a_Hoje foi informado pelo COTUR que desde sábado, esta bomba foi colocada para operar e não apresentou mais desnível no pote de selagem e, consequentemente, não houve aumento de nível do pote coletor. Foi verificada também esta condição pela MI e estamos dando por encerrada  a necessidade de trocar o selo LA desta bomba. Será cancelado também o RTA aberta para vazamento do selo LA. Esta decisão foi alinhada em REDIA."/>
    <s v="NÃO"/>
    <s v="Intervenção por condição"/>
    <s v="B-2621301A"/>
    <s v="Selo mecânico"/>
    <s v="Bombas"/>
    <x v="45"/>
    <s v="Bombas"/>
    <s v="Acompanhamento"/>
    <d v="2020-01-03T11:11:00"/>
    <d v="2020-01-06T17:00:00"/>
    <d v="2019-12-12T16:30:00"/>
    <n v="77.81666666676756"/>
    <n v="522.68333333329065"/>
    <s v="NÃO"/>
    <x v="0"/>
    <s v="NÃO"/>
    <s v="1-Falha Mecânica"/>
    <s v="1.1-Vazamento"/>
    <x v="1"/>
    <x v="2"/>
    <s v="5-Monitoramento Contínuo da Condição"/>
    <s v="6-Verificação"/>
    <m/>
  </r>
  <r>
    <n v="2020"/>
    <s v="Janeiro"/>
    <s v="Nota 12098877 - OCVAP I/II Falha na partida – PF: Boito_x000a_Pela manhã, tomamos conhecimento pelo COTUR de que os OCVAPs também estavam indisponíveis, por falha de comunicação com o CNCL. Foi mobilizado apoio do TM Squinca que identificou que a fonte do painel do shelter dos OCVAPs havia perdido o ajuste, já que a comunicação de entrada foi perdida ontem após o SD da geração. A fonte instalada é uma fonte ajustável (de laboratório) provisória, pois o material original é da TIC e eles não tinham fonte disponível para troca, na última manutenção. Assim, na época, emprestamos uma fonte para que instalassem no shelter. Sup. Edinilson já está tratando com a TIC  o restabelecimento da fonte original. Para resolver o problema hoje, foi feito o ajuste correto e liberado."/>
    <s v="NÃO"/>
    <s v="Corretiva"/>
    <s v="PN-4250.93008"/>
    <s v="Fonte ajustável"/>
    <s v="Bombas"/>
    <x v="45"/>
    <s v="Controle e monitoramento"/>
    <s v="(&lt;- Equipamento afetado: toda a OCVAPI e II) Ajuste da fonte"/>
    <d v="2020-01-22T08:00:00"/>
    <d v="2020-01-22T17:00:00"/>
    <d v="2020-01-06T17:00:00"/>
    <n v="9"/>
    <n v="375"/>
    <s v="SIM"/>
    <x v="0"/>
    <s v="NÃO"/>
    <s v="3-Falha na Instrumentação"/>
    <s v="3.4-Fora de ajuste"/>
    <x v="14"/>
    <x v="30"/>
    <s v="9-Sob Demanda"/>
    <s v="4-Ajuste"/>
    <m/>
  </r>
  <r>
    <n v="2020"/>
    <s v="Janeiro"/>
    <s v="OM 2022266572 - C-513401F - Preventiva Semestral – PF: Boito_x000a_Conforme programado foi realizada a preventiva semestral do compressor com a substituição de filtros e óleo lubrificante do cmpressor. Porém no final do dia na tentativa de partida do compressor, ocorreram 3 tentativas de partidas do compressor sem sucesso indicando sobrecarga no motor do ventilador do compressor. Acordado junto ao Cotur Tiago de realizar nova tentativa de partida do compressor no turno da noite e permanecendo a falha será definido a atuação imediata ou não para correção da falha no redia."/>
    <s v="NÃO"/>
    <s v="Preventiva"/>
    <s v="C-513401F"/>
    <m/>
    <s v="Ar comprimido"/>
    <x v="36"/>
    <s v="Ar comprimido"/>
    <m/>
    <d v="2020-01-02T11:31:00"/>
    <d v="2020-01-03T12:00:00"/>
    <d v="2019-12-13T16:00:00"/>
    <n v="24.483333333337214"/>
    <n v="475.51666666672099"/>
    <s v="SIM"/>
    <x v="0"/>
    <s v="NÃO"/>
    <s v="Manutenção preventiva"/>
    <s v="Manutenção preventiva"/>
    <x v="0"/>
    <x v="24"/>
    <s v="1-Manutenção Periódica"/>
    <s v="10-Revisão geral"/>
    <m/>
  </r>
  <r>
    <n v="2020"/>
    <s v="Janeiro"/>
    <s v="OI 2022405414 - C-513401F - Sobrecarga no motor do ventilador – PF: Boito_x000a_Após falha da partida do compressor no retorno da preventiva anual realizada através da OM 2022266572, foram realizadas algumas tentivas de partida do compressor pela operação durante a noite também sem sucesso sempre subindo o alarme de sobrecarga no motor do ventilador, item que não havia sido realizado manutenção durante a preventiva. Com a indisponibilidade do compressor foi autorizado pelo GAT a emissão de PT imediata para correção da falha. Equipe de elétrica junto com a mecânica realizou testes não encontrando anormalidades no ventilador, realizada nova partida e apresentou novamente o alarme de sobrecarga no ventilador. Diante disso o TM Pedro realizou o teste desconectando o cabo de potência do ventilador e realizou nova tentativa de partida o que não deveria subir a falha de sobre carga do ventilador, porém nesta partida voltou a apresentar a falha de sobrecarga no ventilador. Nesta última partida de teste a equipe de mecânica observou um vazamento de ar pelo filtro se sucção do compressor, o que caracteriza que o compressor estivesse pressurizado causando a sobrecarga do compressor e não do ventilador como o alarme que subia na IHM. Equipe de mecânica atuou na válvula de pressão mínima, retenção e na válvula de admissão de ar que foi identificado que a mesma não estava fechando completamente, sendo que na abertura da válvula não fora encontradas anormalidades na montagem do kit original. Foi substituído uma única vedação da válvula a qual impedia o fechamento completo da válvula de admissão. Reparada e montada novamente no compressor. Foi verificado também a solenóide e bobina da válvula de admissão e estava sem anormalidade. Foi realizada uma nova partida do compressor por volta das 18:40h o qual não ocorreu mais a sobrecarga do compressor, porém o compressor veio o TRIP algums minutos depois por temperatura elevada do óleo lubrificante. Foi observado que o coller estava totalmente frio levando a crer que a válvula termostática que foi substituída na preventiva não estava atuando. Negociado com o Cotur para retornarmos amanhã para correção da válvula termostática e partida do compressor._x000a_04/01 - Foi realizada a desmontagem da válvula termostática e identificada a montagem invertida da válvula durante a preventiva. Como não conseguimos identificar se causou algum dano na válvula com a sua instalação e operação invertida, achamos por bem instalar um kit da válvula termostática nova. Com isso foi realizada partida do compressor com sucesso e liberado para operação."/>
    <s v="sim"/>
    <s v="Corretiva"/>
    <s v="C-513401F"/>
    <s v="Válvula de admissão"/>
    <s v="Ar comprimido"/>
    <x v="36"/>
    <s v="Ar comprimido"/>
    <s v="Substituída vedação."/>
    <d v="2020-01-03T13:00:00"/>
    <d v="2020-01-03T18:40:00"/>
    <d v="2020-01-03T12:00:00"/>
    <n v="5.6666666668024845"/>
    <n v="0.99999999994179234"/>
    <s v="SIM"/>
    <x v="0"/>
    <s v="NÃO"/>
    <s v="1-Falha Mecânica"/>
    <s v="1.1-Vazamento"/>
    <x v="2"/>
    <x v="0"/>
    <s v="9-Sob Demanda"/>
    <s v="1-Substituição"/>
    <m/>
  </r>
  <r>
    <n v="2020"/>
    <s v="Janeiro"/>
    <s v="OI 2022405414 - C-513401F - Sobrecarga no motor do ventilador – PF: Boito_x000a_Após falha da partida do compressor no retorno da preventiva anual realizada através da OM 2022266572, foram realizadas algumas tentivas de partida do compressor pela operação durante a noite também sem sucesso sempre subindo o alarme de sobrecarga no motor do ventilador, item que não havia sido realizado manutenção durante a preventiva. Com a indisponibilidade do compressor foi autorizado pelo GAT a emissão de PT imediata para correção da falha. Equipe de elétrica junto com a mecânica realizou testes não encontrando anormalidades no ventilador, realizada nova partida e apresentou novamente o alarme de sobrecarga no ventilador. Diante disso o TM Pedro realizou o teste desconectando o cabo de potência do ventilador e realizou nova tentativa de partida o que não deveria subir a falha de sobre carga do ventilador, porém nesta partida voltou a apresentar a falha de sobrecarga no ventilador. Nesta última partida de teste a equipe de mecânica observou um vazamento de ar pelo filtro se sucção do compressor, o que caracteriza que o compressor estivesse pressurizado causando a sobrecarga do compressor e não do ventilador como o alarme que subia na IHM. Equipe de mecânica atuou na válvula de pressão mínima, retenção e na válvula de admissão de ar que foi identificado que a mesma não estava fechando completamente, sendo que na abertura da válvula não fora encontradas anormalidades na montagem do kit original. Foi substituído uma única vedação da válvula a qual impedia o fechamento completo da válvula de admissão. Reparada e montada novamente no compressor. Foi verificado também a solenóide e bobina da válvula de admissão e estava sem anormalidade. Foi realizada uma nova partida do compressor por volta das 18:40h o qual não ocorreu mais a sobrecarga do compressor, porém o compressor veio o TRIP algums minutos depois por temperatura elevada do óleo lubrificante. Foi observado que o coller estava totalmente frio levando a crer que a válvula termostática que foi substituída na preventiva não estava atuando. Negociado com o Cotur para retornarmos amanhã para correção da válvula termostática e partida do compressor._x000a_04/01 - Foi realizada a desmontagem da válvula termostática e identificada a montagem invertida da válvula durante a preventiva. Como não conseguimos identificar se causou algum dano na válvula com a sua instalação e operação invertida, achamos por bem instalar um kit da válvula termostática nova. Com isso foi realizada partida do compressor com sucesso e liberado para operação."/>
    <s v="sim"/>
    <s v="Corretiva"/>
    <s v="C-513401F"/>
    <s v="Válvula termostática"/>
    <s v="Ar comprimido"/>
    <x v="36"/>
    <s v="Ar comprimido"/>
    <s v="Corrigida posição de montagem da válvula"/>
    <d v="2020-01-03T18:40:00"/>
    <d v="2020-01-04T10:30:00"/>
    <d v="2020-01-03T18:40:00"/>
    <n v="15.833333333255723"/>
    <n v="0"/>
    <s v="SIM"/>
    <x v="1"/>
    <s v="NÃO"/>
    <s v="1-Falha Mecânica"/>
    <s v="1.0-Geral"/>
    <x v="2"/>
    <x v="0"/>
    <s v="9-Sob Demanda"/>
    <s v="4-Ajuste"/>
    <m/>
  </r>
  <r>
    <n v="2020"/>
    <s v="Janeiro"/>
    <s v="ZF 12114883 C-513401E- Ruído Anormal PN Campo – PF: Boito_x000a_Formos informados pelo COTUR no REDIA das 08h00 de ruído anormal vindo do interior do painel de campo do compressor de ar E, sendo desligado o compressor até uma avaliação da MI. Em avaliação realizada em campo pela elétrica (TM. Flaviano) foi constatado que ruído vem de uma bobina de contatora do painel de comando possivelmente causada por sujeira ou folga na fixação. Este ruído não causa nenhum tipo de interferência no funcionamento do equipamento, dessa forma, foi retornado com mesmo em operação sem nenhum tipo de restrição. Sup. Daniel também informou que essa falha já está mapeada nas últimas preditivas para intervenção programada."/>
    <s v="NÃO"/>
    <s v="Intervenção por condição"/>
    <s v="c-513401E"/>
    <s v="Bobina da contatora do painel de comando"/>
    <s v="Ar comprimido"/>
    <x v="40"/>
    <s v="Ar comprimido"/>
    <s v="Acompanhamento"/>
    <d v="2020-01-28T20:18:00"/>
    <d v="2020-01-29T09:36:00"/>
    <d v="2018-04-13T18:00:00"/>
    <n v="13.300000000046566"/>
    <n v="15722.299999999988"/>
    <s v="SIM"/>
    <x v="0"/>
    <s v="NÃO"/>
    <s v="1-Falha Mecânica"/>
    <s v="1.3-Folga/Alinhamento"/>
    <x v="1"/>
    <x v="2"/>
    <s v="3-Inspeção"/>
    <s v="6-Verificação"/>
    <m/>
  </r>
  <r>
    <n v="2020"/>
    <s v="Fevereiro"/>
    <s v="OI 2022618575 GE-513201A SD Deslocamento axial PT – PF: Lucas_x000a_Ontem por volta das 23h00 tivemos a informação do COTUR do SD do TG-A devido atuação do sensor de deslocamento axial (LHH39PTA_01), acarretando em parada parcial da planta por conta da atuação do descarte de cargas de dois vendas e um propano. Após a queda desta máquina foi colocado em operação o TG-C que ao atingir a velocidade sincronismo veio a cair por SD no sistema elétrico devido sobrecorrente nas fases A/C. Com esses dois eventos foi removido o libra o TG-B em colocado o mesmo em operação com sucesso, inclusive com passagem para premix restabelecendo a carga e exportação da planta durante a madrugada. Logo pela manhã foi emitida PT imediata para atuação da equipe de instrumentação com apoio de engenharia. Eng. Lucas/ Boito e TM Grammlich, oi verificado no PI que houve deslocamento negativo nos sensores de axiais 39PTA e 39PTB, e que apesar de haver uma diferença na indicação entre eles, ambos tiveram comportamento similar. Na verificação em campo não foram encontradas anormalidades na caixa de junção e nas elétricas dos instrumentos. Após avaliação junto corpo técnico de engenharia foi decidido por elaborar um ARO junto a OP por by passar o alarme e intertravamento destes dois instrumentos para partir a máquina para avaliar o comportamento dos mesmos em operação. Aproveitamos nestes testes para corrigir um pequeno desvio na lógica de votação dos sensores no Bently, feito isso a máquina partiu com sucesso operou em torno de 1h em IDLE e fora parada em seguida como reserva estratégica. A suspeita da equipe é de alguma anormalidade na montagem/instalação dos instrumentos, neste primeiro momento na avaliação realizada considerando outros parâmetros de temperatura, vibração dos demais sensores não se encontrou anormalidades, por isso, a estratégia e manter essa máquina como disponível com ARO 2020-040 pronta para caso de necessidade dela entrar em operação. Na próxima semana devemos programar intervenção para verificação física desses sensores o que demandará de pelo menos dois dias de indisponibilidade da máquina, porém isso deve ocorrer somente após restabelecermos a confiabilidade do TG-C. Por ora, a máquina segue disponível._x000a_"/>
    <s v="sim"/>
    <s v="Corretiva"/>
    <s v="39PTA"/>
    <s v="Em avaliação"/>
    <s v="TGs"/>
    <x v="17"/>
    <s v="Turbina de potência_x000a_Turbina de alta (HP)"/>
    <s v="Foi avaliado o comportamento do sensor e demais sensores da máquina, que deveriam ter alteções em suas medição caso fosse um evento real de deslocamento. Não identificado essa condição. Assim, foi decidido por realizar o force do SD associado a esses sensores, e testar a partida para verificar os demais parâmetros. Tudo permaneceu normal."/>
    <d v="2020-02-27T22:51:00"/>
    <d v="2020-02-28T16:00:00"/>
    <d v="2020-01-31T13:50:00"/>
    <n v="17.150000000023283"/>
    <n v="657.01666666654637"/>
    <s v="SIM"/>
    <x v="1"/>
    <s v="NÃO"/>
    <s v="Em análise"/>
    <s v="Em análise"/>
    <x v="1"/>
    <x v="2"/>
    <s v="6-Interferência na Produção"/>
    <s v="6-Verificação"/>
    <n v="674.16666666656965"/>
  </r>
  <r>
    <n v="2020"/>
    <s v="Fevereiro"/>
    <s v="OI 2022618580 GE-513201C SD sobrecorrente G-60 – PF: Lucas_x000a_Emitido pelo Eng. Fernando apresentação sobre análise de falha do evento ocorrido no TGC na data de ontem à noite. A avaliação aponta para um curto bifásico entre as fases A e C, que ocorreu de forma rápida e foi extinto antes da abertura do disjuntor. O evento foi real, uma vez que houve a sensibilização de relés e TCs em locais distintos. Também observado um afundamento de tensão. Foi emitida PT imediata para atuação da elétrica em conjunto com a CCT, em campo foi retirado a oscilógrafia tanto do relé do painel do K-13 quanto relé de proteção da casota G-60. Foi realizada verificação geral no PN-513201C e não foi encontrada anormalidades, com isso, foi montado em campo patamar de acesso com telhado para abertura da caixa de ligação dos cabos do gerador, será realizado inspeção e medições nos cabos e nas bobinas do gerador. Previsto para amanhã o apoio da equipe da G&amp;E. Em paralelo Eng. Fernando está viabilizando a mobilização da empresa Insight para apoio em medições complementares em campo a partir da segunda-feira. A máquina ficou indisponível._x000a_29/02 - Dando continuidade na análise da falha do gerador de TG-C que causou o TRIP do TG-C na noite de 27/02. Foi aberta a caixa de conexão de neutro e TC’s e não foram encontradas evidências de um curto-circuito e a caixa estava limpa e seca. Foi aberta a caixa de conexão das fases e TP’s, onde foi constatada a presença de óleo e água na base dela. Porém também não foram identificadas evidências de que pudesse ter ocorrido uma falha. Todos os componentes estão íntegros e apesar da agua e óleo no fundo, o interior da caixa está relativamente limpo. A água e o óleo encontrado foram removidos. Realizada as medições de resistência de isolamento no conjunto Gerador + Cabos, onde o valor encontrado foi de 800 kW. Este valor está muito abaixo do esperado, que seria algo próximo a 15 MW (valor prático), foram desconectados os cabos de saída do gerador e realizadas medições (Resistência de Isolamento) individuais no gerador e nos cabos. No Gerador na primeira medição foram encontradas: Fases R – S = 532 kW / 493 kW, Fases S – T = 812 kW / 780 kW e Fases T – R = 835 kW / 790 kW. Na segunda medição se confirmaram os valores da primeira mediação: Fase R – Massa = 539 kW / 673 kW, Fase S – Massa = 907 kW / 957 kW e Fase T – Massa = 471 kW / 474 kW._x000a_Já os cabos todos foram medidos individualmente e apresentaram valores sempre superiores a 7GW. Desta forma, constatou-se que os cabos de potência estão íntegros. _x000a_Amanhã será dado continuidade na avaliação do gerador com apoio da mecânica na realização de uma boroscopia para verificação do bobinamento _x000a_"/>
    <s v="sim"/>
    <s v="Corretiva"/>
    <s v="G60"/>
    <s v="Isolação do getrador"/>
    <s v="TGs"/>
    <x v="12"/>
    <s v="Gerador"/>
    <s v="Identificado baixa isolação nos enrrolamentos do gerador. Realizado drenagem da carcaça, sendo identificada muita água. Foi iniciado investigação para identificar causa da infiltração de água e secagem do interior do gerador."/>
    <d v="2020-02-27T23:37:00"/>
    <d v="2020-02-29T23:59:00"/>
    <d v="2020-01-31T19:00:00"/>
    <n v="48.366666666639503"/>
    <n v="652.61666666669771"/>
    <s v="SIM"/>
    <x v="1"/>
    <s v="NÃO"/>
    <s v="4-Falha Elétrica"/>
    <s v="4.1-Curto Circuito"/>
    <x v="14"/>
    <x v="32"/>
    <s v="9-Sob Demanda"/>
    <s v="2-Reparo"/>
    <n v="700.98333333333721"/>
  </r>
  <r>
    <n v="2020"/>
    <s v="Fevereiro"/>
    <s v="OM 2022503419 - TG-C - Atividades de Pré Partida – PF: Lucas_x000a_Conforme programado foram realizadas as substituições das câmaras 1, 2 e 9 e removido o pau de carga."/>
    <s v="NÃO"/>
    <s v="Preventiva"/>
    <s v="Não se aplica"/>
    <s v="Não se aplica"/>
    <s v="TGs"/>
    <x v="12"/>
    <s v="Sistema de combustão"/>
    <s v="Conforme Observações"/>
    <d v="2020-02-01T08:00:00"/>
    <d v="2020-02-01T19:00:00"/>
    <d v="2020-02-01T08:00:00"/>
    <n v="10.999999999883585"/>
    <n v="0"/>
    <s v="NÃO"/>
    <x v="0"/>
    <s v="NÃO"/>
    <s v="Manutenção preventiva"/>
    <s v="Manutenção preventiva"/>
    <x v="0"/>
    <x v="24"/>
    <s v="1-Manutenção Periódica"/>
    <s v="7-Serviço"/>
    <n v="10.999999999883585"/>
  </r>
  <r>
    <n v="2020"/>
    <s v="Fevereiro"/>
    <s v="OM 2022503419 - TG-C - Atividades de Pré Partida – PF: Lucas_x000a_Dando continuidade nas atividades de pré partida do TG-C foi realizada a remoção do piso gradeado e a limpeza interna do hood pela equipe de limpeza industrial."/>
    <s v="NÃO"/>
    <s v="Preventiva"/>
    <s v="Não se aplica"/>
    <s v="Não se aplica"/>
    <s v="TGs"/>
    <x v="12"/>
    <s v="Sistema de combustão"/>
    <s v="Conforme Observações"/>
    <d v="2020-02-03T08:00:00"/>
    <d v="2020-02-03T19:00:00"/>
    <d v="2020-02-01T19:00:00"/>
    <n v="10.999999999883585"/>
    <n v="37.000000000116415"/>
    <s v="NÃO"/>
    <x v="0"/>
    <s v="NÃO"/>
    <s v="Manutenção preventiva"/>
    <s v="Manutenção preventiva"/>
    <x v="0"/>
    <x v="24"/>
    <s v="1-Manutenção Periódica"/>
    <s v="7-Serviço"/>
    <n v="48"/>
  </r>
  <r>
    <n v="2020"/>
    <s v="Fevereiro"/>
    <s v="OM 2022503419 - TG-C - Atividades de Pré Partida – PF: Lucas_x000a_Foi feita a remoção de todo o piso gradeado dentro do hood, efetuada limpeza interna e remontado o piso gradeado,  _x000a_Realizada atuação do WHRU com apoio da automação de 0 a 100%, verificando as atuações dos sensores de fim de curso aberto/fechado, operando normalmente._x000a_Substituída a XV-5132639C por outra recondicionada, realizado teste de abertura e fechamento com apoio da automação, ok"/>
    <s v="NÃO"/>
    <s v="Preventiva"/>
    <s v="Não se aplica"/>
    <s v="Não se aplica"/>
    <s v="TGs"/>
    <x v="12"/>
    <s v="Sistema de combustão"/>
    <s v="Conforme Observações"/>
    <d v="2020-02-04T07:00:00"/>
    <d v="2020-02-04T16:20:00"/>
    <d v="2020-02-03T19:00:00"/>
    <n v="9.3333333333721384"/>
    <n v="12"/>
    <s v="NÃO"/>
    <x v="0"/>
    <s v="NÃO"/>
    <s v="Manutenção preventiva"/>
    <s v="Manutenção preventiva"/>
    <x v="0"/>
    <x v="24"/>
    <s v="1-Manutenção Periódica"/>
    <s v="7-Serviço"/>
    <n v="21.333333333372138"/>
  </r>
  <r>
    <n v="2020"/>
    <s v="Fevereiro"/>
    <s v="OM 2022436577 TG-A Identificar/corrigir vazamento de ar (PRD- COTUR) – PF: Lucas_x000a_Dando continuidade na identificação do consumo excessivo de ar comprido quando o gerador está alinhado, a equipe identificou um vazamento considerável na união da tubulação dentro do painel de minipurga na tubulação de 2&quot; de alimentação do sistema. Após reaperto da união foi testado e sanado o vazamento de ar._x000a_02/02 - Após ter sido sanado o vazamento pela união de 2&quot; no interior do painel de mini purga, conforme combinado com a operação foi realizado o teste de pressurização do gerador durante a noite para saber se houve eficácia nos vazamentos sanados. A operação informou hoje pela manhã que permanece no mesmo patamar de consumo elevado de ar comprimido quando alinhado o TG-A em torno de 300Nm³._x000a_04/02 - Hoje foi remontado o andaime para a continuidade dos trabalhos de analise do vazamento, previsto continuidade os teste para amanha 05/02._x000a_05/02 - A Instrumentação trabalhou hoje no final da tarde na verificação da pressurização do TG-A.  Ao alinhar o ar para o Gerador foram identificadas os seguintes valores em momentos diferentes._x000a_  AR bloqueado total Ar  alinhado parcial , (bloqueado para Gerador) Ar alinhado total (antes de ajustar) Ar alinhado total com pressão normal Ar alinhado total com ultimo ajuste_x000a_Vazão total 148,00 151,60 179,00 256,00 170,00_x000a_Pressão interna - mbar 0,00 0,00 6,80 12,00 3,00_x000a__x000a_Há um grande consumo como esperado, porem difícil identificar o ponto principal de vazamento, Valores repassados para Coord. Gustavo e amanha devemos definir próximos passos._x000a_06/02 - Hoje foi definido pela gerência em manter a máquina com a atual vazão de pressurização e disponibilizar a maquina para partida  possibilitando a parada do TG-B va verificação do possível vazamento de óleo, Porem essa troca só deve acontecer na segunda feira ou em caso de uma reavaliação do TG-B._x000a_Definido pelo Coordenador Gustavo que o Eng Daniel será o responsável em definir as próximas ações para sanar o vazamento do TG-A. Estas ações devem ser replicadas aos demais TGs que também apresentam grande consumo de ar._x000a_"/>
    <s v="NÃO"/>
    <s v="Corretiva planejada"/>
    <s v="Não se aplica"/>
    <s v="Vedações e conexões do gerador"/>
    <s v="TGs"/>
    <x v="17"/>
    <s v="Ar comprimido"/>
    <s v="Ajustado a pressão de pressurização para um valor mais baixo, reduzindo a vazão."/>
    <d v="2020-02-01T16:00:00"/>
    <d v="2020-02-01T18:30:00"/>
    <d v="2020-02-01T16:00:00"/>
    <n v="2.5000000001164153"/>
    <n v="0"/>
    <s v="NÃO"/>
    <x v="0"/>
    <s v="NÃO"/>
    <s v="1-Falha Mecânica"/>
    <s v="1.1-Vazamento"/>
    <x v="8"/>
    <x v="12"/>
    <s v="7-Observação Casual"/>
    <s v="4-Ajuste"/>
    <n v="2.5000000001164153"/>
  </r>
  <r>
    <n v="2020"/>
    <s v="Fevereiro"/>
    <s v="OM 2022487939 OI GE-513201C Substituir termopar 02B (PST COTUR) – PF: Lucas_x000a_Dando continuidade no saneamento das ocorridas que levaram a queda do TG-C, conforme programado foi realizada a substituição do termopar 02B normalizando a sua indicação na IHM e removido o jump instalado em 22/01._x000a_"/>
    <s v="NÃO"/>
    <s v="Corretiva planejada"/>
    <s v="TE-5132600B-BC"/>
    <s v="Termopar"/>
    <s v="TGs"/>
    <x v="12"/>
    <s v="Sistema de combustão"/>
    <s v="Realizado a substituição do termopar"/>
    <d v="2020-02-02T07:00:00"/>
    <d v="2020-02-02T19:00:00"/>
    <d v="2020-02-02T07:00:00"/>
    <n v="12"/>
    <n v="0"/>
    <s v="NÃO"/>
    <x v="0"/>
    <s v="NÃO"/>
    <s v="3-Falha na Instrumentação"/>
    <s v="3.3- Sinal/Indicação/Alarme falso"/>
    <x v="8"/>
    <x v="19"/>
    <s v="6-Interferência na Produção"/>
    <s v="12-Outra"/>
    <n v="12"/>
  </r>
  <r>
    <n v="2020"/>
    <s v="Fevereiro"/>
    <s v="OM 2022375412 - SD-UH-TS-GE-513201A Inspecionar Demister – PF: Lucas_x000a_Realizada a substituição do filtro do demister e inspecionada a check valv do demister não sendo identificada anormalidades em sem funcionamento. O único ponto observado pelos mecânicos foi a presença da espécie de uma parafina impregnada no filtro que foi removido do demister, este filtro que foi removido está na oficina caso a engenharia queira inspecionar._x000a_"/>
    <s v="NÃO"/>
    <s v="Corretiva planejada"/>
    <s v="SD-UH-TS-GE-513201A"/>
    <s v="Demister"/>
    <s v="TGs"/>
    <x v="17"/>
    <s v="Sistema de lubrificação"/>
    <s v="Realizado a substituição do demister"/>
    <d v="2020-02-02T08:00:00"/>
    <d v="2020-02-02T19:00:00"/>
    <d v="2020-02-01T18:30:00"/>
    <n v="10.999999999883585"/>
    <n v="13.5"/>
    <s v="NÃO"/>
    <x v="0"/>
    <s v="NÃO"/>
    <s v="1-Falha Mecânica"/>
    <s v="1.3-Folga/Alinhamento"/>
    <x v="2"/>
    <x v="1"/>
    <s v="7-Observação Casual"/>
    <s v="1-Substituição"/>
    <n v="24.499999999883585"/>
  </r>
  <r>
    <n v="2020"/>
    <s v="Fevereiro"/>
    <s v="OM 2020482082 GE-513201C Analisar baixa isolação TE-5132610C (4a/b) - Multicabo termopar – PF: Lucas (PST Cotur):_x000a_Conforme programado foi realizado a megagem do multicabo da casota para a CJ no interior do hood sendo identificado a baixa isolação para massa no cabo do termopar 7A no condutor positivo. Os demais cabos não apresentaram anormalidades nas medições. Equipe também verificou a inexistência de cabo reserva disponível. Já o termopar 15B apresentou baixa isolação da CJ de entrada do hood para a CJ dos termopares no interior do hood. Amanhã será dado continuidade na atividade afim de identificar os pontos danificados nos cabos._x000a_"/>
    <s v="NÃO"/>
    <s v="Corretiva planejada"/>
    <s v="TE-5132600G-AC_x000a_TE-5132600O-BC"/>
    <s v="Multicabo"/>
    <s v="TGs"/>
    <x v="12"/>
    <s v="Controle e monitoramento"/>
    <s v="Identificação do ponto onde se encontra a baixa isolação"/>
    <d v="2020-02-03T07:00:00"/>
    <d v="2020-02-03T19:00:00"/>
    <d v="2020-02-02T19:00:00"/>
    <n v="12"/>
    <n v="12"/>
    <s v="NÃO"/>
    <x v="0"/>
    <s v="NÃO"/>
    <s v="4-Falha Elétrica"/>
    <s v="4.5-Falha de aterramento/falha de isolação"/>
    <x v="8"/>
    <x v="12"/>
    <s v="8-Manutenção Corretiva"/>
    <s v="2-Reparo"/>
    <n v="24"/>
  </r>
  <r>
    <n v="2020"/>
    <s v="Fevereiro"/>
    <s v="OM 2020482082 GE-513201C Analisar baixa isolação TE-5132610C (4a/b) - Multicabo termopar – PF: Lucas (PST Cotur):_x000a_04/02 - Hoje a Instrumentação identificou que a baixa isolação do cabo do termopar 07 acontece na JB do campo, porem ainda não isolada.  Foi definido no Redia por concluir os trabalhos no TG-A para somente após retornar os trabalhos no TG-C, esta falha não indisponibiliza o TG"/>
    <s v="NÃO"/>
    <s v="Corretiva planejada"/>
    <s v="TE-5132600G-AC_x000a_TE-5132600O-BC"/>
    <s v="Multicabo"/>
    <s v="TGs"/>
    <x v="12"/>
    <s v="Controle e monitoramento"/>
    <s v="Identificação do ponto onde se encontra a baixa isolação"/>
    <d v="2020-02-04T07:00:00"/>
    <d v="2020-02-04T19:00:00"/>
    <d v="2020-02-03T19:00:00"/>
    <n v="12"/>
    <n v="12"/>
    <s v="NÃO"/>
    <x v="0"/>
    <s v="NÃO"/>
    <s v="4-Falha Elétrica"/>
    <s v="4.5-Falha de aterramento/falha de isolação"/>
    <x v="8"/>
    <x v="12"/>
    <s v="8-Manutenção Corretiva"/>
    <s v="2-Reparo"/>
    <n v="24"/>
  </r>
  <r>
    <n v="2020"/>
    <s v="Fevereiro"/>
    <s v="OM 2020988449- TG-C - ZSL-51320603C - Sensor em falha – PF: Lucas (ARO 2019-108)_x000a_Instrumentação concluiu a substituição e removido o force e dado baixa na ARO/PST, porem não foi realizada a modificação da suportação pela caldeiraria conforme programado (oper 30)_x000a_"/>
    <s v="NÃO"/>
    <s v="Corretiva planejada"/>
    <s v="ZSL-5132603C"/>
    <s v="Chave de posição"/>
    <s v="TGs"/>
    <x v="12"/>
    <s v="Controle e monitoramento"/>
    <s v="Realizado substituição da chave em falha"/>
    <d v="2020-02-04T08:30:00"/>
    <d v="2020-02-04T17:00:00"/>
    <d v="2020-02-04T08:30:00"/>
    <n v="8.5000000001164153"/>
    <n v="0"/>
    <s v="NÃO"/>
    <x v="0"/>
    <s v="NÃO"/>
    <s v="3-Falha na Instrumentação"/>
    <s v="3.2 - Sem sinal/indicação/alarme"/>
    <x v="8"/>
    <x v="12"/>
    <s v="1-Manutenção Periódica"/>
    <s v="1-Substituição"/>
    <n v="8.5000000001164153"/>
  </r>
  <r>
    <n v="2020"/>
    <s v="Fevereiro"/>
    <s v="Nota 12157781 - GE-513201B - Falha de comunicação do PQM – PF: Lucas_x000a_[17/02] Durante monitoramento preditivo através do portal da integridade. Foi observado que o TG-B apresentava uma  tensão reativa elevada o qual despertou atenção onde foi envolvida Engenharia, Operação, CCT, Automação e Siemens para avaliar a condição do TG-B. No local a equipe observou que o PQM (módulo de controle de qualidade) do TG-B se encontrava com suas variáveis travadas, apresentando odor de queimado, módulo sozinho tentando reiniciar e com valores divergentes do G-60 e do GSP. Na avaliação chegou a conclusão da possível queda do TG-B até mesmo no momento da troca por outro TG. Helver da Siemens junto com Bruno da CCT avaliaram a possibilidade de escrever a leitura do G-60 no PCS da máquina para tentarmos realizar a substituição de TG's de uma forma mais segura possível. Após muita avaliação que levavam aos mesmos riscos de levar a um possível TRIP da unidade, foi optado em realizar a manobra de passar o TG-A para o PREMIX e parada do TG-B, manobra esta finalizada as 22:10h._x000a_Verificado em estoque não possuímos o módulo em estoque NM 11.274.280 Relé monitor p/tensão 20-48Vca / 20-60Vc. Foi gerada a nota ZE para extenção para centro 0231, parametrização ZS=1 e inclusão na lista técnica dos respectivos equipamentos._x000a_21/02 - Hoje logo as 07h15 da manhã recebemos o material, que foi conferido pela equipe de Automação e da CCT, estando correto. Foi então emitida PT para realizarmos a substituição do módulo. Foram realizadas além da troca do equipamento, a medição de tensão da entrada do equipamento (que marcou 25V) e as medições de resistência dos conjuntos de TC, para assegurar que a queima não foi em decorrências de algum elemento externo, porém nenhuma anormalidade foi encontrada, o que nos levou a crer que a falha teve origem interna da eletrônica do equipamento (Componente eletrônico). O TG foi posto em funcionamento com sucesso para teste e recebeu carga de 2,4 MW. Todas as medições foram conferidas e comparadas com o Relé de proteção G60 e nenhuma discrepância na medição foi notada. Agora o TG está liberado para operar em ISO novamente, se necessário._x000a__x000a_OE 2022437799 - TG-B alarme de falha ECS control net – PF: Lucas_x000a_Realizado por oportunidade, em paralelo com a atividade acima, a troca do cartão, eliminando o alarme de ECS Control NET Node 3 que estava atuado. TG-B disponível._x000a_"/>
    <s v="NÃO"/>
    <s v="Corretiva planejada"/>
    <s v="PQM"/>
    <s v="PQM"/>
    <s v="TGs"/>
    <x v="13"/>
    <s v="Controle e monitoração"/>
    <s v="Realizado a parada do equipamento e realizado a troca do PQM em falha"/>
    <d v="2020-02-21T09:00:00"/>
    <d v="2020-02-21T17:30:00"/>
    <d v="2020-01-23T19:00:00"/>
    <n v="8.4999999999417923"/>
    <n v="686.00000000005821"/>
    <s v="SIM"/>
    <x v="0"/>
    <s v="NÃO"/>
    <s v="4-Falha Elétrica"/>
    <s v="4.1-Curto Circuito"/>
    <x v="12"/>
    <x v="20"/>
    <s v="5-Monitoramento Contínuo da Condição"/>
    <s v="1-Substituição"/>
    <n v="694.5"/>
  </r>
  <r>
    <n v="2020"/>
    <s v="Fevereiro"/>
    <s v="OM 2022593065 GE-513201B Atividades de Pré Partida – PF: Lucas_x000a_Conforme programado foi realizada a montagem do pau de carga, remoção e troca das três câmaras de combustão 1, 2 e 9. Houve dificuldade para remoção do combustor da câmara 01 que removido para oficina onde foi passado o &quot;azul da prússia&quot; para identificar onde estava o travamento, foi encontrado posição onde estava pegando foi feita corretiva em seguida ele encaixou perfeitamente nas câmaras revisadas. Durante inspeção nas câmaras removidas não foram encontradas nenhum vestígio de sujeira ou resíduo. A câmaras foram recompostas em campo com sucesso. A instrumentação realizou o teste no WHRU, também sem anormalidades. Atividade prossegue amanhã com os testes nas válvulas de dreno e RIC. A máquina foi entregue por volta das 17h00 para operação sem anormalidades._x000a_"/>
    <s v="NÃO"/>
    <s v="Preventiva"/>
    <s v="Não se aplica"/>
    <s v="Não se aplica"/>
    <s v="TGs"/>
    <x v="13"/>
    <s v="Sistema de combustão"/>
    <s v="Conforme Observações"/>
    <d v="2020-02-27T07:00:00"/>
    <d v="2020-02-27T18:00:00"/>
    <d v="2020-02-21T17:30:00"/>
    <n v="11.000000000058208"/>
    <n v="133.5"/>
    <s v="NÃO"/>
    <x v="0"/>
    <s v="NÃO"/>
    <s v="Manutenção preventiva"/>
    <s v="Manutenção preventiva"/>
    <x v="0"/>
    <x v="24"/>
    <s v="1-Manutenção Periódica"/>
    <s v="7-Serviço"/>
    <n v="144.50000000005821"/>
  </r>
  <r>
    <n v="2020"/>
    <s v="Fevereiro"/>
    <s v="OI 2022624267 GE-513201A - Falha Relé G-60 – PF: Lucas_x000a_Após os testes realizados no TG-A assim que máquina parou percebemos uma falha no módulo G-60, o relé estava com status de fora de operação. Com isso, foi gerada ordem imediata para realizar reset no hardware. A PT foi imediata foi autorizada pelo GAT, foi realizado o reset em campo, foi desligamento do o rack, sacado e reinstalado o cartão de entrada analógica dos TC e reenergizado. A falha foi normalizada, este mesmo evento ocorreu a pouco mais de 30 dias atrás onde trocamos a fonte, o cartão de entrada e o de saída digital (OI 2022495199), ou seja, a falha não está concentrada nestes cartões. A suspeita é de alguma no rack ou na CPU, o ideal e a troca completa do rack com todos os cartões, porém não temos tudo disponível"/>
    <s v="NÃO"/>
    <s v="Corretiva planejada"/>
    <s v="G-60"/>
    <s v="Relé de proteção"/>
    <s v="TGs"/>
    <x v="17"/>
    <s v="Controle e monitoramento"/>
    <s v="Realizado reset do relé de proteção"/>
    <d v="2020-02-28T17:30:00"/>
    <d v="2020-02-28T19:00:00"/>
    <d v="2020-02-02T19:00:00"/>
    <n v="1.5"/>
    <n v="622.5"/>
    <s v="NÃO"/>
    <x v="0"/>
    <s v="NÃO"/>
    <s v="4-Falha Elétrica"/>
    <s v="4.0-Geral"/>
    <x v="12"/>
    <x v="20"/>
    <s v="7-Observação Casual"/>
    <s v="9-Inspeção"/>
    <n v="624"/>
  </r>
  <r>
    <n v="2020"/>
    <s v="Fevereiro"/>
    <s v="OI 2020779136 C-123101E - Falha XV-215 Flare _x000a_Durante o evento de SD do TGA houve descarte de cargas causando queda do compressor de venda E. Após o restabelecimento do parque de geração, foi tentado a partida dessa máquina sem sucesso devido a travamento da XV-215 aberta. Foi liberada PT imediata para atuação da instrumentação. Em campo foi realizada verificação geral no conjunto de acionamento e não foi encontrada anormalidades, porém a válvula não movimentação com indicio de travamento mecânico. Foi realizado pressurização direta com ar na cabeça da válvula com isso ela destravou, mas percebemos agarramento no logo início da movimentação, após mais de 25 acionamentos em campo, houve amaciamento da válvula, ela deixou de agarrar na partida. Após isso, optamos por deixar a pressão da reguladora mais elevada do que o normal para garantir a confiabilidade. Equipamento testado e liberado para operação._x000a_"/>
    <s v="sim"/>
    <s v="Corretiva"/>
    <s v="Válvula para Flare"/>
    <s v="XV-1231215"/>
    <s v="Vendas"/>
    <x v="14"/>
    <s v="Acionamento de acessórios"/>
    <s v="Testes e destravamento da válvula"/>
    <d v="2020-02-27T23:27:00"/>
    <d v="2020-02-28T16:00:00"/>
    <d v="2020-01-31T17:06:00"/>
    <n v="16.549999999988358"/>
    <n v="654.34999999991851"/>
    <s v="NÃO"/>
    <x v="1"/>
    <s v="NÃO"/>
    <s v="1-Falha Mecânica"/>
    <s v="1.6-Emperramento"/>
    <x v="1"/>
    <x v="2"/>
    <s v="9-Sob Demanda"/>
    <s v="6-Verificação"/>
    <n v="670.89999999990687"/>
  </r>
  <r>
    <n v="2020"/>
    <s v="Fevereiro"/>
    <s v="OM 2022217175 - M-P-C-3123102A-01B - Substituir rolamento do motor – PF: Boito_x000a_Desconectado motor e removido para a oficina._x000a_06/02 - Reinstalado motor novo, alinhado as polia e tensionada a correia, faltando apenas remover pau de carga e conectar cabos, conclui em 07/02._x000a_07/02 - Removido pau de carga e conectado cabos. Ao testar foi identificado muita vibração ainda, vindo a desarmar o ventilador. Aoki, amanha o Sobreaviso irá intervir conforme definição do Gerente Flaviano, se puder a noite verificar se há o rolamento do mancal no estoque ajudaria, se for possível, se não vemos com o sobreaviso amanha. _x000a_08/02 - Hoje a Elétrica e Mecânica  atuaram na verificação do ventilador. Foi identificado que o fechamento do motor estava errado, ocasionando corrente elevada desarmando na subestação. Foi librado o motor e refeito o fechamento para a tensão de alimentação correta, ligado para testar e funcionando normalmente sem vibração."/>
    <s v="NÃO"/>
    <s v="Intervenção por condição"/>
    <s v="M-P-C-3123102A-01B"/>
    <s v="Rolamentos"/>
    <s v="Propano"/>
    <x v="8"/>
    <s v="Sistema de lubrificação"/>
    <s v="Substituição dos rolamentos do motor"/>
    <d v="2020-02-05T08:00:00"/>
    <d v="2020-02-07T19:00:00"/>
    <d v="2020-01-22T17:45:00"/>
    <n v="58.999999999883585"/>
    <n v="326.25"/>
    <s v="NÃO"/>
    <x v="0"/>
    <s v="NÃO"/>
    <s v="2-Falha de Material"/>
    <s v="2.4-Desgaste"/>
    <x v="2"/>
    <x v="1"/>
    <s v="4-Monitoramento Periódico da Condição"/>
    <s v="1-Substituição"/>
    <n v="385.24999999988358"/>
  </r>
  <r>
    <n v="2020"/>
    <s v="Fevereiro"/>
    <s v="OI 2022561780 XV-1231501A Vazamento de ar pela cabeça – PF: Boito_x000a_Acionado a manutenção por volta das 10h00 com a informação da OP da identificação de vazamento de ar em campo proveniente de trinca no corpo da reguladora de ar da XV-1231501A. Foi realizada avaliação preliminar na lógica do PLC verificamos que não havia intertravamento alocado nessa válvula, sendo assim, foi liberado ordem imediata pelo GAT para atuação da instrumentação. Superado as etapas emissão de PT, foi substituída a reguladora danificada por sobressalente metálica disponível em estoque. Equipamento liberado com sucesso para operação por volta das 15h00. Segue operando sem anormalidades."/>
    <s v="NÃO"/>
    <s v="Intervenção por condição"/>
    <s v="XV-1231501A"/>
    <s v="Reguladora de ar"/>
    <s v="Propano"/>
    <x v="6"/>
    <s v="Sistema de lubrificação"/>
    <s v="Substituição da reguladora de ar por sobressalente metálica"/>
    <d v="2020-02-12T07:00:00"/>
    <d v="2020-02-12T11:00:00"/>
    <d v="2020-01-20T16:28:00"/>
    <n v="4.0000000001164153"/>
    <n v="542.53333333320916"/>
    <s v="NÃO"/>
    <x v="0"/>
    <s v="NÃO"/>
    <s v="2-Falha de Material"/>
    <s v="2.5-Fratura/Quebra"/>
    <x v="9"/>
    <x v="15"/>
    <s v="7-Observação Casual"/>
    <s v="1-Substituição"/>
    <n v="546.53333333332557"/>
  </r>
  <r>
    <n v="2020"/>
    <s v="Fevereiro"/>
    <s v="OM 2022459707 PN-C-3123102A: Reaperto de bornes – PF: Boito (Ação RTA): _x000a_Conforme programado foi realizado o reaperto PN do compressor em abrangência a ação do RTA 2019-010956-A-RTA-007. Na realização do reaperto dos componentes do PN, foram identificados alguns bornes folgados."/>
    <s v="NÃO"/>
    <s v="Preventiva"/>
    <m/>
    <m/>
    <s v="Propano"/>
    <x v="8"/>
    <s v="Painel elétrico"/>
    <s v="Reaperto de bornes"/>
    <d v="2020-02-14T08:00:00"/>
    <d v="2020-02-14T17:00:00"/>
    <d v="2020-02-07T19:00:00"/>
    <n v="9"/>
    <n v="157.00000000011642"/>
    <s v="NÃO"/>
    <x v="0"/>
    <s v="NÃO"/>
    <s v="1-Falha Mecânica"/>
    <s v="1.2-Vibração"/>
    <x v="2"/>
    <x v="1"/>
    <s v="10-Outros"/>
    <s v="4-Ajuste"/>
    <n v="166.00000000011642"/>
  </r>
  <r>
    <n v="2020"/>
    <s v="Fevereiro"/>
    <s v="OM 2022430811 C-123102B - Avaliar/Criar lógica conforme estudo SGM-2018-0026 – PF: Boito_x000a_Conforme programado foi verificado o SGM e criado o esboço da lógica, porém durante a criação do esboço o técnico de automação avaliou alguns pontos que necessitam ser melhorados para o funcionamento adequado da lógica. Na segunda feira o TM irá conversar do Elaborador da GM para avaliar a lógica corrigir."/>
    <s v="NÃO"/>
    <s v="Preventiva"/>
    <m/>
    <m/>
    <s v="Propano"/>
    <x v="30"/>
    <s v="Controle e monitoramento"/>
    <s v="Avaliação da lógica"/>
    <d v="2020-02-16T17:30:00"/>
    <d v="2020-02-17T17:30:00"/>
    <d v="2019-12-19T17:00:00"/>
    <n v="24"/>
    <n v="1416.4999999998836"/>
    <s v="NÃO"/>
    <x v="0"/>
    <s v="NÃO"/>
    <s v="Manutenção preventiva"/>
    <s v="Manutenção preventiva"/>
    <x v="0"/>
    <x v="24"/>
    <s v="1-Manutenção Periódica"/>
    <s v="6-Verificação"/>
    <n v="1440.4999999998836"/>
  </r>
  <r>
    <n v="2020"/>
    <s v="Fevereiro"/>
    <s v="OM 2022521548 TSHH-1231581A - CORRIGIR/REPAPAR CHAVE TERMOSTÁTICA – PF: Boito_x000a_Realizada a verificação da falha do TSHH-1231581A do compressor de propano A sendo identificado que havia um cabo de alimentação do instrumento rompido gerando a falha. Refeita a conexão do cabo e disponibilizado o aquecedor do óleo do compressor."/>
    <s v="NÃO"/>
    <s v="Corretiva planejada"/>
    <s v="TSHH-1231581A"/>
    <s v="Cabo do termostato"/>
    <s v="Propano"/>
    <x v="6"/>
    <s v="Sistema de lubrificação"/>
    <s v="Substituição do cabo do instrumento"/>
    <d v="2020-02-16T07:00:00"/>
    <d v="2020-02-16T13:57:00"/>
    <d v="2020-02-12T11:00:00"/>
    <n v="6.9500000001280569"/>
    <n v="91.999999999883585"/>
    <s v="NÃO"/>
    <x v="0"/>
    <s v="NÃO"/>
    <s v="2-Falha de Material"/>
    <s v="2.5-Fratura/Quebra"/>
    <x v="2"/>
    <x v="30"/>
    <s v="4-Monitoramento Periódico da Condição"/>
    <s v="1-Substituição"/>
    <n v="98.950000000011642"/>
  </r>
  <r>
    <n v="2020"/>
    <s v="Fevereiro"/>
    <s v="OI 2022554652 C-123701A - Análise de falha SD 09/02 (Etapa sem PT) – PF: Suzuki_x000a_Acionado a manutenção por volta das 11h00 com a informação do COTUR da queda do compressor de reciclo devido baixa pressão de óleo, foi observado na IHM da máquina que houve uma falha no acionamento da bomba de óleo do hydrocom."/>
    <s v="sim"/>
    <s v="Corretiva"/>
    <s v="Em análise"/>
    <s v="Em análise"/>
    <s v="Reciclo"/>
    <x v="1"/>
    <s v="Sistema de lubrificação"/>
    <s v="Verificação de dados técnicos para identificação de falha e repartida do equipamento"/>
    <d v="2020-02-09T10:46:00"/>
    <d v="2020-02-09T19:00:00"/>
    <d v="2020-01-23T01:16:00"/>
    <n v="8.2333333332790062"/>
    <n v="417.50000000005821"/>
    <s v="SIM"/>
    <x v="1"/>
    <s v="NÃO"/>
    <s v="Em análise"/>
    <s v="Em análise"/>
    <x v="1"/>
    <x v="23"/>
    <s v="6-Interferência na Produção"/>
    <s v="6-Verificação"/>
    <n v="425.73333333333721"/>
  </r>
  <r>
    <n v="2020"/>
    <s v="Fevereiro"/>
    <s v="OM 2022416819 C-UC-513401E Avaliar o motivo da vibração alta – PF: Boito_x000a_Realizado pela equipe de elétrica em campo o levantamento dos dados da contatora que está vibrando para especificação e compra via fluxo normal, uma vez que, não há nenhum tipo de restrição para equipamento operar com esse ruído causado pela vibração da contatora. TM Pedro vinculou na ordem na catalogo do fabricante contendo todos os dados técnico._x000a_10/02 - Hoje com apoio do GPI e SUP Daniel foram verificados várias contatoras sobressalentes disponíveis no almoxarifado e localizado uma que é compatível, sendo assim, foi incluso na D-1 a realização dessa atividade de troca da contatora para amanhã. Compressor segue disponível para operação._x000a_11/02 - Hoje conforme programado foi realizada a substituição da contatora danificada pela nova sobressalente, após a troca foi realizado teste funcional com sucesso. Equipamento liberado."/>
    <s v="NÃO"/>
    <s v="Intervenção por condição"/>
    <s v="Contatora"/>
    <s v="Contatora"/>
    <s v="Ar comprimido"/>
    <x v="40"/>
    <s v="Painel elétrico"/>
    <s v="Substituição da contatora"/>
    <d v="2020-02-11T09:27:00"/>
    <d v="2020-02-11T10:02:00"/>
    <d v="2020-01-29T09:36:00"/>
    <n v="0.58333333331393078"/>
    <n v="311.85000000003492"/>
    <s v="SIM"/>
    <x v="0"/>
    <s v="NÃO"/>
    <s v="1-Falha Mecânica"/>
    <s v="1.2-Vibração"/>
    <x v="8"/>
    <x v="19"/>
    <s v="4-Monitoramento Periódico da Condição"/>
    <s v="1-Substituição"/>
    <n v="312.43333333334886"/>
  </r>
  <r>
    <n v="2020"/>
    <s v="Fevereiro"/>
    <s v="OM 2022542435 - MANUT PREV C-UC-513401B MECANICA – PF: Boito (ICPM)_x000a_Concluída preventiva de mecânica do compressor de ar B. Está disponível, porém não foi substituído o filtro separador de óleo ar por indisponibilidade de estoque. Estamos acompanhando a compra do filtro pelo pedido 4509653278 e assim que chegar iremos substituir através de nota/OM específica."/>
    <s v="NÃO"/>
    <s v="Preventiva"/>
    <m/>
    <m/>
    <s v="Ar comprimido"/>
    <x v="48"/>
    <m/>
    <s v="Preventiva"/>
    <d v="2020-02-19T04:54:00"/>
    <d v="2020-02-20T08:32:00"/>
    <d v="2019-01-03T15:30:00"/>
    <n v="27.633333333302289"/>
    <n v="9877.4000000000233"/>
    <s v="SIM"/>
    <x v="0"/>
    <s v="NÃO"/>
    <s v="Manutenção preventiva"/>
    <s v="Manutenção preventiva"/>
    <x v="0"/>
    <x v="24"/>
    <s v="1-Manutenção Periódica"/>
    <s v="10-Revisão geral"/>
    <n v="9905.0333333333256"/>
  </r>
  <r>
    <n v="2020"/>
    <s v="Fevereiro"/>
    <s v="OM 2022610341 C-513401E - Falha Transformador Comando – PF: Boito_x000a_Hoje aproveitamos a realização da preditiva da elétrica nessa máquina para fazer uma análise de falha em campo. Em campo identificamos a IHM apagada, foi solicitado apoio da CCT para verificar a gaveta no CCM, a mesma foi verificada e estava tudo OK. Em medições realizadas em campo constatamos ausência de tensão de controle (24Vcc) no painel de comando, essa tensão é oriunda do transformador de comando. Havia tensão de 440V na entrada, mas na saída estava zero. Verificamos a disponibilidade de sobressalente em estoque, foi realizada a reserva Nº 93139595-1 para uma unidade do NM 12.184.502 (Transf.com. 300VA 1F prim.460/480V). Após a liberação de PT imediata pelo GAT, foi realizada a substituição do transformador danificado, em seguida feito teste funcional da máquina com sucesso. Equipamento liberado para operação._x000a_Status: Concluído – Operando"/>
    <s v="NÃO"/>
    <s v="Intervenção por condição"/>
    <s v="IHM"/>
    <s v="Transformador Comando"/>
    <s v="Ar comprimido"/>
    <x v="40"/>
    <s v="Painel elétrico"/>
    <s v="Substituição do transformador comando"/>
    <d v="2020-02-24T07:00:00"/>
    <d v="2020-02-24T08:00:00"/>
    <d v="2020-02-11T10:02:00"/>
    <n v="1.0000000001164153"/>
    <n v="308.96666666655801"/>
    <s v="NÃO"/>
    <x v="0"/>
    <s v="NÃO"/>
    <s v="4-Falha Elétrica"/>
    <s v="4.3-Sem energia/tensão"/>
    <x v="12"/>
    <x v="2"/>
    <s v="7-Observação Casual"/>
    <s v="1-Substituição"/>
    <n v="309.96666666667443"/>
  </r>
  <r>
    <n v="2020"/>
    <s v="Fevereiro"/>
    <s v="OM 2022287087 - VE-P-123713-B Conferir folgas dos elementos (#) – PF: Boito_x000a_Fomos acionados pela operação devido ao ruído e vibração anormal no motor do ventilador. TM's Brazil e Rodrigo foram até o local constatando um ruído excessivo no motor como o rolamento estivesse já quebrado. Observado que a tampa de proteção da ventoinha caiu devido a vibração causando a quebra das aletas da ventoinha como também a caixa de ligação do motor está folgada. A equipe de mecânica acredita que a caixa de ligação do motor folgou devido a vibração. Com esta condição crítica do motor, foi solicitado a operação a parada imediata deste ventilador assim causando perda de produção de GLP._x000a_03/02 - Definido no redia pela atuação em imediato no reparo do ventilador, com isso foi realizado o delineamento da ordem e emitida PT imediata. Logo pela tivemos atraso para a montagem de andaime devido a forte chuva sendo iniciada a montagem de andaime logo após o almoço e concluída a montagem de andaime e pau de carga as 16h. Realizada a desconexão dos cabos do motor iniciar a remoção do motor da base, descer e transportar para oficina amanhã de manhã. O rolamento que faltava para o motor recebemos no final da tarde via PTM da REVAP._x000a_04/02 - Foi removido o motor do aircoolers para a oficina, realizado todas as dimensões e substituído o rolamento. Durante a remoção do rolamento foi identificado que além da ventoinha, o anel de encosto tambem estava danificado. Procurado o ventoinha e não foi encontrado, porém parece que temos um motor similar no estoque. _x000a_Amanhã será removido o motor do estoque para verificar se a ventoinha e o anel de encosto do rolamento são idênticos dos quais foram danificados._x000a_Em paralelo, será feito uma cotação do material_x000a_05/02 - Hoje foi concluída a montagem do motor em oficina e reparado o suporte da proteção da ventoinha. Aguardando a providencia da ventoinha._x000a_06/02 - Recebido hoje a tarde a ventoinha e anel de encosto pelo Sup Aoki, Amanha pela manha deverá ser concluída a montagem do motor em oficina e a tarde a montagem em campo já disponibilizando o Ventilador para o final de semana._x000a_07/02 - Concluída a montagem do motor em campo, alinhado e testado, OK, entregue a operação."/>
    <s v="NÃO"/>
    <s v="Corretiva"/>
    <s v="M-VE-P-123713B"/>
    <s v="Rolamento"/>
    <s v="Ventiladores"/>
    <x v="95"/>
    <s v="Ventilador"/>
    <s v="Substituído o rolamento, ventoínha e anel de encosto."/>
    <d v="2020-02-01T14:53:00"/>
    <d v="2020-02-07T18:55:00"/>
    <m/>
    <n v="148.03333333338378"/>
    <n v="1052702.8833333333"/>
    <s v="SIM"/>
    <x v="0"/>
    <s v="NÃO"/>
    <s v="1-Falha Mecânica"/>
    <s v="2.4-Desgaste"/>
    <x v="2"/>
    <x v="1"/>
    <s v="6-Interferência na Produção"/>
    <s v="1-Substituição"/>
    <n v="1052850.9166666667"/>
  </r>
  <r>
    <n v="2020"/>
    <s v="Fevereiro"/>
    <s v="B-123702A - Desarmando pressão Baixa – PF: Boito: Foi emitida pela OP a nota ZF 12140034-PIT-1237306 Atuação do PSLL-306 tripando, porém acreditamos que não há falha neste instrumento ele é somente consequência de alguma anormalidade ou no plano de selagem ou no selo desta bomba.  Por ora, essa bomba está sendo preservada até avaliação mais detalhada da MI"/>
    <s v="NÃO"/>
    <s v="Corretiva planejada"/>
    <s v="em análise"/>
    <s v="em análise"/>
    <s v="Bombas"/>
    <x v="37"/>
    <s v="Bombas"/>
    <s v="Acompanhamento"/>
    <d v="2020-02-08T16:36:00"/>
    <d v="2020-02-08T17:07:00"/>
    <d v="2018-10-10T16:30:00"/>
    <n v="0.5166666666045785"/>
    <n v="11664.099999999977"/>
    <s v="SIM"/>
    <x v="1"/>
    <s v="NÃO"/>
    <s v="Em análise"/>
    <s v="6.4-Desconhecidos"/>
    <x v="1"/>
    <x v="2"/>
    <s v="6-Interferência na Produção"/>
    <s v="6-Verificação"/>
    <n v="11664.616666666581"/>
  </r>
  <r>
    <n v="2020"/>
    <s v="Fevereiro"/>
    <s v="OM 2022538151 B-123702A - Avaliar lógica de trip – PF: Boito_x000a_Hoje a equipe de elétrica fez uma verificação na lógica não foi encontrada nenhuma anormalidade. Foi implementado um datalogger, em seguida feito partida assistida da bomba junto a operação, também nenhuma anormalidade foi constatada. Bomba segue operando com o acompanhamento da operação e Automação."/>
    <s v="NÃO"/>
    <s v="Corretiva planejada"/>
    <s v="em análise"/>
    <s v="em análise"/>
    <s v="Bombas"/>
    <x v="37"/>
    <s v="Bombas"/>
    <s v="Acompanhamento"/>
    <d v="2020-02-13T08:30:00"/>
    <d v="2020-02-13T16:30:00"/>
    <d v="2020-02-08T17:07:00"/>
    <n v="8.0000000000582077"/>
    <n v="111.3833333333605"/>
    <s v="NÃO"/>
    <x v="0"/>
    <s v="NÃO"/>
    <s v="Em análise"/>
    <s v="6.4-Desconhecidos"/>
    <x v="1"/>
    <x v="2"/>
    <s v="6-Interferência na Produção"/>
    <s v="6-Verificação"/>
    <n v="119.3833333334187"/>
  </r>
  <r>
    <n v="2020"/>
    <s v="Março"/>
    <s v="OI 2022618580 GE-513201C SD sobrecorrente G-60 – PF: Lucas_x000a_[01/03] Hoje demos continuidade na avaliação do gerador do TG-C, sendo realizada a medição da resistência ôhmica do gerador com o seguinte valores encontrados: Fases R – S = 13,6 mW, fases S – T = 13,8 mW e fases T – R = 13,8 mW. Com estes valores são normais e indicam equilíbrio nos enrolamentos. Foram realizadas medições da resistência de isolamento das bobinas do gerador, com os valores encontrados: Fase R – Massa = 828 kW / DAR = 1,01 / PI = 1,06, Fase S – Massa = 1,13 MW / DAR = 1,01 / PI = 1,03, Fase T – Massa = 1,39 MW / DAR = 1,02 / PI = 1,22, Fases R – S = 654 kW / DAR = 1,02, Fases S – T = 1,15 MW / DAR = 1,04 e Fases T – R = 875 kW / DAR = 1,04. OBS: DAR é a Taxa de Absorção do Dielétrico e PI é o Índice de Polarização. Em comparação com as medições do dia de ontem (29/02/2020) percebesse uma pequena melhora, mas praticamente não muda o cenário de risco para a máquina elétrica caso ela opere com estas condições._x000a_Foi realizada pela mecânica a boroscopia no gerador pela janela de visita lado LA, que não encontrou indícios de danos nas bobinas que possa ter sido causado pela elevação de corrente. No entanto foi verificada a presença de significativa de líquido (água) acumulado no fundo da carcaça, bem como as paredes internas molhadas. A água foi drenada e pode-se notar grande volume dela estimado torno de uns 40L. Também através da boroscopia foi identificado que há pontos de oxidação tanto do estator, quanto do rotor. Talvez ainda seja cedo para afirmar, mas os dados e informações levantados hoje apontam que a falha ocorreu devido à baixa isolação dos enrolamentos, o que causou a elevação de corrente e disparo da proteção. Estas informações também orientam para que o problema seja somente a questão da baixa isolação e nenhum dano físico mais severo tenha ocorrido._x000a_02/03 - Dado continuidade na avaliação do gerador sendo realizada a medição de isolação do gerador o qual permaneceu com a isolação conforme os as mediações realizadas nos dias anteriores. Realizada nova drenagem do gerador sendo encontrado ainda um acumulo de água no interior. Conforme solicitado pela Engenharia e execução foi montado andaime na região da excitatriz e um patamar para abertura das janelas de visita do gerador. Foi realizado redelineamento da ordem para a realização de novos testes junto a empresa externa Insigth e secagem do gerador. Já solicitado apoio da IE para avaliar o trocador de calor devido a questão da infiltração de água no gerador. Supervisor Aoki já está providenciando a confecções das conexões para adequação dos pontos de drenagem dos geradores_x000a_03/03 - Identificado pela equipe a necessidade de montagem de mais um andaime na região da excitatrix o qual foi concluído na parte da tarde. Recebida a na unidade a equipe da Insight para apoio no diagnóstico e reparo do gerador. Aberta a janela de visita (Meia Lua) do lado La e LOA sendo observado muita umidade no interror do gerador e visivelmente é possível observar a água escorrendo no interior do gerador. Preparado transformador para alimentar o ventilador industrial conseguido emprestado junto a ETM. Foi realizado o Surge Test no rotor e no estator não sendo identificado curto no conjunto, foi realizado também a medição de isolação do rotor e estator pela a equipe da Insight onde continua a indicação de baixa isolação no conjunto. Previsto para amanhã a remoção do trocador de calor do gerador para identificar o ponto da infiltração e desmontagem da excitatriz e mancais para a remoção dos defletores do gerador para secagem e reparo do conjunto._x000a_04/03 - Realizado novo delineamento da ordem para a remoção do trocador de calor e revisão do libra, com isso tivemos atraso na liberação da PT. Realizada a adequação do andaime para a remoção do trocador de calor e realizada a instalação de 25% das resistência para secagem do gerador. Orientada a operação para fazer ronda a cada 2h para acompanhar o acompanhamento dos equipamentos._x000a_05/03 - Hoje foi verificado pela equipe que as resistências instaladas no gerador estão sendo eficiente, melhorando as medições de isolação, tanto do estator quanto do rotor. O estator já se encontra em condição normal e o rotor ainda precisa melhorar um pouco mais. Foi realizada também inspeção no trocador de calor do gerador, lado gearbox. Identificada marca de água externa e interna aos feixes inferiores (cerca de metade da altura dos feixes inferiores). Envolvida equipe da IE na inspeção através de boroscopia dentro dos feixes porém devido à grande quantidade de sujeira e fuligem relatada pela equipe, não foi possível definir sobre a integridade dos tubos. Será realizada então amanhã o fechamento das tampas de inspeção do gerador e a pressurização com ar do equipamento para tentar identificar se há algum feixe específico danificado, que está fazendo a água passar da parte interna dos tubos ao gerador. Amanhã, por volta de meio dia, também receberemos na unidade o guindaste de 90 ton para movimentação do permutador._x000a_06/03 -  Hoje foi realizado o teste pressurizando o gerador para tentar identificar o ponto de vazamento, porém não tivemos sucesso. Foi identificado apenas um possível indício de uma chapa metálica na parte inferior do permutador, que pode ser o local por onde a água está infiltrando. Recebemos também, no período da manhã o guindaste para remoção do permutador. Acertado que a equipe venha no sábado dar início a esta tarefa._x000a__x000a_07/03 - Hoje no primeiro horário recebemos a equipe de mecânicos da G&amp;E, operador de plataforma elevatória e do guindaste alugado para dar continuidade na atividade do TG-C. Além da tampa do lado do turbogerador que já havia sido removida, foram retiradas as outras duas peças que faltavam para possibilitar a remoção do permutador: a tampa que possui os filtros e a caixa onde ficam instalados os exaustores e motores. Desconectados os cabos elétricos dos motores para permitir a movimentação desta caixa, bem como desconectados todos os instrumentos e tubings do sistema de ar comprimido. Equipe de mecânica já realizou a remoção dos parafusos de um dos lados da base do permutador. Para amanhã, será necessário apoio de equipe de andaimes para melhorar o acesso nos outros lados da base do permutador e permitir a remoção do equipamento. Também iremos mobilizar novamente a mecânica da G&amp;E, plataforma elevatória e o pessoal da Cunzolo para apoiar na movimentação do permutador. Técnico de Inspeção também será mobilizado para realizar a verificação da integridade do equipamento_x000a_08/03 - Hoje recebemos o reforço da Cunzolo na movimentação das peças e permutador do gerador do TG-C. Foi melhorada a condição das peças já removidas, além de preparação de bancadas de andaime e a remoção de todos os parafusos da base do permutador no período da manhã. As medições de resistência do rotor do gerador seguiram melhorando, chegando a 10 Mohm na manhã de hoje, já dentro de condição OK para operar o gerador. Com isto, desligamos as resistências para permitir a montagem da cobertura do gerador quando tirássemos o permutador. Logo no início da tarde, realizamos a remoção do permutador, que ocorreu sem surpresas. O mesmo foi posicionado próximo as demais peças removidas, na rua entre o TG-B e TG-C, com autorização do COTUR. Inspecionando brevemente o gerador, não ficou muito claro de onde pode ter escorrido água para o equipamento. Porém não foi possível fazer uma inspeção muito detalhada, pois priorizamos a montagem da cobertura do gerador, já que ameaçava chover. Finalizada a cobertura, checamos novamente a temperatura interna e a resistência, que ficaram em torno de 86°C e 14,7Mohm. Assim, as resistências não foram ligadas novamente, com anuência do Eng. Fernando. Toda a tarefa foi concluída por volta das 16h. Amanhã iremos conversar com a gerência sobre outras alternativas ao giro do permutador que podem permitir a inspeção dos feixes inferiores. Precisaremos também montar pequenas bancadas de acesso na frente e traseira para permitir visualização do topo do gerador_x000a_09/03 - Hoje foi realizada inspeção em campo do gerador e do permutador, ainda na posição vertical. Foi possível observar alguns pontos de corrosão mais acentuados na região dos parafusos do topo do gerador com a base do permutador. Existe suspeita de que possa estar infiltrando água, já que as vedações do permutador sobre o gerador estão deterioradas. Feito contato pelo Eng. Fernando com a WEG solicitando cotação das vedações necessárias. Equipe da Insight realizou a remoção das resistências que haviam sido colocadas para secar o gerador e amanhã será desmobilizada, retornando somente após a montagem do gerador para realização de testes finais. Outro ponto importante foi a identificação de uma trinca em uma chapa interna do permutador, que estava até pingando um pouco de água, segundo relato do Sup. Daniel. Não podemos afirmar que há dano no feixe a partir desta trinca, precisaremos investigar melhor a integridade dos tubos. Também foi definido pela equipe de execução e pelas gerências por realizarmos o giro de 90°C do permutador. Acordado com a Empresa Guindaste Tatuapé a entrega do Plano de Rigging amanhã de manhã com a execução do içamento com o uso dos dois guindastes e já acertado com a equipe da Guindaste Tatuapé presente na UTGCA a forma de execução dos serviços amanhã, assim como também já visto em campo com o Márcio da Cunzolo, que estará a frente da execução. A equipe de limpeza industrial irá executar a limpeza do permutador amanhã de manhã iniciando às 08:00hs aproveitando a posição original do Permutador e após as equipes de Guindastes irão realizar o giro de 90 Graus do Permutador tendo assim o acesso ao interior deste. Em paralelo com a execução de limpeza do permutador, a Caldeiraria irá transportar com o caminhão Munck as duas laterais do Permutador para Oficina da Caldeiraria para execução dos drenos, limpeza e remoção do isolamento térmico do fundo destas peças._x000a_10/03 - Recebemos no período da manhã o plano de Rigging da Taubate, foi realizada avaliação conjunta com SMS, MI, e OP e Movimentação de carga da Cunzzolo, tudo OK. Houve bastante demora na liberação deste serviço pela operação, atividade foi iniciada somente por volta das 11h00. Superada essa etapa, foi realizada içamento da carga conforme planejado, deixando o mesmo na posição vertical com acesso a sua parte inferior, em seguida foi realizada nova inspeção, e não foi constatado nenhum tipo de dano ou trinca no permutador. Não foi possível realizar limpeza no mesmo em campo devido ausência de alinhamento com equipe do SMS, essa questão foi discutida no REDIA e solicitado nova avaliação em campo pelo SMS de forma que seja montado contenção na canaleta para viabilizar a limpeza dos feixes. Sup. Daniel informou que será realizada limpeza &quot;manual&quot; amanhã no permutador e no gerador, caso não fique satisfatória vamos utilizar o recurso da equipe de limpeza industrial com uso da VAP. Em paralelo Eng. Fernando segue em contato com WEG para viabilizar a aquisição das vedações. Amanhã pedir apoio do Sup. Aoki para verificar no mercado local material para essa aplicação, Máquina segue indisponível._x000a_11/03 - Dado continuidade na atividade corretiva no TGC. Hoje foram iniciados os serviços de limpeza e tratamento de corrosão das peças do trocador e gerador; Foram movimentadas tampas laterais do para furação no pipeshop do caldeiraria; Avançamos na especificação dos materiais das vedações e constatamos que temos em estoque; Iniciado a confecção do grampos para fixação da chapa defletora. Foi aprovada a compra de cabos de um do ventilador que estão danificados, a empresa tem material para entrega imediata, esse material será coletado amanhã. Atividade prossegue amanhã com as tarefas de Pintura já estão em 50% de avanço, Previsão de finalização de pintura e tratamentos de corrosão. Se tudo correr bem na sexta-feira estaremos recompondo o permutador no gerador e fixando as tampas laterais já com furações de drenagem implementadas._x000a_12/03 - Hoje foi dado continuidade na corretiva do TG-C. Foram finalizadas a limpeza externa, tratamento de corrosão e pintura tanto do permutador quanto do gerador; finalizados no pipeshop a furação nas tampas laterais para drenagem; separado todos os materiais que serão utilizados na recomposição do permutador; recebido e substituído os cabos do ventilador que estavam danificados em campo; montado também a chapa defletora com grampos novos fabricados pela caldeiraria. Para amanhã está previsto a remoção de alguns resíduos que estão no interior do gerador no lugar de difícil acesso identificados com uso do boroscópio. Em seguida após o almoço está previsto a movimentação de carga do permutador para recomposição no gerador. Em reunião de alinhamento gerencial foi validado o cronograma com as etapas para final de semana, teremos apoio das equipes complementares para montagem eletromecânica e instrumentação. Previsão de finalização das atividades no dia 19/03. Equipamento segue indisponível._x000a_13/03 - Hoje conforme programado foi realizada a instalação das vedações novas no gerador; realizada a desmontagem da cobertura de andaime; recomposto o permutador em cima do gerador; iniciado a montagem dos parafusos de fixação das carcaças; substituído também os cabos danificados de dois ventiladores. Foi solicitado pelo sup. Daniel a desmobilização do guindaste de 100TON da Tatuapé. Previsto para amanhã apoio da equipe de movimentação de carga e da mecânica para recomposição das tampas laterais do permutador e continuidade da fixação dos parafusos da carcaça. Atividade prossegue dentro do cronograma sem desvios. _x000a_14/03 - Conforme programado tivemos apoio extraprogramado das equipes mecânica, andaime e mov. Carga para continuidade da recomposição do TG-C. Foi finalizado no período da manhã a fixação dos parafusos do permutador na base do gerador. A tarde foi montada a tampa lateral lado LOA do gerador contendo os quatro ventiladores, após a montagem da tampa foi finalizada fixação dos parafusos. Ao longo dia tivemos apoio da montagem de andaime para ajustar os acessos existentes para movimentação e travamento da tampa lateral do permutador até sua fixação final. Previsto para amanhã a recomposição dos cabos do ventiladores e teste funcional dos mesmos para validar o sentido de giro, também temos previsto a recomposição das linhas do sistema de pressurização e dos instrumentos que foram removidos para essa intervenção. Sup. Daniel/TM Carneiro seguem acompanhando as atividades._x000a_15/03 - Concluída a a ligação dos motores de exaustão do gerador, testado o sentido de giro e constatado que 03 estão invertido. A ligação foi corrigida pela elétrica porem ainda não testada devido o avançar do horário._x000a_Na montagem do permutador com o  gerador  faltam 06 parafusos, os executantes comentaram a dificuldade em colocar os mesmos devido acesso e falha na rosca. Fernando/ Daniel, bom dia, favor avaliarem essa questão e o impacto da falta destes.  Grato._x000a_Pela instrumentação foi concluída a ligação dos instrumentos de temperatura,  painel de minipurga e verificada a indicação na casota, OK._x000a_16/03 - Concluída a montagem dos parafusos faltantes no acoplamento do Permutador x Gerador, fixado os flexíveis dos motores para propiciar a montagem da tampa traseira na terça em 17/03. Amanha previsto também a peritagem._x000a_17/03 - Hoje foi concluída a peritagem do gerador e nenhuma anormalidade foi encontrada, relatorio ainda em elaboração, porem liberada para operar. Foi concluída a instalação das caixas de proteção dos ventiladores restando a tampa superior e para amanha segue pela manha o fechamento dos cabos do gerador, check list da ligação dos mesmos e fechamento/ vedação da caixa. _x000a_18/03 - Hoje foi concluída a montagem dos dutos da entrada de ar e concluida a ligação dos cabos do Gerador. Executado o check list final de intervenção e entregue para operação.Pela operação executado o checklist de partida, verificada a pressurização ok, no check list foi identificado que estavam alarmadas falhas de CCm dos motores auxiliares, acionada a Automação e verificada falha na DeviceNet. resetada e normalizada, removido o libra e  disponibilizado. As 18hs o TG foi colocado em operação com sucesso. Definido pela Coordenação de Grandes Maquinas colocar o TG na barra e deixar durante a noite em operação com 2Mega para acompanhamento_x000a_"/>
    <s v="sim"/>
    <s v="Corretiva"/>
    <s v="G60"/>
    <s v="Isolação do getrador"/>
    <s v="TGs"/>
    <x v="12"/>
    <s v="Gerador"/>
    <s v="Identificado baixa isolação nos enrrolamentos do gerador. Realizado drenagem da carcaça, sendo identificada muita água. Foi iniciado investigação para identificar causa da infiltração de água e secagem do interior do gerador."/>
    <d v="2020-03-01T00:00:00"/>
    <d v="2020-03-18T18:00:00"/>
    <d v="2020-02-04T17:00:00"/>
    <n v="426"/>
    <n v="606.99999999994179"/>
    <s v="NÃO"/>
    <x v="0"/>
    <s v="NÃO"/>
    <s v="4-Falha Elétrica"/>
    <s v="4.1-Curto Circuito"/>
    <x v="14"/>
    <x v="32"/>
    <s v="9-Sob Demanda"/>
    <s v="2-Reparo"/>
    <n v="1032.9999999999418"/>
  </r>
  <r>
    <n v="2020"/>
    <s v="Março"/>
    <s v="OM 2020482082 GE-513201C Analisar baixa isolação TE-5132610C (4a/b) - Multicabo termopar – PF: Lucas (PST Cotur):_x000a_Iniciada a verificação da verificação do TE-5132610D T-455 TEMP (4A/B-07) onde foi desmembrado o cabo em campo e identificado uma falha na isolação do cabo negativo o qual foi refeito com fita de alta fusão, testado e megado não sendo observado mais baixa isolação no cabo sendo removido o jumper. Amanhã daremos continuidade do Termopar 15._x000a_"/>
    <s v="NÃO"/>
    <s v="Corretiva planejada"/>
    <s v="TE-5132600G-AC"/>
    <s v="Multicabo"/>
    <s v="TGs"/>
    <x v="12"/>
    <s v="Controle e monitoramento"/>
    <s v="Identificação do ponto onde se encontra a baixa isolação"/>
    <d v="2020-03-03T07:00:00"/>
    <d v="2020-03-03T19:00:00"/>
    <d v="2020-02-04T17:00:00"/>
    <n v="12"/>
    <n v="661.99999999988358"/>
    <s v="NÃO"/>
    <x v="0"/>
    <s v="NÃO"/>
    <s v="4-Falha Elétrica"/>
    <s v="4.5-Falha de aterramento/falha de isolação"/>
    <x v="8"/>
    <x v="12"/>
    <s v="8-Manutenção Corretiva"/>
    <s v="2-Reparo"/>
    <n v="673.99999999988358"/>
  </r>
  <r>
    <n v="2020"/>
    <s v="Março"/>
    <s v="OM 2018271733 GE-513201C- TE-5132610Q-T-455 TEMP 15B (PST COTUR):_x000a_Dado continuidade na avaliação do Termopar 15, foi identificado uma falha no isolamento do cabo, o qual foi restabelecido com fita isolante. Realizado testes normalizando a indicação do instrumento e removido jumper."/>
    <s v="NÃO"/>
    <s v="Corretiva planejada"/>
    <s v="TE-5132600O-BC"/>
    <s v="Multicabo"/>
    <s v="TGs"/>
    <x v="12"/>
    <s v="Controle e monitoramento"/>
    <s v="Identificação do ponto onde se encontra a baixa isolação"/>
    <d v="2020-03-04T07:00:00"/>
    <d v="2020-03-04T19:00:00"/>
    <d v="2020-02-04T17:00:00"/>
    <n v="12"/>
    <n v="685.99999999988358"/>
    <s v="NÃO"/>
    <x v="0"/>
    <s v="NÃO"/>
    <s v="4-Falha Elétrica"/>
    <s v="4.5-Falha de aterramento/falha de isolação"/>
    <x v="8"/>
    <x v="12"/>
    <s v="8-Manutenção Corretiva"/>
    <s v="2-Reparo"/>
    <n v="697.99999999988358"/>
  </r>
  <r>
    <n v="2020"/>
    <s v="Março"/>
    <s v="OI 2022646056 - GE-513201A - Instrumento em falha PT-5132645A / 63GG20 – PF: Lucas_x000a_Equipe da preditiva através do portal de integridade, informou ao líder por volta das 14:20h sobre a falha no  PT-5132645A / 63GG20 que ocorreu no dia 03/03/2020 às 20:55 hs. Este instrumento faz parte do cálculo de performance da máquina. Solicitado apoio da automação que identificou que o fusível do instrumento estava queimado, sendo realizada a substituição do fusível vindo a queimar em seguida caracterizando algum curto no cabo ou instrumento. Com a necessidade de aplicação de libra na máquina e o avançar do horário foi conversado com o Flaviano e abortada a atuação na data de hoje._x000a_05/03 - Continuando na atuação no sensor do TG-A, hoje equipe substituiu o fusível de 100mA que queimou ontem por um de 500mA, em caráter de teste. Com este fusível maior, não houve a queima. Prosseguindo na análise, o instrumento foi verificado, sem encontrar anormalidades. Equipe identificou então uma possível baixa isolação no trecho de cabo entre os bornes de campo e bornes no painel. Em conversa com Sup. Thomaz e Ger. Gustavo, decidimos por remover momentaneamente o fusível maior até realizarmos avaliação dos demais instrumentos que chegam neste cartão. Caso não haja instrumentos críticos ao funcionamento da máquina, instalaremos o fusível de 500mA. A ideia é disponibilizar a máquina com este fusível maior enquanto aguardamos a disponibilidade do TG-C para uma atuação específica no cabo, onde provavelmente passaremos um novo cabo e avaliaremos o a condição do já existente. Ao que tudo indica, o problema pode ser umidade ou algum dano no cabo proveniente do projeto. Equipe seguiu fazendo esta análise no dia de hoje e amanhã prosseguiremos._x000a_"/>
    <s v="NÃO"/>
    <s v="Corretiva planejada"/>
    <s v="PT-5132645A"/>
    <s v="Multicabo"/>
    <s v="TGs"/>
    <x v="17"/>
    <s v="Controle e monitoramento"/>
    <s v="Conforme Observações"/>
    <d v="2020-03-05T09:00:00"/>
    <d v="2020-03-05T18:30:00"/>
    <d v="2020-02-28T19:00:00"/>
    <n v="9.5000000000582077"/>
    <n v="134.00000000005821"/>
    <s v="NÃO"/>
    <x v="0"/>
    <s v="NÃO"/>
    <s v="4-Falha Elétrica"/>
    <s v="4.5-Falha de aterramento/falha de isolação"/>
    <x v="8"/>
    <x v="12"/>
    <s v="4-Monitoramento Periódico da Condição"/>
    <s v="6-Verificação"/>
    <n v="143.50000000011642"/>
  </r>
  <r>
    <n v="2020"/>
    <s v="Março"/>
    <s v="OI 2022646056 - GE-513201A - Instrumento em falha PT-5132645A / 63GG20 – PF: Lucas_x000a_06/03 -  Hoje no primeiro horário foi informado pelo TM Danilo que as entradas do cartão I/O suportam até 1A, totalizando 10A para todas as entradas. Foi então autorizada a instalação do fusível de 0,5mA definitivamente no PT-645A, o que foi feito no período da manhã. No entanto, no período da tarde, este fusível também falhou. Foi avaliado então pelo Eng. Lucas a possibilidade de forçar este sinal, mesmo que ele faça parte de cálculos para operação do compressor do turbo-gerado. Avaliado pela Engenharia que em condição normal de operação, o sensor permanece praticamente o tempo todo estável em 95kPa, valor muito próximo à pressão atmosférica. Também foi emitida uma Consulta Técnica à Siemens para confirmar que é possível forçar o instrumento, mas até o final do dia ainda não tivemos a resposta. Foi então liberado o force do mesmo pelos Gerentes. Realizado pelo TM Danilo o force no CLP do PCS (controle da máquina) e no ESC (controle de gás combustível). Assim, a máquina passou a noite disponível._x000a__x000a_07/03 - Hoje pela manhã, verificamos que a Siemens respondeu a consulta técnica de ontem, informando que a lógica da máquina já prevê uma salvaguarda para a condição de falha do sensor (fora do range de 80 a 120 kPa): o valor de pressão atmosférica da UTGCA é utilizado no cálculo do estágio de combustível primário caso este instrumento falhe. Assim, o TG não fica indisponível com a falha deste instrumento. Eng. Lucas fez contato conosco logo pela manhã de hoje e decidimos por remover o force colocado ontem e confirmar se a máquina continua permissiva. TM Danilo realizou a remoção ainda pela manhã e confirmou a disponibilidade da mesma. Sendo assim, resta agora reprogramar atividade principal no multicabo conforme oportunidade de parada do mesmo, após a disponibilização do TG-C._x000a_"/>
    <s v="NÃO"/>
    <s v="Corretiva planejada"/>
    <s v="PT-5132645A"/>
    <s v="Multicabo"/>
    <s v="TGs"/>
    <x v="17"/>
    <s v="Controle e monitoramento"/>
    <s v="Conforme Observações"/>
    <d v="2020-03-06T07:00:00"/>
    <d v="2020-03-06T19:00:00"/>
    <d v="2020-03-05T18:30:00"/>
    <n v="12"/>
    <n v="12.499999999883585"/>
    <s v="NÃO"/>
    <x v="0"/>
    <s v="NÃO"/>
    <s v="4-Falha Elétrica"/>
    <s v="4.5-Falha de aterramento/falha de isolação"/>
    <x v="8"/>
    <x v="12"/>
    <s v="4-Monitoramento Periódico da Condição"/>
    <s v="6-Verificação"/>
    <n v="24.499999999883585"/>
  </r>
  <r>
    <n v="2020"/>
    <s v="Março"/>
    <s v="OI 2022618575 GE-513201A SD Deslocamento axial PT – PF: Lucas_x000a_[04/03] Conforme programado em avanço a análise de falha do descolamento da PT, foi realizada a inversão dos cabos entre o sensores VZE-5132609A/B e acompanhar o comportamento dos sensores e tentar identificar se é a falha do sensor ou do proximitor._x000a_[15/03] Durante a atividade de verificação dos sensores , foi observado que a máquina estava indisponível por alarme de falha de sensor. Em verificação foi constatado que o GAP  do 39PTA estava com valor de 0,8vdc, abaixo da faixa de trabalho. Desta forma foi definido pelo inibição total dos sensores disponibilizando a máquina. Obs. Pelo entendimento junto a Operação, a ARO já contemplaria esta ação,  uma vez que os sensores já estavam com sua atuação inibida.  Previsto para amanha a substituição do módulo de entrada/ cartão do Bently e em analise a substituição dos proximitor. Estas ações de substituição dos módulos do painel servirão de base para a definição final pela abertura ou não da máquina para reparo. Eng Lucas, bom dia.  Favor avaliar esta atuação dos sensores, Grato_x000a_16/03 - Hoje foi avaliado pelo Eng Lucas e a instrumentação e foi constatado que de fato a falha é no sensor, sendo necessária abertura da máquina para substituição dos mesmos. _x000a_"/>
    <s v="NÃO"/>
    <s v="Corretiva planejada"/>
    <s v="39PTA"/>
    <s v="Sensor de proximidade"/>
    <s v="TGs"/>
    <x v="17"/>
    <s v="Turbina de potência_x000a_Turbina de alta (HP)"/>
    <s v="Conforme Observações"/>
    <d v="2020-03-16T07:00:00"/>
    <d v="2020-03-16T13:00:00"/>
    <d v="2020-03-06T19:00:00"/>
    <n v="6"/>
    <n v="228"/>
    <s v="NÃO"/>
    <x v="0"/>
    <s v="NÃO"/>
    <s v="Em análise"/>
    <s v="Em análise"/>
    <x v="1"/>
    <x v="2"/>
    <s v="6-Interferência na Produção"/>
    <s v="6-Verificação"/>
    <n v="234"/>
  </r>
  <r>
    <n v="2020"/>
    <s v="Março"/>
    <s v="OI 2022748160 GE-513201D -  Análise de Falha SD 29/03 – PF: Lucas_x000a_Na noite de 29/03 devido a queda da Plataforma de Mexilhão, houve a necessidade de redução da vazão da UTGCA ocorrendo a saída do TG-D do PREMIX e consequentemente na passagem do PREMIX para Central ocorreu o SD do TG-D com o descarte conforme matriz de descarte, sendo realizado 2 tentativas de partida sem sucesso não acendendo nenhuma câmara. Com isso logo pela manhã foi realizada a primeira análise e foi identificado que o ocorreu o apagamento da chama da câmara 5 e 7 e . Foi mobilizado o apoio do Eng. Lucas para a análise onde foi realizada a drenagem dos manifoald da central, tocha, primária e secundária não identificando condensado. Porém quando aberto o dreno da tocha das câmaras inferiores foi drenado em torne de 500ml de condensado e realizada a limpeza das tochas das câmaras 5 e 7. Foram realizados os testes nas válvulas de dreno e encontrada somente a válvula de dreno da tocha com passagem, a qual foi substituída por outra válvula reparada que se encontrava no laboratório da instrumentação. Realizado teste do RIC e também não apresentou anormalidade. Realizada duas tentativas de partida do TG-D por volta as 18:12h e 18:55h sem sucesso  não acendendo a câmara 6, sendo realizada a limpeza da tocha e realizada a partida do TG-D com sucesso as 19:51h e colocado na barra._x000a_"/>
    <s v="sim"/>
    <s v="Corretiva"/>
    <s v="GG-GE-513201D"/>
    <s v="Câmaras de combustão"/>
    <s v="TGs"/>
    <x v="15"/>
    <s v="Sistema de combustível"/>
    <s v="Conforme Observações"/>
    <d v="2020-03-29T20:45:00"/>
    <d v="2020-03-30T19:50:00"/>
    <d v="2020-01-25T18:00:00"/>
    <n v="23.083333333313931"/>
    <n v="1538.7500000000582"/>
    <s v="SIM"/>
    <x v="1"/>
    <s v="NÃO"/>
    <s v="1-Falha Mecânica"/>
    <s v="1.6-Emperramento"/>
    <x v="2"/>
    <x v="0"/>
    <s v="6-Interferência na Produção"/>
    <s v="7-Serviço"/>
    <n v="1561.8333333333721"/>
  </r>
  <r>
    <n v="2020"/>
    <s v="Março"/>
    <s v="OI 2022753083 GE-513201C -  Análise de Falha SD 29/03 – PF: Lucas_x000a_Realizada avaliação inicial da queda do TG-C na sua passagem para o PREMIX, onde foi identificado pelo Eng. Lucas e TM Danilo que a válvula metering primária não atuou nem no teste da válvula na sequência de partida e vindo a cair na tentativa de passar para o PREMIX devido a não modulação desta válvula. Eng. Lucas informou que deve ser avaliado toda a malha desta válvula, verificação do drive, realizar o reset no controlador e teste de movimentação da válvula acompanhando a sua corrente, afim de identificar se é realmente a falha da válvula ou na malha/controlador. Para avançar na análise é preciso que seja parado o TG-C._x000a_"/>
    <s v="sim"/>
    <s v="Corretiva"/>
    <s v="MV-UC-TS-GE-513201C-01B"/>
    <s v="Válvula metering"/>
    <s v="TGs"/>
    <x v="12"/>
    <s v="Sistema de combustível"/>
    <s v="Neste momento, nada. Devido a necessidade operacional, o equipamento foi partido novamente para operação em Central."/>
    <d v="2020-03-29T23:46:00"/>
    <d v="2020-03-30T00:48:00"/>
    <d v="2020-03-18T18:00:00"/>
    <n v="1.03333333338378"/>
    <n v="269.76666666660458"/>
    <s v="SIM"/>
    <x v="1"/>
    <s v="NÃO"/>
    <s v="1-Falha Mecânica"/>
    <s v="1.6-Emperramento"/>
    <x v="2"/>
    <x v="1"/>
    <s v="6-Interferência na Produção"/>
    <s v="1-Substituição"/>
    <n v="270.79999999998836"/>
  </r>
  <r>
    <n v="2020"/>
    <s v="Março"/>
    <s v="OM 2022750811 GE-513201A -  Análise de Falha SD 30/03– PF: Lucas_x000a_Na tentativa de passagem do TG-A para o PREMIX hoje pela manhã, ocorreu o SD do TG-A por falha na válvula metering secundária, onde foi identificado pelo Eng. Lucas e TM Danilo que a válvula metering secundária não atuou nem no teste da válvula na sequência de partida e vindo a cair na tentativa de passar para o PREMIX devido a não modulação desta válvula. Foi tentado a realizar a partida do TG-A por duas vezes para operar em Central sem sucesso por falha no sistema de partida por Overspeed. O Eng Lucas avaliou que registrou uma rotação de 29.000 rpm que não é uma indicação normal. Como o HH estava voltado para o retorno do TG-D, foi acordado e atuarmos amanhã na avaliação do overspeed e na falha da válvula metering secundária. De momento foi reconhecida a falha de overspeed e o TG-A segue disponível_x000a_"/>
    <s v="sim"/>
    <s v="Corretiva"/>
    <s v="MV-UC-TS-GE-513201A-01C"/>
    <s v="Válvula metering"/>
    <s v="TGs"/>
    <x v="17"/>
    <s v="Sistema de combustível"/>
    <s v="Foi avaliado toda a malha do sensor 99PT4, inclusive com eração de freuquencia para o modulo, estando OK. Suspeita do próprio sensor."/>
    <d v="2020-03-30T10:45:00"/>
    <d v="2020-03-30T19:00:00"/>
    <d v="2020-03-16T13:00:00"/>
    <n v="8.25"/>
    <n v="333.75"/>
    <s v="SIM"/>
    <x v="1"/>
    <s v="NÃO"/>
    <s v="1-Falha Mecânica"/>
    <s v="1.6-Emperramento"/>
    <x v="2"/>
    <x v="1"/>
    <s v="6-Interferência na Produção"/>
    <s v="6-Verificação"/>
    <n v="342"/>
  </r>
  <r>
    <n v="2020"/>
    <s v="Março"/>
    <s v="OM 2022750811 GE-513201A -  Análise de Falha SD 30/03– PF: Lucas_x000a_Na tentativa de passagem do TG-A para o PREMIX hoje pela manhã, ocorreu o SD do TG-A por falha na válvula metering secundária, onde foi identificado pelo Eng. Lucas e TM Danilo que a válvula metering secundária não atuou nem no teste da válvula na sequência de partida e vindo a cair na tentativa de passar para o PREMIX devido a não modulação desta válvula. Foi tentado a realizar a partida do TG-A por duas vezes para operar em Central sem sucesso por falha no sistema de partida por Overspeed. O Eng Lucas avaliou que registrou uma rotação de 29.000 rpm que não é uma indicação normal. Como o HH estava voltado para o retorno do TG-D, foi acordado e atuarmos amanhã na avaliação do overspeed e na falha da válvula metering secundária. De momento foi reconhecida a falha de overspeed e o TG-A segue disponível_x000a_"/>
    <s v="NÃO"/>
    <s v="Corretiva"/>
    <s v="MV-UC-TS-GE-513201A-01C"/>
    <s v="Válvula metering"/>
    <s v="TGs"/>
    <x v="17"/>
    <s v="Sistema de combustível"/>
    <s v="Realizado reset do controlador das válvulas, e a metering secundária voltou a movimentar. Realizado stroke test, estando OK. Porém é a segunda falha dessa mesma válvula, sendo indicada a sua substituição."/>
    <d v="2020-03-31T08:00:00"/>
    <d v="2020-03-31T19:00:00"/>
    <d v="2020-03-30T19:00:00"/>
    <n v="10.999999999883585"/>
    <n v="13.000000000116415"/>
    <s v="NÃO"/>
    <x v="0"/>
    <s v="NÃO"/>
    <s v="1-Falha Mecânica"/>
    <s v="1.6-Emperramento"/>
    <x v="2"/>
    <x v="1"/>
    <s v="6-Interferência na Produção"/>
    <s v="6-Verificação"/>
    <n v="24"/>
  </r>
  <r>
    <n v="2020"/>
    <s v="Março"/>
    <s v="OM 2022353721 - C-123101D Eliminar Vibração elevada X _x000a_Serviços de inspeção no mancais e eixos do Vorecon realizados entre  03/03 e 25/03. Verificada a necessidade refazer o alinhamento. Não foi encontrado problemas de desgaste ou degração no Vorecon que justificasse a suspeita de desbalanceamento. Após correção de alinhamento e partida da máquina, constatado que os níveis de vibração continuavam nos mesmo patamares de antes da intervenção, mas se mantiveram estáveis e também foi observada uma redução da temperatura do mancal durante operação assistida. A rotação foi mantida com batente de 11.000 rpm, de forma a limitar também a vibração da máquina._x000a_"/>
    <s v="NÃO"/>
    <s v="Intervenção por condição"/>
    <s v="Vorecon"/>
    <s v="VV-C-123101D"/>
    <s v="Vendas"/>
    <x v="5"/>
    <s v="Transmissão de força"/>
    <s v="Inspeção e Correção de Alinhamento"/>
    <d v="2020-03-03T08:00:00"/>
    <d v="2020-03-24T18:15:00"/>
    <d v="2019-12-28T18:00:00"/>
    <n v="514.24999999988358"/>
    <n v="1574.0000000000582"/>
    <s v="SIM"/>
    <x v="0"/>
    <s v="NÃO"/>
    <s v="1-Falha Mecânica"/>
    <s v="1.3-Folga/Alinhamento"/>
    <x v="1"/>
    <x v="2"/>
    <s v="5-Monitoramento Contínuo da Condição"/>
    <s v="2-Reparo"/>
    <n v="2088.2499999999418"/>
  </r>
  <r>
    <n v="2020"/>
    <s v="Março"/>
    <s v="OM 2020989021 – C-123101D - XV-1231214 Falha de posição _x000a_Em atendimento ao RTA 2019-002906-A foi removido atuador, testado em bancada em conjunto com o ENg. Mure e o atuador se encontra em perfeitas condições. Realizado o amaciamento da válvula pela caldeiraria que também não estava pesada. Amanhã daremos prosseguimento na montagem do atuador em campo._x000a_03/03 - Realizada a instalação do atuador em campo e realizada as conexões eletropneumáticas, realizados testes de funcionamento da válvula com sucesso sem apresentar qualquer tipo de agarramento na válvula._x000a_"/>
    <s v="NÃO"/>
    <s v="Corretiva planejada"/>
    <s v="Válvula XV"/>
    <s v="XV-1231214"/>
    <s v="Vendas"/>
    <x v="5"/>
    <s v="Miscelânea"/>
    <s v="Inspeção e teste de atuador da XV"/>
    <d v="2020-03-03T08:00:00"/>
    <d v="2020-03-03T16:00:00"/>
    <d v="2019-12-28T18:00:00"/>
    <n v="7.9999999998835847"/>
    <n v="1574.0000000000582"/>
    <s v="SIM"/>
    <x v="0"/>
    <s v="NÃO"/>
    <s v="1-Falha Mecânica"/>
    <s v="1.6-Emperramento"/>
    <x v="1"/>
    <x v="21"/>
    <s v="4-Monitoramento Periódico da Condição"/>
    <s v="6-Verificação"/>
    <n v="1581.9999999999418"/>
  </r>
  <r>
    <n v="2020"/>
    <s v="Março"/>
    <s v="OM 2022509560 - TE-214_C-123101C Corrigir falha _x000a_Realizado com sucesso a troca da barreira do TE-214 do venda C, bem como o reset no Bently, deixando a máquina permissiva para partir. Durante a tarefa, mais dois sensores foram identificados com a barreira queimada, TE-220 e TE-223. As mesmas também foram substituídas nesta oportunidade. "/>
    <s v="NÃO"/>
    <s v="Corretiva planejada"/>
    <s v="Barreira Intrínseca"/>
    <s v="TE-1231214"/>
    <s v="Vendas"/>
    <x v="23"/>
    <s v="Controle e monitoramento"/>
    <s v="Substituição de barreira Intrínseca"/>
    <d v="2020-03-05T08:00:00"/>
    <d v="2020-03-05T15:00:00"/>
    <d v="2019-12-12T15:00:00"/>
    <n v="6.9999999999417923"/>
    <n v="2009.0000000000582"/>
    <s v="SIM"/>
    <x v="0"/>
    <s v="NÃO"/>
    <s v="3-Falha na Instrumentação"/>
    <s v="3.2 - Sem sinal/indicação/alarme"/>
    <x v="8"/>
    <x v="19"/>
    <s v="5-Monitoramento Contínuo da Condição"/>
    <s v="1-Substituição"/>
    <n v="2016"/>
  </r>
  <r>
    <n v="2020"/>
    <s v="Março"/>
    <s v="OM 2022462050 - VE-C-123101E-B Substituir Correia_x000a_Conforme programado foi realizada pela mecânica a substituição da correia deste ventilador, corrigido a tensão, deflexão e feito alinhamento das polias. Equipamento testado e liberado._x000a_"/>
    <s v="NÃO"/>
    <s v="Intervenção por condição"/>
    <s v="Correia"/>
    <s v="VE-C-123101E-B"/>
    <s v="Vendas"/>
    <x v="14"/>
    <s v="Ventilador"/>
    <s v="Substituição de correia"/>
    <d v="2020-03-11T08:00:00"/>
    <d v="2020-03-11T17:00:00"/>
    <d v="2020-02-28T16:00:00"/>
    <n v="9"/>
    <n v="280.00000000011642"/>
    <s v="SIM"/>
    <x v="0"/>
    <s v="NÃO"/>
    <s v="1-Falha Mecânica"/>
    <s v="1.3-Folga/Alinhamento"/>
    <x v="2"/>
    <x v="1"/>
    <s v="4-Monitoramento Periódico da Condição"/>
    <s v="1-Substituição"/>
    <n v="289.00000000011642"/>
  </r>
  <r>
    <n v="2020"/>
    <s v="Março"/>
    <s v="OI 2022736705 C-123101A Subst. barreira intrínseca TE-22_x000a_Hoje foi solicitado autorização ao GAT para emissão de PT imediata para restabelecimento do compressor de venda A que acabou ficando indisponível devido a falha na barreira do TE-22. Atividade foi liberada, em seguida foi emitida a PT para substituição da barreira em campo. TM Menezes realizou a troca por barreira sobressalente disponível no laboratório da instrumentação, após a troca a indicação normal na tela dos periféricos do vorecon deixando a máquina disponível. Atividade iniciada as 17h00 finalizada as 17h30. Equipamento liberado._x000a_"/>
    <s v="sim"/>
    <s v="Corretiva planejada"/>
    <s v="Barreira Intrínseca"/>
    <s v="TE-123122"/>
    <s v="Vendas"/>
    <x v="10"/>
    <s v="Controle e monitoramento"/>
    <s v="Substituição de barreira Intrínseca"/>
    <d v="2020-03-26T17:00:00"/>
    <d v="2020-03-26T17:30:00"/>
    <d v="2019-11-27T16:00:00"/>
    <n v="0.49999999988358468"/>
    <n v="2881.0000000001164"/>
    <s v="SIM"/>
    <x v="0"/>
    <s v="NÃO"/>
    <s v="3-Falha na Instrumentação"/>
    <s v="3.2 - Sem sinal/indicação/alarme"/>
    <x v="8"/>
    <x v="19"/>
    <s v="5-Monitoramento Contínuo da Condição"/>
    <s v="1-Substituição"/>
    <n v="2881.5"/>
  </r>
  <r>
    <n v="2020"/>
    <s v="Março"/>
    <s v="OM 2022459704 PN-C-123102B: Reaperto de bornes RTA+JB´s – PF: Boito_x000a_Atividade não liberada pela operação devido atividade de raqueteamento do compressor. Previsão de execução amanhã 03/03._x000a_03/03 - Em atendimento ao RTA, foi realizado o reaperto dos bornes do painel do compressor sendo encontrado alguns bornes folgados. Previsto para amanhã o reaperto nas JB's_x000a_04/03 - Conforme programado foi realizado o reaperto das JB's do compressor."/>
    <s v="NÃO"/>
    <s v="Preventiva"/>
    <m/>
    <m/>
    <s v="Propano"/>
    <x v="30"/>
    <m/>
    <s v="Reaperto dos bornes do painel"/>
    <d v="2020-03-02T08:00:00"/>
    <d v="2020-03-04T17:00:00"/>
    <d v="2020-02-17T17:30:00"/>
    <n v="57"/>
    <n v="326.50000000011642"/>
    <s v="SIM"/>
    <x v="0"/>
    <s v="NÃO"/>
    <m/>
    <m/>
    <x v="3"/>
    <x v="4"/>
    <m/>
    <s v="4-Ajuste"/>
    <n v="383.50000000011642"/>
  </r>
  <r>
    <n v="2020"/>
    <s v="Março"/>
    <s v="OE 2022430811 - C-123102B validar/Criar lógica conforme estudo – PF: Boito_x000a_Conforme acordado na D-1 de 28/02, foi realizada a implementação da lógica de votação de degradação da votação em caso de falha de instrumentos (PIT-1231521, PIT-1231507, PDIT-1231504, PIT-1231528, PIT-1231512 e PDIT-1231510.em atendimento ao SGM SGM-2018-0026."/>
    <s v="NÃO"/>
    <s v="Corretiva planejada"/>
    <s v="Lógica"/>
    <s v="Lógica"/>
    <s v="Propano"/>
    <x v="30"/>
    <s v="Controle e monitoramento"/>
    <s v="Implantada lógica de votação conforme SGM-2018-0026"/>
    <d v="2020-03-04T17:01:00"/>
    <d v="2020-03-04T19:00:00"/>
    <d v="2020-03-04T17:00:00"/>
    <n v="1.9833333333372138"/>
    <n v="1.6666666546370834E-2"/>
    <s v="SIM"/>
    <x v="0"/>
    <s v="NÃO"/>
    <s v="3-Falha na Instrumentação"/>
    <s v="3.1-Falha de Controle"/>
    <x v="9"/>
    <x v="21"/>
    <s v="8-Manutenção Corretiva"/>
    <s v="3-Modificação"/>
    <n v="1.9999999998835847"/>
  </r>
  <r>
    <n v="2020"/>
    <s v="Março"/>
    <s v="OM 2022616381 C-123102B REVISAO NOS PERIFÉRICOS – PF: Boito_x000a_De acordo com o delineamento realizado para maior confiabilidade do compressor em seu retorno, foi realizada a limpeza dos filtros Y das bombas do 1º e 2º estagio e montagem de andaime de acesso as SDV's para a substituição das reguladoras de ar de plástico pelas de aço._x000a_05/03 - Hoje foi realizada a troca de 5 reguladoras de ar das SDVs do propano B, pelo modelo novo, mais robusto. Atividade concluída. Agora serão adquiridas novas reguladoras pois o estoque zerou após a intervenção de hoje._x000a_12/03 - Dado prosseguimento na correção da falha da entrada analógica do PLC. Durante os testes em campo houve falha na CPU primária que desqualificou a redundância do PLC, com isso, realizamos a inversão de cartões e troca de I/O por outro sobressalente para tentar solucionar a inversão dos canais, não houve sucesso em primeiro momento. No entanto, no período da tarde após a equipe de retornar para campo para mais testes a falha da inversão tinha normalizado, retornando as condições normais de indicação do TIT-513 e do LIT-512. Superada essa questão da inversão do canal de entrada analógica foram verificadas mais algumas falhas na XV-501B, PIT-514/515. Solicitamos apoio da equipe da MYCOM que estava na unidade para atuar nesses instrumentos. Foi normalizada a falha em todos eles em campo e liberada a máquina para etapa de partida por volta das 19h15. Nessa etapa de preparação para houve falha nas duas bombas do 2 estágio, foi acionada a CCT que normalizou a falha. Equipamento liberado sem nenhuma pendência, segue em curva de aquecimento do óleo. _x000a_Obs.: Equipe da MYCOM foi mobilizada as 17h e desmobilizada as 19h15; Equipe de automação Squinca, Sugahara e Rodolfo atuaram até as 19h30._x000a_13/03 - Hoje após abastecimento do óleo no V-02 compressor propano B da fase I pela lubrificação foi constatado incoerência na indicação de nível, assim que era abastecido com mais óleo o nível do LIT-512 variava para menos. Foi reemitida a PT que utilizamos ontem para verificar novamente este LIT. Em campo a equipe da instrumentação realizou ajuste no range do instrumento que havia sido alterada anteriormente devido a divergência com o LG por conta da falha do cartão do PLC. O range foi corrigido normalizando a indicação. Equipamento liberado para operação._x000a_14/03 - Hoje os TMs de instrumentação verificaram pelo PI que novamente os TIT-513 e LIT-512 retornaram a ter um comportamento anormal, dá uma impressão de simultaneidade na indicação do nível do LIT-512 em função pequenos picos de temperatura do TIT-513. Vamos solicitar abertura de nota/OM pelo GPI especifica para tratar essa falha de automação aproveitando que compressor está parado por conta do rodízio. A princípio pode ser somente coincidência mas é interessante realizarmos novo teste de malha em campo para tirar essa suspeita."/>
    <s v="NÃO"/>
    <s v="Preventiva"/>
    <m/>
    <m/>
    <s v="Propano"/>
    <x v="30"/>
    <s v="Sistema de lubrificação"/>
    <s v="Substituição das reguladoras de ar das SDVs"/>
    <d v="2020-03-05T08:00:00"/>
    <d v="2020-03-05T16:16:00"/>
    <d v="2020-03-04T19:00:00"/>
    <n v="8.2666666665463708"/>
    <n v="13.000000000116415"/>
    <s v="SIM"/>
    <x v="0"/>
    <s v="NÃO"/>
    <m/>
    <m/>
    <x v="3"/>
    <x v="4"/>
    <m/>
    <s v="1-Substituição"/>
    <n v="21.266666666662786"/>
  </r>
  <r>
    <n v="2020"/>
    <s v="Março"/>
    <s v="INFORMATIVO: C-123102C- SD Pressão baixa 1º Estágio – PF: Boito : Hoje por volta das 14h14 fomos informados pela OP da SD no compressor de propano C da fase I devido a pressão baixa no header de óleo no header do 1º estágio. Essa falha ocorreu durante diagnostico mensal realizado pela equipe da MYCOM. Foi realizado a inversão da bomba em modo automático através da IHM pela equipe da MI, em seguida o compressor veio a cair, entendemos que este é procedimento normal para troca de bombas com a máquina em operação, essa queda não deveria ter ocorrido. A máquina foi colocada em operação logo em seguida por volta das 14h30 pela OP sem anormalidades, será aberto nota fluxo normal para avaliar a lógica das bombas. Foi gerado árvore de falha pelo Eng. Boito para subsidiar este estudo"/>
    <s v="sim"/>
    <s v="Corretiva"/>
    <s v="B-C-123102C-03B"/>
    <s v="Válvula da descarga"/>
    <s v="Propano"/>
    <x v="9"/>
    <s v="Sistema de lubrificação"/>
    <s v="Realizada repartida do compressor"/>
    <d v="2020-03-10T14:14:00"/>
    <d v="2020-03-10T14:28:00"/>
    <d v="2020-01-29T18:31:00"/>
    <n v="0.2333333333954215"/>
    <n v="979.71666666667443"/>
    <s v="SIM"/>
    <x v="1"/>
    <s v="NÃO"/>
    <s v="5-Falha Externa"/>
    <s v="5.1-Obstrução/Bloqueio/Entupimento"/>
    <x v="14"/>
    <x v="32"/>
    <s v="6-Interferência na Produção"/>
    <s v="4-Ajuste"/>
    <n v="979.95000000006985"/>
  </r>
  <r>
    <n v="2020"/>
    <s v="Março"/>
    <s v="OM 2022616381 C-123102B REVISAO NOS PERIFÉRICOS – PF: Boito_x000a_De acordo com o delineamento realizado para maior confiabilidade do compressor em seu retorno, foi realizada a limpeza dos filtros Y das bombas do 1º e 2º estagio e montagem de andaime de acesso as SDV's para a substituição das reguladoras de ar de plástico pelas de aço._x000a_05/03 - Hoje foi realizada a troca de 5 reguladoras de ar das SDVs do propano B, pelo modelo novo, mais robusto. Atividade concluída. Agora serão adquiridas novas reguladoras pois o estoque zerou após a intervenção de hoje._x000a_12/03 - Dado prosseguimento na correção da falha da entrada analógica do PLC. Durante os testes em campo houve falha na CPU primária que desqualificou a redundância do PLC, com isso, realizamos a inversão de cartões e troca de I/O por outro sobressalente para tentar solucionar a inversão dos canais, não houve sucesso em primeiro momento. No entanto, no período da tarde após a equipe de retornar para campo para mais testes a falha da inversão tinha normalizado, retornando as condições normais de indicação do TIT-513 e do LIT-512. Superada essa questão da inversão do canal de entrada analógica foram verificadas mais algumas falhas na XV-501B, PIT-514/515. Solicitamos apoio da equipe da MYCOM que estava na unidade para atuar nesses instrumentos. Foi normalizada a falha em todos eles em campo e liberada a máquina para etapa de partida por volta das 19h15. Nessa etapa de preparação para houve falha nas duas bombas do 2 estágio, foi acionada a CCT que normalizou a falha. Equipamento liberado sem nenhuma pendência, segue em curva de aquecimento do óleo. _x000a_Obs.: Equipe da MYCOM foi mobilizada as 17h e desmobilizada as 19h15; Equipe de automação Squinca, Sugahara e Rodolfo atuaram até as 19h30._x000a_13/03 - Hoje após abastecimento do óleo no V-02 compressor propano B da fase I pela lubrificação foi constatado incoerência na indicação de nível, assim que era abastecido com mais óleo o nível do LIT-512 variava para menos. Foi reemitida a PT que utilizamos ontem para verificar novamente este LIT. Em campo a equipe da instrumentação realizou ajuste no range do instrumento que havia sido alterada anteriormente devido a divergência com o LG por conta da falha do cartão do PLC. O range foi corrigido normalizando a indicação. Equipamento liberado para operação._x000a_14/03 - Hoje os TMs de instrumentação verificaram pelo PI que novamente os TIT-513 e LIT-512 retornaram a ter um comportamento anormal, dá uma impressão de simultaneidade na indicação do nível do LIT-512 em função pequenos picos de temperatura do TIT-513. Vamos solicitar abertura de nota/OM pelo GPI especifica para tratar essa falha de automação aproveitando que compressor está parado por conta do rodízio. A princípio pode ser somente coincidência mas é interessante realizarmos novo teste de malha em campo para tirar essa suspeita."/>
    <s v="NÃO"/>
    <s v="Corretiva planejada"/>
    <s v="PLC"/>
    <s v="Configuração I/O"/>
    <s v="Propano"/>
    <x v="30"/>
    <s v="Controle e monitoramento"/>
    <s v="Realizado reset do PLC"/>
    <d v="2020-03-11T08:00:00"/>
    <d v="2020-03-14T12:00:00"/>
    <d v="2020-03-05T16:16:00"/>
    <n v="75.999999999941792"/>
    <n v="135.73333333345363"/>
    <s v="SIM"/>
    <x v="0"/>
    <s v="NÃO"/>
    <s v="3-Falha na Instrumentação"/>
    <s v="3.1-Falha de Controle"/>
    <x v="12"/>
    <x v="2"/>
    <s v="9-Sob Demanda"/>
    <s v="4-Ajuste"/>
    <n v="211.73333333339542"/>
  </r>
  <r>
    <n v="2020"/>
    <s v="Março"/>
    <s v="OE 2022616381 C-123102B - Falha LIT´s-510/512 – PF: Boito (PST COTUR): _x000a_Hoje conforme combinado tivemos atuação extraprogramada da manutenção nos dois LIT´s do compressor de propano B que estava apresentando falha. Foi realizada a montagem de patamar de acesso para no LIT do vaso do 1º estágio (LIT-510). Verificamos no LIT-510 ao abrir a tampa do instrumento que cabo de alimentação estava encostando na parede da carcaça interna causando baixa isolação no instrumento, o cabo foi reposicionado e reapertado na posição adequada normalizando a indicação do instrumento, a indicação normalizou em 47%. Para o caso do LIT-512, que estava com indicação travada em 17%, foram realizados uma série de testes em campo no instrumento, sem anormalidades, porém nos testes de malha verificamos uma anormalidade incomum, o cabo do sensor a princípio deu impressão de estar invertido fisicamente com TIT-513. No entanto, após testes verificamos que há realmente uma inversão na entrada analógica do TIT-513 e do LIT-512, tudo indica que essa falha é interna no PLC. Pela avaliação da automação houve deslocamento da entrada na lógica do canal 0 para o canal 1 do rack 3 slot 1, para corrigir esse desvio provisoriamente e disponibilizar a máquina foi realizado ajuste no canal interno, feito isso, a indicação na tela normalizou em 48%. Amanhã vamos retornar nessa demanda para tentar entender esse tipo de falha incomum considerando que não houve nenhuma alteração nessa lógica nos últimos tempos, a suspeita é de ser realmente uma falha de projeto/montagem. Mas vamos avaliar melhor amanhã com apoio da equipe de engenharia. Máquina foi entregue para check list da operação no turno da noite. Obs.: Foi reposto pela lubrificação 1800 litros de óleo no vaso 02, amanhã será realizado completação caso seja necessário."/>
    <s v="NÃO"/>
    <s v="Corretiva planejada"/>
    <s v="LIT-510 e LIT-512"/>
    <s v="cabo de alimentação"/>
    <s v="Propano"/>
    <x v="30"/>
    <s v="Sistema de lubrificação"/>
    <s v="Reposicionado o cabo que estava causando baixa isolação."/>
    <d v="2020-03-11T09:00:00"/>
    <d v="2020-03-12T19:30:00"/>
    <d v="2020-03-05T16:16:00"/>
    <n v="34.5"/>
    <n v="136.73333333339542"/>
    <s v="SIM"/>
    <x v="0"/>
    <s v="NÃO"/>
    <s v="4-Falha Elétrica"/>
    <s v="4.5-Falha de aterramento/falha de isolação"/>
    <x v="2"/>
    <x v="0"/>
    <s v="9-Sob Demanda"/>
    <s v="4-Ajuste"/>
    <n v="171.23333333339542"/>
  </r>
  <r>
    <n v="2020"/>
    <s v="Março"/>
    <s v="OM 2022632433 - Verificar vibração elevada do M-P-C-3123102B-01A e M-P-C-3123102B-01B – PF: Boito_x000a_Hoje fomos acionados pela operação para avaliação do desarme do  M-P-C-3123102B-01B do compressor B em operação. Autorizada OI para avaliação, montado andaime e verificado que a vibração elevada do Ventilador A estaria derrubando o Ventilador B. Solicitado apoio da Instrumentação, porem antes de iniciar a avaliação ocorreu o desarme do PN-123004 ocasionando a parada do C-3123102B. Colocado o C-3123102A em operação."/>
    <s v="NÃO"/>
    <s v="Corretiva"/>
    <s v="M-P-C-3123102B-01B"/>
    <s v="Mancais"/>
    <s v="Propano"/>
    <x v="2"/>
    <s v="Sistema de lubrificação"/>
    <s v="Substituídos os rolamentos do mancal e do motor."/>
    <d v="2020-03-16T18:01:00"/>
    <d v="2020-03-24T08:53:00"/>
    <d v="2019-12-27T18:00:00"/>
    <n v="182.8666666665813"/>
    <n v="1920.016666666721"/>
    <s v="NÃO"/>
    <x v="0"/>
    <s v="NÃO"/>
    <s v="2-Falha de Material"/>
    <s v="2.3-Erosão"/>
    <x v="2"/>
    <x v="1"/>
    <s v="6-Interferência na Produção"/>
    <s v="1-Substituição"/>
    <n v="2102.8833333333023"/>
  </r>
  <r>
    <n v="2020"/>
    <s v="Março"/>
    <s v="OM 2022748840 C-123102C - Limpeza filtro Y do 1 e 2 estágio – PF: Boito_x000a_Com o SD do compressor pelo descarte do TG-D, foi tentado a colocar-lo em operação em seguida sem sucesso por atuação do PDIT-1231510C por baixa pressão. Com isso foi definido a mobilização imediata da caldeiraria para realizar a limpeza dos filtros Y das bombas do 2º STG 03A/B e por oportunidade já foram realizada a limpeza do filtro Y das bombas do 1ºSTG. Foi realizada a partida do compressor por volta das 18:04h vindo a cair por voltas das 18:15h por baixa pressão no PDIT-510C. Após discussão entre Engenharia MI, Gerência MI e OP, UOTOP e Líder, chegou a conclusão de tentar uma nova partida fazendo o ajuste da pressão das bombas no momento da partida do compressor. Foram realizados os ajuste das bombas 1ºSTG ficando em torno de 185 e 195Kpa no máximo da regulagem da PCV da bomba e do 2ºSTG com 700Kpa sendo que a bomba 03A ficou no limite máximo da regulagem da PCV e a bomba 03B ficou com 700Kpa ainda permitindo mais um ajuste em sua PVC._x000a_"/>
    <s v="sim"/>
    <s v="Corretiva"/>
    <s v="PSLL-1231510"/>
    <s v="Ajustes bombas"/>
    <s v="Propano"/>
    <x v="9"/>
    <s v="Sistema de lubrificação"/>
    <s v="Limpeza de filtros Y de bombas do 2° estágio de lubrificação do compressor e ajuste de pressão de recirculação"/>
    <d v="2020-03-30T15:40:00"/>
    <d v="2020-03-30T21:00:00"/>
    <d v="2020-03-10T14:28:00"/>
    <n v="5.3333333332557231"/>
    <n v="481.20000000006985"/>
    <s v="SIM"/>
    <x v="1"/>
    <s v="NÃO"/>
    <s v="5-Falha Externa"/>
    <s v="5.1-Obstrução/Bloqueio/Entupimento"/>
    <x v="2"/>
    <x v="1"/>
    <s v="9-Sob Demanda"/>
    <s v="4-Ajuste"/>
    <n v="486.53333333332557"/>
  </r>
  <r>
    <n v="2020"/>
    <s v="Março"/>
    <s v="OE 2022688951 C-UC-513401E Corrigir TRIP temperatura – PF: Boito_x000a_Hoje conforme combinado com tivemos atividade extraprogramada para instrumentação verificar o sensor de temperatura que poderia estar causando TRIP do compressor. Em campo foi verificado o sensor mas não foi encontrado anormalidades, tanto nas conexões elétricas quanto na medição da termoresistência. Foi solicitado apoio de mecânica para avaliação, TM Sérgio pelo comportamento da falha recomendou a troca da válvula termostática, foi emitida a reserva 93593678-9 para uma unidade do NM 10.209.758 Kit da válvula termostática. Feito a troca em campo, e partida assistida. No entanto, o compressor veio novamente a desarmar por temperatura, a suspeita é de algum tipo de obstrução nas linhas. Foi acordado com COTUR de darmos continuidade nessa atividade na segunda-feira com mais recursos, considerando o foco na equipe de mecânica no alinhamento do compressor de venda D._x000a_16/03 - Após a substituição da termostática no fim de semana sem sucesso, foi decidido substituir o filtro de óleo e a válvula de retenção.  Após a conclusão no dia de hoje, o compressor foi colocado em operação e segue em funcionamento normal até o fechamento deste relatório, necessário avaliar amanha._x000a_17/03 - Avaliado em campo e o compressor segue operando normalmente sem anormalidades."/>
    <s v="sim"/>
    <s v="Corretiva"/>
    <s v="C-513401E"/>
    <s v="Válvula de retenção"/>
    <s v="Ar comprimido"/>
    <x v="40"/>
    <s v="Sistema de lubrificação"/>
    <s v="Substituído o filtro e válvula de retenção."/>
    <d v="2020-03-14T07:00:00"/>
    <d v="2020-03-16T09:00:00"/>
    <d v="2020-02-24T08:00:00"/>
    <n v="50.000000000058208"/>
    <n v="454.99999999988358"/>
    <s v="SIM"/>
    <x v="1"/>
    <s v="NÃO"/>
    <s v="5-Falha Externa"/>
    <s v="5.1-Obstrução/Bloqueio/Entupimento"/>
    <x v="12"/>
    <x v="2"/>
    <s v="6-Interferência na Produção"/>
    <s v="1-Substituição"/>
    <n v="504.99999999994179"/>
  </r>
  <r>
    <n v="2020"/>
    <s v="Março"/>
    <s v="OI 2022631954 B-2123701B Trips recorrentes da bomba – PF: Boito (PST COTUR)_x000a_Após quedas recorrentes da bomba de forma intermitente, foi avaliado pela automação que está recebendo um sinal de campo de desliga da bomba. Foram realizadas verificações na gaveta da bomba não  sendo encontrada anormalidades, quando realizado o teste de acionamento da botoeira de emergência em campo assim que acionada a mesma não deu mais permissível de partida ao ser desativada. Foi emitida a PT no final da tarde porém devido a forte chuva não foi possível atuarmos na botoeira. Acordado com Cotur para atuarmos amanhã no primeiro horário._x000a_03/03 - Realizada a substituição do contato da botoeira de emergência e de comando de liga/desliga habilitando a bomba para partida. Ficou pendente a operação colocar a bomba para operar."/>
    <s v="NÃO"/>
    <s v="Corretiva planejada"/>
    <s v="Botoeira de emergência."/>
    <s v="Contato da botoeira"/>
    <s v="Bombas"/>
    <x v="96"/>
    <s v="Painel elétrico"/>
    <s v="Substituição do contato da botoeira de emergência e de comando de liga/desliga."/>
    <d v="2020-03-03T08:00:00"/>
    <d v="2020-03-03T11:00:00"/>
    <d v="2018-01-01T00:00:00"/>
    <n v="3"/>
    <n v="19016.000000000058"/>
    <m/>
    <x v="1"/>
    <s v="NÃO"/>
    <s v="NÃO"/>
    <m/>
    <x v="3"/>
    <x v="4"/>
    <m/>
    <m/>
    <n v="19019.000000000058"/>
  </r>
  <r>
    <n v="2020"/>
    <s v="Março"/>
    <s v="OM 2022662243 B-513201A - Verificar Falha Partida – PF: Boito (PFCEO+PST COTUR):_x000a_Conforme programado tivemos intervenção corretiva pela CCT na gaveta da bomba de óleo térmico 01A. Houve bastante atraso nessa liberação devido a falha do GPI que vinculou dois ventiladores em única bomba. Superada essa etapa de emissão de nova PT vermelha, após o almoço, foi tentado comunicação com relé E3 pela automação sem sucesso. A equipe da CCT optou por retirar uma gaveta completa reserva para fazer um teste, porém havia a necessidade de endereçar o rele. Devido ao tardar do horário e a necessidade de apoio de automação para essa demanda a atividade ficou para amanhã._x000a_12/03 - Dado prosseguimento na intervenção corretiva. Foi realizada a configuração do relé E3, e feito teste de partida da bomba sem sucesso, a desarmou novamente após 5 segundos por sobrecorrente. Foi solicitado apoio de mecânica para avaliação em campo, foi constatado que ventilador estava travado, foi realizado o destravamento do mesmo com uso de ferramentas manuais. Feito isso, foi realizada a partida com sucesso. o equipamento operou por volta de 10 min, sem vibração ou ruído no ventilador. Equipamento testado e liberado para operação. Quitada a demanda no PFCEO e na PST do COTUR."/>
    <s v="NÃO"/>
    <s v="Corretiva"/>
    <s v="Ventilador"/>
    <s v="Ventilador"/>
    <s v="Bombas"/>
    <x v="27"/>
    <s v="Sistema de selagem do eixo"/>
    <s v="Realizado destravamento do ventilador."/>
    <d v="2020-03-11T02:24:00"/>
    <d v="2020-03-11T19:12:00"/>
    <d v="2019-10-09T16:30:00"/>
    <n v="16.800000000104774"/>
    <n v="3681.8999999999651"/>
    <m/>
    <x v="2"/>
    <m/>
    <m/>
    <m/>
    <x v="3"/>
    <x v="4"/>
    <m/>
    <m/>
    <n v="3698.7000000000698"/>
  </r>
  <r>
    <n v="2020"/>
    <s v="Março"/>
    <s v="OM 2022616121 B-123101A Eliminar folga stroke 1 – PF: Boito (PST-COTUR - Concluído): _x000a_Conforme programado foi realizada correção da folga do volante. Removida a porca de fixação da haste do volante; substituído o anel elástico que se encontrava rompido. Após a intervenção foi recomposto óleo e feito partida assistida com sucesso. Equipamento testado e liberado para operação sem restrições. Quitada pendência na PST do COTUR."/>
    <s v="NÃO"/>
    <s v="Corretiva planejada"/>
    <s v="B-123101A"/>
    <s v="Volante de regulagem do stroke 1"/>
    <s v="Bombas"/>
    <x v="42"/>
    <s v="Bombas"/>
    <s v="Substituído o anel elástico"/>
    <d v="2020-03-12T01:56:00"/>
    <d v="2020-03-12T13:58:00"/>
    <d v="2019-12-20T15:00:00"/>
    <n v="12.033333333267365"/>
    <n v="1978.9333333333489"/>
    <m/>
    <x v="2"/>
    <m/>
    <m/>
    <m/>
    <x v="3"/>
    <x v="4"/>
    <m/>
    <m/>
    <n v="1990.9666666666162"/>
  </r>
  <r>
    <n v="2020"/>
    <s v="Março"/>
    <s v="OM 2020761388 - B-123101B Substituir  internos 2º Cabeçote – PF: Boito (PST COTUR - Prazo 31/03)_x000a_20/03 Devido a chuva, não foi iniciada a atividade em campo. Retirado somente o material do estoque para iniciarmos as atividades no final de semana._x000a_21/03 Não realizado. Priorizado disponibilizar compressor de propano B da fase 2. Amanhã iremos avaliar com os gerentes sobre a real necessidade de executar esta tarefa neste momento._x000a_23/03 - Acertado com a gerência por sermos conservadores e não atuarmos na corretiva desta bomba neste momento. Assim, Caldeiraria foi mobilizada, montou novamente os spools e desraqueteou a bomba. Está disponível novamente."/>
    <s v="NÃO"/>
    <s v="Corretiva planejada"/>
    <s v="B-123101B"/>
    <s v="Internos 2º cabeçote"/>
    <s v="Bombas"/>
    <x v="21"/>
    <s v="Bombas"/>
    <s v="Não realizado devido ao período de isolamento social pelo COVID-19"/>
    <d v="2020-03-20T08:00:00"/>
    <d v="2020-03-23T17:00:00"/>
    <d v="2019-08-09T16:00:00"/>
    <n v="81"/>
    <n v="5368.0000000001164"/>
    <m/>
    <x v="2"/>
    <m/>
    <m/>
    <m/>
    <x v="3"/>
    <x v="4"/>
    <m/>
    <m/>
    <n v="5449.0000000001164"/>
  </r>
  <r>
    <n v="2020"/>
    <s v="Março"/>
    <s v="OM 2022646724 - VE-P-123112E-D Substituir elementos de transmissão – PF: Boito (PST COTUR- Concluído): _x000a_Verificado que a polia motora estava com a aba solta, foi substituído a correia e a polia, em seguida feito alinhamento e tensionamento do conjunto. Equipamento testado e liberado para operação sem restrições. Quitada pendência na PST do COTUR."/>
    <s v="NÃO"/>
    <s v="Corretiva"/>
    <s v="VE-P-123112E-D (não está na lista de quipamentos monitorados)"/>
    <s v="Polia motora"/>
    <s v="Ventiladores"/>
    <x v="97"/>
    <s v="Ventilador"/>
    <s v="Substituída a polia motora e correia"/>
    <d v="2020-03-11T10:30:00"/>
    <d v="2020-03-13T10:30:00"/>
    <d v="2020-03-11T10:30:00"/>
    <n v="48"/>
    <n v="0"/>
    <m/>
    <x v="2"/>
    <m/>
    <m/>
    <m/>
    <x v="3"/>
    <x v="4"/>
    <m/>
    <m/>
    <n v="48"/>
  </r>
  <r>
    <n v="2020"/>
    <s v="Março"/>
    <s v="OI 2022723378 - B-123703A SEM#13-Nível baixo no pote de selagem- PF: Boito(PST COTUR - CONCLUÍDO)_x000a_Realizada completação de fluido de selagem da bomba por oportunidade e concluído mais um item da PST."/>
    <s v="NÃO"/>
    <s v="Intervenção por condição"/>
    <m/>
    <m/>
    <s v="Bombas"/>
    <x v="94"/>
    <m/>
    <s v="Reabastecido o fluido de selagem"/>
    <d v="2020-03-23T07:00:00"/>
    <d v="2020-03-23T09:00:00"/>
    <d v="2019-11-28T11:00:00"/>
    <n v="2.0000000000582077"/>
    <n v="2779.9999999998836"/>
    <m/>
    <x v="2"/>
    <m/>
    <m/>
    <m/>
    <x v="3"/>
    <x v="4"/>
    <m/>
    <m/>
    <n v="2781.9999999999418"/>
  </r>
  <r>
    <n v="2020"/>
    <s v="Março"/>
    <s v="1) OM 2022358443 - VE-P-3123713-1  Corrigir empeno do eixo_x000a_Devido a não liberação de alguns serviços da mecânica em grandes máquinas conforme acordado em redia, foi negociado junto ao Cotur a antecipação desta ordem para semana 08. Com isso a atividade foi liberada e iniciada a substituição do eixo empenado. _x000a_19/02 - Iniciada atividade de verificação/troca do eixo empenado deste ventilador. Foi identificado pela equipe a necessidade de ajuste que será melhor avaliada amanhã._x000a_20/02 - Confirmado empeno do eixo, que está desajustado em 0,07mm no LA e 0,09mm no LOA. Entramos em contato com a empresa EBertti que fabricou o eixo e eles se prontificaram a realizar o ajuste amanhã. Assim, iremos enviar o eixo a SJC no primeiro horário, para que retorne no mesmo dia._x000a_21/02 - Hoje foi enviado o eixo para ajuste na Ebertti de São José dos Campos, logo pela manhã. Porém a empresa não conseguiu finalizar o trabalho hoje. Sup. Aoki irá entrar em contato para verificar se poderemos retirar o eixo na quarta ou na próxima quinta-feira._x000a_"/>
    <s v="NÃO"/>
    <s v="Corretiva"/>
    <s v="eixo"/>
    <s v="eixo"/>
    <s v="Ventiladores"/>
    <x v="98"/>
    <s v="Ventilador"/>
    <s v="reparo do eixo"/>
    <d v="2020-03-01T00:00:00"/>
    <d v="2020-03-03T17:00:00"/>
    <m/>
    <n v="65.000000000058208"/>
    <n v="1053384"/>
    <s v="SIM"/>
    <x v="0"/>
    <s v="NÃO"/>
    <s v="Manutenção preventiva"/>
    <s v="6.0-Geral"/>
    <x v="0"/>
    <x v="4"/>
    <s v="4-Monitoramento Periódico da Condição"/>
    <s v="2-Reparo"/>
    <n v="1053449"/>
  </r>
  <r>
    <n v="2020"/>
    <s v="Março"/>
    <s v="OM 2022707722 - M-P-C-3123716C - Conectar cabos do motor_x000a_Substituído o motor do P-16C, após equipe ter encontrado um motor compatível em estoque (NM 12.352.195). Equipamento foi testado, com sucesso. Assim, ficou disponível também o C-3123701C hoje."/>
    <s v="NÃO"/>
    <s v="Corretiva"/>
    <s v="motor elétrico"/>
    <s v="eixo"/>
    <s v="Ventiladores"/>
    <x v="11"/>
    <s v="Ventilador"/>
    <s v="troca do motor elétrico"/>
    <d v="2020-03-16T17:25:00"/>
    <d v="2020-03-24T17:00:00"/>
    <d v="2020-01-20T11:00:00"/>
    <n v="191.58333333337214"/>
    <n v="1350.4166666666279"/>
    <s v="SIM"/>
    <x v="0"/>
    <s v="NÃO"/>
    <s v="Manutenção preventiva"/>
    <s v="2.4-Desgaste"/>
    <x v="0"/>
    <x v="4"/>
    <s v="6-Interferência na Produção"/>
    <s v="1-Substituição"/>
    <n v="1542"/>
  </r>
  <r>
    <n v="2020"/>
    <s v="Março"/>
    <s v="OI 2022651093 - B-3123101A Realizar escorva na bomba – PF: Suzuki (PST COTUR)_x000a_06/03 Hoje foi realizada atividade imediata na bomba A de MEG da UAPO III, após o relato de ontem da OP que a mesma não estava bombeando, apesar de ter ficado recirculando durante praticamente todo o turno do dia. Equipe de mecânica foi mobilizada e realizou a escorva pelas válvulas do painel de coleta, mas foi percebido que o óleo hidráulico estava muito degradado e foi substituído. Assim, a bomba voltou em operação normalmente._x000a_10/03 - Hoje fomos informados pelo COTUR que bomba de MEG da UAPO III, B-3123101A não está bombeando, foi realizado durante final de semana várias tentativas de escorva, mas não houve sucesso. Com isso, foi liberado pelo GAT, PT imediata para atuação corretiva pela lubrificação para verificamos a existência de alguma contaminação no óleo. Foi realizado drenagem do óleo do cabeçote, flushing, não foi encontrado nenhum resquício de sujeira ou contaminação, mesmo assim foi realizado nova troca do óleo por novo. Devido ao tardar do horário ficou para amanhã os testes funcionais, pode haver a necessidade de remoção do ar do cabeçote com equipamento em operação. O Eng. Werner propôs alguns testes em campo para verificarmos se há alguma obstrução na sucção da linha instalando alguns manômetros em pontos específicos para estes testes. Atividade prossegue amanhã_x000a_11/03 - Fomos informados pelo COTUR pela manhã de que foi realizada escorva desta bomba durante o turno da noite, drenando a linha de sucção e retirando o bolsão de ar que estava na bomba, após isso, a bomba foi colocada em operação com sucesso. Foi realizada também pela OP a drenagem do filtro Y, não foi identificado resíduo de sujeira, o MEG estava relativamente limpo. A bomba ficou operando com vazão boa. Foi acordamos no REDIA o acompanhamento pela UOTOP nessa bomba ao longo do dia, e caso ocorra alguma anormalidade será sinalizado para MI. Obs. A bomba B ficou recirculando durante e também apresentou boa performance durante o dia com testes junto ao Eng. Werner. A única ressalva passada foi da necessidade de limpeza do filtro Y dessa bomba B que será programada fluxo normal para pelo GPI. Equipamento segue operando sem restrições._x000a_"/>
    <s v="NÃO"/>
    <s v="Corretiva"/>
    <s v="óleo"/>
    <s v="óleo"/>
    <s v="Bombas"/>
    <x v="85"/>
    <s v="Bombas"/>
    <s v="drenagem e troca do óleo hidráulico de trabalho"/>
    <d v="2020-03-06T10:00:00"/>
    <d v="2020-03-06T11:30:00"/>
    <d v="2019-01-07T08:43:00"/>
    <n v="1.5"/>
    <n v="10177.283333333326"/>
    <s v="SIM"/>
    <x v="0"/>
    <s v="NÃO"/>
    <s v="5-Falha Externa"/>
    <s v="5.2-Contaminação"/>
    <x v="8"/>
    <x v="12"/>
    <s v="6-Interferência na Produção"/>
    <s v="10-Revisão geral"/>
    <n v="10178.783333333326"/>
  </r>
  <r>
    <n v="2020"/>
    <s v="Março"/>
    <s v="OI 2022738194 B-3123101B - Troca de óleo/Flushing – PF: Suzuki_x000a_Hoje conforme combinado com OP tivemos atuação extraprogamada autorizada pelo GAT para intervenção corretiva na bomba de MEG B-3123101B da UAPO III. Foi realizada pela equipe de lubrificação a troca da carga de óleo, flushing e escorva com apoio da mecânica. Após essa intervenção foi realizada partida assistida na bomba com sucesso, o equipamento melhorou bastante sua performance indicando que falha possivelmente foi devido a contaminação do óleo com água conforme análise prévia realizada pela equipe de engenharia. Equipamento ficou com vazão bem estável atendendo perfeitamente a carga da planta. Equipamento testado e liberado por volta das 17h00._x000a_"/>
    <s v="NÃO"/>
    <s v="Corretiva"/>
    <s v="óleo"/>
    <s v="óleo"/>
    <s v="Bombas"/>
    <x v="4"/>
    <s v="Bombas"/>
    <s v="drenagem e troca do óleo hidráulico de trabalho"/>
    <d v="2020-03-27T09:00:00"/>
    <d v="2020-03-27T15:00:00"/>
    <d v="2019-03-22T16:49:00"/>
    <n v="6"/>
    <n v="8896.1833333333489"/>
    <s v="SIM"/>
    <x v="0"/>
    <s v="NÃO"/>
    <s v="5-Falha Externa"/>
    <s v="5.2-Contaminação"/>
    <x v="8"/>
    <x v="12"/>
    <s v="6-Interferência na Produção"/>
    <s v="10-Revisão geral"/>
    <n v="8902.1833333333489"/>
  </r>
  <r>
    <n v="2020"/>
    <s v="Abril"/>
    <s v="OI 2022753083 GE-513201C -  Análise de Falha SD 29/03 – PF: Lucas_x000a_Devido o SD do TG-C em 29/03, foi realizada a verificação da metering primária (75FGP). Verificado o driver MOOG DS-2000, que controla a metering e o mesmo não indicava falhas e não apresentou anomalias no self check. Tentado movimentar a válvula, sem sucesso. Tentado também movimentar as metering central e secundária, também sem sucesso. Realizado o &quot;reset&quot; da comunicação DeviceNet e após reinicializar, as válvulas central e secundária responderam, mas a primária continuou em falha. A metering primária só operou após &quot;reset&quot; do driver, e ao executar o stroke test, a metring primária apresentou comportamento anormal, com falhas na resposta ao set point. Deixado em teste movimentação das 16:45hs até 18:00 hs, aquisitando o logger com as variáveis de set point, feedback e torque das 3 válvulas. Após a finalização, o arquivo foi enviado ao Eng Lucas para análise. Enviado também um vídeo mostrando o comportamento do feedback em relação ao set point. Em análise preliminar indica falha na válvula primária. Eng. Lucas está avaliando para finalizar a análise da falha e confirmar a necessidade substituição da válvula ou não."/>
    <s v="NÃO"/>
    <s v="Corretiva"/>
    <s v="MV-UC-TS-GE-513201C-01B"/>
    <s v="Válvula metering"/>
    <s v="TGs"/>
    <x v="12"/>
    <s v="Sistema de combustível"/>
    <s v="Parado o TG e realizado teste de ciclagem, confirmando a falha e necessidade de substituição da mesma."/>
    <d v="2020-04-01T08:00:00"/>
    <d v="2020-04-01T18:00:00"/>
    <d v="2020-03-30T00:48:00"/>
    <n v="9.9999999999417923"/>
    <n v="55.200000000069849"/>
    <s v="NÃO"/>
    <x v="0"/>
    <s v="NÃO"/>
    <s v="1-Falha Mecânica"/>
    <s v="1.6-Emperramento"/>
    <x v="2"/>
    <x v="1"/>
    <s v="6-Interferência na Produção"/>
    <s v="1-Substituição"/>
    <n v="65.200000000011642"/>
  </r>
  <r>
    <n v="2020"/>
    <s v="Abril"/>
    <s v="OI 2022753083 GE-513201C -  Análise de Falha SD 29/03 – PF: Lucas_x000a_Fechada a análise de falha e definido que deve ser substituída a válvula metering primária. Com isso já foi delineada a OM, autorizada a execução e negociado a mobilização de caldeiraria para esta demanda._x000a_Realizada de forma imediata a substituição da válvula metering primária, realizada a atualização da curva das válvulas metering central, primária e secundária. Realizado testes de ciclagem da válvula com sucesso."/>
    <s v="NÃO"/>
    <s v="Corretiva planejada"/>
    <s v="MV-UC-TS-GE-513201C-01B"/>
    <s v="Válvula metering"/>
    <s v="TGs"/>
    <x v="12"/>
    <s v="Sistema de combustível"/>
    <s v="Conforme Observações"/>
    <d v="2020-04-03T07:00:00"/>
    <d v="2020-04-03T19:00:00"/>
    <d v="2020-04-01T18:00:00"/>
    <n v="12"/>
    <n v="36.999999999941792"/>
    <s v="NÃO"/>
    <x v="0"/>
    <s v="NÃO"/>
    <s v="1-Falha Mecânica"/>
    <s v="1.6-Emperramento"/>
    <x v="2"/>
    <x v="1"/>
    <s v="6-Interferência na Produção"/>
    <s v="1-Substituição"/>
    <n v="48.999999999941792"/>
  </r>
  <r>
    <n v="2020"/>
    <s v="Abril"/>
    <s v="OM 2022750811 GE-513201A -  Análise de Falha SD 30/03– PF: Lucas_x000a_Hoje foi realizado no primeiro horário a remoção da válvula antiga pela caldeiraria. Antes do horário do almoço, a nova válvula já estava posicionada e com a conexão elétrica feita. Após o almoço a mesma foi instalada e testada com sucesso. Foi realizado o download da nova curva da válvula fornecido pela Siemens. A válvula permaneceu por cerca de 1h realizando stroke-test com data logger para coleta de dados. Por volta das 17h, tudo já estava concluído e o TG-A foi entregue para a OP."/>
    <s v="NÃO"/>
    <s v="Corretiva planejada"/>
    <s v="MV-UC-TS-GE-513201A-01C"/>
    <s v="Válvula metering"/>
    <s v="TGs"/>
    <x v="17"/>
    <s v="Sistema de combustível"/>
    <s v="Conforme Observações"/>
    <d v="2020-04-06T07:30:00"/>
    <d v="2020-04-06T19:00:00"/>
    <d v="2020-03-31T19:00:00"/>
    <n v="11.499999999941792"/>
    <n v="132.50000000005821"/>
    <s v="NÃO"/>
    <x v="0"/>
    <s v="NÃO"/>
    <s v="1-Falha Mecânica"/>
    <s v="1.6-Emperramento"/>
    <x v="2"/>
    <x v="1"/>
    <s v="6-Interferência na Produção"/>
    <s v="1-Substituição"/>
    <n v="144"/>
  </r>
  <r>
    <n v="2020"/>
    <s v="Abril"/>
    <s v="OM 2022778858 - GE-513201A - Sensor de Velocidade ST-5132608A (99PT4) – PF: Lucas_x000a_Conforme programado a equipe retomou a avaliação da avaliação da falha do sensor de velocidade que impediu a partida do TG-A no dia 30/03 após a queda na passagem para o PREMIX. Foi avaliado a resistência do cabo, cartão, bornes, integridade do sensor, gap do sensor e não encontrado nenhuma anormalidade. Foi comparada a medições com o sensor 99PT3 que redundante e apresentaram os mesmos parâmetros de medição."/>
    <s v="NÃO"/>
    <s v="Corretiva planejada"/>
    <s v="99PT4"/>
    <s v="Não identificado"/>
    <s v="TGs"/>
    <x v="17"/>
    <s v="Controle e monitoramento"/>
    <s v="Realizado a verificação da malha e verificação do sensor, não tendo sido identificado falhas"/>
    <d v="2020-04-15T08:00:00"/>
    <d v="2020-04-15T19:00:00"/>
    <d v="2020-04-06T19:00:00"/>
    <n v="10.999999999883585"/>
    <n v="205.00000000011642"/>
    <s v="NÃO"/>
    <x v="0"/>
    <s v="NÃO"/>
    <s v="3-Falha na Instrumentação"/>
    <s v="3.3- Sinal/Indicação/Alarme falso"/>
    <x v="12"/>
    <x v="2"/>
    <s v="7-Observação Casual"/>
    <s v="6-Verificação"/>
    <n v="216"/>
  </r>
  <r>
    <n v="2020"/>
    <s v="Abril"/>
    <s v="OM 2022774670 - GE-513201A - Atividade de pré partida – PF: Lucas_x000a_Realizado os testes das válvula de dreno da tocha, central e primária não sendo encontrada nenhuma anormalidade, realizado teste de movimentação do WHRU com sucesso e montado pau de carga para substituição das câmaras 1, 2 e 9 amanhã."/>
    <s v="NÃO"/>
    <s v="Preventiva"/>
    <s v="Não se aplica"/>
    <s v="Não se aplica"/>
    <s v="TGs"/>
    <x v="17"/>
    <s v="Sistema de combustão"/>
    <s v="Conforme Observações"/>
    <d v="2020-04-16T07:00:00"/>
    <d v="2020-04-16T15:00:00"/>
    <d v="2020-04-15T19:00:00"/>
    <n v="8.0000000000582077"/>
    <n v="12"/>
    <s v="NÃO"/>
    <x v="0"/>
    <s v="NÃO"/>
    <s v="Manutenção preventiva"/>
    <s v="Manutenção preventiva"/>
    <x v="0"/>
    <x v="24"/>
    <s v="1-Manutenção Periódica"/>
    <s v="11-Combinação"/>
    <n v="20.000000000058208"/>
  </r>
  <r>
    <n v="2020"/>
    <s v="Abril"/>
    <s v="OM 2022774670 - GE-513201A - Atividade de pré partida – PF: Lucas_x000a_Conforme programado foi realizado a substituição da câmaras 1, 2, 9 e removido o pau de carga."/>
    <s v="NÃO"/>
    <s v="Preventiva"/>
    <s v="Não se aplica"/>
    <s v="Não se aplica"/>
    <s v="TGs"/>
    <x v="17"/>
    <s v="Sistema de combustão"/>
    <s v="Conforme Observações"/>
    <d v="2020-04-17T07:30:00"/>
    <d v="2020-04-17T19:00:00"/>
    <d v="2020-04-16T15:00:00"/>
    <n v="11.499999999941792"/>
    <n v="16.5"/>
    <s v="NÃO"/>
    <x v="0"/>
    <s v="NÃO"/>
    <s v="Manutenção preventiva"/>
    <s v="Manutenção preventiva"/>
    <x v="0"/>
    <x v="24"/>
    <s v="1-Manutenção Periódica"/>
    <s v="11-Combinação"/>
    <n v="27.999999999941792"/>
  </r>
  <r>
    <n v="2020"/>
    <s v="Abril"/>
    <s v="OM 2022774670 - GE-513201A - Atividade de pré partida – PF: Lucas_x000a_Conforme acordado com a gerência, foi realizada a limpeza da tochas das câmaras 3 a 8"/>
    <s v="NÃO"/>
    <s v="Preventiva"/>
    <s v="Não se aplica"/>
    <s v="Não se aplica"/>
    <s v="TGs"/>
    <x v="17"/>
    <s v="Sistema de combustão"/>
    <s v="Conforme Observações"/>
    <d v="2020-04-18T07:30:00"/>
    <d v="2020-04-18T19:00:00"/>
    <d v="2020-04-17T19:00:00"/>
    <n v="11.499999999941792"/>
    <n v="12.500000000058208"/>
    <s v="NÃO"/>
    <x v="0"/>
    <s v="NÃO"/>
    <s v="Manutenção preventiva"/>
    <s v="Manutenção preventiva"/>
    <x v="0"/>
    <x v="24"/>
    <s v="1-Manutenção Periódica"/>
    <s v="11-Combinação"/>
    <n v="24"/>
  </r>
  <r>
    <n v="2020"/>
    <s v="Abril"/>
    <s v="OM 2022774670 - GE-513201A - Atividade de pré partida – PF: Lucas_x000a_Realizada com sucesso a troca das válvulas de dreno da tocha e da central do TG-A. Testadas e funcionando OK. Equipe também elaborou planilha para acompanhar a rastreabilidade destas válvulas. "/>
    <s v="NÃO"/>
    <s v="Preventiva"/>
    <s v="Não se aplica"/>
    <s v="Não se aplica"/>
    <s v="TGs"/>
    <x v="17"/>
    <s v="Sistema de combustão"/>
    <s v="Conforme Observações"/>
    <d v="2020-04-22T07:00:00"/>
    <d v="2020-04-22T19:00:00"/>
    <d v="2020-04-18T19:00:00"/>
    <n v="12"/>
    <n v="84"/>
    <s v="NÃO"/>
    <x v="0"/>
    <s v="NÃO"/>
    <s v="Manutenção preventiva"/>
    <s v="Manutenção preventiva"/>
    <x v="0"/>
    <x v="24"/>
    <s v="1-Manutenção Periódica"/>
    <s v="11-Combinação"/>
    <n v="96"/>
  </r>
  <r>
    <n v="2020"/>
    <s v="Abril"/>
    <s v="OI 2022811831 - GE-513201A Sinal de Shutdown atuado no CCM – PF: Lucas_x000a_Hoje foi informado pela OP que o CCM do TG-A estava com sinal de SD atuado, deixando a máquina indisponível e não aceitando reset. TM Squinca foi destinado para avaliar e realizou o reset no cartão DeviceNet, solucionando o problema. Acompanhamos ao longo do dia de hoje e o sinal de SD não retornou"/>
    <s v="NÃO"/>
    <s v="Corretiva"/>
    <s v="Rede CCM"/>
    <s v="Cartão DeviceNet"/>
    <s v="TGs"/>
    <x v="17"/>
    <s v="Controle e monitoramento"/>
    <s v="Conforme Observações"/>
    <d v="2020-04-19T08:00:00"/>
    <d v="2020-04-19T10:00:00"/>
    <d v="2020-04-22T19:00:00"/>
    <n v="1.9999999998835847"/>
    <n v="-82.999999999883585"/>
    <s v="NÃO"/>
    <x v="0"/>
    <s v="NÃO"/>
    <s v="4-Falha Elétrica"/>
    <s v="4.3-Sem energia/tensão"/>
    <x v="12"/>
    <x v="2"/>
    <s v="7-Observação Casual"/>
    <s v="7-Serviço"/>
    <n v="-81"/>
  </r>
  <r>
    <n v="2020"/>
    <s v="Abril"/>
    <s v="OM 2022780470 GE-513201A/B/C/D - Sistema de Aterramento – PF: Lucas_x000a_Foi dado continuidade nas etapas de verificação do aterramento, conforme IT do Eng. anexos. Foi identificado em campo algumas diferenças em relação a documentação de projeto (documento: DE-3902 00-5132-700-GNE-017).  Em suma, no campo não possuem os dois triângulos de aterramento, como descrito no documento. Apenas existe o triângulo no lado Oeste. _x000a_Realizado também as medições de continuidade e isolamento entre as barras dos diversos aterramentos no PN-GE-513201A-01 (Painel de controle) para atestar o isolamento entre as barras dos diferentes aterramentos do painel. Nestas verificações e medições foram identificados diversos pontos que levam a existência de conexão direta entre os aterramentos dos instrumentos e o aterramento intrinsecamente seguro com o aterramento geral do painel. Estes pontos foram identificados no local com a utilização de fita isolante na cor amarela nos cabos que apresentaram a baixa isolação (ou resistência). Esta atividade deverá continuar, pois há casos em que a falta está em um, ou mais, instrumento ligado a um módulo Flex I/O. Em outros casos em instrumento de campo cujo cabo de shield está diretamente na barra de terra de instrumentação. Foi enviado pelo Eng. Fernando fotos para Siemens apontar uma orientação alternativa àquela proposta na IT, uma vez que teríamos um risco na abertura da malha com TG em operação para continuar as próximas etapas dessa avaliação._x000a_"/>
    <s v="NÃO"/>
    <s v="Corretiva planejada"/>
    <s v="Aterramento TGCP"/>
    <s v="Isolação de aterramentos"/>
    <s v="TGs"/>
    <x v="17"/>
    <s v="Controle e monitoramento"/>
    <s v="Conforme Observações"/>
    <d v="2020-04-28T07:30:00"/>
    <d v="2020-04-28T19:00:00"/>
    <d v="2020-04-19T10:00:00"/>
    <n v="11.499999999941792"/>
    <n v="213.50000000005821"/>
    <s v="NÃO"/>
    <x v="0"/>
    <s v="NÃO"/>
    <s v="4-Falha Elétrica"/>
    <s v="4.5-Falha de aterramento/falha de isolação"/>
    <x v="8"/>
    <x v="12"/>
    <s v="3-Inspeção"/>
    <s v="6-Verificação"/>
    <n v="225"/>
  </r>
  <r>
    <n v="2020"/>
    <s v="Abril"/>
    <s v="OM 2020825802 TGA - Reparar/Sanar passagem de gás – PF: Lucas_x000a_Conforme programado foi realizada inspeção nas válvulas de dreno dos filtros de gás combustível em conjunto mecânica e caldeiraria, sendo observado pequenas marcas no assentamento da válvula porém nada profundo e diferente do já havia sido observado nas outras intervenções._x000a_"/>
    <s v="NÃO"/>
    <s v="Corretiva planejada"/>
    <s v="Válvula dreno filtro de gás"/>
    <s v="Vàlvula agulha"/>
    <s v="TGs"/>
    <x v="17"/>
    <s v="Sistema de combustível"/>
    <s v="Conforme Observações"/>
    <d v="2020-04-29T08:15:00"/>
    <d v="2020-04-29T12:15:00"/>
    <d v="2020-04-28T19:00:00"/>
    <n v="3.9999999999417923"/>
    <n v="13.250000000058208"/>
    <s v="NÃO"/>
    <x v="0"/>
    <s v="NÃO"/>
    <s v="1-Falha Mecânica"/>
    <s v="1.1-Vazamento"/>
    <x v="2"/>
    <x v="0"/>
    <s v="10-Outros"/>
    <s v="6-Verificação"/>
    <n v="17.25"/>
  </r>
  <r>
    <n v="2020"/>
    <s v="Abril"/>
    <s v="OM 2022353721 - C-123101D Eliminar Vibração elevada X _x000a_O Compressor vinha operando normalmente, dentro do limite de 11000rpm predeterminado, até que foi inalizado pela equipe da operação por volta das 10h00 de 24/04 um aumento na vibração do Vorecon (XE/XY-12). Os valores passaram de média de 80 mU para em torno de 100 sem nenhuma mudança significativa no processo. Observado ainda que após redução de carga para controle da vibração, houve alarme na vibração da carcaça do Vorecon. Em avaliação conjunta pela equipe de engenharia da MI optamos por parar essa máquina. Foi realizada inspeção visual no Vorecon (Via OM 2022740475) e coleta de dados após partida via ADRE (OM 2022842393). Equipe da Bently / SEQUI analisaram os dados e apontaram possibilidade de ajuste em balanceamento do mancal de saída, para ganhar uma sobrevida de operação e redução nos níveis de vibração. A corretiva definitiva, com troca de componentes do eixo de saída está em andamento e com aquisição de materiais. Em andamento planejamento para intervenções de balanceamento._x000a_"/>
    <s v="sim"/>
    <s v="Corretiva"/>
    <s v="Vorecon"/>
    <s v="VV-C-123101D"/>
    <s v="Vendas"/>
    <x v="5"/>
    <s v="Transmissão de força"/>
    <s v="Inspeção e Correção de Alinhamento"/>
    <d v="2020-04-24T20:00:00"/>
    <d v="2020-04-30T23:59:59"/>
    <d v="2020-03-03T16:00:00"/>
    <n v="147.99972222209908"/>
    <n v="1252.0000000001164"/>
    <s v="SIM"/>
    <x v="0"/>
    <s v="NÃO"/>
    <s v="1-Falha Mecânica"/>
    <s v="1.3-Folga/Alinhamento"/>
    <x v="1"/>
    <x v="2"/>
    <s v="5-Monitoramento Contínuo da Condição"/>
    <s v="2-Reparo"/>
    <n v="1399.9997222222155"/>
  </r>
  <r>
    <n v="2020"/>
    <s v="Abril"/>
    <s v="OM 2022233885  C-123101A - Reaperto de bornes_x000a_Realizado reaperto de bornes do Painel de controle e da PSU/Box._x000a_No momento da atividade na PSU box, houve problemas em instrumentos e IHM o que causou a indisponibilidade da maquina."/>
    <s v="NÃO"/>
    <s v="Preventiva"/>
    <s v="Painel de Controle"/>
    <s v="PN-C-123101A"/>
    <s v="Vendas"/>
    <x v="10"/>
    <s v="Controle e monitoramento"/>
    <s v="Reaperto Geral de conexões"/>
    <d v="2020-04-22T15:00:00"/>
    <d v="2020-04-22T19:00:00"/>
    <d v="2020-03-26T17:30:00"/>
    <n v="3.9999999999417923"/>
    <n v="645.50000000005821"/>
    <s v="SIM"/>
    <x v="0"/>
    <s v="NÃO"/>
    <s v="3-Falha na Instrumentação"/>
    <s v="3.3- Sinal/Indicação/Alarme falso"/>
    <x v="2"/>
    <x v="0"/>
    <s v="3-Inspeção"/>
    <s v="4-Ajuste"/>
    <n v="649.5"/>
  </r>
  <r>
    <n v="2020"/>
    <s v="Abril"/>
    <s v="OI 2022829748 C-123101A - Falha Geradora N2_x000a_Após a identificação da vibração elevada no compressor de venda D, foi tentado preparação da partida da máquina A sem sucesso com informação da OP de falha no sistema de N2 impedindo a partida da máquina. Foi mobilizado apoio da instrumentação para intervenção imediata. Em campo em análise rápida junto a equipe da automação foi tentado modular a SX-ROV-35 sem sucesso pelo PLC, após algumas medições em campo verificou-se ausência de tensão, em verificação no PLC foi constatado uma falha na saída digital para o campo. Foi realizado reset no PLC de intertravamento normalizando todas as saídas digitais do PLC. Feito isso, foi realizado nova preparação da máquina e partida com sucesso por volta das 08h30. Após a entrada em operação desta máquina foi parada a máquina D._x000a_"/>
    <s v="sim"/>
    <s v="Corretiva planejada"/>
    <s v="Saída de PLC"/>
    <s v="PN-C-123101A"/>
    <s v="Vendas"/>
    <x v="10"/>
    <s v="Controle e monitoramento"/>
    <s v="Reset em PLC"/>
    <d v="2020-04-24T17:00:00"/>
    <d v="2020-04-24T21:10:00"/>
    <d v="2020-04-22T19:00:00"/>
    <n v="4.1666666666278616"/>
    <n v="46.000000000116415"/>
    <s v="SIM"/>
    <x v="0"/>
    <s v="NÃO"/>
    <s v="3-Falha na Instrumentação"/>
    <s v="3.3- Sinal/Indicação/Alarme falso"/>
    <x v="2"/>
    <x v="0"/>
    <s v="3-Inspeção"/>
    <s v="2-Reparo"/>
    <n v="50.166666666744277"/>
  </r>
  <r>
    <n v="2020"/>
    <s v="Abril"/>
    <s v="OI 2022829876 C-123101E - Análise de Falha _x000a_Houve uma série de falha no compressor de Venda E na partida, que se manifestava com log XS-21, que a princípio estaria associada a uma falha de acoplamento da clutch. _x000a_Com o avançar do análise, identificamos que a falha estava relacionada a um problema em memória/bloco de temporização de PLC. Deverá ser realizada uma atualização de Firmware para correção do problema. _x000a_obs.: este registro será dividido em três eventos para contabilizar as indisponibilidades"/>
    <s v="sim"/>
    <s v="Corretiva"/>
    <s v="PLC GE Fanuc"/>
    <s v="PN-C-123101E"/>
    <s v="Vendas"/>
    <x v="14"/>
    <s v="Controle e monitoramento"/>
    <s v="Reset em PLC e atualização de Firmware"/>
    <d v="2020-04-24T17:00:00"/>
    <d v="2020-04-24T19:00:00"/>
    <d v="2020-03-11T17:00:00"/>
    <n v="1.9999999998835847"/>
    <n v="1056"/>
    <s v="SIM"/>
    <x v="1"/>
    <s v="NÃO"/>
    <s v="3-Falha na Instrumentação"/>
    <s v="3.3- Sinal/Indicação/Alarme falso"/>
    <x v="2"/>
    <x v="0"/>
    <s v="9-Sob Demanda"/>
    <s v="2-Reparo"/>
    <n v="1057.9999999998836"/>
  </r>
  <r>
    <n v="2020"/>
    <s v="Abril"/>
    <s v="OI 2022829876 C-123101E - Análise de Falha _x000a_Houve uma série de falha no compressor de Venda E na partida, que se manifestava com log XS-21, que a princípio estaria associada a uma falha de acoplamento da clutch. _x000a_Com o avançar do análise, identificamos que a falha estava relacionada a um problema em memória/bloco de temporização de PLC. Deverá ser realizada uma atualização de Firmware para correção do problema. _x000a_obs.: este registro será dividido em três eventos para contabilizar as indisponibilidades"/>
    <s v="sim"/>
    <s v="Corretiva"/>
    <s v="PLC GE Fanuc"/>
    <s v="PN-C-123101E"/>
    <s v="Vendas"/>
    <x v="14"/>
    <s v="Controle e monitoramento"/>
    <s v="Reset em PLC e atualização de Firmware"/>
    <d v="2020-04-26T15:00:00"/>
    <d v="2020-04-26T18:00:00"/>
    <d v="2020-04-25T17:00:00"/>
    <n v="3"/>
    <n v="21.999999999941792"/>
    <s v="SIM"/>
    <x v="0"/>
    <s v="NÃO"/>
    <s v="3-Falha na Instrumentação"/>
    <s v="3.3- Sinal/Indicação/Alarme falso"/>
    <x v="2"/>
    <x v="0"/>
    <s v="3-Inspeção"/>
    <s v="2-Reparo"/>
    <n v="24.999999999941792"/>
  </r>
  <r>
    <n v="2020"/>
    <s v="Abril"/>
    <s v="OI 2022829876 C-123101E - Análise de Falha _x000a_Houve uma série de falha no compressor de Venda E na partida, que se manifestava com log XS-21, que a princípio estaria associada a uma falha de acoplamento da clutch. _x000a_Com o avançar do análise, identificamos que a falha estava relacionada a um problema em memória/bloco de temporização de PLC. Deverá ser realizada uma atualização de Firmware para correção do problema. _x000a_obs.: este registro será dividido em três eventos para contabilizar as indisponibilidades"/>
    <s v="sim"/>
    <s v="Corretiva"/>
    <s v="PLC GE Fanuc"/>
    <s v="PN-C-123101E"/>
    <s v="Vendas"/>
    <x v="14"/>
    <s v="Controle e monitoramento"/>
    <s v="Reset em PLC e atualização de Firmware"/>
    <d v="2020-04-27T08:00:00"/>
    <d v="2020-04-27T19:00:00"/>
    <d v="2020-04-26T18:00:00"/>
    <n v="10.999999999883585"/>
    <n v="14.000000000058208"/>
    <s v="SIM"/>
    <x v="0"/>
    <s v="NÃO"/>
    <s v="3-Falha na Instrumentação"/>
    <s v="3.3- Sinal/Indicação/Alarme falso"/>
    <x v="2"/>
    <x v="0"/>
    <s v="3-Inspeção"/>
    <s v="2-Reparo"/>
    <n v="24.999999999941792"/>
  </r>
  <r>
    <n v="2020"/>
    <s v="Abril"/>
    <s v="OI 2022829565 TIC-1231217 Controlador em manual _x000a_Hoje conforme combinado no REDIA de sexta-feira autorizada pelo GAT, foi realizada atividade extraprogramada para automação para sanar a falha na malha de controle do TIC-217 pertinente aos ventiladores do cooler de gás do venda E. Verificado na estratégia de controle Fieldbus a perda do link do TIT-217, foi realizado criação do link novo juntamente download na estratégia, feito isso, a malha de controle foi restabelecida. Após a intervenção foi realizado teste dos ventiladores operando através da malha de controle tanto em automático quanto em manual com sucesso, a operação conseguiu alterar os sets de controle sem anormalidades. Equipamento testado e liberado para operação._x000a_"/>
    <s v="NÃO"/>
    <s v="Corretiva"/>
    <s v="Controlador de Temperatura"/>
    <s v="TIC-1231217"/>
    <s v="Vendas"/>
    <x v="14"/>
    <s v="Controle e monitoramento"/>
    <s v="Reestabelecido link na malha de controle Fieldbus"/>
    <d v="2020-04-26T08:00:00"/>
    <d v="2020-04-26T15:00:00"/>
    <d v="2020-04-25T17:00:00"/>
    <n v="6.9999999999417923"/>
    <n v="15"/>
    <s v="NÃO"/>
    <x v="0"/>
    <s v="NÃO"/>
    <s v="3-Falha na Instrumentação"/>
    <s v="3.3- Sinal/Indicação/Alarme falso"/>
    <x v="2"/>
    <x v="0"/>
    <s v="3-Inspeção"/>
    <s v="2-Reparo"/>
    <n v="21.999999999941792"/>
  </r>
  <r>
    <n v="2020"/>
    <s v="Abril"/>
    <s v="OE 2022804640 C-123101E Substituir membrana sistema N2 _x000a_Hoje conforme combinado devido instabilidade no sistema de geração do N2 do venda E, foi autorizado PT imediata pelo GAT para substituição da membrana de N2 pela mecânica. Já havia uma ordem existente apta para inclusão na programação da S#18 que aproveitamos para antecipar sua execução. Foi retirado material sobressalente do estoque do feito a sua substituição em campo sem maiores delongas. A única ressalva dessa ordem foi quanto a uma etapa de automação para ajustar o SET da PCV-43, essa etapa não foi realizada porque não tem nenhuma menção ou documento anexo contendo o valor ou qualquer outro registro com referencia a esse ajuste._x000a_"/>
    <s v="NÃO"/>
    <s v="Corretiva planejada"/>
    <s v="Membrana de N2"/>
    <m/>
    <s v="Vendas"/>
    <x v="14"/>
    <s v="Sistema de selagem do eixo"/>
    <s v="Substituição de Membrana"/>
    <d v="2020-04-25T08:00:00"/>
    <d v="2020-04-25T17:00:00"/>
    <d v="2020-04-24T19:00:00"/>
    <n v="9"/>
    <n v="13.000000000116415"/>
    <s v="NÃO"/>
    <x v="0"/>
    <s v="NÃO"/>
    <s v="3-Falha na Instrumentação"/>
    <s v="3.3- Sinal/Indicação/Alarme falso"/>
    <x v="2"/>
    <x v="0"/>
    <s v="3-Inspeção"/>
    <s v="2-Reparo"/>
    <n v="22.000000000116415"/>
  </r>
  <r>
    <n v="2020"/>
    <s v="Abril"/>
    <s v="OI 2022779344 - PN-123003-AQ-C-3123102A-01-Corrigir funcionamento – PF: Boito_x000a_Hoje pela manhã tomamos ciência pela PST do COTUR da dificuldade de aquecimento do óleo do C-3123102A. De imediato foi envolvida a Engenharia, que avaliou o sistema e indicou que o problema poderia estar nas resistências de aquecimento"/>
    <s v="NÃO"/>
    <s v="Intervenção por condição"/>
    <s v="TV-31231906"/>
    <s v="Posicionar da válvula"/>
    <s v="Propano"/>
    <x v="8"/>
    <s v="Controle e monitoramento"/>
    <s v="Substituição do posicionador"/>
    <d v="2020-04-08T15:00:00"/>
    <d v="2020-04-10T19:00:00"/>
    <d v="2020-02-14T17:00:00"/>
    <n v="51.999999999941792"/>
    <n v="1293.9999999999418"/>
    <s v="NÃO"/>
    <x v="0"/>
    <s v="NÃO"/>
    <s v="3-Falha na Instrumentação"/>
    <s v="3.1-Falha de Controle"/>
    <x v="12"/>
    <x v="2"/>
    <s v="4-Monitoramento Periódico da Condição"/>
    <s v="1-Substituição"/>
    <n v="1345.9999999998836"/>
  </r>
  <r>
    <n v="2020"/>
    <s v="Abril"/>
    <s v="OI 2022592198 - C-123102A # Falha indicação Bently Nevada – PF: Boito_x000a_Hoje fomos acionados para verificar o Bently que estava apresentando falha na indicação dos instrumentos relacionados ao Bently Nevada. Solicitado pelo Gerente do ativo a intervenção de imediato no sistema. Em avaliação previa pela automação foi verificado que a falha existente é de comunicação entre o Bently e o PLC local, porem as proteções estão ativas, apenas as variáveis que não estão subindo. _x000a_"/>
    <s v="sim"/>
    <s v="Intervenção por condição"/>
    <s v="TSHH_1231523A."/>
    <s v="PLC"/>
    <s v="Propano"/>
    <x v="6"/>
    <s v="Controle e monitoramento"/>
    <s v="Reaperto de bornes e reset cartão CLP"/>
    <d v="2020-04-13T10:05:00"/>
    <d v="2020-04-13T17:00:00"/>
    <d v="2020-02-16T13:57:00"/>
    <n v="6.9166666666860692"/>
    <n v="1364.1333333333023"/>
    <s v="SIM"/>
    <x v="1"/>
    <s v="NÃO"/>
    <s v="3-Falha na Instrumentação"/>
    <s v="3.3- Sinal/Indicação/Alarme falso"/>
    <x v="2"/>
    <x v="0"/>
    <s v="6-Interferência na Produção"/>
    <s v="8-Teste"/>
    <n v="1371.0499999999884"/>
  </r>
  <r>
    <n v="2020"/>
    <s v="Abril"/>
    <s v="OM 2022738302 B-3123101A - TROCAR ÓLEO CABEÇ. PROP. – PF: Suzuki_x000a_Em abrangência da falha ocorrida na bomba B na semana 13 por contaminação no óleo, foi realizada flushing no sistema sendo identificado sujeira mas não identificado a presença de água. Realizada a troca do óleo do cabeçote hidráulico, testada a bomba e correspondeu com sucesso. Com isso foi parada a retornado com a bomba B._x000a__x000a_"/>
    <s v="NÃO"/>
    <s v="Corretiva planejada"/>
    <s v="óleo"/>
    <s v="óleo"/>
    <s v="Bombas"/>
    <x v="85"/>
    <s v="Bombas"/>
    <s v="drenagem e troca do óleo hidráulico de trabalho"/>
    <d v="2020-04-01T10:00:00"/>
    <d v="2020-04-01T16:20:00"/>
    <d v="2020-03-06T11:30:00"/>
    <n v="6.3333333333721384"/>
    <n v="622.5"/>
    <s v="SIM"/>
    <x v="0"/>
    <s v="NÃO"/>
    <s v="5-Falha Externa"/>
    <s v="5.2-Contaminação"/>
    <x v="8"/>
    <x v="12"/>
    <s v="6-Interferência na Produção"/>
    <s v="10-Revisão geral"/>
    <n v="628.83333333337214"/>
  </r>
  <r>
    <n v="2020"/>
    <s v="Abril"/>
    <s v="Nota 12258128 - CF-M-B-513203 Falha inversor – PF: Suzuki (PST COTUR - CONCLUÍDO)_x000a_Durante o final de semana, foi informado pela OP sobre falha no inversor da B-513203 de óleo térmico. Em análise iniciar feita pela CCT e TM Squinca ontem, foi identificada a necessidade de trocar o cartão Fieldbus utilizado para controle do inversor a partir da demanda de óleo térmico da planta. Assim, decidimos realizar a tarefa hoje, através de PT sem OM pois o SAP não estava aceitando a criação de OMs. Realizada a reserva manual do cartão e feita a troca. OP realizou as manobras para colocar esta bomba para operar e tivemos sucesso no controle automático da rotação da bomba através do_x000a__x000a__x000a_OM 2022774736_x000a_CF-M-B-513203 Falha inversor_x000a_Causa:_x000a_Atuação:  Verificado junto a CCT, verificada a indicação de fio partido._x000a_Após diversos testes, foi diagnosticado que o sinal que comanda a_x000a_frequência, não estava estável, variando e causando a falha. Foi trocado_x000a_o cartão HI302O, comissionado e feito download, colocado um resistor em_x000a_serie com multímetro para fazer loop teste, antes de religar ao_x000a_inversor. Refeita a ligação, realizado um loop test com sinal direto da_x000a_ECOS, funcionando normal. Passada a informação para coordenação e_x000a_colocada para operar._x000a_Ficando em acompanhamento._x000a_Situação deixada: OK_x000a_Hora: 13:00 as 18:00_x000a_Responsável: Squinca_x000a__x000a_EXECUTADO PELA PT-13395875_x000a__x000a_ATENDIDO SERVIÇO IMEDITATO SOLICITADO PELA OPERAÇÃO._x000a_CONSTATADO JUNTO COM A EQUIPE DE AUTOMAÇÃO DEFEITO NO CARTÃO FIELDBUS, APÓS TROCA DO CARTÃO FORAM EXECUTADOS OS DEVIDOS TESTES DE FUNCIONAMENTO E CORRIGIDO A FALHA AI1163 (CABO ROMPIDO). CONSTATADO NA TELA DA IHM QUE O EQUIPAMENTO ESTA ATUANDO COM 2973RPM / 138,5A / FREQ.49,5._x000a__x000a_OBS. REDE DEVICE NET ESTÁ INOPERANTE. VISUALIZAÇÕES APENAS PELO WORKSTATION._x000a__x000a_Substituido cartao fieldbus NM 11.289.984 (a reserva foi realizada_x000a_através da transação MB21_x000a_"/>
    <s v="NÃO"/>
    <s v="Corretiva"/>
    <s v="Inversor"/>
    <s v="cartão Fieldbus"/>
    <s v="Bombas"/>
    <x v="53"/>
    <s v="Controle e monitoramento"/>
    <s v="troca do cartão"/>
    <d v="2020-04-07T09:00:00"/>
    <d v="2020-04-07T18:00:00"/>
    <d v="2019-12-12T16:00:00"/>
    <n v="9"/>
    <n v="2801.0000000000582"/>
    <s v="SIM"/>
    <x v="0"/>
    <s v="NÃO"/>
    <s v="5-Falha Externa"/>
    <s v="6-Miscelâneas"/>
    <x v="12"/>
    <x v="1"/>
    <s v="9-Sob Demanda"/>
    <s v="1-Substituição"/>
    <n v="2810.0000000000582"/>
  </r>
  <r>
    <n v="2020"/>
    <s v="Abril"/>
    <s v="OM 2022796992 - C-UC-513401G Corrigir Sobrecarga motor_x000a_OM 2022799127 - MANUT PREV C-UC-513401G MECANICA – PF: Boito_x000a_Realizada hoje a preventiva no compressor de ar G, em conjunto com a verificação dos desarmes frequentes por sobrecarga. TMs descobriram que não se tratava de sobrecarga no motor do ventilador, como era suposto, mas sim no motor do próprio compressor. A conclusão foi devido ao fato de termos encontrado o filtro separador totalmente saturado, quase &quot;sugado&quot; pelo compressor. Foi feita a troca deste filtro e dos demais, atendendo à preventiva. TM Flaviano também foi envolvido e não constatou nenhuma anormalidade nos parâmetros elétricos tanto do motor do ventilador quanto do compressor. Compressor está disponível e iremos acompanhar se os _x000a_"/>
    <s v="NÃO"/>
    <s v="Preventiva"/>
    <s v="Preventiva"/>
    <s v="Preventiva"/>
    <s v="Ar comprimido"/>
    <x v="83"/>
    <s v="Compressor"/>
    <s v="Preventiva pacote de compressão G"/>
    <d v="2020-04-22T08:00:00"/>
    <d v="2020-04-22T17:00:00"/>
    <d v="2018-12-28T16:45:00"/>
    <n v="9"/>
    <n v="11535.250000000116"/>
    <s v="NÃO"/>
    <x v="0"/>
    <s v="NÃO"/>
    <s v="Manutenção preventiva"/>
    <s v="Manutenção preventiva"/>
    <x v="0"/>
    <x v="24"/>
    <s v="1-Manutenção Periódica"/>
    <s v="10-Revisão geral"/>
    <n v="11544.250000000116"/>
  </r>
  <r>
    <n v="2020"/>
    <s v="Abril"/>
    <s v="OM 2022778802 - MANUT PREV C-UC-513401A MECANICA – PF: Boito_x000a_Conforme programado foi realizado a preventiva do compressor de ar A, sem registro de anormalidades. Equipamento testado e liberado para operação por volta das 18h30._x000a_"/>
    <s v="NÃO"/>
    <s v="Preventiva"/>
    <s v="Preventiva"/>
    <s v="Preventiva"/>
    <s v="Ar comprimido"/>
    <x v="87"/>
    <s v="Compressor"/>
    <s v="Preventiva pacote de compressão G"/>
    <d v="2020-04-24T08:00:00"/>
    <d v="2020-04-24T18:30:00"/>
    <d v="2019-02-10T10:30:00"/>
    <n v="10.5"/>
    <n v="10533.500000000058"/>
    <s v="NÃO"/>
    <x v="0"/>
    <s v="NÃO"/>
    <s v="Manutenção preventiva"/>
    <s v="Manutenção preventiva"/>
    <x v="0"/>
    <x v="24"/>
    <s v="1-Manutenção Periódica"/>
    <s v="10-Revisão geral"/>
    <n v="10544.000000000058"/>
  </r>
  <r>
    <n v="2020"/>
    <s v="Maio"/>
    <s v="OM 2022780470 GE-513201A/B/C/D - Sistema de Aterramento – PF: Lucas_x000a_Foram verificados, através das conexões de bornes e cabos multivias conectados diretamente à barra de aterramento IG, o aterramento dos instrumentos de campo. Foram identificados os instrumentos cujos aterramentos estão em contato com aterramento elétrico do painel (Barra PG). O mesmo procedimento foi aplicado à barra IG, onde também se identificou instrumentos com problemas de aterramento. "/>
    <s v="NÃO"/>
    <s v="Corretiva planejada"/>
    <s v="Aterramento TGCP"/>
    <s v="Isolação de aterramentos"/>
    <s v="TGs"/>
    <x v="17"/>
    <s v="Controle e monitoramento"/>
    <s v="Conforme Observações"/>
    <d v="2020-05-08T07:30:00"/>
    <d v="2020-05-08T17:20:00"/>
    <d v="2020-04-29T12:15:00"/>
    <n v="9.8333333332557231"/>
    <n v="211.25000000005821"/>
    <s v="NÃO"/>
    <x v="0"/>
    <s v="NÃO"/>
    <s v="4-Falha Elétrica"/>
    <s v="4.5-Falha de aterramento/falha de isolação"/>
    <x v="8"/>
    <x v="12"/>
    <s v="3-Inspeção"/>
    <s v="6-Verificação"/>
    <n v="221.08333333331393"/>
  </r>
  <r>
    <n v="2020"/>
    <s v="Maio"/>
    <s v="OM 2022780470 GE-513201A/B/C/D - Sistema de Aterramento – PF: Lucas_x000a_Realizada a medição da continuidade/isolação entre as barras de aterramento do painel, conforme Instrução Técnica. Para todas as situações encontradas continuidade elétrica entre as barras ISG, IG e PG. Realizada a verificação, através das conexões de bornes e cabos multivias conectados diretamente à barra de aterramento IG, o aterramento dos instrumentos de campo; verificados também quais são os instrumentos que são de segurança intrínseca e se estão conectados à barra ISG; verificação o aterramento de instrumentos e cabos a partir do TGCP para o campo. Foram encontrados pontos de atenção e não conformidades, tais como: como shield de cabo digital interligado ao terra do painel. Amanhã será fechado relatório consolidado contendo todos os dados levantados no campo para retorno a análise de falha junto ao Eng. Ranaudo. Essas duas etapas programadas foram finalizadas."/>
    <s v="NÃO"/>
    <s v="Corretiva planejada"/>
    <s v="Aterramento TGCP"/>
    <s v="Isolação de aterramentos"/>
    <s v="TGs"/>
    <x v="12"/>
    <s v="Controle e monitoramento"/>
    <s v="Conforme Observações"/>
    <d v="2020-05-09T07:10:00"/>
    <d v="2020-05-09T17:30:00"/>
    <d v="2020-04-03T19:00:00"/>
    <n v="10.333333333313931"/>
    <n v="852.16666666668607"/>
    <s v="NÃO"/>
    <x v="0"/>
    <s v="NÃO"/>
    <s v="4-Falha Elétrica"/>
    <s v="4.5-Falha de aterramento/falha de isolação"/>
    <x v="8"/>
    <x v="12"/>
    <s v="3-Inspeção"/>
    <s v="6-Verificação"/>
    <n v="862.5"/>
  </r>
  <r>
    <n v="2020"/>
    <s v="Maio"/>
    <s v="OI 2022720087 GE-513201A - Falha G-60 – PF: Lucas_x000a_13/05 INFORMATIVO:_x000a_GE-513201A - Falha G-60 Após a parada do TG-A ao final do dia pós passagem do TG-D para PREMIX foi acionado a manutenção para verificar uma falha no módulo G-60. Em campo verificamos a indicação de falha no cartão 8F do rack. Foi realizado o procedimento de reset desligando a fonte e sacando o cartão, porém a falha retornava assim que módulo finalizava o boot aparecia a indicação no visor da falha “Trouble/Alarme no cartão 8F”. Chegamos a realizar a troca deste cartão por outro sobressalente que tínhamos no laboratório, no entanto, também não houve sucesso. Informamos a operação que essa condição não é impeditiva de partida, porém a máquina rodaria sem proteção do relé, o que não é desejável. Para este cenário foi emitida alguns meses atrás uma ARO. O COTUR ficou de recuperar essa ARO para deixar no registro da PST, caso tenhamos uma condição de emergência podemos partir essa máquina mediante ativação da ARO. Amanhã envolveremos nosso time de campo e de engenharia para tratar essa demanda. Informado pelo TM Flaviano que ele já encaminhou todos os dados para equipe SAP para criar os NM´s de todos módulos para aquisição de um rack completo para substituição no TG-A._x000a__x000a_[14/05] Diante da indisponibilidade do TG-A, foi emitida PT imediata para verificação do G-60 devido o mesmo não estar aceitando o reset. Foi realizada a verificação das resistências de enrolamento dos TC e TP, onde foi encontrada uma pequena diferença na medição do TC da fase C  do conjunto do K13. Não foi realizada a megagem dos circuitos, pois o circuito compartilhava o mesmo conjunto de TP com outros equipamentos e podiam provocar danos a esses equipamentos. Foi realizada a medição também do resistor de aterramento que é medido também pelo cartão e o mesmo apresenta que está aberto. Realizada trocas de cartão, porém a falha não sumiu, o conjunto de cartões foi recomposto e nenhum cartão foi trocado. Realizada a verificação da fonte de alimentação DC e a mesma apresentou 123V de medição aparentemente sem anormalidade. O Equipamento normalizou a falha após o desligamento da fonte de alimentação por um período de cerca de 5 minutos. Não foi realizada a troca do Rack pois o sistema normalizou após o religamento do Rack, disponibilizando a máquina. Realizado o backup das configurações e coleta dos eventos antes e após normalização para avaliação e assim tentar identificar uma possível falha. Alinhado com a equipe da  CCT para monitorar o sistema durante o turno da noite. Como não foi encontrada nenhuma anormalidade plausível para a correção falha, segue em avaliação pela equipe para diagnosticar a real falha do conjunto._x000a_"/>
    <s v="NÃO"/>
    <s v="Corretiva planejada"/>
    <s v="G-60"/>
    <s v="Relé de proteção"/>
    <s v="TGs"/>
    <x v="17"/>
    <s v="Controle e monitoramento"/>
    <s v="Realizado veriicação de alguns componentes do sistema de medição associado, tentativa de substituição dos cartões e reset do rack como um todo."/>
    <d v="2020-05-14T08:00:00"/>
    <d v="2020-05-14T17:00:00"/>
    <d v="2020-05-08T17:20:00"/>
    <n v="9"/>
    <n v="134.66666666680248"/>
    <s v="NÃO"/>
    <x v="0"/>
    <s v="NÃO"/>
    <s v="4-Falha Elétrica"/>
    <s v="4.0-Geral"/>
    <x v="8"/>
    <x v="19"/>
    <s v="7-Observação Casual"/>
    <s v="7-Serviço"/>
    <n v="143.66666666680248"/>
  </r>
  <r>
    <n v="2020"/>
    <s v="Maio"/>
    <s v="OM 2022521467 – GE-513201C – Lavagem de 1000H – PF: Lucas_x000a_Conforme programado foi realizada a lavagem complementar sem espaço confinado, para a realização da boroscopia pela equipe da OTBM amanhã 19/05"/>
    <s v="NÃO"/>
    <s v="Preventiva"/>
    <s v="Não se aplica"/>
    <s v="Não se aplica"/>
    <s v="TGs"/>
    <x v="12"/>
    <s v="Compressor"/>
    <s v="Lavagem"/>
    <d v="2020-05-18T07:30:00"/>
    <d v="2020-05-18T17:15:00"/>
    <d v="2020-05-09T17:30:00"/>
    <n v="9.75"/>
    <n v="206.00000000005821"/>
    <s v="NÃO"/>
    <x v="0"/>
    <s v="NÃO"/>
    <s v="Manutenção preventiva"/>
    <s v="Manutenção preventiva"/>
    <x v="0"/>
    <x v="24"/>
    <s v="1-Manutenção Periódica"/>
    <s v="5-Conservação"/>
    <n v="215.75000000005821"/>
  </r>
  <r>
    <n v="2020"/>
    <s v="Maio"/>
    <s v="OM 2022527133 - GE-513201C ANÁLISE BOROSCÓPICA – PF: Lucas_x000a_Iniciada a boroscopia no TG-C com apoio da equipe da OTBM. Feito compressor de baixa, IP e LP. Previsão de finalização em mais 2 dias. Máquina está sendo deixada disponível ao final do dia._x000a_"/>
    <s v="NÃO"/>
    <s v="Preventiva"/>
    <s v="Não se aplica"/>
    <s v="Não se aplica"/>
    <s v="TGs"/>
    <x v="12"/>
    <s v="Compressor"/>
    <s v="Boroscopia"/>
    <d v="2020-05-19T07:00:00"/>
    <d v="2020-05-19T16:30:00"/>
    <d v="2020-05-18T17:15:00"/>
    <n v="9.5000000000582077"/>
    <n v="13.749999999941792"/>
    <s v="NÃO"/>
    <x v="0"/>
    <s v="NÃO"/>
    <s v="Manutenção preventiva"/>
    <s v="Manutenção preventiva"/>
    <x v="0"/>
    <x v="24"/>
    <s v="1-Manutenção Periódica"/>
    <s v="9-Inspeção"/>
    <n v="23.25"/>
  </r>
  <r>
    <n v="2020"/>
    <s v="Maio"/>
    <s v="OM 2022527133 - GE-513201C ANÁLISE BOROSCÓPICA – PF: Lucas_x000a_Hoje a boroscopia do TG-C teve bom andamento e foi possível finalizar todas as imagens. Em conversa com Miguel da OTBM ao final da atividade, foi comentado que no geral, a turbina se encontra em muito bom estado. Agora aguardaremos o relatório a ser enviado pela equipe à nossa Engenharia. TG disponível._x000a_"/>
    <s v="NÃO"/>
    <s v="Preventiva"/>
    <s v="Não se aplica"/>
    <s v="Não se aplica"/>
    <s v="TGs"/>
    <x v="12"/>
    <s v="Compressor"/>
    <s v="Boroscopia"/>
    <d v="2020-05-20T08:30:00"/>
    <d v="2020-05-20T16:30:00"/>
    <d v="2020-05-19T16:30:00"/>
    <n v="8.0000000000582077"/>
    <n v="15.999999999941792"/>
    <s v="NÃO"/>
    <x v="0"/>
    <s v="NÃO"/>
    <s v="Manutenção preventiva"/>
    <s v="Manutenção preventiva"/>
    <x v="0"/>
    <x v="24"/>
    <s v="1-Manutenção Periódica"/>
    <s v="9-Inspeção"/>
    <n v="24"/>
  </r>
  <r>
    <n v="2020"/>
    <s v="Maio"/>
    <s v="OI 2022939884 GE-513201D - Análise de Falha SD 25/05 – PF: Lucas_x000a_Logo após a queda do TGD por volta das 10h00 foi mobilizado equipe de automação para levantamento dos dados de logger para início da análise de falha deste evento junto a equipe de engenharia e grandes máquinas. Pelos logs coletados verificamos para ver que houve falha dos sensores 39PTDEX e 39PTDEY ao mesmo tempo, voltando ao normal aproximadamente 30 segundos depois, ao mesmo tempo também. Esses sensores estão associados ao mesmo cartão. Há os sensores 39PTNEX e 39PTNEY no mesmo cartão, que não apresentaram falha. Por isso, foi recomendado realizar verificação da instalação em campo dos sensores e também do cartão no painel. Durante o REDIA foi acordado para que fosse realizado a troca do cartão por desencargo. Com apoio do Eng. Lucas foi verificado e validado os PN´s dos cartões do Bently, em seguida emitida a reserva Nº 94999908-1/2 sendo uma unidade do NM 11.418.207 Módulo p/analis./col.vibr. Bently (Frontal) e mais uma unidade do NM 10.169.886 Módulo p/compr. SULZER(Traseira). Foi emitida PT após o horário do almoço; retirados os dois cartões do almoxarifado pela automação; realizado a troca em campo; foi necessária atualizar o firmware dos cartões e realizar download da configuração. Em paralelo a equipe de instrumentação realizou medições dos quatro sensores em campo, foram verificados integridade do cabeamento, sensores, proximitors, e resistência ôhmica, porém não foi encontrada anormalidades, segue os valores levantados; 39PTDEX - 9,7V - 10,4 ohms; 39PTDEY - 9,74 - 10,5 ohms; 39PTNEX - 9,34V - 11,0 ohms; 39PTNEY - 9,74V - 10,8 ohms. Os dados serão encaminhados para equipe de engenharia para subsidiar a continuidade da análise de falha. Atividade finalizada por volta das 18h00, equipamento liberado para operação."/>
    <s v="sim"/>
    <s v="Corretiva planejada"/>
    <s v="39PTDEX e 39PTDEY"/>
    <s v="Cartão de IO no rack 3500"/>
    <s v="TGs"/>
    <x v="15"/>
    <s v="Controle e monitoramento"/>
    <s v="Realizado a substituição do cartão"/>
    <d v="2020-05-25T10:00:00"/>
    <d v="2020-05-25T18:00:00"/>
    <d v="2020-03-30T19:50:00"/>
    <n v="8.0000000000582077"/>
    <n v="1334.1666666665697"/>
    <s v="SIM"/>
    <x v="1"/>
    <s v="NÃO"/>
    <s v="3-Falha na Instrumentação"/>
    <s v="3.2 - Sem sinal/indicação/alarme"/>
    <x v="8"/>
    <x v="19"/>
    <s v="6-Interferência na Produção"/>
    <s v="1-Substituição"/>
    <n v="1342.1666666666279"/>
  </r>
  <r>
    <n v="2020"/>
    <s v="Maio"/>
    <s v="OM 2022941867 TG-D - Atividades de Pré Partida – PF: Lucas_x000a_Conforme programado iniciamos hoje as atividades de pré-partida dessa máquina. Foi realizada montagem de pau de carga no interior do hood; realizado a troca das válvulas de dreno primária, central e tocha por outras já revisadas sobressalentes já com os &quot;novos internos de inox&quot;. Não foi encontrada presença de condensado nas linhas durante a troca das válvulas. As válvulas removidas foram testadas em bancada e apresentam comportamento normal, posteriormente elas serão desmontadas para verificação e revisão dos seus internos. Também foi realizado o teste funcional do WHRU e RIC com sucesso, ambos equipamentos atuaram sem registro de anormalidades. Atividade prossegue amanhã com as etapas de troca das três câmaras de combustão pela equipe da mecânica. Equipamento liberado ao final desta tarefa"/>
    <s v="NÃO"/>
    <s v="Preventiva"/>
    <s v="Não se aplica"/>
    <s v="Não se aplica"/>
    <s v="TGs"/>
    <x v="15"/>
    <s v="Sistema de combustão"/>
    <s v="Conforme Observações"/>
    <d v="2020-05-28T07:00:00"/>
    <d v="2020-05-28T18:30:00"/>
    <d v="2020-05-25T18:00:00"/>
    <n v="11.500000000116415"/>
    <n v="60.999999999941792"/>
    <s v="NÃO"/>
    <x v="0"/>
    <s v="NÃO"/>
    <s v="Manutenção preventiva"/>
    <s v="Manutenção preventiva"/>
    <x v="0"/>
    <x v="24"/>
    <s v="1-Manutenção Periódica"/>
    <s v="7-Serviço"/>
    <n v="72.500000000058208"/>
  </r>
  <r>
    <n v="2020"/>
    <s v="Maio"/>
    <s v="OM 2022941867 TG-D - Atividades de Pré Partida – PF: Lucas_x000a_Realizada a substituição das câmaras 1, 2 e 9 e limpeza no interior do hood. Amanhã daremos prosseguimento na limpeza das tochas das demais Câmaras."/>
    <s v="NÃO"/>
    <s v="Preventiva"/>
    <s v="Não se aplica"/>
    <s v="Não se aplica"/>
    <s v="TGs"/>
    <x v="15"/>
    <s v="Sistema de combustão"/>
    <s v="Conforme Observações"/>
    <d v="2020-05-29T07:30:00"/>
    <d v="2020-05-29T17:20:00"/>
    <d v="2020-05-28T18:30:00"/>
    <n v="9.8333333332557231"/>
    <n v="12.999999999941792"/>
    <s v="NÃO"/>
    <x v="0"/>
    <s v="NÃO"/>
    <s v="Manutenção preventiva"/>
    <s v="Manutenção preventiva"/>
    <x v="0"/>
    <x v="24"/>
    <s v="1-Manutenção Periódica"/>
    <s v="7-Serviço"/>
    <n v="22.833333333197515"/>
  </r>
  <r>
    <n v="2020"/>
    <s v="Maio"/>
    <s v="OM 2022941867 TG-D - Atividades de Pré Partida – PF: Lucas_x000a_Foi realizada a limpeza das tochas das câmaras 3 a 8 e removido o pau de carga."/>
    <s v="NÃO"/>
    <s v="Preventiva"/>
    <s v="Não se aplica"/>
    <s v="Não se aplica"/>
    <s v="TGs"/>
    <x v="15"/>
    <s v="Sistema de combustão"/>
    <s v="Conforme Observações"/>
    <d v="2020-05-30T07:30:00"/>
    <d v="2020-05-30T11:30:00"/>
    <d v="2020-05-29T17:20:00"/>
    <n v="3.9999999999417923"/>
    <n v="14.166666666744277"/>
    <s v="NÃO"/>
    <x v="0"/>
    <s v="NÃO"/>
    <s v="Manutenção preventiva"/>
    <s v="Manutenção preventiva"/>
    <x v="0"/>
    <x v="24"/>
    <s v="1-Manutenção Periódica"/>
    <s v="7-Serviço"/>
    <n v="18.166666666686069"/>
  </r>
  <r>
    <n v="2020"/>
    <s v="Maio"/>
    <s v="OM 2022076594 - GE-513201D SUBSTITUIR BORRACHA DA PORTA – PF: Lucas _x000a_Em atendimento a demanda de RTA, foi realizada a substituição das borrachas do batente, porta e calço da porta lado Whru. Já a porta lado CO2 foi substituido somente a borracha no batente devido ter faltado material para realizar a porta e assim substituição do calço."/>
    <s v="NÃO"/>
    <s v="Corretiva planejada"/>
    <s v="Vedação das portas"/>
    <s v="Vedação"/>
    <s v="TGs"/>
    <x v="15"/>
    <s v="Miscelânea"/>
    <s v="Conforme Observações"/>
    <d v="2020-05-30T13:00:00"/>
    <d v="2020-05-30T17:20:00"/>
    <d v="2020-05-30T11:30:00"/>
    <n v="4.3333333333139308"/>
    <n v="1.5"/>
    <s v="NÃO"/>
    <x v="0"/>
    <s v="NÃO"/>
    <s v="1-Falha Mecânica"/>
    <s v="1.4-Deformação"/>
    <x v="2"/>
    <x v="1"/>
    <s v="10-Outros"/>
    <s v="1-Substituição"/>
    <n v="5.8333333333139308"/>
  </r>
  <r>
    <n v="2020"/>
    <s v="Maio"/>
    <s v="OM 2022353721 - C-123101D Eliminar Vibração elevada X _x000a_O Compressor vinha operando normalmente, dentro do limite de 11000rpm predeterminado, até que foi inalizado pela equipe da operação por volta das 10h00 de 24/04 um aumento na vibração do Vorecon (XE/XY-12). Os valores passaram de média de 80 mU para em torno de 100 sem nenhuma mudança significativa no processo. Observado ainda que após redução de carga para controle da vibração, houve alarme na vibração da carcaça do Vorecon. Em avaliação conjunta pela equipe de engenharia da MI optamos por parar essa máquina. Foi realizada inspeção visual no Vorecon (Via OM 2022740475) e coleta de dados após partida via ADRE (OM 2022842393). Equipe da Bently / SEQUI analisaram os dados e apontaram possibilidade de ajuste em balanceamento do mancal de saída, para ganhar uma sobrevida de operação e redução nos níveis de vibração. A corretiva definitiva, com troca de componentes do eixo de saída está em andamento e com aquisição de materiais. Em andamento planejamento para intervenções de balanceamento. Os serviços de alinhamento e balanceamento aconteceram ao longo do mês de Maio. Também foi identificado um problema no alinheamnento das tubulações._x000a_"/>
    <s v="sim"/>
    <s v="Corretiva"/>
    <s v="Vorecon"/>
    <s v="VV-C-123101D"/>
    <s v="Vendas"/>
    <x v="5"/>
    <s v="Transmissão de força"/>
    <s v="Inspeção e Correção de Alinhamento"/>
    <d v="2020-05-01T00:00:00"/>
    <d v="2020-05-31T23:59:59"/>
    <d v="2020-04-30T23:59:59"/>
    <n v="743.99972222215729"/>
    <n v="2.7777784271165729E-4"/>
    <s v="SIM"/>
    <x v="0"/>
    <s v="NÃO"/>
    <s v="1-Falha Mecânica"/>
    <s v="1.3-Folga/Alinhamento"/>
    <x v="2"/>
    <x v="3"/>
    <s v="5-Monitoramento Contínuo da Condição"/>
    <s v="2-Reparo"/>
    <n v="744"/>
  </r>
  <r>
    <n v="2020"/>
    <s v="Maio"/>
    <s v="OM 2022808379 VE-C-123101E-D Revisão geral _x000a_Finalizada a revisão do último ventilador sendo realizado reaperto geral estrutura, verificação de folga e desgaste de polia estando tudo dentro da normalidade, tencionada a correia e liberado para operação_x000a_"/>
    <s v="NÃO"/>
    <s v="Preventiva"/>
    <s v="Ventilador"/>
    <s v="VE-C-123101E-D"/>
    <s v="Vendas"/>
    <x v="14"/>
    <s v="Ventilador"/>
    <s v="Revisão Geral"/>
    <d v="2020-05-01T00:00:00"/>
    <d v="2020-05-05T19:00:00"/>
    <d v="2020-04-25T17:00:00"/>
    <n v="114.99999999994179"/>
    <n v="126.99999999994179"/>
    <s v="SIM"/>
    <x v="0"/>
    <s v="NÃO"/>
    <s v="Manutenção preventiva"/>
    <s v="Manutenção preventiva"/>
    <x v="0"/>
    <x v="24"/>
    <s v="1-Manutenção Periódica"/>
    <s v="10-Revisão geral"/>
    <n v="241.99999999988358"/>
  </r>
  <r>
    <n v="2020"/>
    <s v="Maio"/>
    <s v="OI 2022866954 - C-123101E Falha do aquecedor_x000a_Ao testar os periféricos do compressor de venda E, com o objetivo de partir a máquina amanhã, OP identificou que o aquecedor de óleo não estava entrando. Mobilizado apoio imediato da equipe da CCT e do TM Danilo. Automação avaliou a lógica e identificou que era possível forçar a operação do aquecedor, porém ao passar para automático, o mesmo entra em falha. Esta falha estava relacionada a condição de &quot;fail to start&quot; para a partida do aquecedor mas mesmo sem esperar os 5 segundos que a temporização da lógica prevê para receber o retorno de ligado de campo. Esta condição acontecia exclusivamente ao tentar ligar o aquecedor pela IHM, tanto em manual quanto em automático. Através da lógica, o aquecedor estava funcionando normalmente. Após bastante avaliação, chegamos à hipótese de ser uma condição novamente relacionada à temporização dos passos da sequência de partida, similar ao ocorrido semana passada, mas em outra etapa de a partida. Ao final do dia de hoje, sem uma atuação propriamente corretiva da equipe, a lógica de partida passou a funcionar normalmente, fazendo o acionamento do aquecedor tanto em automático quanto em manual. TM Danilo irá preparar um relatório mais detalhado amanhã para encaminhamento ao Eng. Lucas, para acionar novamente a Engenharia da GE que deve dar explicações sobre o comportamento anormal destes PLCs._x000a_"/>
    <s v="sim"/>
    <s v="Intervenção por condição"/>
    <s v="PLC"/>
    <s v="PN-C-123101E"/>
    <s v="Vendas"/>
    <x v="14"/>
    <s v="Controle e monitoração"/>
    <s v="Em acompanhamento. Pendente ugrade de firmware para solução do problema dos temporizadores do PLC"/>
    <d v="2020-05-04T00:00:00"/>
    <d v="2020-05-04T16:00:00"/>
    <d v="2020-04-25T17:00:00"/>
    <n v="15.999999999941792"/>
    <n v="198.99999999994179"/>
    <s v="SIM"/>
    <x v="0"/>
    <s v="NÃO"/>
    <s v="2-Falha de Material"/>
    <s v="2.0-Geral"/>
    <x v="8"/>
    <x v="26"/>
    <s v="9-Sob Demanda"/>
    <s v="4-Ajuste"/>
    <n v="214.99999999988358"/>
  </r>
  <r>
    <n v="2020"/>
    <s v="Maio"/>
    <s v="OI 2022871942 - C-123101E Falha DJ do Pony Motor_x000a_Hoje pela manhã foi enviado relatório pelo Eng. Bruno CCT com maiores detalhes das verificações realizados ontem, baseadas na análise de falha proposta pelo Eng. Fernando: Foi realizado teste bem sucedido de fechamento (Saída Q0.2.42 / contator K233) e abertura (Q.0.43 / contator k334) do disjuntor através de force direto na saída do PLC Schneider. Não foi encontrado nenhuma anormalidade nesse teste. O disjuntor fechou e abril inserido e retornou o Status correto(I.0.1.18) para o PLC, assim como a ausência do sinal de fault ou link(I.0.1.48). Realizado teste bem sucedido malha do comando para acionamento do inversor, através de force das saídas de seleção do inversor(Q.0.2.1 / contator k182) e Comando de partida (Q.0.2.8 / Contator 191). Esse teste foi realizado apenas para o inversor de frequência 2 que foi onde ocorreu a última tentativa de partida.  Não foi encontrado nenhuma anormalidade nesse teste e o sinal chegou ao painel do inversor e foi constatado com o teste de continuidade. Realizada uma inspeção geral do disjuntor, cela e tomada de comando, assim como acionamentos manuais de abertura e fechamento em posição de teste e inserido. Em todas as ocasiões o disjuntor fechou e carregou mola normalmente. Foi realizado também pelo turno da noite da CCT a desmontagem parcial do disjuntor para realização de lubrificação e inspeção interna das suas partes móveis (preventiva do disjuntor). Realizado o teste de comando de start do pony através de force pelo CLP da máquina. O comando foi forçado pelo TM Danilo no PLC de controle do compressor e foi monitorado no PLC da Schneider, onde sinalizou corretamente o comando de partida. Hoje pela manhã realizamos reunião gerencial e foi definido por checarmos mais uma vez os temporizadores da sequência de partida do compressor. Para nossa surpresa, o timer de ligado do aquecedor que havia sido corrigido pelo TM Danilo na segunda-feira, novamente apresentava valores incoerentes. Também verificamos que o timer de desligamento da sequência do Pony estava incoerente, o que pode ser também o causador das falhas de partida ao tentar passar do Passo 6. Os valores foram corrigidos pelos TMs Thiago, Squinca e Bruno. Ao longo da manhã, Engs. Lucas e Fernando seguiram questionando a GE sobre os problemas no PLC e recebemos algumas orientações para checar 3 pontos principais: a tabela de falhas da CPU (sem falhas encontradas), lançar o comando de” Clean All Build Folder” no target para tentar resolver eventuais erros de software (realizado, mas sem efeito corretivo aparente) e a verificação da versão de Proficy Machine Edition utilizada no terminal, além da versão do firmware da CPU (foram coletadas as versões e enviada para GE para verificação de compatibilidade com hardwares). Também implementamos um temporizador em caráter de teste de 10 segundos para retorno da sequência do Pony, a fim de termos tempo de verificar no notebook que está conectado no PLC dos Inversores na K-23 cada passo da partida da máquina, para tentarmos observar alguma falha nos disjuntores/inversores do Pony. Feitas estas atividades, autorizamos a partida da máquina, que ocorreu com nosso acompanhamento por volta das 15h00 e com sucesso. Não foi identificada anormalidade nenhuma no PLC dos inversores, indicando que as falhas na partida realmente estavam relacionadas à questão da temporização. Porém, foi identificada a indisponibilidade do inversor 2, causada por alta temperatura nos transistores IGBT (Fault F#31), através de uma nova OM. Continuaremos com a CCT avaliando esta falha. Venda E segue operando e venda A foi parado. Ao final do dia, foi enviado email ao pessoal da GE pelo TM Thiago com as evidências encontradas na nossa máquina sobre os 3 pontos levantados pela GE. Aguardaremos próximas ações de melhorias a serem definidas pela GE e nossa Engenharia, com a participação da equipe dos TMs._x000a_07/05 - Recebemos hoje um retorno da GE com a informação de que nossa versão do firmware (5.50) está bastante obsoleta. É recomendada a instalação da versão 6, que inclusive especificamente resolve problemas com os temporizadores que usam memórias tipo UDT. Coord. Gustavo já está tratando a mobilização de profissional GE para realizar o update nas máquinas que tiverem paradas na segunda-feira (precisam estar paradas). "/>
    <s v="sim"/>
    <s v="Corretiva"/>
    <s v="PLC"/>
    <s v="PN-C-123101E"/>
    <s v="Vendas"/>
    <x v="14"/>
    <s v="Controle e monitoração"/>
    <s v="Em acompanhamento. Pendente ugrade de firmware para solução do problema dos temporizadores do PLC"/>
    <d v="2020-05-06T08:00:00"/>
    <d v="2020-05-06T18:00:00"/>
    <d v="2020-05-04T16:00:00"/>
    <n v="9.9999999999417923"/>
    <n v="40.000000000116415"/>
    <s v="SIM"/>
    <x v="0"/>
    <s v="NÃO"/>
    <s v="2-Falha de Material"/>
    <s v="2.0-Geral"/>
    <x v="8"/>
    <x v="26"/>
    <s v="9-Sob Demanda"/>
    <s v="4-Ajuste"/>
    <n v="50.000000000058208"/>
  </r>
  <r>
    <n v="2020"/>
    <s v="Maio"/>
    <s v="OM 2018741750 - C-123101A Verificações Sist. N2_x000a_Hoje foram realizadas as verificações do sistema de N2, a fim de confirmar se há real necessidade de substituir a membrana. Ao chegar no analisador, o mesmo foi encontrado com tomada de processo bloqueada e indicação de 84%. Ao abrir a válvula de processo, a análise começou a indicar valor de 34%. O vent do analisador está em pleno funcionamento, sem obstrução. Vazão do rotâmetro normal. Na frente de Automação, verificamos que também para este compressor, a exemplo do compressor E, o alarme que atua na válvula de entrada do cilindro de backup de N2 estava em 55%, não sido alterado na GM. Foi então, modificado para 80%. Verificado, na IHM, que o valor na descrição do alarme AAH_301 alterou para 80%. Com a atuação de hoje, entendemos que não há necessidade de substituir a membrana e esta OM pode ser encerrada._x000a_"/>
    <s v="NÃO"/>
    <s v="Preventiva"/>
    <s v="Membrana de N2"/>
    <s v="Membrana de N2"/>
    <s v="Vendas"/>
    <x v="10"/>
    <s v="Sistema de selagem do eixo"/>
    <s v="Verificação de eficiência"/>
    <d v="2020-05-08T09:00:00"/>
    <d v="2020-05-08T11:00:00"/>
    <d v="2020-04-24T21:10:00"/>
    <n v="2.0000000000582077"/>
    <n v="323.83333333331393"/>
    <s v="NÃO"/>
    <x v="0"/>
    <s v="NÃO"/>
    <s v="Manutenção preventiva"/>
    <m/>
    <x v="3"/>
    <x v="4"/>
    <s v="3-Inspeção"/>
    <s v="6-Verificação"/>
    <n v="325.83333333337214"/>
  </r>
  <r>
    <n v="2020"/>
    <s v="Maio"/>
    <s v="OM 2022823638 - PN-C-123101A Alteração lógica Pressostato (teste)_x000a_Hoje foi realizado o teste que estava pendente para confirmar a funcionalidade da nova lógica de pressurização da IHM do venda A. Foi aplicada a ARO 2020-090, que funcionou a contento. O teste teve resultado satisfatório e podemos dar por concluía esta ação de abrangência de RTA. No entanto, durante os testes, TM Rodney identificou que o pressostato não esta funcionando corretamente e precisará passar por intervenção corretiva, a ser programada seguindo fluxo normal de intervenções do GPI._x000a_"/>
    <s v="NÃO"/>
    <s v="Corretiva"/>
    <s v="Pressostato"/>
    <s v="PN-C-123101A"/>
    <s v="Vendas"/>
    <x v="10"/>
    <s v="Sistema de selagem do eixo"/>
    <s v="Teste de pressurização e verificação de alarme de painel."/>
    <d v="2020-05-19T07:30:00"/>
    <d v="2020-05-19T17:30:00"/>
    <d v="2020-05-08T23:59:00"/>
    <n v="9.9999999999417923"/>
    <n v="247.51666666672099"/>
    <s v="NÃO"/>
    <x v="0"/>
    <s v="NÃO"/>
    <s v="Manutenção preventiva"/>
    <m/>
    <x v="3"/>
    <x v="4"/>
    <s v="3-Inspeção"/>
    <s v="6-Verificação"/>
    <n v="257.51666666666279"/>
  </r>
  <r>
    <n v="2020"/>
    <s v="Maio"/>
    <s v="OM 2018599459 - C-123101A -E-50/51/52 Subst. Sensores – PF: Boito (Ação/Abrangência de RTA)_x000a_Substituída apenas a chave 51 por chave nova. Equipe de Instrumentação possuía as 3 chaves para trocar, mas uma delas foi usada emergencialmente em outro compressor semanas atrás e a outra veio com defeito. Sendo assim, apenas uma foi trocada, a 51, que era a que estava em mal estado. Segundo a equipe, as chaves 50 e 52 estão em bom estado, foi conferido o ajuste e não encontrada nenhuma anormalidade. A furação para o novo modelo de chaves foi realizada para os 3 motores pela Caldeiraria. Vamos manter a OM aberta para substituição futura programada das chaves 50 e 52."/>
    <s v="NÃO"/>
    <s v="Corretiva planejada"/>
    <s v="Chaves de vibração"/>
    <s v="Chave 51"/>
    <s v="Vendas"/>
    <x v="10"/>
    <s v="Controle e monitoração"/>
    <s v="Substituição da chave 51"/>
    <d v="2020-05-08T11:01:00"/>
    <d v="2020-05-08T23:59:00"/>
    <d v="2020-05-08T11:00:00"/>
    <n v="12.966666666674428"/>
    <n v="1.6666666546370834E-2"/>
    <s v="SIM"/>
    <x v="0"/>
    <s v="NÃO"/>
    <s v="3-Falha na Instrumentação"/>
    <s v="3.0-Geral"/>
    <x v="1"/>
    <x v="2"/>
    <s v="10-Outros"/>
    <s v="1-Substituição"/>
    <n v="12.983333333220799"/>
  </r>
  <r>
    <n v="2020"/>
    <s v="Maio"/>
    <s v="OI 2022893625 C-123102C - Falha SDV-1231505C –PF: Boito_x000a_Acionado a manutenção por volta das 03h45 da manhã com a informação da OP do impedimento de partida do compressor de propano C devido a falha no acionamento da SDV-505B. Atividade considerada crítica devido a parada da unidade em emergência por conta de fechamento espúrio SDV-0 (Transpetro) válvula do GASTAU. Foi mobilizado apoio das equipes de instrumentação e automação. Emitido PT sem ordem para agilizar o atendimento. Em testes realizados em campo verificamos a falha no bloco de acionamento pneumático, o mesmo foi substituído por sobressalente disponível na oficina Após a troca foi realizado teste funcional de abertura e fechamento com sucesso, após isso, a máquina foi colocada em operação sem anormalidades. Equipamento liberado as 04h45 para operação, segue operando sem restrições."/>
    <s v="sim"/>
    <s v="Corretiva"/>
    <s v="SDV-1231505C"/>
    <s v="Bloco de acionamento pneumático"/>
    <s v="Propano"/>
    <x v="9"/>
    <s v="Sistema de lubrificação"/>
    <s v="Substituição do bloco pneumático"/>
    <d v="2020-05-13T03:45:00"/>
    <d v="2020-05-13T04:45:00"/>
    <d v="2020-03-30T21:00:00"/>
    <n v="0.99999999994179234"/>
    <n v="1038.75"/>
    <s v="SIM"/>
    <x v="0"/>
    <s v="NÃO"/>
    <s v="Em análise"/>
    <s v="6.4-Desconhecidos"/>
    <x v="1"/>
    <x v="2"/>
    <s v="9-Sob Demanda"/>
    <s v="1-Substituição"/>
    <n v="1039.7499999999418"/>
  </r>
  <r>
    <n v="2020"/>
    <s v="Maio"/>
    <s v="OI 2022893610 C-123102B - Falha SDV-1231505B – PF: Boito_x000a_Após a tentativa de partida sem sucesso no propano C por conta da falha da SDV-505C foi tentado partida no compressor B, porém essa máquina também apresentou falha na SDV-505B. Assim que a equipe terminou o propano C iniciamos a atividade neste compressor. Em teste em campo foi constatado falha era a mesma do compressor C, falha no bloco de acionamento pneumático. Foi necessário então a emissão da reserva Nº 94803154-1 de 01 unidade do NM 10.021.074 Corpo espec. p/válv.solenóide Westlock para retirada de sobressalente no estoque. Em seguida feito a troca do bloco pneumático, realizado teste funcional de abertura e fechamento com sucesso. Equipamento liberado para operação as 06h30."/>
    <s v="sim"/>
    <s v="Corretiva"/>
    <s v="SDV-1231505B"/>
    <s v="Bloco de acionamento pneumático"/>
    <s v="Propano"/>
    <x v="30"/>
    <s v="Sistema de lubrificação"/>
    <s v="Substituição do bloco pneumático"/>
    <d v="2020-05-13T04:45:00"/>
    <d v="2020-05-13T06:30:00"/>
    <d v="2020-03-12T19:30:00"/>
    <n v="1.7500000001164153"/>
    <n v="1473.2499999999418"/>
    <s v="SIM"/>
    <x v="0"/>
    <s v="NÃO"/>
    <s v="Em análise"/>
    <s v="6.4-Desconhecidos"/>
    <x v="1"/>
    <x v="2"/>
    <s v="9-Sob Demanda"/>
    <s v="1-Substituição"/>
    <n v="1475.0000000000582"/>
  </r>
  <r>
    <n v="2020"/>
    <s v="Maio"/>
    <s v="OE 2022853474 C-513401F - Falha por sobrecarga na partida – PF: Boito_x000a_Acionada a manutenção devido algumas tentativas de partida do compressor sem sucesso indicando sobrecarga no motor do ventilador e proteção secadora anti-congelamento atuado. Realizado acompanhamento de partida do compressor sendo identificada que a corrente do motor estava elevada. Emitida PT imediata megado o  motor não sendo encontrado anormalidade, realizado o giro manual do compressor e o se encontrava livre, verificada a válvula de pressão mínima e retenção também anormalidade, quando inicia da a verificação da válvula de admissão foi identifica que a solenóide estava folgada, quando realizado testes de funcionamento foi identificado que a válvula piloto da válvula admissão estava travada fazendo com que o compressor partisse em carga. Realizada a substituição da válvula piloto e soleinóide, checada a válvula de admissão também não sendo encontrada anormalidade. Durante a manutenção foi identificado que o terminal do sensor de temperatura do óleo estava quebrado, sendo realizada a substituição por sobressalente por oportunidade. Realizada a partida do compressor com sucesso e liberado para a operação."/>
    <s v="sim"/>
    <s v="Corretiva"/>
    <s v="Válvula de admissão"/>
    <s v="Válvula piloto da válvula de admissão"/>
    <s v="Ar comprimido"/>
    <x v="36"/>
    <s v="Compressor"/>
    <s v="Substituída a válvula piloto e solenóide."/>
    <d v="2020-05-01T08:00:00"/>
    <d v="2020-05-01T18:00:00"/>
    <d v="2020-01-04T10:30:00"/>
    <n v="9.9999999999417923"/>
    <n v="2829.5000000000582"/>
    <s v="SIM"/>
    <x v="1"/>
    <s v="NÃO"/>
    <s v="3-Falha na Instrumentação"/>
    <s v="3.3- Sinal/Indicação/Alarme falso"/>
    <x v="2"/>
    <x v="3"/>
    <s v="9-Sob Demanda"/>
    <s v="1-Substituição"/>
    <n v="2839.5"/>
  </r>
  <r>
    <n v="2020"/>
    <s v="Maio"/>
    <s v="OM 2022809032 MANUT PREV CJ DA S-513402 MECANICA – PF: Boito_x000a_Status:  Concluído"/>
    <s v="NÃO"/>
    <s v="Preventiva"/>
    <s v="Preventiva"/>
    <s v="Preventiva"/>
    <s v="Ar comprimido"/>
    <x v="60"/>
    <s v="Secadora"/>
    <s v="Relização de preventiva  6M mecânica"/>
    <d v="2020-05-03T13:00:00"/>
    <d v="2020-05-03T17:00:00"/>
    <d v="2018-12-31T23:59:00"/>
    <n v="4.0000000001164153"/>
    <n v="11725.016666666663"/>
    <s v="SIM"/>
    <x v="0"/>
    <s v="NÃO"/>
    <s v="Manutenção preventiva"/>
    <s v="Manutenção preventiva"/>
    <x v="0"/>
    <x v="24"/>
    <s v="1-Manutenção Periódica"/>
    <s v="10-Revisão geral"/>
    <n v="11729.016666666779"/>
  </r>
  <r>
    <n v="2020"/>
    <s v="Maio"/>
    <s v="OM 2022876126 S-513401 Verificar e corrigir falha – PF: Boito_x000a_Hoje conforme programado tivemos atuação da elétrica e automação para buscar o motivo da falha espúria indicada pela operação que causa a parada da secadora. Em campo junto com Sup. Ronaldo não foram encontradas anormalidades, o Sup de operação informou que a secadora está operando bem e que essa falha ocorreu a mais de 30 dias. Em Log de eventos coletados pela automação também não foi encontrada falhas, somente a indicação de alarme de “underload” que é bem antigo e também não é impeditivo de partida ou trip para equipamento. Como não foi encontrada mais nenhum registro de falha e equipamento segue operando não foi liberado pela operação testes mais intrusivos. Atividade deve ser encerrada.  _x000a_"/>
    <s v="NÃO"/>
    <s v="Corretiva planejada"/>
    <s v="CLP"/>
    <s v="Desconhecido"/>
    <s v="Ar comprimido"/>
    <x v="99"/>
    <s v="Secadora"/>
    <s v="Verificação de alarmes "/>
    <d v="2020-05-25T08:00:00"/>
    <d v="2020-05-25T10:00:00"/>
    <d v="2018-01-01T00:00:00"/>
    <m/>
    <m/>
    <s v="SIM"/>
    <x v="0"/>
    <s v="NÃO"/>
    <s v="3-Falha na Instrumentação"/>
    <s v="3.3- Sinal/Indicação/Alarme falso"/>
    <x v="12"/>
    <x v="2"/>
    <s v="4-Monitoramento Periódico da Condição"/>
    <s v="6-Verificação"/>
    <n v="0"/>
  </r>
  <r>
    <n v="2020"/>
    <s v="Maio"/>
    <s v="OM 2022803338 – B-123101A Redutor com ruído anormal e verificar folga stroke do cabeçote 1 – PF: Boito_x000a_Hoje foi realizada a medição de folgas do redutor da B-123101A que estava apresentando ruído bastante elevado. TMs identificaram folga elevada no eixo de saída do redutor e, ao desacoplar o conjunto da bomba, foi identificado o acoplamento elástico totalmente destruído. Para termos mais tempo de verificar as causas desta falha, posteriormente abrindo o redutor para análise, foi providenciado no período da tarde a troca do redutor completo por modelo idêntico remanufaturado que possuíamos em estoque. Feita também a substituição do elemento elástico. TMs prosseguiram com o alinhamento do conjunto, deixando a bomba pronta para operar ao final do dia. Amanhã iremos atuar novamente na bomba, agora na verificação da folga do stroke do cabeçote 1._x000a_05/05/20 - Verificado com o planejamento de mecânica que não possuímos material disponível para atuar na folga do stroke do primeiro cabeçote da bomba. Corremos risco de abrir o cabeçote e não conseguirmos fechar por falta de material. Como isto não é impeditivo da bomba operar, foi decidido por reprogramar esta etapa da OM somente para quando os materiais estiverem aqui."/>
    <s v="NÃO"/>
    <s v="Intervenção por condição"/>
    <s v="Redutor"/>
    <s v="Acoplamento"/>
    <s v="Bombas"/>
    <x v="42"/>
    <s v="bombas"/>
    <s v="Substituição do redutor"/>
    <d v="2020-05-04T07:30:00"/>
    <d v="2020-05-05T18:30:00"/>
    <d v="2020-04-30T23:59:00"/>
    <n v="35.000000000058208"/>
    <n v="79.516666666720994"/>
    <s v="SIM"/>
    <x v="0"/>
    <s v="NÃO"/>
    <s v="Em análise"/>
    <s v="6.4-Desconhecidos"/>
    <x v="1"/>
    <x v="2"/>
    <s v="7-Observação Casual"/>
    <s v="1-Substituição"/>
    <n v="114.5166666667792"/>
  </r>
  <r>
    <n v="2020"/>
    <s v="Maio"/>
    <s v="OE 2022867088 - B-123702A Falha partida (PN-513209/DEM.5E) – PF: Boito (PST COTUR - CONCLUÍDO)_x000a_Ontem foi identificado pela OP, na tentativa de partida desta bomba, que a mesma entrava em falha. Em análise prévia pela equipe da CCT e TM Danilo, chegaram à conclusão de que há um contator em falha no demarrador do motor da bomba. Assim, foi acertada antecipação desta OM extra para corretiva no dia de hoje. Foi realizada a troca do contator em falha por um idêntico pertencente a uma gaveta de tomada de solda, pois não temos o material em estoque. Gaveta foi testada, reinserida e realizada a partida acompanhada da bomba, com sucesso. Medições de correntes e parâmetros elétricos foram realizadas pela CCT. Bomba segue operando."/>
    <s v="sim"/>
    <s v="Corretiva"/>
    <s v="PN-513209"/>
    <s v="Contator"/>
    <s v="Bombas"/>
    <x v="37"/>
    <s v="bombas"/>
    <s v="Substituição do contator"/>
    <d v="2020-05-05T10:30:00"/>
    <d v="2020-05-05T18:00:00"/>
    <d v="2020-02-13T16:30:00"/>
    <n v="7.5"/>
    <n v="1962"/>
    <s v="SIM"/>
    <x v="1"/>
    <s v="NÃO"/>
    <s v="4-Falha Elétrica"/>
    <s v="4.0-Geral"/>
    <x v="1"/>
    <x v="23"/>
    <s v="9-Sob Demanda"/>
    <s v="1-Substituição"/>
    <n v="1969.5"/>
  </r>
  <r>
    <n v="2020"/>
    <s v="Maio"/>
    <s v="OM 2022803338 – B-123101A Subst. Stroke do Cabeçote 1 – PF: Boito_x000a_Conforme programado foi realizado do ajuste do stroke do cabeçote 1, colocado a bomba em operação com sucesso sendo eliminado a folga da haste."/>
    <s v="NÃO"/>
    <s v="Intervenção por condição"/>
    <s v="Cabeçote"/>
    <s v="Stroke do cabeçote"/>
    <s v="Bombas"/>
    <x v="42"/>
    <s v="bombas"/>
    <s v="Substituição do stroke do cabeçote"/>
    <d v="2020-05-13T08:00:00"/>
    <d v="2020-05-13T19:00:00"/>
    <d v="2020-05-05T18:30:00"/>
    <n v="10.999999999883585"/>
    <n v="181.5"/>
    <s v="SIM"/>
    <x v="0"/>
    <s v="NÃO"/>
    <s v="Em análise"/>
    <s v="6.4-Desconhecidos"/>
    <x v="1"/>
    <x v="2"/>
    <s v="7-Observação Casual"/>
    <s v="1-Substituição"/>
    <n v="192.49999999988358"/>
  </r>
  <r>
    <n v="2020"/>
    <s v="Maio"/>
    <s v="OI 2022881674 B-3123101A - Falha Mecanismo Stroke – PF: Suzuki_x000a_Informado pelo COTUR que a bomba B-3123101A após 4h em operação no turno verificou-se a parada da injeção de MEG e também pequeno vazamento de óleo pelo stroke. Foi solicitado emissão de PT imediata pelo COTUR para intervenção corretiva. Os TMs de mecânica a quebra do pino de sustentação do eixo interno pertinente ao mecanismo de ajuste de stroke, foi confeccionado um pino novo em oficina e feito a sua substituição em campo com sucesso. _x000a_10/05 - Conforme combinado realizamos partida assista da bomba de MEG A da UAPO III após a intervenção corretiva realizada ontem pela mecânica. A bomba partiu sem anormalidades, a vazão ficou adequada, foi possível ajustar a vazão na alavanca de stroke sem maiores dificuldades. Foi verificado também a temperatura do cabeçote estava ok. Após a intervenção não foi encontrado mais nenhum indício de vazamento de óleo. Equipamento segue operando sem anormalidades."/>
    <s v="sim"/>
    <s v="Corretiva"/>
    <s v="volante do stroke"/>
    <s v="pino de travamento do volante"/>
    <s v="Bombas"/>
    <x v="85"/>
    <s v="Bombas"/>
    <s v="confeccionado novo pino para travamento do volante"/>
    <d v="2020-05-09T08:30:00"/>
    <d v="2020-05-09T19:30:00"/>
    <d v="2020-04-01T16:20:00"/>
    <n v="11.000000000058208"/>
    <n v="904.16666666662786"/>
    <s v="SIM"/>
    <x v="0"/>
    <s v="NÃO"/>
    <s v="1-Falha Mecânica"/>
    <s v="2.5-Fratura/Quebra"/>
    <x v="12"/>
    <x v="2"/>
    <s v="6-Interferência na Produção"/>
    <s v="1-Substituição"/>
    <n v="915.16666666668607"/>
  </r>
  <r>
    <n v="2020"/>
    <s v="Maio"/>
    <s v="OM 2022887784 B-3123101A - Troca de óleo Redutor – PF: Suzuki_x000a_Hoje conforme programado foi realizada a troca do óleo do redutor da bomba de MEG A da UAPO III. Essa é desdobramento da ordem imediata realizada no dia 10/05 onde a equipe de mecânica identificou que óleo bem sujo durante a corretiva no conjunto de acionamento da alavanca de stroke. Foi realizada a troca sem maiores delongas, em seguida liberado a bomba para operação. Equipamento segue operando sem anormalidades._x000a_"/>
    <s v="sim"/>
    <s v="Corretiva"/>
    <s v="óleo acionamento cabeçote"/>
    <s v="óleo contaminado"/>
    <s v="Bombas"/>
    <x v="85"/>
    <s v="Bombas"/>
    <s v="Realizado a substiutição do óleo com adequação de procedimento de troca"/>
    <d v="2020-05-14T13:00:00"/>
    <d v="2020-05-14T17:56:00"/>
    <d v="2020-05-09T19:30:00"/>
    <n v="4.9333333333488554"/>
    <n v="113.49999999994179"/>
    <s v="SIM"/>
    <x v="0"/>
    <s v="NÃO"/>
    <s v="5-Falha Externa"/>
    <s v="5.2-Contaminação"/>
    <x v="2"/>
    <x v="0"/>
    <s v="8-Manutenção Corretiva"/>
    <s v="1-Substituição"/>
    <n v="118.43333333329065"/>
  </r>
  <r>
    <n v="2020"/>
    <s v="Maio"/>
    <s v="Shutdown C-123101A - Comando Indevido da FV-1231001 – PF: Boito_x000a_Hoje pela manhã houve queda do compressor de propano A da fase 1, com relato da OP de pressão baixa na sucção. Avaliado pelo TM Squinca e Danilo que se tratou de comando indevido de fechamento da FV-1231001 (entrada UAPO I) pois estava selecionado opção para alteração de set point desta válvula no momento da limpeza da sala na troca de turno. O profissional que realizava a limpeza da sala, comandou indevidamente o SP para zero e deu Enter, quando foi limpar o teclado. Equipe da automação e COTUR Birkett já fizeram pequeno DDS com a equipe de Painel, explicando como a Automação faz quando a equipe vai limpar a sala deles no K-21. Ou bloqueiam a tela ou a própria automação faz a limpeza._x000a_"/>
    <s v="sim"/>
    <s v="Corretiva"/>
    <s v="FV-1231001"/>
    <s v="Nenhum, comando indevido"/>
    <s v="Propano"/>
    <x v="6"/>
    <s v="Miscelânea"/>
    <s v="Avaliação do evento e identificado comando indevido do painel de controle de fechamento da válvula"/>
    <d v="2020-05-22T07:13:00"/>
    <d v="2020-05-22T08:13:00"/>
    <d v="2020-04-13T17:00:00"/>
    <n v="1.0000000001164153"/>
    <n v="926.21666666655801"/>
    <s v="SIM"/>
    <x v="1"/>
    <s v="NÃO"/>
    <s v="5-Falha Externa"/>
    <s v="5.3-Influências Externas diversas"/>
    <x v="2"/>
    <x v="25"/>
    <s v="6-Interferência na Produção"/>
    <s v="6-Verificação"/>
    <n v="927.21666666667443"/>
  </r>
  <r>
    <n v="2020"/>
    <s v="Maio"/>
    <s v="OI 2022939713 C-123102C - Falha SDV-1231505C – PF: Boito_x000a_Emitido PT imediata por volta das 14h00 para intervenção corretiva na válvula SDV-12310505C que impedia partida do compressor de propano C. Verificado em campo falha no conjunto de acionamento da SDV-505C, com isso, foi realizada a emissão de reserva Nº 95001690-2 para retirada de uma unidade do NM 11.846.179 Corpo espec. p/válv.solenóide Westlock para substituição em campo. Após a troca do conjunto de acionamento foi ajustado os limites de posição e feito o teste funcional de abertura e fechamento tanto pela IHM quanto pela lógica com sucesso. Equipamento liberado para operação sem restrições._x000a_"/>
    <s v="sim"/>
    <s v="Corretiva"/>
    <s v="SDV-12310505C "/>
    <s v="Bloco pneumático "/>
    <s v="Propano"/>
    <x v="9"/>
    <s v="Miscelânea"/>
    <s v="Realizada a substituição do bloco pneumático e ajuste do sensor de posição aberto/fechado. Realizado teste com acompanhamento da automação e da operação."/>
    <d v="2020-05-25T15:00:00"/>
    <d v="2020-05-25T19:00:00"/>
    <d v="2020-05-13T04:45:00"/>
    <n v="3.9999999999417923"/>
    <n v="298.25000000005821"/>
    <s v="SIM"/>
    <x v="1"/>
    <s v="NÃO"/>
    <s v="3-Falha na Instrumentação"/>
    <s v="3.2 - Sem sinal/indicação/alarme"/>
    <x v="1"/>
    <x v="23"/>
    <s v="9-Sob Demanda"/>
    <s v="1-Substituição"/>
    <n v="302.25"/>
  </r>
  <r>
    <n v="2020"/>
    <s v="Maio"/>
    <s v="Falha de partida sob demanda do C-312701B durante retorno de eventos ocorridos em 25/05/20. Não tivemos informações detalhadas do evento"/>
    <s v="sim"/>
    <s v="Corretiva"/>
    <s v="desconhecido"/>
    <s v="desconhecido"/>
    <s v="Reciclo"/>
    <x v="18"/>
    <s v="desconhecido"/>
    <s v="Repartida do equipamento"/>
    <d v="2020-05-25T10:31:00"/>
    <d v="2020-05-25T11:00:00"/>
    <d v="2020-01-13T00:00:00"/>
    <n v="0.48333333333721384"/>
    <n v="3202.516666666721"/>
    <s v="SIM"/>
    <x v="1"/>
    <s v="NÃO"/>
    <s v="5-Falha Externa"/>
    <s v="5.3-Influências Externas diversas"/>
    <x v="2"/>
    <x v="25"/>
    <s v="9-Sob Demanda"/>
    <s v="8-Teste"/>
    <n v="3203.0000000000582"/>
  </r>
  <r>
    <n v="2020"/>
    <s v="Maio"/>
    <s v="Falha de partida sob demanda do C-312701C durante retorno de eventos ocorridos em 25/05/20. Não tivemos informações detalhadas do evento"/>
    <s v="sim"/>
    <s v="Corretiva"/>
    <s v="desconhecido"/>
    <s v="desconhecido"/>
    <s v="Reciclo"/>
    <x v="11"/>
    <s v="desconhecido"/>
    <s v="Repartida do equipamento"/>
    <d v="2020-05-25T11:21:00"/>
    <d v="2020-05-25T12:00:00"/>
    <d v="2020-03-24T17:00:00"/>
    <n v="0.65000000002328306"/>
    <n v="1482.3499999999185"/>
    <s v="SIM"/>
    <x v="1"/>
    <s v="NÃO"/>
    <s v="5-Falha Externa"/>
    <s v="5.3-Influências Externas diversas"/>
    <x v="2"/>
    <x v="25"/>
    <s v="9-Sob Demanda"/>
    <s v="8-Teste"/>
    <n v="1482.9999999999418"/>
  </r>
  <r>
    <n v="2020"/>
    <s v="Maio"/>
    <s v="TRIP C-123102B após retorno dos eventos de 25/05/20 por nível baixo de óleo"/>
    <s v="sim"/>
    <s v="Corretiva"/>
    <s v="LIT-1231512B"/>
    <s v="sem defeito"/>
    <s v="Propano"/>
    <x v="30"/>
    <s v="Compressor"/>
    <s v="Repartida do equipamento"/>
    <d v="2020-05-25T13:17:00"/>
    <d v="2020-05-25T14:00:00"/>
    <d v="2020-05-13T06:30:00"/>
    <n v="0.71666666673263535"/>
    <n v="294.78333333326736"/>
    <s v="SIM"/>
    <x v="1"/>
    <s v="NÃO"/>
    <s v="5-Falha Externa"/>
    <s v="5.3-Influências Externas diversas"/>
    <x v="2"/>
    <x v="25"/>
    <s v="6-Interferência na Produção"/>
    <s v="8-Teste"/>
    <n v="295.5"/>
  </r>
  <r>
    <n v="2020"/>
    <s v="Maio"/>
    <s v="CF-M-M-C-123101-B - Inversor Pony Motors – PF: Fernando_x000a_Fernando/Bruno, precisamos dar atenção no inversor do pony motors B, neste evento queda do TG na primeira tentativa da partida do venda C-123101B foi perdida devido falha neste inversor B, por isso, trocamos para o inversor A para próxima partida a qual ocorreu com sucesso. Pelo levantamento da equipe da CCT em campo no inversor B não havia falha impeditiva no inversor quando pedirmos para trocar. Em todo caso foram verificados nos parâmetros 243,245,247 e 249, indica as 04 últimas falhas que foi a falha 12 que é a sobrecorrente que não é falha impeditiva, neste evento não foi constatado registro de falha do IGBT(31). Vamos dar atenção nisso amanhã, pois possivelmente devemos ser questionados no REDIA. Solicitei na programação desta semana inclusão da etapa de montagem do analisador de qualidade de energia para aprofundarmos essa análise falha. _x000a_"/>
    <s v="sim"/>
    <s v="Corretiva"/>
    <s v="CF-M-M-C-123101-B"/>
    <s v="Em análise"/>
    <s v="Vendas"/>
    <x v="26"/>
    <s v="Painel elétrico"/>
    <s v="Repartida do equipamento com o CF-M-M-C-123101-A"/>
    <d v="2020-05-25T11:19:00"/>
    <d v="2020-05-25T11:30:00"/>
    <d v="2020-01-31T17:06:00"/>
    <n v="0.18333333323244005"/>
    <n v="2754.2166666666744"/>
    <s v="SIM"/>
    <x v="1"/>
    <s v="NÃO"/>
    <s v="4-Falha Elétrica"/>
    <s v="4.0-Geral"/>
    <x v="1"/>
    <x v="23"/>
    <s v="9-Sob Demanda"/>
    <s v="8-Teste"/>
    <n v="2754.3999999999069"/>
  </r>
  <r>
    <n v="2020"/>
    <s v="Maio"/>
    <s v="C-123101B - Falha Posição XV-1231203_x000a_C-123101C-  Falha Posição XV-1231206 – PF: Fernando_x000a_GPI-Instrumentação: Renan, por gentileza emitir nota/OM para tratamento das falhas dessas duas válvulas, as mesmas apresentaram falha no limite de posição de fechado impedindo a partida dos compressores, em verificação em campo constatamos que ambas as válvulas estavam fechadas e com suas indicações visuais (copinho) do limite na posição correta. Em avaliação dos TM´s em campo eles indicaram que possivelmente essa falha é devido ao ajuste do limite de posição estar um pouco fora. Vamos gerar essas ordens e deixar mapeadas para intervenção no rodízio das máquinas ou por oportunidade. A XV-206 precisa de montagem de andaime para acesso. Favor alinhar com Sup. Thomaz para alinhar com equipe para quando for realizar o ajuste dos limites deixar uma margem de segurança no ajuste, acreditamos essa falha pode estar ocorrendo devido estar sem tolerância. Favor retornar com OM´s para controle do líder, pois se essas máquinas caíram novamente teremos problemas, é importante o andaime a acesso já estar montado, programar já para semana_x000a__x000a_"/>
    <s v="sim"/>
    <s v="Corretiva"/>
    <s v="XV-1231206 "/>
    <s v="Em análise"/>
    <s v="Vendas"/>
    <x v="23"/>
    <s v="Miscelânea"/>
    <s v="Verificação de falha, realização de testes automação e repartida do equipamento"/>
    <d v="2020-05-25T11:00:00"/>
    <d v="2020-05-25T12:00:00"/>
    <d v="2020-03-05T15:00:00"/>
    <n v="0.99999999994179234"/>
    <n v="1940.0000000000582"/>
    <s v="SIM"/>
    <x v="1"/>
    <s v="NÃO"/>
    <s v="Em análise"/>
    <s v="Em análise"/>
    <x v="1"/>
    <x v="23"/>
    <s v="9-Sob Demanda"/>
    <s v="6-Verificação"/>
    <n v="1941"/>
  </r>
  <r>
    <n v="2020"/>
    <s v="Junho"/>
    <s v="OI 2022964613 - GE-513201D - Cruzamento de sinais do Bently – PF: Lucas (#)_x000a_Devido ao SD do TG-D em 25/05 por um falha no cartão do Bently onde zerou dois sensores de vibração da Gearbox. Foi realizado estudo pelo Eng. Lucas com validação do Takahashi e da supervisão e execução para realizarmos o cruzamento de sinais do Bently de forma a aumentarmos a confiabilidade da máquina caso tenha uma nova falha de cartão do Bently. Com isso o Eng. Lucas elaborou o SGM G&amp;E/UN-AGN/APSP/MI 2020/0015 e a lógica para ser implementada no Bently de forma efetuarmos a mudança antes da partida do TG-D. Autorizada a emissão da PT imediata e realizada a alteração do rearranjo dos cabos no painel da casota do TG-D e também realizado download da lógicas atualizada. Ficou pendente para amanhã a realização de testes e simulação de sinais de atuação de intertravamento pelo Bently._x000a_"/>
    <s v="NÃO"/>
    <s v="Corretiva planejada"/>
    <s v="39PTDEX e 39PTDEY"/>
    <s v="Cartão de IO no rack 3500"/>
    <s v="TGs"/>
    <x v="15"/>
    <s v="Controle e monitoramento"/>
    <s v="Realizado a alteração de interligação dos sensores no painel, conforme GM, de modo a segregar os pares de sensores em cartões distintos."/>
    <d v="2020-06-01T08:00:00"/>
    <d v="2020-06-01T17:00:00"/>
    <d v="2020-05-30T17:20:00"/>
    <n v="9"/>
    <n v="38.666666666802485"/>
    <s v="NÃO"/>
    <x v="0"/>
    <s v="NÃO"/>
    <s v="3-Falha na Instrumentação"/>
    <s v="3.2 - Sem sinal/indicação/alarme"/>
    <x v="8"/>
    <x v="19"/>
    <s v="6-Interferência na Produção"/>
    <s v="3-Modificação"/>
    <n v="47.666666666802485"/>
  </r>
  <r>
    <n v="2020"/>
    <s v="Junho"/>
    <s v="OI 2022964613 - GE-513201D - Cruzamento de sinais do Bently – PF: Lucas (#)_x000a_Finalizados os testes de indicação de alarmes e simulação de sinal de shutdown através de sinais do sensores do Bently que ocorreram com sucesso. Realizada a partida do TG-D por volta das 11:20h e passado pro PREMIX no período da tarde com sucesso_x000a_"/>
    <s v="NÃO"/>
    <s v="Corretiva planejada"/>
    <s v="39PTDEX e 39PTDEY"/>
    <s v="Cartão de IO no rack 3500"/>
    <s v="TGs"/>
    <x v="15"/>
    <s v="Controle e monitoramento"/>
    <s v="Realizado a alteração de interligação dos sensores no painel, conforme GM, de modo a segregar os pares de sensores em cartões distintos."/>
    <d v="2020-06-02T08:00:00"/>
    <d v="2020-06-02T11:20:00"/>
    <d v="2020-06-01T17:00:00"/>
    <n v="3.3333333331975155"/>
    <n v="15"/>
    <s v="NÃO"/>
    <x v="0"/>
    <s v="NÃO"/>
    <s v="3-Falha na Instrumentação"/>
    <s v="3.2 - Sem sinal/indicação/alarme"/>
    <x v="8"/>
    <x v="19"/>
    <s v="6-Interferência na Produção"/>
    <s v="3-Modificação"/>
    <n v="18.333333333197515"/>
  </r>
  <r>
    <n v="2020"/>
    <s v="Junho"/>
    <s v="OE 2022720087 TG-A G-60 Troca do cartão – PF: Lucas (PST COTUR):_x000a_[02/06] Segue em andamento a atualização do firmeware dos cartões em bancada em que a equipe obteve muita dificuldade e segue em avanço em bancada. De forma o TG-A disponível foi realizado o reset no G-60 e retirada a falha._x000a_03/06 - Seguindo as recomendações da Supervisão e Engenharia, hoje TM Rodney e equipe da CCT realizaram o update do firmware do rack original do G-60 do TG-A, com a mesma versão encontrada no rack reserva que veio da REVAP. Feito isto, equipe substituiu os dois cartões que haviam apresentado defeito anteriormente pelos cartões correspondentes retirados do rack novo. Atividade foi concluída com sucesso. Agora iremos acompanhar se a falha realmente não voltará a aparecer._x000a_"/>
    <s v="NÃO"/>
    <s v="Corretiva planejada"/>
    <s v="G-60"/>
    <s v="Relé de proteção"/>
    <s v="TGs"/>
    <x v="17"/>
    <s v="Controle e monitoramento"/>
    <s v="Realizado a atualização de firmware e troca de cartões, conforme orientações da GE."/>
    <d v="2020-06-03T10:00:00"/>
    <d v="2020-06-03T17:00:00"/>
    <d v="2020-05-14T17:00:00"/>
    <n v="7.0000000001164153"/>
    <n v="472.99999999988358"/>
    <s v="NÃO"/>
    <x v="0"/>
    <s v="NÃO"/>
    <s v="4-Falha Elétrica"/>
    <s v="4.0-Geral"/>
    <x v="8"/>
    <x v="19"/>
    <s v="7-Observação Casual"/>
    <s v="7-Serviço"/>
    <n v="480"/>
  </r>
  <r>
    <n v="2020"/>
    <s v="Junho"/>
    <s v="OI 2022981586 - GE-513201D Vazamento de Gás pelo Dreno M-403 – PF: Lucas (PST COTUR)_x000a_[05/06] Por volta de 11h, TO André identificou 100% LEL no dreno M-403 (dreno das linhas primária, secundária e tocha) e o congelamento desta linha. Envolvido Eng. Lucas no apoio e, de imediato, realizamos verificação de possível force &quot;esquecido&quot; na válvula de dreno primária (20FGPD), o que não se confirmou. Esta foi a primeira ação para sanar dúvidas a respeito de teste de movimentação ocorrido no sábado, após a troca das 3 válvulas de dreno, como atividade de pré-partida da máquina. Em seguida, foi definido gerencialmente que outros testes seriam feitos. Realizada ARO 2020-127 para isto. Primeiro a válvula foi forçada a movimentar 3x, abrindo e fechando para tentar identificar se havia travamento. Em seguida, a válvula foi comandada &quot;aberta&quot;, que é a posição que deveria estar normalmente, para verificar se porventura havia algum comando invertido. Os testes foram acompanhados de um TO no campo, para avaliar se o vazamento diminuía conforme a válvula era comandada a movimentar. Não foi notada diminuição do vazamento durante os testes. Sendo assim, foi autorizada a parada do TG-D e transferida carga para o TG-C (que já tinha sido colocado em operação no momento da identificação do vazamento). Passagem do TG-C ao pré-mix ocorreu com sucesso. Realizada então nova conversa com Eng. Lucas, Sup. Thomaz e Sup. Edinilson e decidido por realizarmos amanhã a troca desta válvula, por outra que temos reparada e pronta em bancada. TMs estão deixando esta válvula atuada em bancada para fazermos um teste se ela apresentará agarramento amanhã cedo, quando iremos desenergizá-la, para testar seu retorno por mola. Estando tudo certo, substituiremos a válvula e partiremos para análise de falha da válvula removida._x000a_06/06 - Hoje foi realizada a substituição da válvula de dreno do manifold primário (20FGPD) do TG-D. Realizados testes com a Automação, sem anormalidades. A válvula que saiu foi testada em bancada, inicialmente injetando ar por um dos lados e constatando que não saia do outro lado, indicando que a mesma estava fechada. Foi acionada eletricamente e não movimentou, indicando que estava travada fechada. Desmontando a mesma, foram encontradas rebarbas no rebarbas no raspador de inox que foi usinado especialmente para estas válvulas (antigos eram de latão), o que prejudicava a movimentação do eixo da válvula. Usinagem mal feita. O travamento da válvula fechada não era a principal hipótese mas sim travamento dela aberta. Portanto, tudo indica que há ou outro problema, no purgador separador de líquido/gás do dreno, talvez boia danificada, etc. Há também a possibilidade desta válvula ter travado fechada ao ser removida do campo, ou durante a noite, quando a máquina estava parada. Esta OM foi revisada considerando intervenção para amanhã no dreno, além de atividades simplificadas de pré-partida (check/teste de todas as válvulas de dreno e do WHRU) que também serão realizadas. Por ora, segue TG disponível em Central._x000a_"/>
    <s v="NÃO"/>
    <s v="Corretiva"/>
    <s v="20FGPD"/>
    <s v="Válvula solenóide"/>
    <s v="TGs"/>
    <x v="15"/>
    <s v="Sistema de combustível"/>
    <s v="Conforme Observações"/>
    <d v="2020-06-06T07:00:00"/>
    <d v="2020-06-06T19:00:00"/>
    <d v="2020-06-02T11:20:00"/>
    <n v="12"/>
    <n v="91.666666666686069"/>
    <s v="SIM"/>
    <x v="0"/>
    <s v="NÃO"/>
    <s v="2-Falha de Material"/>
    <s v="2.0-Geral"/>
    <x v="8"/>
    <x v="19"/>
    <s v="7-Observação Casual"/>
    <s v="2-Reparo"/>
    <n v="103.66666666668607"/>
  </r>
  <r>
    <n v="2020"/>
    <s v="Junho"/>
    <s v="OI 2022981586 - GE-513201D Vazamento de Gás pelo Dreno M-403 – PF: Lucas (PST COTUR)_x000a_07/06 - Iniciamos a atividade com o teste de todas as válvulas de dreno e de alimentação, obtendo os seguintes resultados:_x000a_20FGPD (havia sido substituída em ontem): Encontrava-se travada fechada. Não abriu em nenhuma tentativa apesar de ter sido testada em bancada ontem, com sucesso;_x000a_20FGCD (trocada em 28/05/20): Encontrava-se travada fechada. Abriu após a 5ª tentativa de modulação;_x000a_20FGTORD (trocada em 28/05/20): Encontrava-se travada aberta. Abriu após a 5ª tentativa de modulação mas em nova tentativa, travou de novo, fechada e não abriu mais;_x000a_20FGTORI (trocada em 17/12/19): Funcionando normalmente;_x000a_20FGV (trocada em 17/12/19): Funcionando normalmente._x000a_Sobre o purgador, não foi possível fazer muita coisa pois o mesmo é selado e ao tentar remover para oficina para ao menos avaliar visualmente, foi observado bastante retorno de gás (um indício de que o mesmo não está totalmente danificado). Como um eventual problema no purgador não impede o vazamento, apenas que a fase gás seja direcionada para vent, partimos para a verificação das válvulas que estavam em bancada que haviam sido removidas no sábado passado mas ainda não testadas, por desvio de recurso para outras atividades (OM está programada para esta semana 23). Equipe verificou a planilha de controle das válvulas de dreno, mas ela ainda não continha informação de qual vedação estava nestas válvulas. Assim, foram desmontadas para verificar. As 3 válvulas removidas tinham vedação original de bronze. Foram limpas, remontadas e testadas, com sucesso. Equipe retornou ao campo e, antes de realizar a substituição das válvulas, testou a alimentação das válvulas já instaladas. Não foram encontradas anormalidades. Os parâmetros elétricos utilizados em bancada foram os mesmos utilizados no campo para este testo. Em seguida, foi realizada a troca das 3 válvulas e novos testes, sem nenhuma anormalidade. Elas movimentaram normalmente, na primeira tentativa de cada um e em mais algumas tentativas. Também foram realizadas as atividades de pré-partidas simplificadas nesta OM, que eram os testes das próprias válvulas de dreno e teste de movimentação do WHRU. WHRU modulou normalmente e não foram observados vazamentos. Foram tiradas diversas fotos de todas as válvulas que foram desmontadas e serão anexadas na OM. A hipótese da equipe de campo é de que a qualidade da vedação de inox e sua montagem estão prejudicando a movimentação destas válvulas. Como a preocupação em alterar a vedação destas válvulas foi o problema de corrosão das sedes de bronze (ou latão?) originais, utilizou-se inox nas novas vedações. No entanto, isto também muda a característica do contato de vedação. A vedação passa a ser dura (inox) ante a original mole (bronze/latão), o que pode trazer novos problemas, como este de qualidade da usinagem, desgaste, etc. Sugiro estudar a possibilidade de alteração desta vedação de inox um tipo de vedação soft para retornar a característica original de vedação, por exemplo PTFE, que também não irá provocar o problema antigo de corrosão. Estamos considerando a máquina disponível para a OP e a atividade deste final de semana poderá ser avaliada pelo Suporte Técnico e Sup. Thomaz amanhã._x000a_"/>
    <s v="NÃO"/>
    <s v="Corretiva"/>
    <s v="20FGPD"/>
    <s v="Válvula solenóide"/>
    <s v="TGs"/>
    <x v="15"/>
    <s v="Sistema de combustível"/>
    <s v="Conforme Observações"/>
    <d v="2020-06-07T07:00:00"/>
    <d v="2020-06-07T19:00:00"/>
    <d v="2020-06-06T19:00:00"/>
    <n v="12"/>
    <n v="12"/>
    <s v="NÃO"/>
    <x v="0"/>
    <s v="NÃO"/>
    <s v="2-Falha de Material"/>
    <s v="2.0-Geral"/>
    <x v="8"/>
    <x v="19"/>
    <s v="7-Observação Casual"/>
    <s v="2-Reparo"/>
    <n v="24"/>
  </r>
  <r>
    <n v="2020"/>
    <s v="Junho"/>
    <s v="OI 2022981586 - GE-513201D Vazamento de Gás pelo Dreno M-403 – PF: Lucas (PST COTUR)_x000a_08/06 - Após alinhamento estratégico no REDIA do meio dia foi definido por realizarmos a limpeza no interior do Hood em seguida deixar a máquina disponível para partida. Foi emitida PT após almoço, realizada a remoção das grades de piso pela mecânica e feito a limpeza geral pela equipe de limpeza industrial, essa atividade foi finalizada por volta das 18h00 com recomposição da grade de piso juntamente com check list de partida da máquina realizado pela equipes da MI e OP. A previsão é de partida durante a final da madrugada para passagem para PREMIX logo no primeiro horário, em seguida será parado do TG-A. Com essa manobras no parque de geração retornamos com a condição original do rodízio do mês, com TGB/TGD operando e TGA/TGC em standby. Máquina disponível para operação sem restrições."/>
    <s v="NÃO"/>
    <s v="Corretiva"/>
    <s v="20FGPD"/>
    <s v="Válvula solenóide"/>
    <s v="TGs"/>
    <x v="15"/>
    <s v="Sistema de combustível"/>
    <s v="Conforme Observações"/>
    <d v="2020-06-08T13:30:00"/>
    <d v="2020-06-08T17:00:00"/>
    <d v="2020-06-07T19:00:00"/>
    <n v="3.5000000000582077"/>
    <n v="18.500000000058208"/>
    <s v="NÃO"/>
    <x v="0"/>
    <s v="NÃO"/>
    <s v="2-Falha de Material"/>
    <s v="2.0-Geral"/>
    <x v="8"/>
    <x v="19"/>
    <s v="7-Observação Casual"/>
    <s v="2-Reparo"/>
    <n v="22.000000000116415"/>
  </r>
  <r>
    <n v="2020"/>
    <s v="Junho"/>
    <s v="OM 2022988400 GE-513201C Corrigir Falha de Acionamento – PF: Lucas: _x000a_[06/06] Informado pela OP logo pela manhã que o WHRU do TG-C não estava passando de 17% de abertura. Verificado em campo com TMs de Instrumentação, Mecânica e COTUR que havia vazamento de ar através do pistão do WHRU. Foi analisado pela OP que é possível operar com o WHRU com esta limitação neste momento, porém iremos intervir de imediato na substituição do cilindro assim que a máquina parar. Amanhã será gerada uma OM para esta atividade. Confirmada disponibilidade de 1 UND do NM 11.916.226 referente ao pistão em estoque._x000a_10/06 - Conforme programado foi realizada a substituição do cilindro do WHRU danificado por outro sobressalente disponível em estoque. Após a troca pela mecânica foi realizada calibração do posicionador pela instrumentação com sucesso. Equipamento testado e liberado para operação sem anormalidades._x000a_"/>
    <s v="NÃO"/>
    <s v="Corretiva planejada"/>
    <s v="WHRU"/>
    <s v="Pistão de acionamento"/>
    <s v="TGs"/>
    <x v="12"/>
    <s v="Exaustão"/>
    <s v="Realizado a subtituição do cilindro do WHRU"/>
    <d v="2020-06-10T07:00:00"/>
    <d v="2020-06-10T18:00:00"/>
    <d v="2020-06-09T19:00:00"/>
    <n v="11.000000000058208"/>
    <n v="12"/>
    <s v="SIM"/>
    <x v="0"/>
    <s v="NÃO"/>
    <s v="1-Falha Mecânica"/>
    <s v="1.1-Vazamento"/>
    <x v="2"/>
    <x v="1"/>
    <s v="7-Observação Casual"/>
    <s v="1-Substituição"/>
    <n v="23.000000000058208"/>
  </r>
  <r>
    <n v="2020"/>
    <s v="Junho"/>
    <s v="OI 2022984046 - GE-513201C Vazamento de Óleo Sintético interno ao Hood (PST COTUR) – PF: Lucas_x000a_[06/06] Ao final do dia de hoje, por volta de 18h, informado pela OP atuação de alarme de nível baixo de óleo sintético do TG-C (250mm). Em verificação no PI, identificado que a queda se iniciou a partir de 290mm às 18h de ontem, momento em que a máquina passou a operar em pré-mix. Assim, perda de 40mm de óleo em 24h. Não foi encontrado nenhum vazamento externo ao TG pela OP. O indicativo é de vazamento interno ao hood. Avaliado que não seria possível operar este TG até amanhã pois além da perda de óleo, há o risco de flash dentro ao hood, como já aconteceu no passado. Sendo assim, foi definido pela troca pelo TG-A, que irá operar em Central, dividindo carga com o TG-B em pré-mix. Amanhã iremos verificar o motivo do vazamento e realizar o reabastecimento de óleo._x000a_07/06 - Logo pela manhã, Semapi realizou a completação de 70 litros de óleo sintético, elevando o nível do tanque a 300mm. Mecânica inspecionou o interior do hood, que tinha bastante óleo mas espalhado por todo o hood (região da GG) e não em local muito concentrado que pudesse indicar de onde o vazamento vinha. No entanto, um ponto que nos chamou atenção foi presença maior do que o comum de óleo na região abaixo da inlet (atrás do tanque de óleo). Esta informação pode ser levada em conta pelo Suporte na análise. Foram colocadas para operar as bombas de óleo sintético (testadas as duas) e não observamos vazamento pelo selo. Realizada então a limpeza industrial do hood, além da limpeza com panos das regiões sobre o piso. Equipe realizou alguns crancks secos, sem identificar nenhum problema. Normalmente encontramos respingos de óleo após estes crancks quando há problemas em mangueiras e suas conexões. Foi aberto o dreno onde sai a água de lavagem da GG para verificar se havia presença de óleo dentro dela, o que não se confirmou. Orientamos a OP a manter como primeira opção de bomba a bomba que não estava operando ontem, caso haja necessidade de operar, por precaução. Ao final do dia, foi montado novamente o piso gradeado para não oferecer riscos à OP. Amanhã iremos tentar autorização para realizar uma partida da máquina, onde podemos chegar com as bombas em pressão de operação, que não é possível somente circulando. Assim, teremos chance de prosseguir na análise do local do vazamento, que pode ser que ocorra somente em pressões de trabalho. Equipe de Suporte Técnico também poderá ser envolvida para dar o aval para uma partida segura. TG disponível para operar em caso de necessidade._x000a_"/>
    <s v="NÃO"/>
    <s v="Corretiva"/>
    <s v="Sistema de óleo sintético"/>
    <s v="Em avaliação"/>
    <s v="TGs"/>
    <x v="12"/>
    <s v="Sistema de lubrificação"/>
    <s v="Conforme Observações"/>
    <d v="2020-06-07T07:00:00"/>
    <d v="2020-06-07T19:00:00"/>
    <d v="2020-05-20T16:30:00"/>
    <n v="12"/>
    <n v="422.49999999994179"/>
    <s v="SIM"/>
    <x v="0"/>
    <s v="NÃO"/>
    <s v="1-Falha Mecânica"/>
    <s v="1.1-Vazamento"/>
    <x v="1"/>
    <x v="2"/>
    <s v="5-Monitoramento Contínuo da Condição"/>
    <s v="7-Serviço"/>
    <n v="434.49999999994179"/>
  </r>
  <r>
    <n v="2020"/>
    <s v="Junho"/>
    <s v="OI 2022984046 - GE-513201C Vazamento de Óleo Sintético interno ao Hood (PST COTUR) – PF: Lucas_x000a_08/06 - Hoje devido as priorizações para atuação da mecânica na limpeza do TG-D e na atividade de balanceamento do venda D não conseguimos avançar nessa análise de falha em campo. Foi realizado no período da manhã a remoção da grade de piso juntamente com instalação de mantas absorvedoras no Hood para tentar identificar possíveis pontos de vazamento. Após a intervenção no TG-D e venda D aproveitamos para focar a equipe no preenchimento da planilha de diagnóstico de anomalias em atendimento ao PE-3AGN-00839_B. Os TMs realizaram preenchimento adequado documento e enviaram para análise de equipe de engenharia. Foi montado grupo de trabalho entre Eng. Boito, Lucas e Sup. Aoki para melhoramos o delineamento desta atividade junto ao GPI. Previsto para amanhã primeiro horário o recebimento da lista de verificações enviada pela Engenharia para validação junto a gerência, a ideia é ainda no período da manhã iniciarmos as demais verificações em campo com referência na documentação técnica da máquina para linhas de óleo sintético. Hoje  _x000a_09/06 - Recebido o check list elaborada pela equipe de engenharia juntamente com fluxogramas das linhas do sistema de óleo sintético para prosseguimento na investigação dos possíveis pontos de vazamentos no interior do HOOD. TM´s de mecânica fizeram grande parte do check list de verificações/reaperto da linha, mangueiras, conexões. Foi encontrado um pequeno vestígio de óleo na conexão de retorno do demister, mas nada fora do normal. Conseguimos verificar em torno de 80% do check list, devido ao tardar do horário atividade continua amanhã. Previsto para amanhã teste de cranck juntamente com definição da avaliação junto ao Eng. Boito sobre a desmontagem do demister para verificação, caso essa etapa seja necessária necessitará de montagem de andaime para acesso. Foram instaladas também algumas mantas absorvedoras no interior do hood juntamente com envelopamento de algumas conexões com trapo com intuito de mapear possíveis pontos de vazamento. Atividade prossegue amanhã com demais itens de verificação do check list. Máquina disponível ao final do turno._x000a_"/>
    <s v="NÃO"/>
    <s v="Corretiva"/>
    <s v="Sistema de óleo sintético"/>
    <s v="Em avaliação"/>
    <s v="TGs"/>
    <x v="12"/>
    <s v="Sistema de lubrificação"/>
    <s v="Conforme Observações"/>
    <d v="2020-06-09T07:30:00"/>
    <d v="2020-06-09T19:00:00"/>
    <d v="2020-06-07T19:00:00"/>
    <n v="11.499999999941792"/>
    <n v="36.500000000058208"/>
    <s v="NÃO"/>
    <x v="0"/>
    <s v="NÃO"/>
    <s v="1-Falha Mecânica"/>
    <s v="1.1-Vazamento"/>
    <x v="1"/>
    <x v="2"/>
    <s v="5-Monitoramento Contínuo da Condição"/>
    <s v="7-Serviço"/>
    <n v="48"/>
  </r>
  <r>
    <n v="2020"/>
    <s v="Junho"/>
    <s v="OI 2022984046 - GE-513201C Vazamento de Óleo Sintético interno ao Hood (PST COTUR) – PF: Lucas_x000a_Dado continuidade na investigação do vazamento no TGC pela mecânica. Foi realizada a instalação de mais mantas absorvedoras no interior do hood e também feito inspeção detalhada nas conexões na região do INLET juntamente com envelopamento de mais linhas algumas linhas para teste com CRANCK. Foi realizado 3 CRANCKS na máquina e feito nova inspeção no interior do hood, também não foi encontrado nenhum vestígio de vazamento. O próximo passo agora é inspeção no demister antes de partimos para realizar partida assistida da máquina que também é uma etapa prevista no check list. Máquina disponível para operação, atividade prossegue amanhã"/>
    <s v="NÃO"/>
    <s v="Corretiva"/>
    <s v="Sistema de óleo sintético"/>
    <s v="Em avaliação"/>
    <s v="TGs"/>
    <x v="12"/>
    <s v="Sistema de lubrificação"/>
    <s v="Conforme Observações"/>
    <d v="2020-06-10T18:01:00"/>
    <d v="2020-06-10T18:30:00"/>
    <d v="2020-06-10T18:00:00"/>
    <n v="0.48333333333721384"/>
    <n v="1.6666666720993817E-2"/>
    <s v="NÃO"/>
    <x v="0"/>
    <s v="NÃO"/>
    <s v="1-Falha Mecânica"/>
    <s v="1.1-Vazamento"/>
    <x v="1"/>
    <x v="2"/>
    <s v="5-Monitoramento Contínuo da Condição"/>
    <s v="7-Serviço"/>
    <n v="0.50000000005820766"/>
  </r>
  <r>
    <n v="2020"/>
    <s v="Junho"/>
    <s v="OI 2022984046 - GE-513201C Vazamento de Óleo Sintético interno ao Hood (PST COTUR) – PF: Lucas_x000a_11/06 - Hoje tivemos mobilização extraprogramada da equipe de andaime para montar patamar de acesso ao demister do TGC. Após a montagem de andaime foi realizada verificação na linha de dreno, não tinha presença de óleo, foi aberto o demister e não constatado nenhuma anormalidade, havia apenas pequena lâmina de óleo no interior do mesmo. Previsto para amanhã a realização logo no primeiro horário o Stroke test da IGV com apoio automação e mecânica. Em seguida será realizada partida assistida da máquina conforme procedimento elaborado pela equipe de engenharia. A ideia é realizar partida máquina com carga de 2MW permanecer em torno de 30 min, e em seguida abrir novamente o Hood para inspeção."/>
    <s v="NÃO"/>
    <s v="Corretiva"/>
    <s v="Sistema de óleo sintético"/>
    <s v="Em avaliação"/>
    <s v="TGs"/>
    <x v="12"/>
    <s v="Sistema de lubrificação"/>
    <s v="Conforme Observações"/>
    <d v="2020-06-11T08:00:00"/>
    <d v="2020-06-11T19:00:00"/>
    <d v="2020-06-10T18:30:00"/>
    <n v="10.999999999883585"/>
    <n v="13.5"/>
    <s v="NÃO"/>
    <x v="0"/>
    <s v="NÃO"/>
    <s v="1-Falha Mecânica"/>
    <s v="1.1-Vazamento"/>
    <x v="1"/>
    <x v="2"/>
    <s v="5-Monitoramento Contínuo da Condição"/>
    <s v="7-Serviço"/>
    <n v="24.499999999883585"/>
  </r>
  <r>
    <n v="2020"/>
    <s v="Junho"/>
    <s v="OI 2022984046 - GE-513201C Vazamento de Óleo Sintético interno ao Hood (PST COTUR) – PF: Lucas_x000a_12/06 – Dado o andamento na investigação do vazamento de óleo sintético do TGC. No período da manhã encontramos pequeno resquício de óleo na mangueira L4 de retorno de óleo para mancal da GG, a princípio suspeitamos de algum dano interno na malha, foi limpeza no local juntamente com envelopamento da mangueira para avaliação posterior. Devido a parada da UAPO I a partida do TG foi postergada para as 14h00. A máquina foi colocada em operação com sucesso, foi colocado 2MW de carga, a mesma ficou operando das 15h30 até as 17h30 com acompanhamento da MI, em todo esse período não houve queda no nível do óleo, ficou em torno de 300 mm . Assim que maquina parou verificamos o interno do hood, mas não encontramos anormalidades, inclusive o envelopamento da linha L4 estava bem limpo. A pressão de óleo da bomba estava em torno de 4 bar, realizamos também por desencargo a troca entre as bombas de óleo sintético, mas não houve diferença no nível. Amanhã vamos avaliar os próximos passos junto a equipe de engenharia. Máquina segue disponível."/>
    <s v="NÃO"/>
    <s v="Corretiva"/>
    <s v="Sistema de óleo sintético"/>
    <s v="Em avaliação"/>
    <s v="TGs"/>
    <x v="12"/>
    <s v="Sistema de lubrificação"/>
    <s v="Conforme Observações"/>
    <d v="2020-06-12T07:40:00"/>
    <d v="2020-06-12T15:00:00"/>
    <d v="2020-06-11T19:00:00"/>
    <n v="7.3333333333139308"/>
    <n v="12.666666666744277"/>
    <s v="NÃO"/>
    <x v="0"/>
    <s v="NÃO"/>
    <s v="1-Falha Mecânica"/>
    <s v="1.1-Vazamento"/>
    <x v="1"/>
    <x v="2"/>
    <s v="5-Monitoramento Contínuo da Condição"/>
    <s v="7-Serviço"/>
    <n v="20.000000000058208"/>
  </r>
  <r>
    <n v="2020"/>
    <s v="Junho"/>
    <s v="OI 2022984046 - GE-513201C Vazamento de Óleo Sintético interno ao Hood (PST COTUR) – PF: Lucas_x000a_13/06 - Realizada inspeção no interior do Hood não sendo identificado óleo na mantas e envelopamento das mangueiras. Único ponto observado foi uma pequeno acumulo de óleo encima da bomba 02 não sendo nada tão significativo. Equipe de Engenharia segue avaliando a possibilidade de aumento de pressão do sistema de óleo com a máquina em Central ou se será necessário mesmo a colocação do TG-C em Premis para esta avaliação._x000a_19/06 - Hoje equipe de mecânica foi ao TG-C no primeiro horário para verificar possíveis pontos de vazamento após a parada da máquina ontem. Foi verificado que as mantas que foram colocadas nos pontos de prováveis de vazamento continuam secas. Verificado que uma conexão no sensor PDT5132629C estava com gota de óleo e o cabo do sensor de gás e fogo úmido de óleo também. Abaixo dele se encontra o tanque, que estava com bastante óleo na superfície. Foi encontrado também bastantes marcas de escorrido no motor de partida e abaixo dele. Colocadas as bombas para rodar e não apresentaram nenhuma forma de vazamento. Foram tiradas várias fotos e enviadas para o Eng. Boito para análise. No período da tarde, tivemos retorno do Boito com orientações para prosseguirmos no final de semana. Deverão ser verificados especificamente a região do sensor PDT629C e os pontos superiores ao motor de partida, pois acreditamos que o problema não é no motor, já que ele só funciona mesmo na partida da máquina. Também serão verificadas mangueiras de de retorno do demister p/ sucção da bomba scavenge. Iremos tratar esta frente como prioridade amanhã."/>
    <s v="NÃO"/>
    <s v="Corretiva"/>
    <s v="Sistema de óleo sintético"/>
    <s v="Em avaliação"/>
    <s v="TGs"/>
    <x v="12"/>
    <s v="Sistema de lubrificação"/>
    <s v="Conforme Observações"/>
    <d v="2020-06-19T15:00:00"/>
    <d v="2020-06-19T19:00:00"/>
    <d v="2020-06-12T15:00:00"/>
    <n v="3.9999999999417923"/>
    <n v="168"/>
    <s v="NÃO"/>
    <x v="0"/>
    <s v="NÃO"/>
    <s v="1-Falha Mecânica"/>
    <s v="1.1-Vazamento"/>
    <x v="1"/>
    <x v="2"/>
    <s v="5-Monitoramento Contínuo da Condição"/>
    <s v="7-Serviço"/>
    <n v="171.99999999994179"/>
  </r>
  <r>
    <n v="2020"/>
    <s v="Junho"/>
    <s v="OI 2022984046 - GE-513201C Vazamento de Óleo Sintético interno ao Hood (PST COTUR) – PF: Lucas_x000a_20/06 - Hoje demos continuidade na atividade seguindo as orientações discutidas com o Suporte Técnico ontem. Realizado reaperto das conexões de óleo na região do sensor PDT629C (logo sobre a bomba de óleo sintético A). Não foi encontrada nenhuma conexão folgada. Não foram identificados pontos superiores ao motor de partida possíveis de apertar, então envolvemos o motor de partida com manta para verificar vazamento durante o cranck. Todas as mangueiras de retorno do demister p/ sucção da bomba scavenge já estavam envolvidas com trapos durante o período que a máquina operou nestes últimos dias, sem indícios de óleo. Durante a atividade, equipe identificou uma situação anormal: a junta da bomba B-UH-TS-GE-513201C-01A de óleo sintético estava levemente aparente, indicando um problema de montagem. A bomba redundante (01B) estava com aperto normal. Equipe verificou o torque a ser aplicado neste ponto da bomba A e, constatou, no local que estava muito fora no aperto, praticamente solto, preso somente por dois parafusos. Foi feita uma inspeção em toda a junta, mesmo sem desmontar o conjunto e constada que não estava rompida. Realizado o torqueamento correto e testado novamente as duas bombas, sem identificar vazamento. Feito então um cranck da máquina e também não foi identificado vazamento em nenhum ponto do TG. Continuamos considerando o TG-C como disponível e aguardaremos nova análise do Suporte Técnico na segunda-feira. Nossa sugestão é testarmos novamente o TG com carga, se possível, antes de remover todas as mantas do interior e deixá-lo disponível definitivamente. Este novo ponto encontrado hoje parece ser o mais provável de vazamento identificado até agora."/>
    <s v="NÃO"/>
    <s v="Corretiva"/>
    <s v="Sistema de óleo sintético"/>
    <s v="Em avaliação"/>
    <s v="TGs"/>
    <x v="12"/>
    <s v="Sistema de lubrificação"/>
    <s v="Conforme Observações"/>
    <d v="2020-06-20T07:00:00"/>
    <d v="2020-06-20T19:00:00"/>
    <d v="2020-06-19T19:00:00"/>
    <n v="12"/>
    <n v="12"/>
    <s v="NÃO"/>
    <x v="0"/>
    <s v="NÃO"/>
    <s v="1-Falha Mecânica"/>
    <s v="1.1-Vazamento"/>
    <x v="1"/>
    <x v="2"/>
    <s v="5-Monitoramento Contínuo da Condição"/>
    <s v="7-Serviço"/>
    <n v="24"/>
  </r>
  <r>
    <n v="2020"/>
    <s v="Junho"/>
    <s v="OI 2023014832 TG-B - Atividades de PRE Partida – PF: Lucas_x000a_[16/06] Definido no redia das 8h a partida do TG-C e parada do TG-B para realizarmos as atividades de pre partida do TG-B afim de ganharmos mais confiança na sua passagem para o PREMIX quando o ocorrer o aumento da vazão da unidade previsto para quinta feira. Como não temos válvulas de dreno prontas em bancada, foi acordado em realizar os testes de estanqueidade nas válvulas e remover somente a válvula que apresentar passagem e reparar em bancada com os internos de bronze. Houve a parada do TG-B por volta das 13h e liberado os serviços as 15:30h. Durante os testes das válvulas de dreno, foi identificado que a válvula de dreno central travada aberta. Acordado com a liderança em realizar esta válvula somente amanhã devido o tardar do horário e manter o TG-B disponível._x000a_"/>
    <s v="NÃO"/>
    <s v="Preventiva"/>
    <s v="Não se aplica"/>
    <s v="Não se aplica"/>
    <s v="TGs"/>
    <x v="13"/>
    <s v="Sistema de combustão"/>
    <s v="Conforme Observações"/>
    <d v="2020-06-16T08:00:00"/>
    <d v="2020-06-16T19:30:00"/>
    <d v="2020-02-27T18:00:00"/>
    <n v="11.499999999941792"/>
    <n v="2630.0000000000582"/>
    <s v="SIM"/>
    <x v="0"/>
    <s v="NÃO"/>
    <s v="Manutenção preventiva"/>
    <s v="Manutenção preventiva"/>
    <x v="0"/>
    <x v="24"/>
    <s v="1-Manutenção Periódica"/>
    <s v="7-Serviço"/>
    <n v="2641.5"/>
  </r>
  <r>
    <n v="2020"/>
    <s v="Junho"/>
    <s v="OI 2023014832 TG-B - Atividades de PRE Partida – PF: Lucas_x000a_17/06 - Realizada a remoção das válvulas de drenos da tocha, central e primária para reparo em bancada. A válvula de dreno da central estava travada aberta e da tocha e primária com muita sujeira nos internos. Realizada a substituição dos internos das válvulas, instaladas as válvulas em campo, testada e liberada. Realizado o teste de acionamento do Whru e não apresentou anormalidades. Realizada a substituição das câmaras 1, 2 e 9 e removido o pau de carga. _x000a_OBS: Acordado que iríamos realizar a limpeza das tochas devido o curto tempo de execução para todas as atividades no TG-B. _x000a__x000a_"/>
    <s v="NÃO"/>
    <s v="Preventiva"/>
    <s v="Não se aplica"/>
    <s v="Não se aplica"/>
    <s v="TGs"/>
    <x v="13"/>
    <s v="Sistema de combustão"/>
    <s v="Conforme Observações"/>
    <d v="2020-06-17T07:00:00"/>
    <d v="2020-06-17T21:00:00"/>
    <d v="2020-06-16T19:30:00"/>
    <n v="14.000000000058208"/>
    <n v="11.499999999941792"/>
    <s v="SIM"/>
    <x v="0"/>
    <s v="NÃO"/>
    <s v="Manutenção preventiva"/>
    <s v="Manutenção preventiva"/>
    <x v="0"/>
    <x v="24"/>
    <s v="1-Manutenção Periódica"/>
    <s v="7-Serviço"/>
    <n v="25.5"/>
  </r>
  <r>
    <n v="2020"/>
    <s v="Junho"/>
    <s v="GE-513201B Falhas na Partida – PF: Lucas_x000a_Hoje houve duas falha na partida do TG-B no período da manhã, quando o mesmo retornava das atividades de pré-partida. O relato passado pela OP era de que a máquina parava no passo 8 e acusava a falha &quot;Starter speed established failure Shutdown&quot;. Envolvido Eng. Lucas na análise e foi descartada hipótese de falha na rede devicenet para comando do motor de partida, pois foi verificado que a máquina começava a girar. Indicado pelo Lucas então que avaliássemos a solenoide 20SRM e a FCV que comanda a rampa para acelerar a máquina (75srcp). Foi feita avaliação preliminar, dado o horário avançado e nenhuma anormalidade foi encontrada. Foi realizado reaperto nas conexões, mas não encontrado nada muito folgado e também não foram identificados fusíveis queimados na saída (estavam íntegros). Mecânica também foi envolvida para avaliar o circuito hidráulico do motor de partida e não foram encontradas anormalidades (vazamento). A única mudança que fizemos desta partida para as anteriores foi a solicitação para a OP trocar de bomba de óleo. Foi então realizada uma nova partida com acompanhamento da MI por volta de 18h00, que ocorreu com sucesso desta vez. Não houve necessidade de realizar ajuste manual na válvula de fluxo._x000a_"/>
    <s v="NÃO"/>
    <s v="Corretiva"/>
    <s v="Não se aplica"/>
    <s v="Não se aplica"/>
    <s v="TGs"/>
    <x v="13"/>
    <s v="Sistema de partida"/>
    <s v="Conforme observações"/>
    <d v="2020-06-18T10:00:00"/>
    <d v="2020-06-18T18:00:00"/>
    <d v="2020-06-17T21:00:00"/>
    <n v="8.0000000000582077"/>
    <n v="12.999999999941792"/>
    <s v="SIM"/>
    <x v="1"/>
    <s v="NÃO"/>
    <s v="1-Falha Mecânica"/>
    <s v="1.0-Geral"/>
    <x v="12"/>
    <x v="2"/>
    <s v="9-Sob Demanda"/>
    <s v="8-Teste"/>
    <n v="21"/>
  </r>
  <r>
    <n v="2020"/>
    <s v="Junho"/>
    <s v="OM 2022949219 TG-C Verificação e medições – PF: Lucas_x000a_Realizado Boroscopia no interior do Gerador e nas unidades seladora de cabos das caixas de junção; registrado na OM as caixas de junção que necessitam de intervenção devido ausência de vedações, prensa cabos; unidades seladoras; tampas que precisam ser trocadas acima da caixa de ligação do TG. Executando também medições de resistência de isolamento na caixa de ligação principal. A borracha da tampa de inspeção da excitatriz está danificada e necessita a substituição; realizados testes elétricos no estator, verificado vários pontos de oxidação na caixa de ligação do Gerador, principalmente nas portas e no teto da caixa. Verificado a necessidade de recomposição de parafusos faltantes juntamente com troca de parafusos danificados na caixa de ligação do gerador._x000a_"/>
    <s v="NÃO"/>
    <s v="Corretiva planejada"/>
    <s v="Gerador elétrico"/>
    <s v="Vedações"/>
    <s v="TGs"/>
    <x v="12"/>
    <s v="Miscelânea"/>
    <s v="Conforme Observações"/>
    <d v="2020-06-21T08:00:00"/>
    <d v="2020-06-21T18:00:00"/>
    <d v="2020-06-20T19:00:00"/>
    <n v="9.9999999999417923"/>
    <n v="13.000000000116415"/>
    <s v="NÃO"/>
    <x v="0"/>
    <s v="NÃO"/>
    <s v="1-Falha Mecânica"/>
    <s v="1.1-Vazamento"/>
    <x v="2"/>
    <x v="1"/>
    <s v="8-Manutenção Corretiva"/>
    <s v="2-Reparo"/>
    <n v="23.000000000058208"/>
  </r>
  <r>
    <n v="2020"/>
    <s v="Junho"/>
    <s v="OM 2022949219 TG-C Verificação e medições – PF: Lucas_x000a_30/06 - Foi realizado ensaio de resistência de isolação do estator e apresentou na fase S IP 2,66... Ensaio de adsorção 3,36Gohm e de IP 8,96G sem os cabos. Com as medições coletadas o gerador não apresenta anormalidades estando disponível para operar."/>
    <s v="NÃO"/>
    <s v="Corretiva planejada"/>
    <s v="Gerador elétrico"/>
    <s v="Vedações"/>
    <s v="TGs"/>
    <x v="12"/>
    <s v="Miscelânea"/>
    <s v="Conforme Observações"/>
    <d v="2020-06-30T08:30:00"/>
    <d v="2020-06-30T17:00:00"/>
    <d v="2020-06-29T16:30:00"/>
    <n v="8.5000000001164153"/>
    <n v="15.999999999941792"/>
    <s v="NÃO"/>
    <x v="0"/>
    <s v="NÃO"/>
    <s v="1-Falha Mecânica"/>
    <s v="1.1-Vazamento"/>
    <x v="2"/>
    <x v="1"/>
    <s v="8-Manutenção Corretiva"/>
    <s v="2-Reparo"/>
    <n v="24.500000000058208"/>
  </r>
  <r>
    <n v="2020"/>
    <s v="Junho"/>
    <s v="OM 2023037171 TG-C - Atividades de Pré Partida – PF: Lucas_x000a_Conforme programado foi realizada a remoção, limpeza/reparo das três válvulas de dreno do TG-C pela instrumentação. Informado pelo TM´s que duas válvulas estavam com sede de bronze e uma de inox. A sede da válvula primária teve de ser substituída devido a apresentar passagem nos testes funcionais em oficina. Feito o reparo em oficina, as válvulas foram recompostas em campo, testadas e liberadas. Foi realizado também o teste do WHRU e do RIC. Para o caso do RIC foi informado que as velas 7 e 8 do canal A apresentaram falha, este teste foi realizado por 3 vezes. Vamos solicitar para mecânica verificar essas tochas na etapa de troca das câmaras de combustão previsto para sexta-feira, dia 26/06. Foi realizado também a montagem de pau e carga para atividade das câmaras. Equipamento foi liberada às 19h20._x000a__x000a__x000a_"/>
    <s v="NÃO"/>
    <s v="Preventiva"/>
    <s v="Não se aplica"/>
    <s v="Não se aplica"/>
    <s v="TGs"/>
    <x v="13"/>
    <s v="Sistema de combustão"/>
    <s v="Conforme Observações"/>
    <d v="2020-06-24T07:00:00"/>
    <d v="2020-06-24T19:20:00"/>
    <d v="2020-06-18T18:00:00"/>
    <n v="12.333333333372138"/>
    <n v="132.99999999994179"/>
    <s v="SIM"/>
    <x v="0"/>
    <s v="NÃO"/>
    <s v="Manutenção preventiva"/>
    <s v="Manutenção preventiva"/>
    <x v="0"/>
    <x v="24"/>
    <s v="1-Manutenção Periódica"/>
    <s v="7-Serviço"/>
    <n v="145.33333333331393"/>
  </r>
  <r>
    <n v="2020"/>
    <s v="Junho"/>
    <s v="OM 2023037171 TG-C - Atividades de Pré Partida – PF: Lucas_x000a_Conforme programado foi realizada a remoção, limpeza/reparo das três válvulas de dreno do TG-C pela instrumentação. Informado pelo TM´s que duas válvulas estavam com sede de bronze e uma de inox. A sede da válvula primária teve de ser substituída devido a apresentar passagem nos testes funcionais em oficina. Feito o reparo em oficina, as válvulas foram recompostas em campo, testadas e liberadas. Foi realizado também o teste do WHRU e do RIC. Para o caso do RIC foi informado que as velas 7 e 8 do canal A apresentaram falha, este teste foi realizado por 3 vezes. Vamos solicitar para mecânica verificar essas tochas na etapa de troca das câmaras de combustão previsto para sexta-feira, dia 26/06. Foi realizado também a montagem de pau e carga para atividade das câmaras. Equipamento foi liberada às 19h20._x000a__x000a__x000a_"/>
    <s v="NÃO"/>
    <s v="Preventiva"/>
    <s v="Não se aplica"/>
    <s v="Não se aplica"/>
    <s v="TGs"/>
    <x v="13"/>
    <s v="Sistema de combustão"/>
    <s v="Conforme Observações"/>
    <d v="2020-06-24T07:00:00"/>
    <d v="2020-06-24T19:20:00"/>
    <d v="2020-06-24T19:20:00"/>
    <n v="12.333333333372138"/>
    <n v="-12.333333333372138"/>
    <s v="SIM"/>
    <x v="0"/>
    <s v="NÃO"/>
    <s v="Manutenção preventiva"/>
    <s v="Manutenção preventiva"/>
    <x v="0"/>
    <x v="24"/>
    <s v="1-Manutenção Periódica"/>
    <s v="7-Serviço"/>
    <n v="0"/>
  </r>
  <r>
    <n v="2020"/>
    <s v="Junho"/>
    <s v="OM 2023037171 TG-C - Atividades de Pré Partida – PF: Lucas_x000a_26/06 - Conforme programado foi foram substituídas as câmaras de combustão 1, 2 e 9. Previsto para amanhã a verificação das tochas; drenagem nas câmaras inferiores; remoção das mantas e a remoção dos envelopes das conexões que foram montadas para investigação do vazamento de óleo no interior do hood na semana passada. _x000a__x000a__x000a_"/>
    <s v="NÃO"/>
    <s v="Preventiva"/>
    <s v="Não se aplica"/>
    <s v="Não se aplica"/>
    <s v="TGs"/>
    <x v="13"/>
    <s v="Sistema de combustão"/>
    <s v="Conforme Observações"/>
    <d v="2020-06-26T07:30:00"/>
    <d v="2020-06-26T19:20:00"/>
    <d v="2020-06-24T19:20:00"/>
    <n v="11.833333333313931"/>
    <n v="36.166666666686069"/>
    <s v="SIM"/>
    <x v="0"/>
    <s v="NÃO"/>
    <s v="Manutenção preventiva"/>
    <s v="Manutenção preventiva"/>
    <x v="0"/>
    <x v="24"/>
    <s v="1-Manutenção Periódica"/>
    <s v="7-Serviço"/>
    <n v="48"/>
  </r>
  <r>
    <n v="2020"/>
    <s v="Junho"/>
    <s v="OM 2023037171 TG-C - Atividades de Pré Partida – PF: Lucas_x000a_27/06 - Dado continuidade nas atividades de pré partida pela equipe de mecânica. Realizada a drenagem das câmaras inferiores, verificada pequena quantidade de liquido; realizada limpeza de todas as tochas, informado que somente uma delas apresentou um pouco de zinabre; feito também a remoção das mantas e dos envelopes das conexões que foram montadas na etapa de investigação do vazamento de óleo do hood; feito a verificação nas velas e testado RIC novamente sem indícios de falha. Foram recompostas as grades de piso e removido o pau de carga interno. Equipamento liberado para operação sem restrições_x000a__x000a__x000a_"/>
    <s v="NÃO"/>
    <s v="Preventiva"/>
    <s v="Não se aplica"/>
    <s v="Não se aplica"/>
    <s v="TGs"/>
    <x v="13"/>
    <s v="Sistema de combustão"/>
    <s v="Conforme Observações"/>
    <d v="2020-06-27T07:30:00"/>
    <d v="2020-06-27T19:20:00"/>
    <d v="2020-06-26T19:20:00"/>
    <n v="11.833333333313931"/>
    <n v="12.166666666686069"/>
    <s v="SIM"/>
    <x v="0"/>
    <s v="NÃO"/>
    <s v="Manutenção preventiva"/>
    <s v="Manutenção preventiva"/>
    <x v="0"/>
    <x v="24"/>
    <s v="1-Manutenção Periódica"/>
    <s v="7-Serviço"/>
    <n v="24"/>
  </r>
  <r>
    <n v="2020"/>
    <s v="Junho"/>
    <s v="OM 2023037467 GE-513201A Verificar Válvulas de Meetering – PF: Lucas_x000a_Conforme programado foi realizada o parcial stroke Foi feito Stroke test nas três metering do TG-A (Central, primária e secundária). O sistema ficou ciclando por volta de 3h à princípio foi constatado nenhum comportamento anormal no funcionamento de nenhuma das três válvulas. Foi feita a coleta do logger para avaliação mais minuciosa pelo Eng. Lucas, ele deve dar parecer amanhã após verificação conjunta com Coord de grandes máquinas Gustavo."/>
    <s v="NÃO"/>
    <s v="Corretiva planejada"/>
    <s v="75FGS"/>
    <s v="Válvula metering"/>
    <s v="TGs"/>
    <x v="17"/>
    <s v="Sistema de combustível"/>
    <s v="Realizado stroke teste das metergins"/>
    <d v="2020-06-25T08:00:00"/>
    <d v="2020-06-25T12:00:00"/>
    <d v="2020-06-03T17:00:00"/>
    <n v="3.9999999999417923"/>
    <n v="519"/>
    <s v="NÃO"/>
    <x v="0"/>
    <s v="NÃO"/>
    <s v="1-Falha Mecânica"/>
    <s v="1.6-Emperramento"/>
    <x v="12"/>
    <x v="2"/>
    <s v="8-Manutenção Corretiva"/>
    <s v="8-Teste"/>
    <n v="522.99999999994179"/>
  </r>
  <r>
    <n v="2020"/>
    <s v="Junho"/>
    <s v="OM 2023026016 - GE-513201C - GG TURBINA - SANAR VAZAMENTO DE AR – PF: Lucas(Ação/Abrangência de RTA) _x000a_Em atendimento a demanda de RTA, foi iniciado conforme programado a verificação e ; correção para sanar os vazamentos de ar do gerador do TG-C. Foi iniciado pelas caixas de instrumentação lado tanque de óleo mineral, sendo realizado reaperto dos parafusos de fixação das caixas e todos parafusos pegaram apertos. Realizada a vedação das tampas inferiores das caixas com silicone de alta temperatura, realizado reaperto de prensas cabos que estavam folgados e substituído um prensa cabo danificado. Atividade continua amanhã._x000a_"/>
    <s v="NÃO"/>
    <s v="Corretiva planejada"/>
    <s v="Gerador elétrico"/>
    <s v="Vedações"/>
    <s v="TGs"/>
    <x v="12"/>
    <s v="Miscelânea"/>
    <s v="Conforme Observações"/>
    <d v="2020-06-29T08:30:00"/>
    <d v="2020-06-29T16:30:00"/>
    <d v="2020-06-21T18:00:00"/>
    <n v="8.0000000000582077"/>
    <n v="182.49999999994179"/>
    <s v="NÃO"/>
    <x v="0"/>
    <s v="NÃO"/>
    <s v="1-Falha Mecânica"/>
    <s v="1.1-Vazamento"/>
    <x v="2"/>
    <x v="1"/>
    <s v="8-Manutenção Corretiva"/>
    <s v="1-Substituição"/>
    <n v="190.5"/>
  </r>
  <r>
    <n v="2020"/>
    <s v="Junho"/>
    <s v="OM 2023026016 - GE-513201C - GG TURBINA - SANAR VAZAMENTO DE AR – PF: Lucas(Ação/Abrangência de RTA) _x000a_30/06 - Dado continuidade nos trabalhos, foi identificada a conexão do eletroduto espanada na caixa de ligação do ventiladores do gerador. Realizada substituição da conexão e normalizada a ligação dos cabos."/>
    <s v="NÃO"/>
    <s v="Corretiva planejada"/>
    <s v="Gerador elétrico"/>
    <s v="Vedações"/>
    <s v="TGs"/>
    <x v="12"/>
    <s v="Miscelânea"/>
    <s v="Conforme Observações"/>
    <d v="2020-06-30T08:30:00"/>
    <d v="2020-06-30T17:00:00"/>
    <d v="2020-06-30T08:30:00"/>
    <n v="8.5000000001164153"/>
    <n v="0"/>
    <s v="NÃO"/>
    <x v="0"/>
    <s v="NÃO"/>
    <s v="1-Falha Mecânica"/>
    <s v="1.1-Vazamento"/>
    <x v="2"/>
    <x v="1"/>
    <s v="8-Manutenção Corretiva"/>
    <s v="1-Substituição"/>
    <n v="8.5000000001164153"/>
  </r>
  <r>
    <n v="2020"/>
    <s v="Junho"/>
    <s v="OM 2022353721 - C-123101D Eliminar Vibração elevada X _x000a_O Compressor vinha operando normalmente, dentro do limite de 11000rpm predeterminado, até que foi inalizado pela equipe da operação por volta das 10h00 de 24/04 um aumento na vibração do Vorecon (XE/XY-12). Os valores passaram de média de 80 mU para em torno de 100 sem nenhuma mudança significativa no processo. Observado ainda que após redução de carga para controle da vibração, houve alarme na vibração da carcaça do Vorecon. Em avaliação conjunta pela equipe de engenharia da MI optamos por parar essa máquina. Foi realizada inspeção visual no Vorecon (Via OM 2022740475) e coleta de dados após partida via ADRE (OM 2022842393). Equipe da Bently / SEQUI analisaram os dados e apontaram possibilidade de ajuste em balanceamento do mancal de saída, para ganhar uma sobrevida de operação e redução nos níveis de vibração. A corretiva definitiva, com troca de componentes do eixo de saída está em andamento e com aquisição de materiais._x000a_Durante o mês de junho os serviços de avaliação pela equipe de CENPES prosseguiram, com apoio da engenharia MI. Foram realizados testes adicionais e tentativas de melhoria do balanceamento. Obtivemos melhora, mas a vibração de carcaça ainda não está em níveis para liberar o equipamento para operação. Está em andamento uma tentativa de usinagem/reparo do eixo de saída."/>
    <s v="sim"/>
    <s v="Corretiva"/>
    <s v="Vorecon"/>
    <s v="VV-C-123101D"/>
    <s v="Vendas"/>
    <x v="5"/>
    <s v="Transmissão de força"/>
    <s v="Inspeção e Correção de Alinhamento"/>
    <d v="2020-06-01T00:00:00"/>
    <d v="2020-06-03T14:42:00"/>
    <d v="2020-05-31T23:59:59"/>
    <n v="62.700000000069849"/>
    <n v="2.7777784271165729E-4"/>
    <s v="SIM"/>
    <x v="0"/>
    <s v="NÃO"/>
    <s v="1-Falha Mecânica"/>
    <s v="1.3-Folga/Alinhamento"/>
    <x v="1"/>
    <x v="2"/>
    <s v="5-Monitoramento Contínuo da Condição"/>
    <s v="2-Reparo"/>
    <n v="62.700277777912561"/>
  </r>
  <r>
    <n v="2020"/>
    <s v="Junho"/>
    <s v="OM 2022353721 - C-123101D Eliminar Vibração elevada X _x000a_O Compressor vinha operando normalmente, dentro do limite de 11000rpm predeterminado, até que foi inalizado pela equipe da operação por volta das 10h00 de 24/04 um aumento na vibração do Vorecon (XE/XY-12). Os valores passaram de média de 80 mU para em torno de 100 sem nenhuma mudança significativa no processo. Observado ainda que após redução de carga para controle da vibração, houve alarme na vibração da carcaça do Vorecon. Em avaliação conjunta pela equipe de engenharia da MI optamos por parar essa máquina. Foi realizada inspeção visual no Vorecon (Via OM 2022740475) e coleta de dados após partida via ADRE (OM 2022842393). Equipe da Bently / SEQUI analisaram os dados e apontaram possibilidade de ajuste em balanceamento do mancal de saída, para ganhar uma sobrevida de operação e redução nos níveis de vibração. A corretiva definitiva, com troca de componentes do eixo de saída está em andamento e com aquisição de materiais._x000a_Durante o mês de junho os serviços de avaliação pela equipe de CENPES prosseguiram, com apoio da engenharia MI. Foram realizados testes adicionais e tentativas de melhoria do balanceamento. Obtivemos melhora, mas a vibração de carcaça ainda não está em níveis para liberar o equipamento para operação. Está em andamento uma tentativa de usinagem/reparo do eixo de saída."/>
    <s v="sim"/>
    <s v="Corretiva"/>
    <s v="Vorecon"/>
    <s v="VV-C-123101D"/>
    <s v="Vendas"/>
    <x v="5"/>
    <s v="Transmissão de força"/>
    <s v="Inspeção e Correção de Alinhamento"/>
    <d v="2020-06-04T07:00:00"/>
    <d v="2020-06-05T09:08:00"/>
    <d v="2020-06-03T14:42:00"/>
    <n v="26.133333333476912"/>
    <n v="16.299999999871943"/>
    <s v="SIM"/>
    <x v="0"/>
    <s v="NÃO"/>
    <s v="1-Falha Mecânica"/>
    <s v="1.3-Folga/Alinhamento"/>
    <x v="1"/>
    <x v="2"/>
    <s v="5-Monitoramento Contínuo da Condição"/>
    <s v="2-Reparo"/>
    <n v="42.433333333348855"/>
  </r>
  <r>
    <n v="2020"/>
    <s v="Junho"/>
    <s v="OM 2022353721 - C-123101D Eliminar Vibração elevada X _x000a_O Compressor vinha operando normalmente, dentro do limite de 11000rpm predeterminado, até que foi inalizado pela equipe da operação por volta das 10h00 de 24/04 um aumento na vibração do Vorecon (XE/XY-12). Os valores passaram de média de 80 mU para em torno de 100 sem nenhuma mudança significativa no processo. Observado ainda que após redução de carga para controle da vibração, houve alarme na vibração da carcaça do Vorecon. Em avaliação conjunta pela equipe de engenharia da MI optamos por parar essa máquina. Foi realizada inspeção visual no Vorecon (Via OM 2022740475) e coleta de dados após partida via ADRE (OM 2022842393). Equipe da Bently / SEQUI analisaram os dados e apontaram possibilidade de ajuste em balanceamento do mancal de saída, para ganhar uma sobrevida de operação e redução nos níveis de vibração. A corretiva definitiva, com troca de componentes do eixo de saída está em andamento e com aquisição de materiais._x000a_Durante o mês de junho os serviços de avaliação pela equipe de CENPES prosseguiram, com apoio da engenharia MI. Foram realizados testes adicionais e tentativas de melhoria do balanceamento. Obtivemos melhora, mas a vibração de carcaça ainda não está em níveis para liberar o equipamento para operação. Está em andamento uma tentativa de usinagem/reparo do eixo de saída."/>
    <s v="sim"/>
    <s v="Corretiva"/>
    <s v="Vorecon"/>
    <s v="VV-C-123101D"/>
    <s v="Vendas"/>
    <x v="5"/>
    <s v="Transmissão de força"/>
    <s v="Inspeção e Correção de Alinhamento"/>
    <d v="2020-06-05T18:00:00"/>
    <d v="2020-06-15T11:30:00"/>
    <d v="2020-06-05T09:08:00"/>
    <n v="233.49999999994179"/>
    <n v="8.8666666665812954"/>
    <s v="SIM"/>
    <x v="0"/>
    <s v="NÃO"/>
    <s v="1-Falha Mecânica"/>
    <s v="1.3-Folga/Alinhamento"/>
    <x v="1"/>
    <x v="2"/>
    <s v="5-Monitoramento Contínuo da Condição"/>
    <s v="2-Reparo"/>
    <n v="242.36666666652309"/>
  </r>
  <r>
    <n v="2020"/>
    <s v="Junho"/>
    <s v="OM 2022353721 - C-123101D Eliminar Vibração elevada X _x000a_O Compressor vinha operando normalmente, dentro do limite de 11000rpm predeterminado, até que foi inalizado pela equipe da operação por volta das 10h00 de 24/04 um aumento na vibração do Vorecon (XE/XY-12). Os valores passaram de média de 80 mU para em torno de 100 sem nenhuma mudança significativa no processo. Observado ainda que após redução de carga para controle da vibração, houve alarme na vibração da carcaça do Vorecon. Em avaliação conjunta pela equipe de engenharia da MI optamos por parar essa máquina. Foi realizada inspeção visual no Vorecon (Via OM 2022740475) e coleta de dados após partida via ADRE (OM 2022842393). Equipe da Bently / SEQUI analisaram os dados e apontaram possibilidade de ajuste em balanceamento do mancal de saída, para ganhar uma sobrevida de operação e redução nos níveis de vibração. A corretiva definitiva, com troca de componentes do eixo de saída está em andamento e com aquisição de materiais._x000a_Durante o mês de junho os serviços de avaliação pela equipe de CENPES prosseguiram, com apoio da engenharia MI. Foram realizados testes adicionais e tentativas de melhoria do balanceamento. Obtivemos melhora, mas a vibração de carcaça ainda não está em níveis para liberar o equipamento para operação. Está em andamento uma tentativa de usinagem/reparo do eixo de saída."/>
    <s v="sim"/>
    <s v="Corretiva"/>
    <s v="Vorecon"/>
    <s v="VV-C-123101D"/>
    <s v="Vendas"/>
    <x v="5"/>
    <s v="Transmissão de força"/>
    <s v="Inspeção e Correção de Alinhamento"/>
    <d v="2020-06-21T16:00:00"/>
    <d v="2020-06-24T19:00:00"/>
    <d v="2020-06-15T11:30:00"/>
    <n v="75"/>
    <n v="148.5"/>
    <s v="SIM"/>
    <x v="0"/>
    <s v="NÃO"/>
    <s v="1-Falha Mecânica"/>
    <s v="1.3-Folga/Alinhamento"/>
    <x v="1"/>
    <x v="2"/>
    <s v="5-Monitoramento Contínuo da Condição"/>
    <s v="2-Reparo"/>
    <n v="223.5"/>
  </r>
  <r>
    <n v="2020"/>
    <s v="Junho"/>
    <s v="OM 2022353721 - C-123101D Eliminar Vibração elevada X _x000a_O Compressor vinha operando normalmente, dentro do limite de 11000rpm predeterminado, até que foi inalizado pela equipe da operação por volta das 10h00 de 24/04 um aumento na vibração do Vorecon (XE/XY-12). Os valores passaram de média de 80 mU para em torno de 100 sem nenhuma mudança significativa no processo. Observado ainda que após redução de carga para controle da vibração, houve alarme na vibração da carcaça do Vorecon. Em avaliação conjunta pela equipe de engenharia da MI optamos por parar essa máquina. Foi realizada inspeção visual no Vorecon (Via OM 2022740475) e coleta de dados após partida via ADRE (OM 2022842393). Equipe da Bently / SEQUI analisaram os dados e apontaram possibilidade de ajuste em balanceamento do mancal de saída, para ganhar uma sobrevida de operação e redução nos níveis de vibração. A corretiva definitiva, com troca de componentes do eixo de saída está em andamento e com aquisição de materiais._x000a_Durante o mês de junho os serviços de avaliação pela equipe de CENPES prosseguiram, com apoio da engenharia MI. Foram realizados testes adicionais e tentativas de melhoria do balanceamento. Obtivemos melhora, mas a vibração de carcaça ainda não está em níveis para liberar o equipamento para operação. Está em andamento uma tentativa de usinagem/reparo do eixo de saída."/>
    <s v="sim"/>
    <s v="Corretiva"/>
    <s v="Vorecon"/>
    <s v="VV-C-123101D"/>
    <s v="Vendas"/>
    <x v="5"/>
    <s v="Transmissão de força"/>
    <s v="Inspeção e Correção de Alinhamento"/>
    <d v="2020-06-29T13:13:00"/>
    <d v="2020-06-30T23:59:00"/>
    <d v="2020-06-24T19:00:00"/>
    <n v="34.766666666662786"/>
    <n v="114.21666666667443"/>
    <s v="SIM"/>
    <x v="0"/>
    <s v="NÃO"/>
    <s v="1-Falha Mecânica"/>
    <s v="1.3-Folga/Alinhamento"/>
    <x v="1"/>
    <x v="2"/>
    <s v="5-Monitoramento Contínuo da Condição"/>
    <s v="2-Reparo"/>
    <n v="148.98333333333721"/>
  </r>
  <r>
    <n v="2020"/>
    <s v="Junho"/>
    <s v="OM 2022860751 C-123101A - INSTALAR SENSORES DE VIBRAÇÃO VSH-050/052 _x000a_Realizada a substituição das duas chaves de vibração VSH-050/052 dos coolers de óleo que eram as últimas que faltavam de todos os vendas._x000a__x000a_"/>
    <s v="NÃO"/>
    <s v="Corretiva planejada"/>
    <s v="Sensor de Vibração"/>
    <s v=" VSH-050/052 "/>
    <s v="Vendas"/>
    <x v="10"/>
    <s v="Ventilador"/>
    <s v="Substituição do Sensor"/>
    <d v="2020-06-01T07:31:00"/>
    <d v="2020-06-01T17:32:00"/>
    <d v="2020-05-08T23:59:00"/>
    <n v="10.016666666662786"/>
    <n v="559.53333333344199"/>
    <s v="SIM"/>
    <x v="0"/>
    <s v="NÃO"/>
    <s v="3-Falha na Instrumentação"/>
    <s v="3.2 - Sem sinal/indicação/alarme"/>
    <x v="1"/>
    <x v="21"/>
    <s v="10-Outros"/>
    <s v="1-Substituição"/>
    <n v="569.55000000010477"/>
  </r>
  <r>
    <n v="2020"/>
    <s v="Junho"/>
    <s v="OM 2022880081 C-123101D_Verificar/Corrigir queima barreiras – PF: Fernando (Tratamento RTA): _x000a_Conforme programado, foi realizada a verificação das condições de aterramento entre painel e campo. Não foram constatadas não conformidades no painel do compressor. Mas sim foram constatadas anormalidades na JB-310, onde os shields dos instrumentos estão conectados ao shield oriundo do painel. Próximo passo será realizada a avaliação dos dados coletados em campo para as devidas correções_x000a_"/>
    <s v="NÃO"/>
    <s v="Corretiva planejada"/>
    <s v="Aterramento e Barreiras"/>
    <s v="Barreiras Intrínsecas"/>
    <s v="Vendas"/>
    <x v="5"/>
    <s v="Controle e monitoração"/>
    <s v="Avaliação de condição do Aterramento"/>
    <d v="2020-06-02T07:30:00"/>
    <d v="2020-06-02T17:32:00"/>
    <d v="2020-06-02T07:30:00"/>
    <n v="10.03333333338378"/>
    <n v="0"/>
    <s v="NÃO"/>
    <x v="0"/>
    <s v="NÃO"/>
    <s v="Em análise"/>
    <m/>
    <x v="3"/>
    <x v="4"/>
    <m/>
    <m/>
    <n v="10.03333333338378"/>
  </r>
  <r>
    <n v="2020"/>
    <s v="Junho"/>
    <s v="OM 2022873758 - CF-M-M-C-123101-B - verificar falha 31_x000a_Falha no equipamento evoluiu ao longo do mês, de forma que não conseguimos realizar partidas com o Inversor B. _x000a_Foi decicido pela troca do equipamento por outro inversor do estoque, que também apresentou falha, diferente da primeira. Foi mobilizado técnico do Fabricante para a unidade, que identificou a necessidade de remoção do equipamento para reparo externo. Em andamento as seguintes linhas de atuação: Repara do inversor / aquisição de novo equipamento"/>
    <s v="NÃO"/>
    <s v="Corretiva"/>
    <s v="Inversor do Pony"/>
    <s v="Inversor"/>
    <s v="Sistema Elétrico"/>
    <x v="100"/>
    <s v="Sistema de partida"/>
    <s v="Em andamento tentativa de reparo e substituição de inversor"/>
    <d v="2020-06-01T00:00:00"/>
    <d v="2020-06-30T23:59:59"/>
    <d v="2018-01-01T00:00:00"/>
    <n v="719.99972222215729"/>
    <n v="21168"/>
    <m/>
    <x v="2"/>
    <m/>
    <m/>
    <m/>
    <x v="3"/>
    <x v="4"/>
    <m/>
    <m/>
    <n v="21887.999722222157"/>
  </r>
  <r>
    <n v="2020"/>
    <s v="Junho"/>
    <s v="OM 2022880036 - C-123101A_Verificar/Corrigir queima barreiras_x000a_Iniciada etapa de instrumentação referente à analise de queima das barreiras do venda A hoje. Prossegue amanhã. Elétrica irá fazer sua etapa no domingo._x000a_07/06 - Realizadas atividades de elétrica previstas. Instrumentação não pode atuar nesta frente no final de semana devido às atividades nos TGs._x000a_08/06 - Equipe de elétrica realizaram verificações em campo em atendimento a análise de falha elaborada pelo Eng. Fernando. Foi medido a continuidade entre as barras de aterramento PE, IS e IG levantados os valores Barra PE está solidamente aterrada à carcaça do painel com dez cabos de aterramento distintos; Barra IG está isolada à carcaça do painel com sete cabos de aterramento distintos; Barra IS está isolada à carcaça do painel com três cabos de aterramento distintos. Atividade prossegue amanhã junto com a etapa da instrumentação._x000a_09/06 - Hoje pela manhã foram finalizadas as medições em campo que estavam pendentes pela equipe de elétrica. A instrumentação havia realizado algumas medições no dia 05/06, porém devido a outras demandas ao longo do dia de hoje não foi possível retornar nessa atividade. Essa etapa da instrumentação será reprogramada_x000a_"/>
    <s v="NÃO"/>
    <s v="Corretiva planejada"/>
    <s v="Aterramento e Barreiras"/>
    <s v="Barreiras Intrínsecas"/>
    <s v="Vendas"/>
    <x v="10"/>
    <s v="Controle e monitoração"/>
    <s v="Avaliação de condição do Aterramento"/>
    <d v="2020-06-04T11:30:00"/>
    <d v="2020-06-09T13:30:00"/>
    <d v="2020-06-01T17:32:00"/>
    <n v="122.00000000005821"/>
    <n v="65.966666666558012"/>
    <s v="NÃO"/>
    <x v="0"/>
    <s v="NÃO"/>
    <s v="3-Falha na Instrumentação"/>
    <s v="3.0-Geral"/>
    <x v="12"/>
    <x v="29"/>
    <s v="3-Inspeção"/>
    <s v="6-Verificação"/>
    <n v="187.96666666661622"/>
  </r>
  <r>
    <n v="2020"/>
    <s v="Junho"/>
    <s v="OI 2023005904 C-123101D - Divergência de medição PIT-224 e PIT-225 – _x000a_Devido a indicação de pressão do instrumento PIT-224 que está apresentando diferença em campo e a IHM impactando na permissivo de partida. Foi removido o instrumento em campo para calibração em onde o mesmo estava de acordo o padrão e calibração exigida. Foi instalado em campo e com apoio da automação foram realizados testes nos instrumento PIT-224 e PIT-225 estava chegando divergente na entrada do cartão e para isso seria necessário uma calibração no cartão a qual não temos como realizar internamente. Com isso foi realizado ajuste da corrente mínima e máxima na lógica assim normalizando a indicação do instrumentos e dando permissão de partida para o compressor. Após isso foi realizada a uma tentativa na sequência de partida do compressor sem sucesso, devido ao travamento do booster perdendo a sequência de partida. Acordado com Cotur atuação amanhã na correção do acionamento do booster._x000a_"/>
    <s v="NÃO"/>
    <s v="Corretiva"/>
    <s v="PIT-224"/>
    <s v="Transmissor de Pressão"/>
    <s v="Vendas"/>
    <x v="5"/>
    <s v="Controle e monitoramento"/>
    <s v="Calibração e Ajuste"/>
    <d v="2020-06-13T07:00:00"/>
    <d v="2020-06-13T17:10:00"/>
    <d v="2020-06-13T07:00:00"/>
    <n v="10.166666666802485"/>
    <n v="0"/>
    <s v="NÃO"/>
    <x v="0"/>
    <s v="NÃO"/>
    <s v="3-Falha na Instrumentação"/>
    <s v="3.4-Fora de ajuste"/>
    <x v="1"/>
    <x v="2"/>
    <s v="9-Sob Demanda"/>
    <s v="4-Ajuste"/>
    <n v="10.166666666802485"/>
  </r>
  <r>
    <n v="2020"/>
    <s v="Junho"/>
    <s v="OI 2023007141 C-123101D - Falha no acionamento booster_x000a_Conforme prioridade solicitada para a partida do compressor, foram realizados os testes e identificado um pistão de acionamento do booster o qual foi substituído por um pistão reparado que estava na oficina. Foi testado e liberado o booster as 09:40h._x000a_"/>
    <s v="NÃO"/>
    <s v="Corretiva"/>
    <s v="Booster"/>
    <s v="Pistão de Acionamento"/>
    <s v="Vendas"/>
    <x v="5"/>
    <s v="Acionamento de acessórios"/>
    <s v="Substituição"/>
    <d v="2020-06-15T07:00:00"/>
    <d v="2020-06-15T18:30:00"/>
    <d v="2020-06-13T17:10:00"/>
    <n v="11.500000000116415"/>
    <n v="37.833333333197515"/>
    <s v="NÃO"/>
    <x v="0"/>
    <s v="NÃO"/>
    <s v="1-Falha Mecânica"/>
    <s v="1.6-Emperramento"/>
    <x v="1"/>
    <x v="21"/>
    <s v="9-Sob Demanda"/>
    <s v="1-Substituição"/>
    <n v="49.333333333313931"/>
  </r>
  <r>
    <n v="2020"/>
    <s v="Junho"/>
    <s v="OI 2023034584 - C-123101E Falha FIC 209 e 210 – PF: Fernando_x000a_Hoje, por volta de 11h, OP necessitou parar o compressor de Venda E por comportamento anormal dos controladores FIC-209 e FIC-210, que estavam causando grande distúrbio na planta em decorrência de aberturas espúrias da válvula anti-surge. A troca do Venda E pelo Venda A foi realizada sem anormalidades. Foi então envolvido TMs Hélvio e Danilo para realizar uma análise inicial dos possíveis causadores do problema. Realizado preenchimento do formulário de diagnóstico de anomalia com hipóteses levantadas pelos TMs e emitida OM Imediata para execução. Iniciamos pela possibilidade mais provável levantada pelos TMs, de falha de aperto entre a saída 02 da barreira 75CV01 e a entrada do canal 3 do FIC-210. Não foi identificado problema de aperto neste ponto. Equipe aproveitou e fez um reaperto geral em todo o painel do CCC. Não foram encontrados pontos muito folgados (máximo 1 volta). Em seguida, partiram para a segunda hipótese levantada: falha na saída 02 da barreira 75CV01. Ficou claro para os TMs o problema neste ponto, a barreira estava mal fixada, com um dos seus conectores laterais danificado. Ao apenas encostar a chave para começar a soltar a barreira, os instrumentos já apresentavam falha. Foi então removida e substituída por barreira reserva, que encaixou perfeitamente. Assim, concluído que o problema era ali. Segue abaixo formulário de diagnóstico de anomalia, também anexado na OM._x000a_"/>
    <s v="sim"/>
    <s v="Corretiva"/>
    <s v="FIC-209 e FIC-210"/>
    <s v="Barreiras Intrínsecas"/>
    <s v="Vendas"/>
    <x v="14"/>
    <s v="Controle e monitoração"/>
    <s v="Reaperto de conexão de barreira"/>
    <d v="2020-06-21T07:00:00"/>
    <d v="2020-06-21T19:00:00"/>
    <d v="2020-05-06T18:00:00"/>
    <n v="12"/>
    <n v="1092.9999999999418"/>
    <s v="SIM"/>
    <x v="0"/>
    <s v="NÃO"/>
    <s v="3-Falha na Instrumentação"/>
    <s v="3.2 - Sem sinal/indicação/alarme"/>
    <x v="2"/>
    <x v="0"/>
    <s v="4-Monitoramento Periódico da Condição"/>
    <s v="2-Reparo"/>
    <n v="1104.9999999999418"/>
  </r>
  <r>
    <n v="2020"/>
    <s v="Junho"/>
    <s v="ZF 12404611 C-123101A - Falha TAHH-011 – PF: Fernando - Informado pelo COTUR na PST do dia 23/06 que foi identificado alarme espúrio no TE do rolamento do vorecon do venda A, neste evento não houve queda da máquina. Em avaliação preliminar de análise de falha realizada pela equipe de engenharia, verificamos que o TE-11 do Vorecon do C-123101A já vinha apresentando oscilação, atingindo o valor de trip (TAHH 95°C). Este sinal já vinha oscilando mesmo com a máquina parada, o que indica possível falha de instrumento. Constatado que sinal é redundante, temos o TE-12 neste mesmo, e ele está normal. Existe votação 2oo2 para trip da máquina. Equipe instrumentação segue avaliando possibilidade de reaperto na malha do instrumento com o compressor em operação. Amanhã vamos avaliar melhor essa questão baseado na documentação e na verificação em campo do local de acesso a cabeamento do sensor. "/>
    <s v="NÃO"/>
    <s v="Corretiva planejada"/>
    <s v="TAHH-01"/>
    <s v="Transmissor de Temperatura TE-11"/>
    <s v="Vendas"/>
    <x v="10"/>
    <s v="Controle e monitoramento"/>
    <s v="Em acompanhamento. Aguardando parada da máquina para execução de reparo."/>
    <d v="2020-06-23T09:08:00"/>
    <d v="2020-06-30T23:59:59"/>
    <d v="2020-06-09T13:30:00"/>
    <n v="182.86638888873858"/>
    <n v="331.6333333334187"/>
    <s v="NÃO"/>
    <x v="0"/>
    <s v="NÃO"/>
    <s v="3-Falha na Instrumentação"/>
    <s v="3.2 - Sem sinal/indicação/alarme"/>
    <x v="1"/>
    <x v="4"/>
    <s v="4-Monitoramento Periódico da Condição"/>
    <m/>
    <n v="514.49972222215729"/>
  </r>
  <r>
    <n v="2020"/>
    <s v="Junho"/>
    <s v="OI 2023048538 CF-M-M-C-123101A-VERIFICAR/TROCAR COOLER – PF: Fernando_x000a_Hoje fomos informados pelo COTUR de manhã da identificação durante ronda operacional de falha (Cooler fault 32) no inversor A do Pony motors. Foi autorizada pelo GAT emissão de imediata para reparo no equipamento. Em campo foi verificado inicialmente que a placa do driver de velocidade do cooler lado B do módulo Master estava com capacitor queimado, foi realizada a troca desta placa por outra sobressalente. Feito isto, o sistema normalizou por volta das 13h00, ficamos com acompanhando do equipamento até que por volta das 16h00 quando ocorreu novamente a mesma falha. Foi realizado então a troca do cooler por outro sobressalente, após isso, a falha sumiu restabelecendo a condição normal do inversor. Foi acordado com COTUR acompanhamento pela equipe da noite da CCT para monitorar o comportamento do equipamento_x000a_26/06 - Hoje por volta das 14h30 durante ronda especifica da equipe da CCT foi constatada nova falha no inversor A do Pony Motors, denominada F12(sobrecarga). Essa falha é diferente da anterior que era concentrada no cooler interno. Foi mobilizada equipe técnica para análise de falha em campo com apoio da Rockwell, durante inspeção nos módulos identificamos um componente danificado na placa do controle de retificação do módulo slive. Com isso, foi realizada a remoção dessa placa do módulo slive que estava na oficina e feito sua troca, após isso o inversor foi energizado e restabelecido. Ficou pendente para amanhã a partida do compressor de venda para validar se este reparo no inversor A foi efetiva. Acordado com COTUR para prepara check list do venda E durante a noite para partida assistida amanhã logo no primeiro horário.  _x000a_27/06 - Durante as rondas operacionais durante a noite não houve mais indícios de falha neste inversor. Hoje conforme combinado tivemos a vinda da equipe técnica (Sup. Daniel/ Eng. Bruno CCT e Fábio Borges Rockwell) para acompanhamento da partida assistida do compressor de venda E. A máquina partiu por volta das 10h00, porém caiu logo em seguida devido a SD devido a a falha de posição da XV-213(descarga). Neste teste como inversor completou todo o ciclo de partida sem falhas o entendi da equipe foi que o mesmo está íntegro e funcional. Dessa forma, foi abortada uma nova partida neste compressor até virada do próximo mês quando ele deve entrar em operação para atendimento ao rodízio. O inversor A segue funcional sem restrições com acompanhamento de ronda pela equipe da CCT. Obs.: Foi mobilizada a equipe de andaime que montou o pau de carga também neste painel do inversor A no K-23._x000a_"/>
    <s v="NÃO"/>
    <s v="Corretiva"/>
    <s v="Inversor do Pony"/>
    <s v="Cooler e Placa de Controle"/>
    <s v="Sistema Elétrico"/>
    <x v="100"/>
    <s v="Sistema de partida"/>
    <s v="Substituição de Cooler e Placa de Controle"/>
    <d v="2020-06-25T11:08:00"/>
    <d v="2020-06-26T23:59:59"/>
    <d v="2018-01-01T00:00:00"/>
    <n v="36.866388888854999"/>
    <n v="21755.133333333302"/>
    <s v="SIM"/>
    <x v="0"/>
    <s v="NÃO"/>
    <s v="4-Falha Elétrica"/>
    <s v="4.0-Geral"/>
    <x v="1"/>
    <x v="4"/>
    <s v="4-Monitoramento Periódico da Condição"/>
    <s v="1-Substituição"/>
    <n v="21791.999722222157"/>
  </r>
  <r>
    <n v="2020"/>
    <s v="Junho"/>
    <s v="OI 2023047285 C-123101B- Análise de Falha ZIT-204 (Etapa sem PT) _x000a_Ontem por volta das 20h00 tivemos a informação do COTUR da indicação de falha no retorno de posição da válvula anti-surge do venda B em operação. Foi mobilizado equipe de sobreaviso para análise de falha junto ao TM Caleiras. Foi verificado a existência de &quot;Alarme de falha no FIC 204 (EAS do C-123101B), nos registros de alarmes do IHM apresentam alarmes do FIC 204 há pelo menos 10 dias. Nas telas do IHM na sala de comando e nos gráficos do PI mostram que, o retorno de posição da anti-surge está com um desvio. Para tirar essa dúvida foi realizado um pequeno degrau de no setpoit com 10% e a válvula indica 3.4% de abertura. Com base nessa avaliação entendemos que não há riscos operacionais, a recomendação é de realizar calibração neste instrumento. Verificamos em campo que este sensor instalado transmissor de posição ainda é do módulo antigo com uma serie de partes mecânicas (links/cremalheiras) que tendem a causar este tipo de desvio de calibração devido folga nos componentes internos. Foi realizado trabalho de melhoria pela equipe de engenharia que vem sendo implementado em abrangência para substituição deste transmissor de posição antigo por outro que, na verdade é posicionador com transmissor de posição incorporado. Essa melhoria já foi feita em algumas máquinas, mas está ainda continua pendente, já temos uma OM mapeada para troca deste equipamento por oportunidade. Foi passado este histórico ao COTUR e informado que essa falha não é uma condição de risco. TM Caleiras deve emitir amanhã formulário de diagnóstico anomalias com parecer mais detalhado sobre este assunto para apresentação ao corpo gerencial. Por ora, o compressor segue operando sem anormalidades._x000a_"/>
    <s v="NÃO"/>
    <s v="Corretiva planejada"/>
    <s v="ZIT-204"/>
    <s v="Posicionador"/>
    <s v="Vendas"/>
    <x v="26"/>
    <s v="Controle e monitoramento"/>
    <s v="Foi avaliado que a divergência observada não traz riscos operacionais. Em andamento aplicação de melhoria para sanar o problema"/>
    <d v="2020-06-26T09:08:00"/>
    <d v="2020-06-26T10:00:59"/>
    <d v="2020-05-25T11:30:00"/>
    <n v="0.88305555540136993"/>
    <n v="765.63333333347691"/>
    <s v="NÃO"/>
    <x v="0"/>
    <s v="NÃO"/>
    <s v="3-Falha na Instrumentação"/>
    <s v="3.3- Sinal/Indicação/Alarme falso"/>
    <x v="1"/>
    <x v="4"/>
    <s v="4-Monitoramento Periódico da Condição"/>
    <m/>
    <n v="766.51638888887828"/>
  </r>
  <r>
    <n v="2020"/>
    <s v="Junho"/>
    <s v="OM 2022897753 C-123101E – Falha Pressurização Painel – PF: Fernando (PST COTUR):_x000a_Conforme programado foi retirada o sobressalente do almoxarifado, testado em bancada porém a equipe observou em bancada que o LED no pressostato não apagava, não sendo o ideal na realização do teste em bancada. Mesmo assim foi instalado em campo e realizados nos testes com o ar do PN alinhado e ao realizar a abertura do PN o LED do pressostado não apagou, chegando a conclusão de que o sobressalente se encontra com falha. Com isso foi gerada uma outra reserva e retirado um segundo pressostato do estoque que, foi instalado em campo e testado com sucesso eliminando a falha de indicação na pressurização do PN. Com isso foi dado baixa na ARO 2020-098._x000a_"/>
    <s v="NÃO"/>
    <s v="Corretiva planejada"/>
    <s v="Pressurização do Painel"/>
    <s v="Pressostato"/>
    <s v="Vendas"/>
    <x v="14"/>
    <s v="Painel elétrico"/>
    <s v="Susbtituição de Pressostato"/>
    <d v="2020-06-28T13:00:59"/>
    <d v="2020-06-28T16:00:59"/>
    <d v="2020-06-28T13:00:59"/>
    <n v="3"/>
    <n v="0"/>
    <s v="NÃO"/>
    <x v="0"/>
    <s v="NÃO"/>
    <s v="3-Falha na Instrumentação"/>
    <s v="3.3- Sinal/Indicação/Alarme falso"/>
    <x v="1"/>
    <x v="21"/>
    <s v="4-Monitoramento Periódico da Condição"/>
    <s v="1-Substituição"/>
    <n v="3"/>
  </r>
  <r>
    <n v="2020"/>
    <s v="Junho"/>
    <s v="OM 2022875717 C-123101E - Update de Firmware PLC – PF: Fernando (PRD MI):_x000a_Conforme programado foram verificados os firmwares do PLC do venda E, e o CLP de controle instalada era a versão 5.5 e CLP de interlock a versão 8.15. Como a versão do CLP interlock, é uma versão superior, foi conversado com Eng. Lucas, e recomendado que não fosse alterado. Seria feita uma verificação com a GE a possibilidade de atualizar todos os CLPs para a versão 8.15. Portando foi realizada a atualização do firmware do CLP de controle para a versão 6.71._x000a_"/>
    <s v="NÃO"/>
    <s v="Preventiva"/>
    <s v="PLC"/>
    <s v="Firmware"/>
    <s v="Vendas"/>
    <x v="14"/>
    <s v="Controle e monitoramento"/>
    <s v="Atualização de Firmware"/>
    <d v="2020-06-28T07:00:00"/>
    <d v="2020-06-28T13:00:59"/>
    <d v="2020-06-21T19:00:00"/>
    <n v="6.0163888888782822"/>
    <n v="156"/>
    <s v="NÃO"/>
    <x v="0"/>
    <s v="NÃO"/>
    <s v="Manutenção preventiva"/>
    <s v="Manutenção preventiva"/>
    <x v="0"/>
    <x v="24"/>
    <s v="10-Outros"/>
    <s v="4-Ajuste"/>
    <n v="162.01638888887828"/>
  </r>
  <r>
    <n v="2020"/>
    <s v="Junho"/>
    <s v="01/06/2020_x000a_OM 2022875065 M-VE-P-123114C-A Substituição rolamento – PF: Boito (PRD COTUR)_x000a_Em conversa com os Supervisores Aoki e Daniel será mesmo realizada a substituição do motor. Não temos motor novo no estoque, então vamos retirar um motor a recuper, megar o motor, substituir os rolamentos e instalar em campo. Previsão para a amanhã prepara o motor em bancada e instalar em campo_x000a_02/06 - Aberto o motor que foi removido do campo após a substituição dos rolamentos na semana passada, foi megado novamente em bancada e apresentou baixa isolação desta vez e ao abrir o motor na bancada foi identificado um dano no enrolamento do motor. Com isso foi retirado um motor do estoque que estava a RECUPER no k-08, substituído os rolamentos e instalado em campo. Realizada a partida do ventilador com sucesso e liberado para operação"/>
    <s v="NÃO"/>
    <s v="Corretiva planejada"/>
    <s v="M-VE-P-123114C-A"/>
    <s v="Rolamento e enrolamento"/>
    <s v="Propano"/>
    <x v="9"/>
    <s v="Ventilador"/>
    <s v="Substituição do motor"/>
    <d v="2020-06-01T00:00:00"/>
    <d v="2020-06-03T10:01:00"/>
    <d v="2020-05-25T19:00:00"/>
    <n v="58.016666666662786"/>
    <n v="149.00000000005821"/>
    <s v="SIM"/>
    <x v="0"/>
    <s v="NÃO"/>
    <s v="2-Falha de Material"/>
    <s v="2.6-Fadiga"/>
    <x v="2"/>
    <x v="1"/>
    <s v="7-Observação Casual"/>
    <s v="1-Substituição"/>
    <n v="207.01666666672099"/>
  </r>
  <r>
    <n v="2020"/>
    <s v="Junho"/>
    <s v="03/06/2020_x000a_OM 2018716046 - TIT-1231507C-SUBSTITUIR CONFORME GM – PF: Boito (Ação/Abrangência de RTA)_x000a_Realizada montagem de patamar para acesso ao TIT-507C._x000a_04/06 - Caldeiraria e Instrumentação atuaram no período da tarde, pois OP teve dificuldade de fazer a liberação de manhã. Sensor novo foi medido em bancada e estava OK. Foi instalado em campo (também substituído o cabo) mas passou a indicar &quot;out&quot;. Com isto, precisamos extender o horário da equipe da G&amp;E para finalizar a atividade. Sup. Thomaz apoiou e rapidamente foi identificado que a ligação dos bornes estava errada, pois o instrumento é de fabricante diferente do original. Foi corrigida a ligação pelos TMs mas identificamos outro problema: divergência entre a indicação do display do instrumento (22°C) e IHM/ECOS (29°C), mas coerência com a indicação de outros instrumentos de temperatura do compressor. Amanhã atividade prossegue, com a geração de sinal do instrumento para a IHM e ECOs para avaliarmos onde pode estar o problema._x000a_05/06 - Hoje retornamos à atividade no TIT-507C. Foi identificado pelos TMs que a falha se tratava de um ajuste inadequado do range, que veio diferente de fábrica, do original. Faixa foi corrigida e passou a bater com os valores da IHM/ECOS. No entanto, já ao final do dia, OP colocou para circular e aquecer o óleo do compressor e notamos novamente comportamento anormal neste instrumento. Agora ele passa a indicar valores inversos do que deveria, indicando temperaturas mais baixas conforme as temperaturas sobem, Acreditamos na inversão da ligação do cabo (termopar). Devido ao horário, não foi possível corrigir hoje, mas a G&amp;E será mobilizada amanhã para continuar atuando._x000a_06/05 - Hoje equipe da G&amp;E retornou à atividade no TIT-507C. Foi identificada mais uma ligação invertida. Ao normalizar, agora o instrumento passou a indicar corretamente (confirmado com a OP). Conversado com Enc. Ignácio sobre esta intervenção onde houveram diversas falhas na execução. As ligações de Termopares tem ligações diferentes dos cabos, com padrões de cores diferentes, em comparação com ligações de PT-100. Como houve a mudança de PT-100 para Termopar neste instrumento, equipe se confundiu com a instalação. Será feito DDS exclusivo sobre este assunto pela G&amp;E para nivelar o conhecimento entre todos."/>
    <s v="NÃO"/>
    <s v="Preventiva"/>
    <s v="TIT-1231507C"/>
    <s v="Sensor de temperatura"/>
    <s v="Propano"/>
    <x v="9"/>
    <s v="Controle e monitoramento"/>
    <s v="Substituição do sensor"/>
    <d v="2020-06-04T08:00:00"/>
    <d v="2020-06-07T09:00:00"/>
    <d v="2020-06-03T10:01:00"/>
    <n v="72.999999999941792"/>
    <n v="21.983333333395422"/>
    <s v="SIM"/>
    <x v="0"/>
    <s v="NÃO"/>
    <m/>
    <m/>
    <x v="3"/>
    <x v="4"/>
    <m/>
    <s v="1-Substituição"/>
    <n v="94.983333333337214"/>
  </r>
  <r>
    <n v="2020"/>
    <s v="Junho"/>
    <s v="05/06/2020_x000a_PT sem OM - XV-1231503C Em Falha (C-123102C) – PF: Boito (PST COTUR - CONCLUÍDO)_x000a_Hoje foi identificado pela OP falha na XV-503C, do propano C da fase 1, que não aceitava comando de atuação nem automático, nem manual. Mobilizado apoio imediato do TM Sílvio para atuação de PT sem OM. Identificado que o microswitch de fechada estava danificado. Foi realizada a substituição, testes, sem anormalidades. Disponível."/>
    <s v="NÃO"/>
    <s v="Corretiva"/>
    <s v="XV-1231503C"/>
    <s v="Microswitch de fechada"/>
    <s v="Propano"/>
    <x v="9"/>
    <s v="Compressor"/>
    <s v="Substituição do microswitch"/>
    <d v="2020-06-05T07:00:00"/>
    <d v="2020-06-05T09:00:00"/>
    <d v="2020-06-05T07:00:00"/>
    <n v="2.0000000000582077"/>
    <n v="0"/>
    <s v="SIM"/>
    <x v="0"/>
    <s v="NÃO"/>
    <s v="3-Falha na Instrumentação"/>
    <s v="3.0-Geral"/>
    <x v="1"/>
    <x v="2"/>
    <s v="9-Sob Demanda"/>
    <s v="1-Substituição"/>
    <n v="2.0000000000582077"/>
  </r>
  <r>
    <n v="2020"/>
    <s v="Junho"/>
    <s v="11/06/2020_x000a_OI 2023000901 C-3123102B Slide valve do 2º estágio – PF: Boito (PST COTUR-Concluído)_x000a_Hoje conforme combinado com a OP foi emitida ordem imediata após liberação do GAT para intervenção corretiva na slide valve do 2º estágio do compressor C-3123102B. Em campo foi verificado que a válvula reguladora de ar encontrava-se quebrada, com a pressão zerada na saída. Realizada substituição da reguladora sobressalente que tínhamos em oficina, também foi necessário substituir os acrílicos das duas solenoides do conjunto de acionamento pneumático, pois ambos apresentação degradação com presença de trincas. Foi realizada reserva de para retirada destes kit de reparo novos do estoque através do NM 11.149.471 Conj.Inst./Manut.p/válv.(Reserva 95383203-1), porém não conseguimos localizar fisicamente esse material no almoxarifado, por conta disto, foi utilizado um kit de reparo que tínhamos disponível da oficina, em boas condições. Após corretiva foram realizados testes funcionais de abertura e fechamento com sucesso. Para essa atividade utilizamos o preenchimento do formulário de diagnóstico de anomalias, item incluso na OM. Equipamento liberado para operação."/>
    <s v="NÃO"/>
    <s v="Corretiva"/>
    <s v="C-3123102B"/>
    <s v="Válvula reguladora de ar"/>
    <s v="Propano"/>
    <x v="2"/>
    <s v="Compressor"/>
    <s v="Substituição da válvula reguladora de ar"/>
    <d v="2020-06-10T07:00:00"/>
    <d v="2020-06-10T09:00:00"/>
    <d v="2020-03-24T08:53:00"/>
    <n v="2.0000000000582077"/>
    <n v="1870.1166666666395"/>
    <s v="NÃO"/>
    <x v="0"/>
    <s v="NÃO"/>
    <s v="2-Falha de Material"/>
    <s v="2.5-Fratura/Quebra"/>
    <x v="9"/>
    <x v="15"/>
    <s v="5-Monitoramento Contínuo da Condição"/>
    <s v="1-Substituição"/>
    <n v="1872.1166666666977"/>
  </r>
  <r>
    <n v="2020"/>
    <s v="Junho"/>
    <s v="18/06/2020_x000a_OM 2022459698 - C-123102A Reaperto de bornes – PF: Boito (Ação RTA)_x000a_Finalizado reaperto de bornes, realizado hoje na parte traseira do PLC. Concluído"/>
    <s v="NÃO"/>
    <s v="Preventiva"/>
    <m/>
    <m/>
    <s v="Propano"/>
    <x v="6"/>
    <s v="Controle e monitoramento"/>
    <s v="Reaperto de bornes"/>
    <d v="2020-06-17T09:00:00"/>
    <d v="2020-06-17T17:00:00"/>
    <d v="2020-05-22T08:13:00"/>
    <n v="8.0000000000582077"/>
    <n v="624.78333333326736"/>
    <s v="SIM"/>
    <x v="0"/>
    <s v="NÃO"/>
    <s v="Manutenção preventiva"/>
    <s v="Manutenção preventiva"/>
    <x v="0"/>
    <x v="24"/>
    <m/>
    <s v="4-Ajuste"/>
    <n v="632.78333333332557"/>
  </r>
  <r>
    <n v="2020"/>
    <s v="Junho"/>
    <s v="19/06/2020_x000a_OI 2023030563 - C-123102A: Norm. Funcion. Sist. aquecimento de óleo – PF: Boito_x000a_Hoje fomos informados pelo COTUR de manhã que o sistema de óleo do compressor de propano A da fase 1 estava ineficiente, atingindo apenas 30°C no último turno da noite. Foi direcionado ao Eng. Daniel e Eng. Boito para análise inicial. Preenchido diagnóstico de anomalia com as hipóteses e então criamos esta Ordem Imediata para atuação em campo seguindo as orientações do Suporte Técnico, inicialmente da Instrumentação. Solicitado também apoio de andaimes para acesso à TCV-1231513. TM Hélvio realizou a verificação da TCV-1231513 e constatou de imediato que o borne do cabo que comanda a solenoide estava folgado (provavelmente devido a alta vibração - acreditamos que o ideal seria instalar anel fechado e não garfo para estes bornes em locais com alta vibração). Ao retirar, instalar e reapertar, aparentemente passou a funcionar normalmente. Para testar a válvula, foi solicitado apoio da automação e envolvemos então TMs Danilos, Gonzaga e Sugahara. Ao comandar o acionamento da solenoide (ponto 10 do cartão no PLC, conforme diagrama), a mesma não funcionava. TMs então seguiram o cabo e identificaram que o mesmo estava conectado ao ponto 12 do cartão, identificado como o &quot;resumo de alarmes&quot;. Ao comandar o ponto 12, a TCV funcionou normalmente. A temperatura de óleo passou a aquecer normalmente, chegando a 45°C e seguindo os ciclos de ligar/desligar as resistências. Foram também verificadas a XV-1231503 e SDV-1231505, sem anormalidades. Concluímos então que o problema realmente estava na TCV. Com a atuação de hoje, acabamos identificamos outro problema, referente a documentação que não está atualizada ou a conexão errada dos cabos nos pontos 10 e 12 do cartão. Este assunto poderá ser tratado futuramente, de forma programada._x000a_20/06 - Hoje pela manhã houve o relato da OP de que novamente o óleo do propano A não esquentava. Em conversa com TM Hélvio, ele informou que desde ontem também suspeitava de possível problema na solenóide de acionamento da TCV. Foi então removido o bloco pneumático da solenóide para análise e identificado que o mesmo não funcionava. Foi então realizada reserva 95512934/1 de 1 UND do NM 11.846.179 referente ao bloco e retirado do almoxarifado para substituição. Troca foi feita com sucesso e equipamento foi testado com apoio da Automação, sem anormalidades. Compressor novamente disponível por volta de 13h30."/>
    <s v="NÃO"/>
    <s v="Intervenção por condição"/>
    <s v="TCV-1231513A"/>
    <s v="Solenoide"/>
    <s v="Propano"/>
    <x v="6"/>
    <s v="Sistema de lubrificação"/>
    <s v="Substituição da solenoide"/>
    <d v="2020-06-19T07:00:00"/>
    <d v="2020-06-20T19:00:00"/>
    <d v="2020-06-17T17:00:00"/>
    <n v="36"/>
    <n v="37.999999999883585"/>
    <s v="SIM"/>
    <x v="0"/>
    <s v="NÃO"/>
    <s v="1-Falha Mecânica"/>
    <s v="1.6-Emperramento"/>
    <x v="2"/>
    <x v="3"/>
    <s v="5-Monitoramento Contínuo da Condição"/>
    <s v="1-Substituição"/>
    <n v="73.999999999883585"/>
  </r>
  <r>
    <n v="2020"/>
    <s v="Junho"/>
    <s v="11/06/2020_x000a_OM 2022973806 C-UC-513401G Corrigir Sobrecarga no conjunto - PF: Boito (PST COTUR)_x000a_Hoje conforme programado tivemos intervenção corretiva conjunta da mecânica e elétrica neste compressor. Foi realizada verificação no sistema de filtro de óleo e filtro separador, válvulas termostáticas, válvula de admissão, junto com giro manual do ventilador da secadora ID. Nada de anormalidade foi encontrada. No entanto, após a reenergização da máquina a mesma apresentou falha na IHM impedindo a partida, verificamos a falha era devida ao transmissor de pressão descarga PT-5134305G travado em final de escala. Esse instrumento não tem calibração, foi gerada então reserva 95215774-1 para retirada de uma unidade do NM 11.037.210 Transdutor p/compr. A.COPCO de sobressalente disponível em estoque. A troca do componente danificado foi realizada com sucesso restabelecendo a partida do compressor. O mesmo operou com as correntes em torno de 78A (média 3 fases), valores dentro da normalidade. A única ressalva identificada pela equipe de elétrica foi quando a circuito da secadora ID está em curto desarmando, como ausência da secadora interna não impacta no funcionamento do compressor será reprogramada etapa especifica para elétrica verificar este circuito, pois em campo a ventilador da secadora está girando livre, a suspeita é de alguma contatora interna danificada. Acordamos com a OP deixar essa máquina uns 3 dias em operação assistida, caso ela volte a desarmar atuamos na próxima segunda-feira. Equipamento segue operando com acompanhamento da MI. _x000a_12/06 - Hoje tivemos a informação da operação que o compressor de ar G voltou a desarmar durante a madrugada com falha de sobrecarga. Com isso, foi emitida PT para atuação da equipe de mecânica realizou o desacoplamento do motor com compressor para avaliação. Foi efetuado limpeza no bico injetor de óleo nas engrenagens, coletada folga axial eixo motor obtendo valores fora da tolerância, podendo estar causando algum tipo de atrito interno. O indicativo foi para troca do motor, para não deixar o equipamento indisponível foi recomposto este conjunto em campo restabelecendo a máquina para operação. Essa mudança de escopo foi replanejada junto ao GPI a troca do motor, pois o mesmo apresenta ruído anormal nos rolamentos L.A e L.O.A. Temos outro sobressalente disponível em estoque. Essas etapas complementares foram negociadas como quebra de programação para o dia 15/05, também foi incluso nessa OM uma etapa de desmontagem de andaime da ETM que está atrapalhando a movimentação de carga do motor. Demanda já alinhada com Raia para segunda-feira. Equipamento segue em operação._x000a_15/06 - Removido andaime pela equipe da ETM, realizada a troca do motor elétrico em oficina e reinstalado o conjunto no campo. Realizada a partida do compressor sendo acompanhado por uns 30 minutos. O motor se manteve com a corrente nominal dentro do valor desejado 81A temperatura do mancal dentro do valor desejado  L.O.A 32C e  L.A 44C, realizado análise de vibração estando dentro dos valores aceitáveis em valores globais e segue em operação._x000a_16/06 - Na noite de ontem por volta das 20h, ocorreu novamente o desarme do compressor por sobrecarga. Foi avaliado pela elétrica que mesmo após a substituição do motor não baixou a corrente do motor. Foi avaliado pela mecânica e definido que será realizada uma atuação na válvula de admissão e solenóide amanhã 17/06._x000a_17/06 - Realizada a substituição do kit de reparo da válvula de admissão e solenóide de acionamento que não apresentavam anormalidades. Foram substituído os filtros de ar, filtro óleo, filtro separador ar/óleo e óleo. Realizada a partida do compressor segue em operação assistida._x000a_18/06 - Substituída válvula de pressão mínima e finalizada a preventiva de mecânica. Compressor está disponível, porém sofrerá intervenção amanhã pela elétrica para verificação da falha de sobrecarga._x000a_19/06 - Dando prosseguimento, agora com a elétrica, foi verificada a corrente do motor do compressor com 82A e comparado com os outros onde foram encontrados valores entre 65A e 72A ficando constatado que realmente existe uma corrente na ordem de 10A a mais neste compressor. Alterado os valores de corrente na parametrização da softstarter de 75,5A para 86A conforme corrente nominal do motor. Foi realizado uma análise de correntes através do Predictor e verificado uma anormalidade entre as frequências de 1300Hz e 1500Hz com caracteristicas de defeito mecânico. Outro ponto a considerar foi a verificação das temperaturas do equipamento em operação. Verificou-se que existe um maior aquecimento no compressor e principalmente na saída deste em relação aos demais compressores. A princípio o compressor segue disponível e operando, mas iremos manter o acompanhamento deste compressor neste final de semana. Dependendo do andamento do final de semana, poderemos ou não tratar de forma programada a análise do problema que parece novamente ser mecânico._x000a_20/06 - Hoje foi feito o acompanhamento da corrente do motor do compressor de ar G de manhã e a tarde pelo TM Rodney. Desde que voltou da intervenção de ontem, não houve mais desarme, com o compressor operando em manual para que não entre em alívio durante este período de testes. Estamos comparando os parâmetros deste compressor com o F, que veio junto com o G na ampliação da unidade. Segue os dados coletados hoje:_x000a_Horários: 09:30 // 14:30 // 17:30_x000a_Compressor G_x000a_Temperatura na descarga: 83ºC // 90ºC // 83ºC_x000a_Corrente Elétrica (Leituras no SoftStart): 76,8 A // 74,7 A // 76,1 A_x000a_Compressor F_x000a_Temperatura na descarga: 74ºC // 85ºC // 70ºC_x000a_Corrente Elétrica (Leituras no SoftStart): 69,8 A // 66,2 A // 69,8 A_x000a_Indicado a OP que agora coloque o compressor em automático com o sistema, para monitorarmos o comportamento amanhã. Quando ele entrar em alívio e retornar para cara, há naturalmente um corrente mais alta de operação. Queremos acompanhar se haverá desarme neste momento"/>
    <s v="sim"/>
    <s v="Corretiva"/>
    <s v="C-UC-513401G"/>
    <s v="Desconhecido"/>
    <s v="Ar comprimido"/>
    <x v="83"/>
    <s v="Ar comprimido"/>
    <s v="Alterado parâmetro de corrente no softstarter"/>
    <d v="2020-06-11T05:50:00"/>
    <d v="2020-06-11T14:40:00"/>
    <d v="2020-04-22T17:00:00"/>
    <n v="8.8333333333139308"/>
    <n v="1188.8333333332557"/>
    <s v="SIM"/>
    <x v="1"/>
    <s v="NÃO"/>
    <s v="Em análise"/>
    <s v="6.4-Desconhecidos"/>
    <x v="1"/>
    <x v="2"/>
    <s v="6-Interferência na Produção"/>
    <s v="4-Ajuste"/>
    <n v="1197.6666666665697"/>
  </r>
  <r>
    <n v="2020"/>
    <s v="Junho"/>
    <s v="11/06/2020_x000a_OM 2022973806 C-UC-513401G Corrigir Sobrecarga no conjunto - PF: Boito (PST COTUR)_x000a_Hoje conforme programado tivemos intervenção corretiva conjunta da mecânica e elétrica neste compressor. Foi realizada verificação no sistema de filtro de óleo e filtro separador, válvulas termostáticas, válvula de admissão, junto com giro manual do ventilador da secadora ID. Nada de anormalidade foi encontrada. No entanto, após a reenergização da máquina a mesma apresentou falha na IHM impedindo a partida, verificamos a falha era devida ao transmissor de pressão descarga PT-5134305G travado em final de escala. Esse instrumento não tem calibração, foi gerada então reserva 95215774-1 para retirada de uma unidade do NM 11.037.210 Transdutor p/compr. A.COPCO de sobressalente disponível em estoque. A troca do componente danificado foi realizada com sucesso restabelecendo a partida do compressor. O mesmo operou com as correntes em torno de 78A (média 3 fases), valores dentro da normalidade. A única ressalva identificada pela equipe de elétrica foi quando a circuito da secadora ID está em curto desarmando, como ausência da secadora interna não impacta no funcionamento do compressor será reprogramada etapa especifica para elétrica verificar este circuito, pois em campo a ventilador da secadora está girando livre, a suspeita é de alguma contatora interna danificada. Acordamos com a OP deixar essa máquina uns 3 dias em operação assistida, caso ela volte a desarmar atuamos na próxima segunda-feira. Equipamento segue operando com acompanhamento da MI. _x000a_12/06 - Hoje tivemos a informação da operação que o compressor de ar G voltou a desarmar durante a madrugada com falha de sobrecarga. Com isso, foi emitida PT para atuação da equipe de mecânica realizou o desacoplamento do motor com compressor para avaliação. Foi efetuado limpeza no bico injetor de óleo nas engrenagens, coletada folga axial eixo motor obtendo valores fora da tolerância, podendo estar causando algum tipo de atrito interno. O indicativo foi para troca do motor, para não deixar o equipamento indisponível foi recomposto este conjunto em campo restabelecendo a máquina para operação. Essa mudança de escopo foi replanejada junto ao GPI a troca do motor, pois o mesmo apresenta ruído anormal nos rolamentos L.A e L.O.A. Temos outro sobressalente disponível em estoque. Essas etapas complementares foram negociadas como quebra de programação para o dia 15/05, também foi incluso nessa OM uma etapa de desmontagem de andaime da ETM que está atrapalhando a movimentação de carga do motor. Demanda já alinhada com Raia para segunda-feira. Equipamento segue em operação._x000a_15/06 - Removido andaime pela equipe da ETM, realizada a troca do motor elétrico em oficina e reinstalado o conjunto no campo. Realizada a partida do compressor sendo acompanhado por uns 30 minutos. O motor se manteve com a corrente nominal dentro do valor desejado 81A temperatura do mancal dentro do valor desejado  L.O.A 32C e  L.A 44C, realizado análise de vibração estando dentro dos valores aceitáveis em valores globais e segue em operação._x000a_16/06 - Na noite de ontem por volta das 20h, ocorreu novamente o desarme do compressor por sobrecarga. Foi avaliado pela elétrica que mesmo após a substituição do motor não baixou a corrente do motor. Foi avaliado pela mecânica e definido que será realizada uma atuação na válvula de admissão e solenóide amanhã 17/06._x000a_17/06 - Realizada a substituição do kit de reparo da válvula de admissão e solenóide de acionamento que não apresentavam anormalidades. Foram substituído os filtros de ar, filtro óleo, filtro separador ar/óleo e óleo. Realizada a partida do compressor segue em operação assistida._x000a_18/06 - Substituída válvula de pressão mínima e finalizada a preventiva de mecânica. Compressor está disponível, porém sofrerá intervenção amanhã pela elétrica para verificação da falha de sobrecarga._x000a_19/06 - Dando prosseguimento, agora com a elétrica, foi verificada a corrente do motor do compressor com 82A e comparado com os outros onde foram encontrados valores entre 65A e 72A ficando constatado que realmente existe uma corrente na ordem de 10A a mais neste compressor. Alterado os valores de corrente na parametrização da softstarter de 75,5A para 86A conforme corrente nominal do motor. Foi realizado uma análise de correntes através do Predictor e verificado uma anormalidade entre as frequências de 1300Hz e 1500Hz com caracteristicas de defeito mecânico. Outro ponto a considerar foi a verificação das temperaturas do equipamento em operação. Verificou-se que existe um maior aquecimento no compressor e principalmente na saída deste em relação aos demais compressores. A princípio o compressor segue disponível e operando, mas iremos manter o acompanhamento deste compressor neste final de semana. Dependendo do andamento do final de semana, poderemos ou não tratar de forma programada a análise do problema que parece novamente ser mecânico._x000a_20/06 - Hoje foi feito o acompanhamento da corrente do motor do compressor de ar G de manhã e a tarde pelo TM Rodney. Desde que voltou da intervenção de ontem, não houve mais desarme, com o compressor operando em manual para que não entre em alívio durante este período de testes. Estamos comparando os parâmetros deste compressor com o F, que veio junto com o G na ampliação da unidade. Segue os dados coletados hoje:_x000a_Horários: 09:30 // 14:30 // 17:30_x000a_Compressor G_x000a_Temperatura na descarga: 83ºC // 90ºC // 83ºC_x000a_Corrente Elétrica (Leituras no SoftStart): 76,8 A // 74,7 A // 76,1 A_x000a_Compressor F_x000a_Temperatura na descarga: 74ºC // 85ºC // 70ºC_x000a_Corrente Elétrica (Leituras no SoftStart): 69,8 A // 66,2 A // 69,8 A_x000a_Indicado a OP que agora coloque o compressor em automático com o sistema, para monitorarmos o comportamento amanhã. Quando ele entrar em alívio e retornar para cara, há naturalmente um corrente mais alta de operação. Queremos acompanhar se haverá desarme neste momento"/>
    <s v="sim"/>
    <s v="Corretiva"/>
    <s v="C-UC-513401G"/>
    <s v="Desconhecido"/>
    <s v="Ar comprimido"/>
    <x v="83"/>
    <s v="Ar comprimido"/>
    <s v="Alterado parâmetro de corrente no softstarter"/>
    <d v="2020-06-12T10:35:00"/>
    <d v="2020-06-12T16:00:00"/>
    <d v="2020-06-11T14:40:00"/>
    <n v="5.4166666666860692"/>
    <n v="19.916666666627862"/>
    <s v="SIM"/>
    <x v="0"/>
    <s v="NÃO"/>
    <s v="Em análise"/>
    <s v="6.4-Desconhecidos"/>
    <x v="1"/>
    <x v="2"/>
    <s v="6-Interferência na Produção"/>
    <s v="4-Ajuste"/>
    <n v="25.333333333313931"/>
  </r>
  <r>
    <n v="2020"/>
    <s v="Junho"/>
    <s v="11/06/2020_x000a_OM 2022973806 C-UC-513401G Corrigir Sobrecarga no conjunto - PF: Boito (PST COTUR)_x000a_Hoje conforme programado tivemos intervenção corretiva conjunta da mecânica e elétrica neste compressor. Foi realizada verificação no sistema de filtro de óleo e filtro separador, válvulas termostáticas, válvula de admissão, junto com giro manual do ventilador da secadora ID. Nada de anormalidade foi encontrada. No entanto, após a reenergização da máquina a mesma apresentou falha na IHM impedindo a partida, verificamos a falha era devida ao transmissor de pressão descarga PT-5134305G travado em final de escala. Esse instrumento não tem calibração, foi gerada então reserva 95215774-1 para retirada de uma unidade do NM 11.037.210 Transdutor p/compr. A.COPCO de sobressalente disponível em estoque. A troca do componente danificado foi realizada com sucesso restabelecendo a partida do compressor. O mesmo operou com as correntes em torno de 78A (média 3 fases), valores dentro da normalidade. A única ressalva identificada pela equipe de elétrica foi quando a circuito da secadora ID está em curto desarmando, como ausência da secadora interna não impacta no funcionamento do compressor será reprogramada etapa especifica para elétrica verificar este circuito, pois em campo a ventilador da secadora está girando livre, a suspeita é de alguma contatora interna danificada. Acordamos com a OP deixar essa máquina uns 3 dias em operação assistida, caso ela volte a desarmar atuamos na próxima segunda-feira. Equipamento segue operando com acompanhamento da MI. _x000a_12/06 - Hoje tivemos a informação da operação que o compressor de ar G voltou a desarmar durante a madrugada com falha de sobrecarga. Com isso, foi emitida PT para atuação da equipe de mecânica realizou o desacoplamento do motor com compressor para avaliação. Foi efetuado limpeza no bico injetor de óleo nas engrenagens, coletada folga axial eixo motor obtendo valores fora da tolerância, podendo estar causando algum tipo de atrito interno. O indicativo foi para troca do motor, para não deixar o equipamento indisponível foi recomposto este conjunto em campo restabelecendo a máquina para operação. Essa mudança de escopo foi replanejada junto ao GPI a troca do motor, pois o mesmo apresenta ruído anormal nos rolamentos L.A e L.O.A. Temos outro sobressalente disponível em estoque. Essas etapas complementares foram negociadas como quebra de programação para o dia 15/05, também foi incluso nessa OM uma etapa de desmontagem de andaime da ETM que está atrapalhando a movimentação de carga do motor. Demanda já alinhada com Raia para segunda-feira. Equipamento segue em operação._x000a_15/06 - Removido andaime pela equipe da ETM, realizada a troca do motor elétrico em oficina e reinstalado o conjunto no campo. Realizada a partida do compressor sendo acompanhado por uns 30 minutos. O motor se manteve com a corrente nominal dentro do valor desejado 81A temperatura do mancal dentro do valor desejado  L.O.A 32C e  L.A 44C, realizado análise de vibração estando dentro dos valores aceitáveis em valores globais e segue em operação._x000a_16/06 - Na noite de ontem por volta das 20h, ocorreu novamente o desarme do compressor por sobrecarga. Foi avaliado pela elétrica que mesmo após a substituição do motor não baixou a corrente do motor. Foi avaliado pela mecânica e definido que será realizada uma atuação na válvula de admissão e solenóide amanhã 17/06._x000a_17/06 - Realizada a substituição do kit de reparo da válvula de admissão e solenóide de acionamento que não apresentavam anormalidades. Foram substituído os filtros de ar, filtro óleo, filtro separador ar/óleo e óleo. Realizada a partida do compressor segue em operação assistida._x000a_18/06 - Substituída válvula de pressão mínima e finalizada a preventiva de mecânica. Compressor está disponível, porém sofrerá intervenção amanhã pela elétrica para verificação da falha de sobrecarga._x000a_19/06 - Dando prosseguimento, agora com a elétrica, foi verificada a corrente do motor do compressor com 82A e comparado com os outros onde foram encontrados valores entre 65A e 72A ficando constatado que realmente existe uma corrente na ordem de 10A a mais neste compressor. Alterado os valores de corrente na parametrização da softstarter de 75,5A para 86A conforme corrente nominal do motor. Foi realizado uma análise de correntes através do Predictor e verificado uma anormalidade entre as frequências de 1300Hz e 1500Hz com caracteristicas de defeito mecânico. Outro ponto a considerar foi a verificação das temperaturas do equipamento em operação. Verificou-se que existe um maior aquecimento no compressor e principalmente na saída deste em relação aos demais compressores. A princípio o compressor segue disponível e operando, mas iremos manter o acompanhamento deste compressor neste final de semana. Dependendo do andamento do final de semana, poderemos ou não tratar de forma programada a análise do problema que parece novamente ser mecânico._x000a_20/06 - Hoje foi feito o acompanhamento da corrente do motor do compressor de ar G de manhã e a tarde pelo TM Rodney. Desde que voltou da intervenção de ontem, não houve mais desarme, com o compressor operando em manual para que não entre em alívio durante este período de testes. Estamos comparando os parâmetros deste compressor com o F, que veio junto com o G na ampliação da unidade. Segue os dados coletados hoje:_x000a_Horários: 09:30 // 14:30 // 17:30_x000a_Compressor G_x000a_Temperatura na descarga: 83ºC // 90ºC // 83ºC_x000a_Corrente Elétrica (Leituras no SoftStart): 76,8 A // 74,7 A // 76,1 A_x000a_Compressor F_x000a_Temperatura na descarga: 74ºC // 85ºC // 70ºC_x000a_Corrente Elétrica (Leituras no SoftStart): 69,8 A // 66,2 A // 69,8 A_x000a_Indicado a OP que agora coloque o compressor em automático com o sistema, para monitorarmos o comportamento amanhã. Quando ele entrar em alívio e retornar para cara, há naturalmente um corrente mais alta de operação. Queremos acompanhar se haverá desarme neste momento"/>
    <s v="sim"/>
    <s v="Corretiva"/>
    <s v="C-UC-513401G"/>
    <s v="Desconhecido"/>
    <s v="Ar comprimido"/>
    <x v="83"/>
    <s v="Ar comprimido"/>
    <s v="Alterado parâmetro de corrente no softstarter"/>
    <d v="2020-06-15T09:20:00"/>
    <d v="2020-06-15T15:45:00"/>
    <d v="2020-06-12T16:00:00"/>
    <n v="6.4166666666278616"/>
    <n v="65.333333333430346"/>
    <s v="SIM"/>
    <x v="0"/>
    <s v="NÃO"/>
    <s v="Em análise"/>
    <s v="6.4-Desconhecidos"/>
    <x v="1"/>
    <x v="2"/>
    <s v="6-Interferência na Produção"/>
    <s v="4-Ajuste"/>
    <n v="71.750000000058208"/>
  </r>
  <r>
    <n v="2020"/>
    <s v="Junho"/>
    <s v="11/06/2020_x000a_OM 2022973806 C-UC-513401G Corrigir Sobrecarga no conjunto - PF: Boito (PST COTUR)_x000a_Hoje conforme programado tivemos intervenção corretiva conjunta da mecânica e elétrica neste compressor. Foi realizada verificação no sistema de filtro de óleo e filtro separador, válvulas termostáticas, válvula de admissão, junto com giro manual do ventilador da secadora ID. Nada de anormalidade foi encontrada. No entanto, após a reenergização da máquina a mesma apresentou falha na IHM impedindo a partida, verificamos a falha era devida ao transmissor de pressão descarga PT-5134305G travado em final de escala. Esse instrumento não tem calibração, foi gerada então reserva 95215774-1 para retirada de uma unidade do NM 11.037.210 Transdutor p/compr. A.COPCO de sobressalente disponível em estoque. A troca do componente danificado foi realizada com sucesso restabelecendo a partida do compressor. O mesmo operou com as correntes em torno de 78A (média 3 fases), valores dentro da normalidade. A única ressalva identificada pela equipe de elétrica foi quando a circuito da secadora ID está em curto desarmando, como ausência da secadora interna não impacta no funcionamento do compressor será reprogramada etapa especifica para elétrica verificar este circuito, pois em campo a ventilador da secadora está girando livre, a suspeita é de alguma contatora interna danificada. Acordamos com a OP deixar essa máquina uns 3 dias em operação assistida, caso ela volte a desarmar atuamos na próxima segunda-feira. Equipamento segue operando com acompanhamento da MI. _x000a_12/06 - Hoje tivemos a informação da operação que o compressor de ar G voltou a desarmar durante a madrugada com falha de sobrecarga. Com isso, foi emitida PT para atuação da equipe de mecânica realizou o desacoplamento do motor com compressor para avaliação. Foi efetuado limpeza no bico injetor de óleo nas engrenagens, coletada folga axial eixo motor obtendo valores fora da tolerância, podendo estar causando algum tipo de atrito interno. O indicativo foi para troca do motor, para não deixar o equipamento indisponível foi recomposto este conjunto em campo restabelecendo a máquina para operação. Essa mudança de escopo foi replanejada junto ao GPI a troca do motor, pois o mesmo apresenta ruído anormal nos rolamentos L.A e L.O.A. Temos outro sobressalente disponível em estoque. Essas etapas complementares foram negociadas como quebra de programação para o dia 15/05, também foi incluso nessa OM uma etapa de desmontagem de andaime da ETM que está atrapalhando a movimentação de carga do motor. Demanda já alinhada com Raia para segunda-feira. Equipamento segue em operação._x000a_15/06 - Removido andaime pela equipe da ETM, realizada a troca do motor elétrico em oficina e reinstalado o conjunto no campo. Realizada a partida do compressor sendo acompanhado por uns 30 minutos. O motor se manteve com a corrente nominal dentro do valor desejado 81A temperatura do mancal dentro do valor desejado  L.O.A 32C e  L.A 44C, realizado análise de vibração estando dentro dos valores aceitáveis em valores globais e segue em operação._x000a_16/06 - Na noite de ontem por volta das 20h, ocorreu novamente o desarme do compressor por sobrecarga. Foi avaliado pela elétrica que mesmo após a substituição do motor não baixou a corrente do motor. Foi avaliado pela mecânica e definido que será realizada uma atuação na válvula de admissão e solenóide amanhã 17/06._x000a_17/06 - Realizada a substituição do kit de reparo da válvula de admissão e solenóide de acionamento que não apresentavam anormalidades. Foram substituído os filtros de ar, filtro óleo, filtro separador ar/óleo e óleo. Realizada a partida do compressor segue em operação assistida._x000a_18/06 - Substituída válvula de pressão mínima e finalizada a preventiva de mecânica. Compressor está disponível, porém sofrerá intervenção amanhã pela elétrica para verificação da falha de sobrecarga._x000a_19/06 - Dando prosseguimento, agora com a elétrica, foi verificada a corrente do motor do compressor com 82A e comparado com os outros onde foram encontrados valores entre 65A e 72A ficando constatado que realmente existe uma corrente na ordem de 10A a mais neste compressor. Alterado os valores de corrente na parametrização da softstarter de 75,5A para 86A conforme corrente nominal do motor. Foi realizado uma análise de correntes através do Predictor e verificado uma anormalidade entre as frequências de 1300Hz e 1500Hz com caracteristicas de defeito mecânico. Outro ponto a considerar foi a verificação das temperaturas do equipamento em operação. Verificou-se que existe um maior aquecimento no compressor e principalmente na saída deste em relação aos demais compressores. A princípio o compressor segue disponível e operando, mas iremos manter o acompanhamento deste compressor neste final de semana. Dependendo do andamento do final de semana, poderemos ou não tratar de forma programada a análise do problema que parece novamente ser mecânico._x000a_20/06 - Hoje foi feito o acompanhamento da corrente do motor do compressor de ar G de manhã e a tarde pelo TM Rodney. Desde que voltou da intervenção de ontem, não houve mais desarme, com o compressor operando em manual para que não entre em alívio durante este período de testes. Estamos comparando os parâmetros deste compressor com o F, que veio junto com o G na ampliação da unidade. Segue os dados coletados hoje:_x000a_Horários: 09:30 // 14:30 // 17:30_x000a_Compressor G_x000a_Temperatura na descarga: 83ºC // 90ºC // 83ºC_x000a_Corrente Elétrica (Leituras no SoftStart): 76,8 A // 74,7 A // 76,1 A_x000a_Compressor F_x000a_Temperatura na descarga: 74ºC // 85ºC // 70ºC_x000a_Corrente Elétrica (Leituras no SoftStart): 69,8 A // 66,2 A // 69,8 A_x000a_Indicado a OP que agora coloque o compressor em automático com o sistema, para monitorarmos o comportamento amanhã. Quando ele entrar em alívio e retornar para cara, há naturalmente um corrente mais alta de operação. Queremos acompanhar se haverá desarme neste momento"/>
    <s v="sim"/>
    <s v="Corretiva"/>
    <s v="C-UC-513401G"/>
    <s v="Desconhecido"/>
    <s v="Ar comprimido"/>
    <x v="83"/>
    <s v="Ar comprimido"/>
    <s v="Alterado parâmetro de corrente no softstarter"/>
    <d v="2020-06-17T12:20:00"/>
    <d v="2020-06-17T15:15:00"/>
    <d v="2020-06-15T15:45:00"/>
    <n v="2.9166666665696539"/>
    <n v="44.583333333372138"/>
    <s v="SIM"/>
    <x v="0"/>
    <s v="NÃO"/>
    <s v="Em análise"/>
    <s v="6.4-Desconhecidos"/>
    <x v="1"/>
    <x v="2"/>
    <s v="6-Interferência na Produção"/>
    <s v="4-Ajuste"/>
    <n v="47.499999999941792"/>
  </r>
  <r>
    <n v="2020"/>
    <s v="Junho"/>
    <s v="11/06/2020_x000a_OM 2022973806 C-UC-513401G Corrigir Sobrecarga no conjunto - PF: Boito (PST COTUR)_x000a_Hoje conforme programado tivemos intervenção corretiva conjunta da mecânica e elétrica neste compressor. Foi realizada verificação no sistema de filtro de óleo e filtro separador, válvulas termostáticas, válvula de admissão, junto com giro manual do ventilador da secadora ID. Nada de anormalidade foi encontrada. No entanto, após a reenergização da máquina a mesma apresentou falha na IHM impedindo a partida, verificamos a falha era devida ao transmissor de pressão descarga PT-5134305G travado em final de escala. Esse instrumento não tem calibração, foi gerada então reserva 95215774-1 para retirada de uma unidade do NM 11.037.210 Transdutor p/compr. A.COPCO de sobressalente disponível em estoque. A troca do componente danificado foi realizada com sucesso restabelecendo a partida do compressor. O mesmo operou com as correntes em torno de 78A (média 3 fases), valores dentro da normalidade. A única ressalva identificada pela equipe de elétrica foi quando a circuito da secadora ID está em curto desarmando, como ausência da secadora interna não impacta no funcionamento do compressor será reprogramada etapa especifica para elétrica verificar este circuito, pois em campo a ventilador da secadora está girando livre, a suspeita é de alguma contatora interna danificada. Acordamos com a OP deixar essa máquina uns 3 dias em operação assistida, caso ela volte a desarmar atuamos na próxima segunda-feira. Equipamento segue operando com acompanhamento da MI. _x000a_12/06 - Hoje tivemos a informação da operação que o compressor de ar G voltou a desarmar durante a madrugada com falha de sobrecarga. Com isso, foi emitida PT para atuação da equipe de mecânica realizou o desacoplamento do motor com compressor para avaliação. Foi efetuado limpeza no bico injetor de óleo nas engrenagens, coletada folga axial eixo motor obtendo valores fora da tolerância, podendo estar causando algum tipo de atrito interno. O indicativo foi para troca do motor, para não deixar o equipamento indisponível foi recomposto este conjunto em campo restabelecendo a máquina para operação. Essa mudança de escopo foi replanejada junto ao GPI a troca do motor, pois o mesmo apresenta ruído anormal nos rolamentos L.A e L.O.A. Temos outro sobressalente disponível em estoque. Essas etapas complementares foram negociadas como quebra de programação para o dia 15/05, também foi incluso nessa OM uma etapa de desmontagem de andaime da ETM que está atrapalhando a movimentação de carga do motor. Demanda já alinhada com Raia para segunda-feira. Equipamento segue em operação._x000a_15/06 - Removido andaime pela equipe da ETM, realizada a troca do motor elétrico em oficina e reinstalado o conjunto no campo. Realizada a partida do compressor sendo acompanhado por uns 30 minutos. O motor se manteve com a corrente nominal dentro do valor desejado 81A temperatura do mancal dentro do valor desejado  L.O.A 32C e  L.A 44C, realizado análise de vibração estando dentro dos valores aceitáveis em valores globais e segue em operação._x000a_16/06 - Na noite de ontem por volta das 20h, ocorreu novamente o desarme do compressor por sobrecarga. Foi avaliado pela elétrica que mesmo após a substituição do motor não baixou a corrente do motor. Foi avaliado pela mecânica e definido que será realizada uma atuação na válvula de admissão e solenóide amanhã 17/06._x000a_17/06 - Realizada a substituição do kit de reparo da válvula de admissão e solenóide de acionamento que não apresentavam anormalidades. Foram substituído os filtros de ar, filtro óleo, filtro separador ar/óleo e óleo. Realizada a partida do compressor segue em operação assistida._x000a_18/06 - Substituída válvula de pressão mínima e finalizada a preventiva de mecânica. Compressor está disponível, porém sofrerá intervenção amanhã pela elétrica para verificação da falha de sobrecarga._x000a_19/06 - Dando prosseguimento, agora com a elétrica, foi verificada a corrente do motor do compressor com 82A e comparado com os outros onde foram encontrados valores entre 65A e 72A ficando constatado que realmente existe uma corrente na ordem de 10A a mais neste compressor. Alterado os valores de corrente na parametrização da softstarter de 75,5A para 86A conforme corrente nominal do motor. Foi realizado uma análise de correntes através do Predictor e verificado uma anormalidade entre as frequências de 1300Hz e 1500Hz com caracteristicas de defeito mecânico. Outro ponto a considerar foi a verificação das temperaturas do equipamento em operação. Verificou-se que existe um maior aquecimento no compressor e principalmente na saída deste em relação aos demais compressores. A princípio o compressor segue disponível e operando, mas iremos manter o acompanhamento deste compressor neste final de semana. Dependendo do andamento do final de semana, poderemos ou não tratar de forma programada a análise do problema que parece novamente ser mecânico._x000a_20/06 - Hoje foi feito o acompanhamento da corrente do motor do compressor de ar G de manhã e a tarde pelo TM Rodney. Desde que voltou da intervenção de ontem, não houve mais desarme, com o compressor operando em manual para que não entre em alívio durante este período de testes. Estamos comparando os parâmetros deste compressor com o F, que veio junto com o G na ampliação da unidade. Segue os dados coletados hoje:_x000a_Horários: 09:30 // 14:30 // 17:30_x000a_Compressor G_x000a_Temperatura na descarga: 83ºC // 90ºC // 83ºC_x000a_Corrente Elétrica (Leituras no SoftStart): 76,8 A // 74,7 A // 76,1 A_x000a_Compressor F_x000a_Temperatura na descarga: 74ºC // 85ºC // 70ºC_x000a_Corrente Elétrica (Leituras no SoftStart): 69,8 A // 66,2 A // 69,8 A_x000a_Indicado a OP que agora coloque o compressor em automático com o sistema, para monitorarmos o comportamento amanhã. Quando ele entrar em alívio e retornar para cara, há naturalmente um corrente mais alta de operação. Queremos acompanhar se haverá desarme neste momento"/>
    <s v="sim"/>
    <s v="Corretiva"/>
    <s v="C-UC-513401G"/>
    <s v="Desconhecido"/>
    <s v="Ar comprimido"/>
    <x v="83"/>
    <s v="Ar comprimido"/>
    <s v="Alterado parâmetro de corrente no softstarter"/>
    <d v="2020-06-18T10:00:00"/>
    <d v="2020-06-18T14:00:00"/>
    <d v="2020-06-17T15:15:00"/>
    <n v="4.0000000001164153"/>
    <n v="18.75"/>
    <s v="SIM"/>
    <x v="0"/>
    <s v="NÃO"/>
    <s v="Em análise"/>
    <s v="6.4-Desconhecidos"/>
    <x v="1"/>
    <x v="2"/>
    <s v="6-Interferência na Produção"/>
    <s v="4-Ajuste"/>
    <n v="22.750000000116415"/>
  </r>
  <r>
    <n v="2020"/>
    <s v="Junho"/>
    <s v="23/06/2020_x000a_OM 2022800420 C-513401D MANUT PREV C-UC-513401D MECANICA – PF: Boito (ICPM- Junho)_x000a_Conforme programado foi iniciada as atividades relacionadas na preventiva 6M E 1A pela mecânica. Foi realizado as trocas dos filtros, limpeza do radiador, substituição dos kits reparo da válvula de admissão de ar e pressão mínima, ficando a troca do reparo da válvula de retenção e desacoplamento do compressor para inspeção do injetor de óleo para amanhã. Houve tentativa de partida do equipamento, porém o mesmo “caiu” por sobrecarga, devido ao tardar do horário alinhamos com COTUR a continuidade das demais etapas. A máquina ficou librada para continuidade da atividade amanhã._x000a_24/06 - Realizado manutenção preventiva de 6 meses; substituído elemento separador ar/óleo; substituído elemento filtrante de óleo; realizado a limpeza de linha de retorno de óleo e tubo pescador; limpeza geral do resfriador de óleo; substituído elemento filtrante de ar de admissão; realizado a substituição dos kits reparo das válvulas de admissão de ar, pressão mínima, retenção, termostática; Desacoplamento do compressor para a inspeção do injetor de óleo, o qual não apresentou anormalidade. Após a conclusão das atividades foi solicitado a retirada do LIBRA e partida do equipamento e houve queda por sobrecarga no motor, solicitado apoio da equipe de instrumentação G&amp;E que constatou problema no solenoide que havia sido trocada, efetuada a troca por outra válvula completa NM 11.613.911 disponível em estoque. Após a troca foi realizada partida do equipamento com sucesso, Equipamento liberado as 18h30."/>
    <s v="NÃO"/>
    <s v="Preventiva"/>
    <m/>
    <m/>
    <s v="Ar comprimido"/>
    <x v="83"/>
    <s v="Ar comprimido"/>
    <s v="Preventiva"/>
    <d v="2020-06-23T05:30:00"/>
    <d v="2020-06-24T18:00:00"/>
    <d v="2020-06-18T14:00:00"/>
    <n v="36.500000000058208"/>
    <n v="111.49999999988358"/>
    <s v="SIM"/>
    <x v="0"/>
    <s v="NÃO"/>
    <s v="Manutenção preventiva"/>
    <s v="Manutenção preventiva"/>
    <x v="0"/>
    <x v="24"/>
    <m/>
    <m/>
    <n v="147.99999999994179"/>
  </r>
  <r>
    <n v="2020"/>
    <s v="Junho"/>
    <s v="04/06/2020_x000a_OM 2020761388 - B-123101B Substituir internos (Montagem em oficina) – PF: Boito (PST COTUR)_x000a_Iniciada hoje a substituição dos internos do terceiro cabeçote da B-123101B em bancada pela Mecânica. Expectativa de finalizar toda a montagem amanhã, deixando o cabeçote pronto para programarmos a instalação em campo._x000a_05/06 - Concluída a montagem do terceiro cabeçote em oficina. Pronto para ser instalado em campo de forma programada."/>
    <s v="NÃO"/>
    <s v="Corretiva planejada"/>
    <s v="B-123101B"/>
    <s v="Terceiro cabeçote"/>
    <s v="Bombas"/>
    <x v="21"/>
    <s v="Bombas"/>
    <s v="Substituição dos internos do cabeçote"/>
    <d v="2020-06-04T08:15:00"/>
    <d v="2020-06-10T09:15:00"/>
    <d v="2020-03-23T17:00:00"/>
    <n v="144.99999999994179"/>
    <n v="1743.2499999999418"/>
    <s v="SIM"/>
    <x v="0"/>
    <s v="NÃO"/>
    <s v="Em análise"/>
    <s v="6.4-Desconhecidos"/>
    <x v="1"/>
    <x v="2"/>
    <s v="6-Interferência na Produção"/>
    <s v="1-Substituição"/>
    <n v="1888.2499999998836"/>
  </r>
  <r>
    <n v="2020"/>
    <s v="Junho"/>
    <s v="10/06/2020_x000a_OM 2022968848 B-2123101B Analisar internos 1º Cabeçote – PF: Boito (PST COTUR)_x000a_Hoje conforme programado foi realizada a montagem de pau de carga para intervenção corretiva nesta bomba a partir de segunda-feira, dia 15/06._x000a_15/06 - Tivemos um atraso no início da atividade devido a aplicação do Libra ter sido realizado pela manhã. Foi removido os spools de sucção e descarga, na desmontagem do diafragma foi encontrado um valor considerado de parafina e carvão no interno do cabeçote e diafragma, indicando o rompimento do mesmo onde foi encontrado liquido entre os diafragmas. Durante a análise realizada em caixa seca notou-se a presença de liquido no mesma sendo substituído o retentor entre o reservatório e caixa seca, substituído o diafragma e montado o cabeçote. Pendente torquear o cabeçote, verificação de alinhamento e montagem dos spools._x000a_16/06 - Finalizado o torqueamento da tampa do cabeçote, realizada a instalação dos spolls de sucção e descarga. Amanhã segue com a conferência do alinhamento do conjunto."/>
    <s v="NÃO"/>
    <s v="Corretiva planejada"/>
    <s v="B-2123101B"/>
    <s v="Primeiro cabeçote"/>
    <s v="Bombas"/>
    <x v="22"/>
    <s v="Bombas"/>
    <s v="Substituição do diafragma e retentor"/>
    <d v="2020-06-15T10:00:00"/>
    <d v="2020-06-16T15:00:00"/>
    <d v="2020-01-21T16:50:00"/>
    <n v="29.000000000058208"/>
    <n v="3497.1666666665697"/>
    <s v="SIM"/>
    <x v="0"/>
    <s v="NÃO"/>
    <s v="5-Falha Externa"/>
    <s v="5.1-Obstrução/Bloqueio/Entupimento"/>
    <x v="2"/>
    <x v="3"/>
    <s v="6-Interferência na Produção"/>
    <s v="1-Substituição"/>
    <n v="3526.1666666666279"/>
  </r>
  <r>
    <n v="2020"/>
    <s v="Junho"/>
    <s v="OI 2022784591 B-3123101B Corrigir Aumentando de Stroke – PF: Suzuki_x000a_Acionada a manutenção logo pela manhã com a informação de travamento do stroke da bomba impedindo o ajuste da vazão de injeção de glicol. Autorizada a emissão da PT imediata, removido a manopla e a caixa de engrenagem de acionamento do stroke, foi constatado um desgaste na engrenagem causando a sobreposição da engrenagem gerado o posssível travamento do conjunto. Quando montada caixa de engrenagem/manopla em campo ao realizar a movimentação do stoke os TM's de mecânica observaram que mesmo sendo substituído o apresentou travamentos no acionamento no aumento do stroke através do giro manual do motor apresentou novos travamentos no aumento do stroke . Removido novamente o stroke para avaliação em bancada e realizada a drenagem do óleo do conjunto mecânico. Atividade continua amanhã._x000a__x000a_"/>
    <s v="sim"/>
    <s v="Corretiva"/>
    <s v="stroke"/>
    <s v="engrenagens"/>
    <s v="Bombas"/>
    <x v="4"/>
    <s v="Bombas"/>
    <s v="Realizada desmontagem e recuperação de peças possíveis."/>
    <d v="2020-06-13T08:00:00"/>
    <d v="2020-06-20T12:00:00"/>
    <d v="2020-04-01T16:20:00"/>
    <n v="171.99999999994179"/>
    <n v="1743.6666666667443"/>
    <s v="SIM"/>
    <x v="0"/>
    <s v="NÃO"/>
    <s v="1-Falha Mecânica"/>
    <s v="2.5-Fratura/Quebra"/>
    <x v="1"/>
    <x v="1"/>
    <s v="9-Sob Demanda"/>
    <s v="1-Substituição"/>
    <n v="1915.6666666666861"/>
  </r>
  <r>
    <n v="2020"/>
    <s v="Junho"/>
    <s v="OI 2023013294 B-3123101A - Limpeza filtro Y – PF: Suzuki_x000a_Cotur acionou a manutenção para estar avaliando a condição da bomba de glicol A devido a baixa eficiência da bomba não sendo possível realizar a injeção de glicol no sistema. Equipe de mecânica foi até o local colocando a bomba para recircular e observou que os cabeçotes estão aquecendo normalmente quando colocada em recirculação. Assim que alinhada para o processo, ocorreu o esfriamento dos cabeçotes, levando aos mecânicos na possível obstrução do filtro de sucção. Autorizada a PT imediata e realizada a limpeza do filtro Y, quando aberto o filtro foi identificado bastante sujeira. UAPO III está parada no momento para quebra de hidrato da planta com previsão de retorno a operação amanhã 16/06._x000a__x000a_"/>
    <s v="NÃO"/>
    <s v="Intervenção por condição"/>
    <s v="filtro"/>
    <s v="filtro"/>
    <s v="Bombas"/>
    <x v="85"/>
    <s v="Bombas"/>
    <s v="Limpeza do filtro."/>
    <d v="2020-06-15T14:00:00"/>
    <d v="2020-06-15T16:00:00"/>
    <d v="2020-04-01T16:20:00"/>
    <n v="1.9999999998835847"/>
    <n v="1797.6666666667443"/>
    <s v="SIM"/>
    <x v="0"/>
    <s v="NÃO"/>
    <s v="Manutenção preventiva"/>
    <s v="1.0-Geral"/>
    <x v="2"/>
    <x v="3"/>
    <s v="8-Manutenção Corretiva"/>
    <s v="2-Reparo"/>
    <n v="1799.6666666666279"/>
  </r>
  <r>
    <n v="2020"/>
    <s v="Junho"/>
    <s v="1/6/20_x000a_OM 2022741024 - B-2621301B - Erro de indicação pote coletor LOA, erro de endereçamento dos LIT's-300B e 305B e Ausência de FO's no pote coletor – PF: Boito (PST Cotur)_x000a_Em 31/05/20 fomos acionados pelo Cotur com a informação que a Bomba B-2621301B estava indisponível devido estar o intertravamento do LIT-300B do pote coletor LA estar indicando nível. Os TM's Helvio e Grammlich foram até o local e constataram que em campo que, o LIT-300B do pote coletor da selagem LA estava ok e sim o LIT-305B do pote coletor da selagem lado LOA que indicava 100%, 110% de nível, sendo que o mesmo estava vazio conforme LG e confirmado sendo aberto o dreno pela operação. Os TM's realizaram a drenagem do instrumento em mesmo indicou 0% a princípio não apresentando anormalidade no instrumento, assim sendo identificado na sequência uma pequena obstrução no vent do vaso (Tipo casa de marimbondo), o qual foi retirado provisóriamente e o instrumento se manteve me 0%. Relatado pelo Cotur na PST de 01/06/20 (Manhã) que a bomba estava indisponível devido os FO's dos potes coletores LA e LOA não estarem instaladas e que uma das FO's estava ao lado pote coletor LOA e que havia sido retirada. Porém esta FO já estava sob o skid à muito tempo e se não me falhe a memória à mais de ano. Com isso, foi acordado em ser elaborada uma ARO amanhã pela manhã para deixar a bomba disponível até que seja comprada as FO's. Outro ponto é que a FO encontrada em campo. tem o diâmetro do orifício de 1,5mm com o Tag tipado na plaqueta do pote LA, mas quando o TM Gobis avaliou a documentação (FD) viu que o FO especificado para o vent dos potes coletores tem o diâmetro de 3mm e não 1,5mm como a FO localizada em campo. A verificação dos instrumentos, correção de endereçamento e desntupimento dos drenos já foi incluso na programação da S#23._x000a_OBS: Esta oscilação do LIT-300B e erro de endereçamento, já havia sido detectada pela equipe da preditiva (Eng. Boito), onde originalizou a ordem informada no título."/>
    <s v="NÃO"/>
    <s v="Corretiva planejada"/>
    <s v="LIT-26213300B1"/>
    <s v="Linha de vent e dreno"/>
    <s v="Bombas"/>
    <x v="16"/>
    <s v="Bombas"/>
    <s v="Desobstrução das linhas de vent e dreno"/>
    <d v="2020-06-03T08:45:00"/>
    <d v="2020-06-04T17:57:00"/>
    <d v="2019-12-18T02:00:00"/>
    <n v="33.199999999953434"/>
    <n v="4038.75"/>
    <s v="SIM"/>
    <x v="0"/>
    <s v="NÃO"/>
    <s v="5-Falha Externa"/>
    <s v="5.1-Obstrução/Bloqueio/Entupimento"/>
    <x v="14"/>
    <x v="32"/>
    <s v="5-Monitoramento Contínuo da Condição"/>
    <s v="2-Reparo"/>
    <n v="4071.9499999999534"/>
  </r>
  <r>
    <n v="2020"/>
    <s v="Junho"/>
    <s v="3/6/20_x000a_OM 2022741024 – B-2621301B - LIT-26213300B1 / 305B Desentupimento do vent do pote coletor LA e LOA  - PF: Boito (PST COTUR - Prazo 09/06)_x000a_Realizada desobstrução do vent do vaso coletor do plano 65 do selo LA, que estava com uma pequena casa de marimbondo. No lado não-acoplado, nada foi encontrado pois já havia sido feita a desobstrução na semana passada. Amanhã atividade segue com a verificação do endereçamento e calibração dos LITs._x000a_04/06 - Realizada atividade Instrumentação e Automação no dia de hoje. Foi solicitado para realizar a inversão da descrição do transmissor de nível do pote de selagem do lado oposto ao acoplado para o lado acoplado. Porém foi verificado que a operação 40 da ordem no SAP indica TAGs  que não existem, como 300B e 305B. Na ECOS, os TAGs correspondentes encontrados foram 300B1 e 300B2. Na descrição da ordem aparece os TAGs 300B1 e 300B2, porém não ficou claro através de documentação que o transmissor de nível 300B1 e 300B2 deve ser LA ou LOA. Foram realizados testes pela automação, em conjunto com a instrumentação, e foi verificado que o instrumento instalado em campo no lado oposto ao acoplado (LOA) está com o TAG 300B1, igual a representação na tela da ECOS. Foi verificado também que o 300B2 está instalado em campo no lado acoplado (LA), igual a representação na tela da ECOS. Assim, a simples inversão de descrição na tela da ECOS pode gerar inconsistência com os instrumentos instalados em campo. Por este motivo, a inversão não foi executada. Na frente de Instrumentação, testes foram realizados nos LITs de ambos os vasos coletores de vazamento dos selos, sem também identificar anormalidades. Entendemos que com a atividade de desobstrução dos vents realizada ontem pela Caldeiraria e com as frentes de Instrumentação e Automação hoje, esta etapa de análise dos instrumentos está concluída, restando agora a equipe de Suporte Técnico definir sobre realizar ou não a instalação das placas de orifício no sistemas do plano 65 LA e LOA, realizando SGM se aplicável. Após esta definição, esta OM pode ser re-delineada para atuação da equipe de execução._x000a_10/06 - Conforme programado tivemos atuação da caldeiraria realizando a limpeza nas linhas de dreno e vent dos dois vasos, informado que havia um pouco de sujeira no interior das mesmas, também foram removidos os dois FOs das tomadas em atendimento a G&amp;E/UN-AGN/APSP/MI 2020/0016, ambas estavam com furo 1,5mm. As placas removidas são de péssima fabricação, sem nenhum tipo de certificação. Realizada a calibração do LIT-301B pela instrumentação sem maiores delongas, foi informado que a tomada de alta do instrumento estava obstruída por uma espécie de borra. Após a limpeza e calibração o instrumento ficou bem estável com indicação com sua indicação em zero. Equipamento liberado para operação."/>
    <s v="NÃO"/>
    <s v="Corretiva planejada"/>
    <s v="LIT-26213300B1"/>
    <s v="Linha de vent e dreno"/>
    <s v="Bombas"/>
    <x v="16"/>
    <s v="Bombas"/>
    <s v="Desobstrução das linhas de vent e dreno"/>
    <d v="2020-06-10T07:30:00"/>
    <d v="2020-06-10T12:00:00"/>
    <d v="2020-06-04T17:57:00"/>
    <n v="4.5"/>
    <n v="133.54999999998836"/>
    <s v="SIM"/>
    <x v="0"/>
    <s v="NÃO"/>
    <s v="5-Falha Externa"/>
    <s v="5.1-Obstrução/Bloqueio/Entupimento"/>
    <x v="2"/>
    <x v="32"/>
    <s v="5-Monitoramento Contínuo da Condição"/>
    <s v="2-Reparo"/>
    <n v="138.04999999998836"/>
  </r>
  <r>
    <n v="2020"/>
    <s v="Junho"/>
    <s v="18/6/20_x000a_OE 2023005910 - B-1621301B Análise de Falha – PF: Boito (PST COTUR)_x000a_Realizada montagem de andaime para acesso a chave de fluxo FSL-1621301B."/>
    <s v="NÃO"/>
    <s v="Corretiva planejada"/>
    <s v="FSL-1621301B"/>
    <s v="DIN rail"/>
    <s v="Bombas"/>
    <x v="38"/>
    <s v="Bombas"/>
    <s v="Identificação do componente defeituoso"/>
    <d v="2020-06-22T08:00:00"/>
    <d v="2020-06-22T19:00:00"/>
    <d v="2019-09-11T14:00:00"/>
    <n v="10.999999999883585"/>
    <n v="6834"/>
    <s v="SIM"/>
    <x v="0"/>
    <s v="NÃO"/>
    <s v="Em análise"/>
    <s v="6.4-Desconhecidos"/>
    <x v="1"/>
    <x v="2"/>
    <s v="6-Interferência na Produção"/>
    <s v="6-Verificação"/>
    <n v="6844.9999999998836"/>
  </r>
  <r>
    <n v="2020"/>
    <s v="Junho"/>
    <s v="26/6/20_x000a_OM 2022824722 B-2621301B – Análise de perda  de selagem LA – PF: Boito - Hoje conforme combinado com OP realizamos partida assistida da bomba principal A do OCVAP II por volta das 10h00, neste acompanhamento tivemos duas tentativas de partida sem sucesso devido a pressão baixa no PDIT-303 (Pressão diferencial do selo lado LOA). Foi mobilizado apoio do Eng. Suzuki junto com a UOTOP para realizar análise de falha. Nessa análise foi descartada a possibilidade de falha no instrumento PDIT-303 voltando a suspeita para possível perda de pressão no plano de selagem devido a passagem pela PSV, foi elaborada então a ARO 2020/168 para bloqueio dessa PSV, aumento da pressão do fluído de selagem juntamente com inibição deste PDIT-303. Foi acordada uma partida assistida na segunda-feira com acompanhamento da MI e OP._x000a_29/06 - Conforme alinhado com o Eng. Suzuki, foram verificadas a válvulas do ponto de abastecimento do DRU e de dreno no sistema não sendo encontrado nenhum vazamento. Realizamos duas com a PSV alinhada e com a ARO 2020-168 e realizado o bloqueio da PSV do sistema de selagem e realizada a partida da bomba. Com a PSV bloqueada também ocorreu a queda na indicação do PDIT-303 descartando uma possível passagem pela PSV. Realizada uma nova partida no período da tarde afim de conseguir identificar se o PI acompanha a queda de pressão do PDIT. Após reunião com Luciano, Sergio, Suzuki e Gobis, foi realizado mais um teste de partida da bomba sem sucesso, agora acompanhado os PI's dos sistema de selagem afim de identificar se ocorreria alguma queda de pressão nos PI's do sistema de selagem também, o que não se confirmou. A equipe irá realizar as próximas ações para tentar identificar a falha._x000a_30/06 - Conforme programado foi realizada a avaliação da perda de selagem pelo selo LA  em conjunto com a informação passada pelo Cotur de um possível vazamento. A equipe a avaliou e constatou um pequeno vazamento de fluído de selagem pelo flange do dreno do selo que vai para o pote coletor LA, sinal de que o selo secundário está dando passagem formando um consumo de fluído mais elevado e formação de nível no pote coletor +/-40% LA. Durante o dia houve o consumo de 90mm de fluído de selagem pelo selo LA em mais ou menos 9h. Em avanço a equipe também avaliou o selo LOA e também apresenta formação de nível no pote coletor +/- 25% e consumo de 75mm em 9h."/>
    <s v="NÃO"/>
    <s v="Corretiva planejada"/>
    <s v="B-2621301B"/>
    <s v="Selo mecânico"/>
    <s v="Bombas"/>
    <x v="16"/>
    <s v="Bombas"/>
    <s v="Investigação da falha"/>
    <d v="2020-06-24T15:14:00"/>
    <d v="2020-06-24T18:14:00"/>
    <d v="2020-06-10T12:00:00"/>
    <n v="3"/>
    <n v="339.23333333339542"/>
    <s v="NÃO"/>
    <x v="0"/>
    <s v="NÃO"/>
    <s v="Em análise"/>
    <s v="6.4-Desconhecidos"/>
    <x v="1"/>
    <x v="2"/>
    <s v="5-Monitoramento Contínuo da Condição"/>
    <s v="6-Verificação"/>
    <n v="342.23333333339542"/>
  </r>
  <r>
    <n v="2020"/>
    <s v="Julho"/>
    <s v="OM 2023026016 - GE-513201C - GG TURBINA - SANAR VAZAMENTO DE AR – PF: Lucas(Ação/Abrangência de RTA) _x000a_Recomposta a selagem de 9 unidades seladoras, refeita a vedação inferior de todas as JB’s com silicone de alta temperatura, reapertada todas as uniões elétricas em todas as JB’s. Acertado com a operação para não alinhar o ar comprimido para a secagem das unidades seladoras e JB’s, porém foi informada a operação que se precisar operar o TG-C pode alinhar o ar sem problemas. Ficou pendente a substituição das borrachas de vedação das tampas das JB’s, material previsto para chegar amanhã. As UPS’s permanecem energizadas sem carga."/>
    <s v="NÃO"/>
    <s v="Corretiva planejada"/>
    <s v="Gerador elétrico"/>
    <s v="Vedações"/>
    <s v="TGs"/>
    <x v="12"/>
    <s v="Miscelânea"/>
    <s v="Conforme Observações"/>
    <d v="2020-07-01T08:30:00"/>
    <d v="2020-07-01T17:00:00"/>
    <d v="2020-06-30T17:00:00"/>
    <n v="8.5000000001164153"/>
    <n v="15.499999999883585"/>
    <s v="NÃO"/>
    <x v="0"/>
    <s v="NÃO"/>
    <s v="1-Falha Mecânica"/>
    <s v="1.1-Vazamento"/>
    <x v="2"/>
    <x v="1"/>
    <s v="8-Manutenção Corretiva"/>
    <s v="1-Substituição"/>
    <n v="24"/>
  </r>
  <r>
    <n v="2020"/>
    <s v="Julho"/>
    <s v="OM 2023036790 - TG-A - Atividades de Pré Partida_x000a_Realizada a montagem do pau de carga, removida as válvulas de dreno e reparadas em bancada. Ficou duas com os internos de bronze (tocha e primária) e a válvula da central com os internos de inox confeccionados pela Mecatec, todas as válvulas operam perfeitamente. Realizados os testes de atuação no RIC e Whru sem anormalidades. Por solicitação do Eng. Lucas para dar andamento em uma análise de falha do TG-A, também foram realizados testes e atuação nas válvulas do óleo sintético 20QGSV01 e 20QGSV02 que também não apresentaram anormalidades."/>
    <s v="NÃO"/>
    <s v="Preventiva"/>
    <s v="Não se aplica"/>
    <s v="Não se aplica"/>
    <s v="TGs"/>
    <x v="17"/>
    <s v="Sistema de combustão"/>
    <s v="Conforme Observações"/>
    <d v="2020-07-01T07:00:00"/>
    <d v="2020-07-01T19:00:00"/>
    <d v="2020-06-25T12:00:00"/>
    <n v="12"/>
    <n v="138.99999999994179"/>
    <s v="NÃO"/>
    <x v="0"/>
    <s v="NÃO"/>
    <s v="Manutenção preventiva"/>
    <s v="Manutenção preventiva"/>
    <x v="0"/>
    <x v="24"/>
    <s v="1-Manutenção Periódica"/>
    <s v="7-Serviço"/>
    <n v="150.99999999994179"/>
  </r>
  <r>
    <n v="2020"/>
    <s v="Julho"/>
    <s v="OM 2023036790 - TG-A - Atividades de Pré Partida_x000a_Conforme programado foi realizada a substituição das câmaras 1,2 e 9, limpeza das tochas 3 a 8 e remoção do pau de carga."/>
    <s v="NÃO"/>
    <s v="Preventiva"/>
    <s v="Não se aplica"/>
    <s v="Não se aplica"/>
    <s v="TGs"/>
    <x v="17"/>
    <s v="Sistema de combustão"/>
    <s v="Conforme Observações"/>
    <d v="2020-07-02T08:00:00"/>
    <d v="2020-07-02T19:00:00"/>
    <d v="2020-07-01T19:00:00"/>
    <n v="10.999999999883585"/>
    <n v="13.000000000116415"/>
    <s v="NÃO"/>
    <x v="0"/>
    <s v="NÃO"/>
    <s v="Manutenção preventiva"/>
    <s v="Manutenção preventiva"/>
    <x v="0"/>
    <x v="24"/>
    <s v="1-Manutenção Periódica"/>
    <s v="7-Serviço"/>
    <n v="24"/>
  </r>
  <r>
    <n v="2020"/>
    <s v="Julho"/>
    <s v="OI 2023092340 - AIQ-5132601D Corrigir Falha no Sensor_x000a_[06/07] No período da manhã, foi identificada falha neste detector de gás pela OP e decidido por realizarmos a corretiva amanhã, que é possível de ser feita com a máquina em operação. No entanto, no período da tarde, houve SD do TG-D. Assim, foi readequada esta OM para forçar o permissivo de partida do TG-D, deixando-o disponível para operar em caso de necessidade esta noite. Amanhã será mobilizado TM Adílson para realizar a corretiva no detector._x000a_07/07 - Hoje foi realizada intervenção no detector em falha. Atividade iniciou com atraso pois houve dúvidas da OP com relação a necessidade de aplicação de Libra, mesmo a OM tendo sido preparada ontem. TM Adilson interviu no equipamento e na análise inicial detectou uma falha de obstrução no sensor óptico, foi realizada a limpeza e suprimido a falha. Foi dado início na calibração do instrumento, mas não foi possível concluir devido ao tardar do horário, amanhã o Adilson retornará à unidade para dar continuidade nesta calibração.  "/>
    <s v="NÃO"/>
    <s v="Corretiva planejada"/>
    <s v="AIQ-5132601"/>
    <s v="Sensor de gás"/>
    <s v="TGs"/>
    <x v="15"/>
    <s v="Proteção contra incêndio e gás"/>
    <s v="Conforme Observações"/>
    <d v="2020-07-07T08:00:00"/>
    <d v="2020-07-07T18:30:00"/>
    <d v="2020-06-08T17:00:00"/>
    <n v="10.5"/>
    <n v="687"/>
    <s v="NÃO"/>
    <x v="0"/>
    <s v="NÃO"/>
    <s v="3-Falha na Instrumentação"/>
    <s v="3.2 - Sem sinal/indicação/alarme"/>
    <x v="2"/>
    <x v="0"/>
    <s v="5-Monitoramento Contínuo da Condição"/>
    <s v="5-Conservação"/>
    <n v="697.5"/>
  </r>
  <r>
    <n v="2020"/>
    <s v="Julho"/>
    <s v="OI 2023092340 - AIQ-5132601D Corrigir Falha no Sensor_x000a_08/07 - Dado continuidade na intervenção corretiva no detector de gás do hood do TGD pela analítica. Tivemos bastante atraso na liberação deste atividade por conta de falha no SPT, a PT foi liberada somente após o almoço. Superada essa etapa, foi realizada duas tentativas de calibração no instrumento sem sucesso, com isso, optamos pela substituição do mesmo por outro sensor remanescente que tínhamos disponível no laboratório. Este sensor foi testado em bancada, estava ok, em seguida foi instalado em campo. O Instrumento foi montado, calibrado utilizando gás padrão com sucesso. Atividade foi finalizada por volta das 18h00, acordamos com COTUR para instrumento ficar em observação durante a noite, estando tudo certo, amanhã cedo daremos baixa nesse acompanhamento junto analítica_x000a_09/07 - Conforme combinado com operação, foi realizado acompanhamento ao longo de todo o dia pela equipe de analítica neste instrumento, o mesmo não apresentou nenhuma anormalidade. Sendo assim, foi realizada a remoção do force do permissível de partida na lógica e dado baixa na ARO 2020/181. Equipamento liberado para operação sem restrições._x000a_"/>
    <s v="NÃO"/>
    <s v="Corretiva planejada"/>
    <s v="AIQ-5132601"/>
    <s v="Sensor de gás"/>
    <s v="TGs"/>
    <x v="15"/>
    <s v="Proteção contra incêndio e gás"/>
    <s v="Conforme Observações"/>
    <d v="2020-07-08T08:00:00"/>
    <d v="2020-07-08T17:30:00"/>
    <d v="2020-07-07T18:30:00"/>
    <n v="9.4999999998835847"/>
    <n v="13.5"/>
    <s v="NÃO"/>
    <x v="0"/>
    <s v="NÃO"/>
    <s v="3-Falha na Instrumentação"/>
    <s v="3.2 - Sem sinal/indicação/alarme"/>
    <x v="2"/>
    <x v="0"/>
    <s v="5-Monitoramento Contínuo da Condição"/>
    <s v="1-Substituição"/>
    <n v="22.999999999883585"/>
  </r>
  <r>
    <n v="2020"/>
    <s v="Julho"/>
    <s v="TG-A: Caiu na primeira tentativa por uma falha desconhecida. Mas logo identificado que o filtro de gás combustível não estava totalmente alinhado, possivelmente por uma remoção incompleta do Libra da máquina, que estava em manutenção nos últimos dias. Feito o alinhamento correto e máquina partiu normalmente. Segue operando em central."/>
    <s v="sim"/>
    <s v="Corretiva"/>
    <s v="FT-UC-TS-GE-513201A-01"/>
    <s v="Válvula bloqueio filtro"/>
    <s v="TGs"/>
    <x v="17"/>
    <s v="Sistema de combustível"/>
    <s v="Conforme Observações"/>
    <d v="2020-07-06T17:20:00"/>
    <d v="2020-07-06T18:35:00"/>
    <d v="2020-07-02T19:00:00"/>
    <n v="1.2500000000582077"/>
    <n v="94.333333333313931"/>
    <s v="SIM"/>
    <x v="0"/>
    <s v="NÃO"/>
    <s v="5-Falha Externa"/>
    <s v="5.1-Obstrução/Bloqueio/Entupimento"/>
    <x v="2"/>
    <x v="25"/>
    <s v="9-Sob Demanda"/>
    <s v="12-Outra"/>
    <n v="95.583333333372138"/>
  </r>
  <r>
    <n v="2020"/>
    <s v="Julho"/>
    <s v="TG-C: Caiu logo após a primeira tentativa por overspeed, que pode ter diversas causas. Na segunda, tentativa, entrou em operação com sucesso. Segue operando em central."/>
    <s v="sim"/>
    <s v="Corretiva"/>
    <s v="ST-5132607"/>
    <s v="Sensor de velocidade"/>
    <s v="TGs"/>
    <x v="12"/>
    <s v="Controle e monitoramento"/>
    <s v="Conforme Observações"/>
    <d v="2020-07-06T16:00:00"/>
    <d v="2020-07-06T17:25:00"/>
    <d v="2020-07-01T17:00:00"/>
    <n v="1.4166666667442769"/>
    <n v="118.99999999988358"/>
    <s v="SIM"/>
    <x v="1"/>
    <s v="NÃO"/>
    <s v="3-Falha na Instrumentação"/>
    <s v="3.3- Sinal/Indicação/Alarme falso"/>
    <x v="2"/>
    <x v="0"/>
    <s v="9-Sob Demanda"/>
    <s v="12-Outra"/>
    <n v="120.41666666662786"/>
  </r>
  <r>
    <n v="2020"/>
    <s v="Julho"/>
    <s v="OI 2023094315 - OI-GE-513201D INPECIONAR E CORRIGIR VAZAMENTO – PF: Lucas_x000a_Hoje pela manhã foi criada a OM para intervenção no TG-D. Tivemos apoio do Eng. Lucas na indicação de quais atividades realizar e iremos seguir com as verificações realizadas no último evento de vazamento no TG-C e também verificação do demister. Após aplicação do Libra, atividade foi iniciada por volta de 15h, com a montagem de andaimes para acesso ao demister. TM João V. também iniciou atuação identificando as mangueiras que já encontramos danificadas ontem, para passar ao Sup. Aoki e ao GPI para levantamento de sobressalentes. Foi iniciada também inspeção em campo com a partida de uma das bombas de óleo sintético para verificar novos pontos vazamentos, mas não encontrado hoje. Foi identificado duas conexões de mangueiras folgadas, com óleo na superfície e reapertadas. Amanhã atividade prossegue, seguindo o checklist de verificação de vazamento e, se possível, também inspecionando o demister. "/>
    <s v="NÃO"/>
    <s v="Corretiva"/>
    <s v="Não se aplica"/>
    <s v="Mangueiras de óleo sintético"/>
    <s v="TGs"/>
    <x v="15"/>
    <s v="Sistema de lubrificação"/>
    <s v="Conforme Observações"/>
    <d v="2020-07-07T13:00:00"/>
    <d v="2020-07-07T18:30:00"/>
    <d v="2020-07-07T13:00:00"/>
    <n v="5.5000000001164153"/>
    <n v="0"/>
    <s v="NÃO"/>
    <x v="0"/>
    <s v="NÃO"/>
    <s v="1-Falha Mecânica"/>
    <s v="1.1-Vazamento"/>
    <x v="12"/>
    <x v="20"/>
    <s v="7-Observação Casual"/>
    <s v="9-Inspeção"/>
    <n v="5.5000000001164153"/>
  </r>
  <r>
    <n v="2020"/>
    <s v="Julho"/>
    <s v="OI 2023094315 - OI-GE-513201D INPECIONAR E CORRIGIR VAZAMENTO – PF: Lucas_x000a_Hoje, tivemos bastante atraso na liberação deste atividade por conta de falha no sistema SPT, atividade foi liberada somente após o almoço. Superada essa etapa, foi realizada inspeção/desmontagem do demister; verificado que o filtro do mesmo estava ok; não foi encontrada nada fora do normal. Em seguida, foi removida a grade de piso pela mecânica para realização de limpeza no interior do hood.  Mobilizada apoio de limpeza industrial e caminhão, durante o processo de limpeza tivemos um incidente de partida do ventilador de pressurização do hood devido a intervenção de calibração do detector de gás pela analítica. Esse incidente assustou a equipe de limpeza, as atividades foram paralisadas para reavaliação do planejamento. Em avaliação preliminar junto ao SMS, OP, MI, verificamos que possivelmente houve uma falha na elaboração do libra deixando de fora este bloqueio. Essa matriz será revisada pela equipe da operação para aplicação de novo libra para continuidade da intervenção amanhã. Será aberto RTA especifica para aprofundar essa análise de falha. Atividade prossegue amanhã após aplicação do libra revisada e emissão de nova PT. "/>
    <s v="NÃO"/>
    <s v="Corretiva"/>
    <s v="Não se aplica"/>
    <s v="Mangueiras de óleo sintético"/>
    <s v="TGs"/>
    <x v="15"/>
    <s v="Sistema de lubrificação"/>
    <s v="Conforme Observações"/>
    <d v="2020-07-08T08:00:00"/>
    <d v="2020-07-08T19:00:00"/>
    <d v="2020-07-07T18:30:00"/>
    <n v="10.999999999883585"/>
    <n v="13.5"/>
    <s v="NÃO"/>
    <x v="0"/>
    <s v="NÃO"/>
    <s v="1-Falha Mecânica"/>
    <s v="1.1-Vazamento"/>
    <x v="12"/>
    <x v="20"/>
    <s v="7-Observação Casual"/>
    <s v="9-Inspeção"/>
    <n v="24.499999999883585"/>
  </r>
  <r>
    <n v="2020"/>
    <s v="Julho"/>
    <s v="OI 2023094315 - OI-GE-513201D INPECIONAR E CORRIGIR VAZAMENTO – PF: Lucas_x000a_Foi realizada a revisão da matriz, aplicação do libra novo em campo e seguida liberado a PT junto a equipe da operação. Atividade foi iniciado somente após o horário do almoço devido a esses trâmites de do SPT juntamente com a realização de DDS em campo com as equipes de execução para esclarecer alguns pontos/dúvidas com as equipes(Limpeza/Vácuo) sobre o incidente de ontem. Superada essa etapa, foi realizada limpeza geral no interior do hood com apoio da equipe de limpeza industrial e caminhão vácuo, finalizada essa etapa retorno com as atividade de check list. Verificamos as válvulas de dreno do circuito LP e HP, retorno de óleo e reservatório, sem registro de anormalidades. Feito a verificação dos filtros(Scavenge) do sistema detecção de particulado das bombas L2, L3 e L4, também sem anormalidades. Durante a tarde, em reunião de alinhamento junto a coord. de grandes Máquinas e engenharia foram inclusos algumas complementares para essa tarefa. Será realizada a troca do filtro do demister por um sobressalente novo e também será realizado uma verificação na linha de dreno conforme recomendação da Siemens para avaliação a existência de um sifão interno/pescador, esses itens são inexistentes na documentação da original da RR. Essa demanda já foi alinhada com a equipes de execução e devem seguir em paralelo amanhã junto com a continuação do check list, o percentual de realização está em torno de 30%. Máquina segue disponível."/>
    <s v="NÃO"/>
    <s v="Corretiva"/>
    <s v="Não se aplica"/>
    <s v="Mangueiras de óleo sintético"/>
    <s v="TGs"/>
    <x v="15"/>
    <s v="Sistema de lubrificação"/>
    <s v="Conforme Observações"/>
    <d v="2020-07-09T07:30:00"/>
    <d v="2020-07-09T19:00:00"/>
    <d v="2020-07-08T19:00:00"/>
    <n v="11.499999999941792"/>
    <n v="12.500000000058208"/>
    <s v="NÃO"/>
    <x v="0"/>
    <s v="NÃO"/>
    <s v="1-Falha Mecânica"/>
    <s v="1.1-Vazamento"/>
    <x v="12"/>
    <x v="20"/>
    <s v="7-Observação Casual"/>
    <s v="9-Inspeção"/>
    <n v="24"/>
  </r>
  <r>
    <n v="2020"/>
    <s v="Julho"/>
    <s v="OI 2023094315 - OI-GE-513201D INPECIONAR E CORRIGIR VAZAMENTO – PF: Lucas_x000a_Conforme programado realizamos a troca do elemento filtrante do demister, esse elemento filtrante que instalamos hoje é o original. O Elemento que removemos é de fabricante paralelo, com características um pouco diferentes, os TMs informaram que tanto peso do elemento quanto diâmetro externo eram menores. Além da troca do filtro foi realizada também a abertura da linha de retorno de óleo para verificar a existência de sifão/pescador no interior da mesma conforme recomendação da engenharia, foi identificado realmente a existência deste pescado. Este pescador foi removido para oficina para medição dimensional e retirada de fotos em seguida foi reinstalado em campo, não identificado nenhum tipo de obstrução ou resíduo. As fotos foram anexas na OM e salvo no drive da mecânica para envio/análise do eng. Lucas. Atividade prossegue em campo amanhã com as etapas de verificação do checklist. Equipamento segue disponível para operação."/>
    <s v="NÃO"/>
    <s v="Corretiva"/>
    <s v="Não se aplica"/>
    <s v="Mangueiras de óleo sintético"/>
    <s v="TGs"/>
    <x v="15"/>
    <s v="Sistema de lubrificação"/>
    <s v="Conforme Observações"/>
    <d v="2020-07-10T07:30:00"/>
    <d v="2020-07-10T19:00:00"/>
    <d v="2020-07-09T19:00:00"/>
    <n v="11.499999999941792"/>
    <n v="12.500000000058208"/>
    <s v="NÃO"/>
    <x v="0"/>
    <s v="NÃO"/>
    <s v="1-Falha Mecânica"/>
    <s v="1.1-Vazamento"/>
    <x v="12"/>
    <x v="20"/>
    <s v="7-Observação Casual"/>
    <s v="9-Inspeção"/>
    <n v="24"/>
  </r>
  <r>
    <n v="2020"/>
    <s v="Julho"/>
    <s v="OI 2023094315 - OI-GE-513201D INPECIONAR E CORRIGIR VAZAMENTO – PF: Lucas_x000a_- Hoje seguimos com etapas previstas no checklist para verificação no interior do hood com a mecânica. Foi realizado montagem de mais mantas no interior do hood juntamente com envelopamento de algumas para facilitar identificação de possíveis pontos de vazamento. Na parte da tarde foram realizados 3 Crancks na máquina onde identificamos dois pontos com merejamento de óleo, um deles é em uma conexão flexível da tomada de baixa do PDIT- 63QGJGG pressão diferencial do óleo de lubrificação do mancal e a outra é em uma das mangueiras de alimentação do manifold block do sistema de óleo. Os pontos de vazamento é localizado na inferior externa da conexão não sendo possível sanar com reaperto. Pela estimativa de merejamento calculada pela equipe é estimado em torno 5 litros por dia neste vazamento. Amanhã vamos finalizar as últimas etapas que estão faltando para fechar o checklist que é movimentação da VIGV, vamos aproveitar também para tirar fotos, especificar essas duas mangueiras para viabilizar essa comprar o mais breve possível para fazer a substituição. "/>
    <s v="NÃO"/>
    <s v="Corretiva"/>
    <s v="Não se aplica"/>
    <s v="Mangueiras de óleo sintético"/>
    <s v="TGs"/>
    <x v="15"/>
    <s v="Sistema de lubrificação"/>
    <s v="Conforme Observações"/>
    <d v="2020-07-11T07:30:00"/>
    <d v="2020-07-11T19:00:00"/>
    <d v="2020-07-10T19:00:00"/>
    <n v="11.499999999941792"/>
    <n v="12.500000000058208"/>
    <s v="NÃO"/>
    <x v="0"/>
    <s v="NÃO"/>
    <s v="1-Falha Mecânica"/>
    <s v="1.1-Vazamento"/>
    <x v="12"/>
    <x v="20"/>
    <s v="7-Observação Casual"/>
    <s v="9-Inspeção"/>
    <n v="24"/>
  </r>
  <r>
    <n v="2020"/>
    <s v="Julho"/>
    <s v="OI 2023094315 - OI-GE-513201D INPECIONAR E CORRIGIR VAZAMENTO – PF: Lucas_x000a_Dado prosseguimento na investigação de vazamento no interior do hood do TG pela mecânica. Hoje, durante os testes de movimentação na VIGV com apoio de automação identificamos golfada de óleo na linha de dreno dessas válvulas. O TM Sérgio conseguiu gravar um pequeno vídeo mostrando esse expurgo de óleo que não é constante. Após essa verificação realizamos novo teste desta vez com drenos individuais abertos com saco coletor instalado, nos testes conseguimos identificar que o pistão que está expurgando de óleo devido falha de alguma vedação interna está localizado ao lado porta da armário de CO2. Com esse último teste finalizamos todas as etapas previstas no check list. Sendo assim, foi removido todas as mantas, trapos, e recomposto a grade de piso interna. Está pendente agora somente a avaliação da equipe de engenharia sobre a realização ou não da etapa de partida assistida com carga de 2 MW. Por ora, a máquina segue disponível para operação. "/>
    <s v="NÃO"/>
    <s v="Corretiva"/>
    <s v="Não se aplica"/>
    <s v="Mangueiras de óleo sintético"/>
    <s v="TGs"/>
    <x v="15"/>
    <s v="Sistema de lubrificação"/>
    <s v="Conforme Observações"/>
    <d v="2020-07-12T07:30:00"/>
    <d v="2020-07-12T19:00:00"/>
    <d v="2020-07-11T19:00:00"/>
    <n v="11.499999999941792"/>
    <n v="12.500000000058208"/>
    <s v="NÃO"/>
    <x v="0"/>
    <s v="NÃO"/>
    <s v="1-Falha Mecânica"/>
    <s v="1.1-Vazamento"/>
    <x v="12"/>
    <x v="20"/>
    <s v="7-Observação Casual"/>
    <s v="9-Inspeção"/>
    <n v="24"/>
  </r>
  <r>
    <n v="2020"/>
    <s v="Julho"/>
    <s v="OI 2023094315 - OI-GE-513201D INPECIONAR E CORRIGIR VAZAMENTO – PF: Lucas_x000a_Informado pelo Thomaz no redia das 8h que um dos sensores de detecção de chama estava alarmado. Foi solicitado técnico da analítica para avaliar o instrumento, sendo identificado muita sujeira na lente dos três detectores de chama, os quais foram limpos e normalizada a indicação. A equipe operação durante a realização do check list do TG-D, identificou que os dois sensores de detecção de gás no exaust do hood estavam indicando pequena indicação de gás. TM Sergio fez inspeção no hood não identificando nenhum vazamento aparente. Foi desconectado um dreno do hodd com a linha para drenagem fechada (lado externo do hood) e neste ponto não foi detectado gás com apoio do detector de gás do SMS, porém na parte interna do hood  neste mesmo dreno indicou a presença de gás. Neste momento segue indicando o AIQ-5132600 = 0,64% e no AIQ-5132601 = 0,38% assim que aberta a porta do hodd os detectores zeram. Em conversa com o Eng. Lucas sobre a indicação destes sensores do TG-D é de que, no TG-D estes sensores realizam a indicação da casa decimal diferente  dos outros TG’s. Com o arredondamento das casas a indicação é 0%. Conversado com o Eng. Lucas para amanhã avaliarmos e consolidarmos a informação."/>
    <s v="NÃO"/>
    <s v="Corretiva"/>
    <s v="Não se aplica"/>
    <s v="Mangueiras de óleo sintético"/>
    <s v="TGs"/>
    <x v="15"/>
    <s v="Sistema de lubrificação"/>
    <s v="Conforme Observações"/>
    <d v="2020-07-13T07:30:00"/>
    <d v="2020-07-13T19:00:00"/>
    <d v="2020-07-12T19:00:00"/>
    <n v="11.499999999941792"/>
    <n v="12.500000000058208"/>
    <s v="NÃO"/>
    <x v="0"/>
    <s v="NÃO"/>
    <s v="1-Falha Mecânica"/>
    <s v="1.1-Vazamento"/>
    <x v="12"/>
    <x v="20"/>
    <s v="7-Observação Casual"/>
    <s v="9-Inspeção"/>
    <n v="24"/>
  </r>
  <r>
    <n v="2020"/>
    <s v="Julho"/>
    <s v="OM 2023026016 GE-513201C Sanar vazamento de ar no Gerador _x000a_Após muito trabalho e desgaste para a liberação do TG-C, foi iniciada as atividades sendo instalados os parafusos faltantes na caixa de ligação e substituídos mais alguns que se encontravam espanados. Foi realizada a vedação das JBC- 28C, 29C, 30C, 31C  e JBE 10C. Atividade continua na segunda 20/07."/>
    <s v="NÃO"/>
    <s v="Corretiva planejada"/>
    <s v="GE-513201"/>
    <s v="Elemento de vedação"/>
    <s v="TGs"/>
    <x v="12"/>
    <s v="Miscelânea"/>
    <s v="Conforme Observações"/>
    <d v="2020-07-17T08:00:00"/>
    <d v="2020-07-17T17:00:00"/>
    <d v="2020-07-06T17:25:00"/>
    <n v="9"/>
    <n v="254.58333333337214"/>
    <s v="NÃO"/>
    <x v="0"/>
    <s v="NÃO"/>
    <s v="1-Falha Mecânica"/>
    <s v="1.1-Vazamento"/>
    <x v="2"/>
    <x v="1"/>
    <s v="7-Observação Casual"/>
    <s v="7-Serviço"/>
    <n v="263.58333333337214"/>
  </r>
  <r>
    <n v="2020"/>
    <s v="Julho"/>
    <s v="OM 2023026016 GE-513201C Sanar vazamento de ar no Gerador _x000a_Retornando à atividade no TG-C, equipe de andaimes apoio na adequação de patamar para acesso à válvula de purga de ar do gerador. Concluída a substituição de todas as juntas das caixas que estavam pendentes (6 JBs). Para amanhã, está prevista abertura do ar comprimido, ajustar a pressão interna do painel de purga e verificar o consumo, para encerrar esta etapa da atividade relacionada às vedações do gerador."/>
    <s v="NÃO"/>
    <s v="Corretiva planejada"/>
    <s v="GE-513201"/>
    <s v="Elemento de vedação"/>
    <s v="TGs"/>
    <x v="12"/>
    <s v="Miscelânea"/>
    <s v="Conforme Observações"/>
    <d v="2020-07-20T08:00:00"/>
    <d v="2020-07-20T16:30:00"/>
    <d v="2020-07-17T17:00:00"/>
    <n v="8.4999999999417923"/>
    <n v="63"/>
    <s v="NÃO"/>
    <x v="0"/>
    <s v="NÃO"/>
    <s v="1-Falha Mecânica"/>
    <s v="1.1-Vazamento"/>
    <x v="2"/>
    <x v="1"/>
    <s v="7-Observação Casual"/>
    <s v="7-Serviço"/>
    <n v="71.499999999941792"/>
  </r>
  <r>
    <n v="2020"/>
    <s v="Julho"/>
    <s v="OM 2023026016 GE-513201C Sanar vazamento de ar no Gerador _x000a_Alinhado o ar de pressurização do gerador, Verificado vazamento pelas tampas das caixas JBs e nada foi identificado.  Ajustado o set de controle de pressão interno para 5mbar conforme definição junto ao Eng Fernando. O controle está só pela válvula de completação e mantendo a válvula de purga bloqueada, ou seja, a vazão só pela válvula de completação foi suficiente para manter a pressurização, que é um indicio de melhora, porém o Fazzini está verificando junto ao Caio a variação do consumo. Não foram verificados os flexíveis dos motores da ventilação. Segundo informações dos executantes estariam ok, mas Eng Fernando recomenda que seja verificado pois este era um ponto de grande vazamento, Teremos que reprogramar a atividade para mais uma semana de execução pois ela não foi confirmada na Semana 30. "/>
    <s v="NÃO"/>
    <s v="Corretiva planejada"/>
    <s v="GE-513201"/>
    <s v="Elemento de vedação"/>
    <s v="TGs"/>
    <x v="12"/>
    <s v="Miscelânea"/>
    <s v="Conforme Observações"/>
    <d v="2020-07-21T08:20:00"/>
    <d v="2020-07-21T16:30:00"/>
    <d v="2020-07-20T16:30:00"/>
    <n v="8.1666666667442769"/>
    <n v="15.833333333255723"/>
    <s v="NÃO"/>
    <x v="0"/>
    <s v="NÃO"/>
    <s v="1-Falha Mecânica"/>
    <s v="1.1-Vazamento"/>
    <x v="2"/>
    <x v="1"/>
    <s v="7-Observação Casual"/>
    <s v="7-Serviço"/>
    <n v="24"/>
  </r>
  <r>
    <n v="2020"/>
    <s v="Julho"/>
    <s v="OI 2023094315 - OI-GE-513201D INPECIONAR E CORRIGIR VAZAMENTO – PF: Lucas_x000a_Hoje conforme programado, foi realizada a substituição das conexões do mangote flexível a montante do PDT-63QGTGG, feito também a troca do cilindro de acionamento da VIGV por sobressalente. Ambos componentes apresentaram vazamento durante a verificação check list da máquina realizada durante a semana S#28. Após a troca foram realizados teste funcionais com modulação da válvula pela equipe de automação com sucesso. Após os teste foi realizado mais alguns Crancks por desencargo, mas foi constatado mais nenhum ponto de vazamento. Equipamento liberado para operação. "/>
    <s v="NÃO"/>
    <s v="Corretiva"/>
    <s v="Não se aplica"/>
    <s v="Mangueiras de óleo sintético"/>
    <s v="TGs"/>
    <x v="15"/>
    <s v="Sistema de lubrificação"/>
    <s v="Conforme Observações"/>
    <d v="2020-07-23T07:00:00"/>
    <d v="2020-07-23T19:00:00"/>
    <d v="2020-07-13T19:00:00"/>
    <n v="12"/>
    <n v="228"/>
    <s v="NÃO"/>
    <x v="0"/>
    <s v="NÃO"/>
    <s v="1-Falha Mecânica"/>
    <s v="1.1-Vazamento"/>
    <x v="12"/>
    <x v="20"/>
    <s v="7-Observação Casual"/>
    <s v="9-Inspeção"/>
    <n v="240"/>
  </r>
  <r>
    <n v="2020"/>
    <s v="Julho"/>
    <s v="OM 2023129372 TE-5132662C: Corrigir Indicação (TG-C)_x000a_Conforme programado, foi realizada verificação geral neste instrumento que apresentou comportamento anormal identificada pela nossa do portal de integridade. Em campo foi aberto caixa de junção, feito medição de integridade do cabeamento; estava ok. Verificada a isolação do termoelemento(PT-100); ok, feito curva de calibração do instrumento e loop teste da malha junto a equipe de automação, também não foi encontrada anormalidade. A única ressalva constatada pela equipe foi cabo de shield um pouco longo podendo estar encostando na carcaça podendo acarretar alguma inserção de ruído na medição, esse desvio foi corrigido. Equipamento testado e liberado para operação."/>
    <s v="NÃO"/>
    <s v="Corretiva planejada"/>
    <s v="TE-5132662"/>
    <s v="Sensor de tempertura"/>
    <s v="TGs"/>
    <x v="12"/>
    <s v="Controle e monitoramento"/>
    <s v="Conforme Observações"/>
    <d v="2020-07-27T08:00:00"/>
    <d v="2020-07-27T16:30:00"/>
    <d v="2020-07-21T16:30:00"/>
    <n v="8.4999999999417923"/>
    <n v="135.50000000005821"/>
    <s v="NÃO"/>
    <x v="0"/>
    <s v="NÃO"/>
    <s v="3-Falha na Instrumentação"/>
    <s v="3.3- Sinal/Indicação/Alarme falso"/>
    <x v="2"/>
    <x v="1"/>
    <s v="5-Monitoramento Contínuo da Condição"/>
    <s v="5-Conservação"/>
    <n v="144"/>
  </r>
  <r>
    <n v="2020"/>
    <s v="Julho"/>
    <s v="OM 2023129372 TE-5132662C: Corrigir Indicação (TG-C)_x000a_- FOI SUBSTITUÍDO O SENSOR PELO SENSOR RESERVA, POIS O ANTERIOR_x000a_ESTAVA COM DIVERGÊNCIA NA INDICAÇÃO._x000a_- EFETUADO A ABERTURA DA CAIXA DE JUNÇÃO &quot;JBC27-C&quot; PARA EFETUAR_x000a_AS MEDIÇÕES DO SENSOR RESERVA E TESTES DE MALHA DO MESMO. SEGUE_x000a_MEDIÇÕES DO SENSOR TIPO PT-100 DUPLO:_x000a__x000a_- NOTA-SE: COMO FOI SUBSTITUÍDO PELO SENSOR RESERVA, OS BORNES DE_x000a_LIGAÇÃO QUE ANTERIOR ERAM BORNES &quot;07 VIVO, 08 COMUM1, 09 COMUM2 E_x000a_10 SHIELD&quot; PARA BORNES &quot;11 VIVO, 12 COMUM1, 13 COMUM2 E 14 SHIELD&quot;."/>
    <s v="NÃO"/>
    <s v="Corretiva planejada"/>
    <s v="TE-5132662"/>
    <s v="Sensor de tempertura"/>
    <s v="TGs"/>
    <x v="12"/>
    <s v="Controle e monitoramento"/>
    <s v="Conforme Observações"/>
    <d v="2020-07-28T08:00:00"/>
    <d v="2020-07-28T13:00:00"/>
    <d v="2020-07-27T16:30:00"/>
    <n v="4.9999999998835847"/>
    <n v="15.500000000058208"/>
    <s v="NÃO"/>
    <x v="0"/>
    <s v="NÃO"/>
    <s v="3-Falha na Instrumentação"/>
    <s v="3.3- Sinal/Indicação/Alarme falso"/>
    <x v="2"/>
    <x v="1"/>
    <s v="5-Monitoramento Contínuo da Condição"/>
    <s v="1-Substituição"/>
    <n v="20.499999999941792"/>
  </r>
  <r>
    <n v="2020"/>
    <s v="Julho"/>
    <s v="OM 2023186255  TG-C: Normalizar Sist. Controle Ignição_x000a_Hoje pela manhã o Coordenador Caio solicitou a verificação de falha no RIC – sistema de ignição do TG-C. Em verificação em campo identificamos que a falha não é reconhecida porem o TG está permissivo. O Eng Lucas achou prudente intervir de imediato, autorizado pelo Gerente do Ativo a intervenção de imediato. _x000a_Em campo realizada o reset do sistema conforme instrução do manual do fabricante e reestabelecido o funcionamento._x000a_"/>
    <s v="NÃO"/>
    <s v="Corretiva"/>
    <s v="RIC"/>
    <s v="RIC"/>
    <s v="TGs"/>
    <x v="12"/>
    <s v="Controle e monitoramento"/>
    <s v="Conforme Observações"/>
    <d v="2020-07-30T13:00:00"/>
    <d v="2020-07-30T17:00:00"/>
    <d v="2020-07-28T13:00:00"/>
    <n v="4.0000000001164153"/>
    <n v="48"/>
    <s v="NÃO"/>
    <x v="0"/>
    <s v="NÃO"/>
    <s v="4-Falha Elétrica"/>
    <s v="4.4- Energia/tensão incorreta"/>
    <x v="12"/>
    <x v="20"/>
    <s v="7-Observação Casual"/>
    <s v="8-Teste"/>
    <n v="52.000000000116415"/>
  </r>
  <r>
    <n v="2020"/>
    <s v="Julho"/>
    <s v="OM 2023011785 - C-123101D: Verif./Subst. Barreiras Intrínsecas – PF: Fernando_x000a_Hoje TMs verificaram em campo que 12 barreiras ainda não haviam sofrido reparo. Sendo assim, foram preparadas 12 barreiras em bancada para substituí-las amanhã. Também serão reparadas as barreiras que saírem._x000a_05/07 - Substituídas as 12 barreiras intrínsecas que estavam pendentes. Com isto, todas as barreiras do Venda D já passaram pela melhoria. _x000a_"/>
    <s v="NÃO"/>
    <s v="Corretiva planejada"/>
    <s v="Barreiras Intrínsecas"/>
    <s v="Barreiras"/>
    <s v="Vendas"/>
    <x v="5"/>
    <s v="Controle e Monitoramento"/>
    <s v="Substituição Preventiva de Barreiras"/>
    <d v="2020-07-05T08:00:00"/>
    <d v="2020-07-05T17:00:00"/>
    <d v="2020-06-15T18:30:00"/>
    <n v="9"/>
    <n v="469.5"/>
    <s v="NÃO"/>
    <x v="0"/>
    <s v="NÃO"/>
    <s v="Manutenção preventiva"/>
    <s v="Manutenção preventiva"/>
    <x v="0"/>
    <x v="24"/>
    <m/>
    <s v="1-Substituição"/>
    <n v="478.5"/>
  </r>
  <r>
    <n v="2020"/>
    <s v="Julho"/>
    <s v="OI 2023094585 - OI:C-123101E: Norm. Falha ZT-401 (Scope Tube) – PF: Fernando (PST COTUR)_x000a_Hoje pela manhã tomamos ciência que também havia ocorrido ontem falha na partida do venda E por travamento do scope tube em 5% (passo 3) ontem. Criada então esta ordem imediata para atuação da Instrumentação e Automação. Ao iniciar o serviço encontrado o ZT-402 (retorno de posição do scope tube VHES-42) indicando 4,4%. Iniciado por verificar a corrente de controle oriunda do PLC e constatada a surpresa de encontrar 53 mA, quando deveríamos ter no máximo 23 mA para o controlador. Este valor parecia estar congelado, além de ser alto demais. Desligado o VHES-42 para conectar os multímetros de forma mais confiável na entrada de controle e saída do retorno de posição e quando religado, a corrente retornou ao normal (20 mA para 0% de deflexão do tubo). Realizado testes de rampa e movimentação gerando corrente direto na entrada de controle do VHES e acompanhando o retorno pelo ZT-401. O equipamento se comportou dentro do esperado. Ao normalizar as ligações elétricas, a indicação do ZT na IHM estava em 0,6%. A indicação normalizou, reforçando a tese de falha na corrente de controle enviada pelo cartão AO do PLC. Assim, a máquina ficou disponível hoje e amanhã retornaremos para trocar este cartão._x000a_08/07 - Hoje, conforme combinado, foi realizada a verificação da disponibilidade de material em estoque pelo GPI e emitida a reserva Nº95888766 01 UND 10.671.783 Módulo espec. p/CLP GE, foi verificado pelo TM Danilo no almoxarifado que PN deste cartão novo era compatível com instalado em campo sem maiores problemas para a troca. Sendo assim, foi liberada a PT e realizada a troca em campo com sucesso.. A única ressalva informada pela equipe foi da identificação de um pouco de sujeira no interior do chassi do cartão removido. Após a troca foi verificado o status de toda a malha do VEHS estava tudo ok. Equipamento liberado as 17h00_x000a_09/07 - Hoje tivemos informação do COTUR da indisponibilidade do venda E devido a falha de alguns instrumento em campo. Mobilizado logo no primeiro horário avaliação pela equipe de automação, em campo foi constatado que indisponibilidade era devido a falha nos sensores de velocidade da máquina SE, foi realizado com apoio da operação o procedimento de reset no cartão modbus do Bently nevada regularizando a falha. Após a intervenção a máquina ficou disponível novamente. Obs.: Temos procedimento especifico para realização deste reset, com isso, não houve a necessidade de emissão de PT, a máquina estava parada. Atividade finalizada as 09h30._x000a_"/>
    <s v="sim"/>
    <s v="Corretiva"/>
    <s v="Cartão de PLC"/>
    <s v="ZT-401 (Scope Tube)"/>
    <s v="Vendas"/>
    <x v="14"/>
    <s v="Controle e monitoração"/>
    <s v="Substituição de Cartão de PLC"/>
    <d v="2020-07-08T08:00:00"/>
    <d v="2020-07-08T17:00:00"/>
    <d v="2020-06-28T13:00:59"/>
    <n v="9"/>
    <n v="234.98361111123813"/>
    <s v="SIM"/>
    <x v="0"/>
    <s v="NÃO"/>
    <s v="3-Falha na Instrumentação"/>
    <s v="3.2 - Sem sinal/indicação/alarme"/>
    <x v="1"/>
    <x v="29"/>
    <s v="9-Sob Demanda"/>
    <s v="1-Substituição"/>
    <n v="243.98361111123813"/>
  </r>
  <r>
    <n v="2020"/>
    <s v="Julho"/>
    <s v="OI 2023130753 - PN-C-123101E Alterar Set/Alarme PIT-1231228 (PLC) – PF: Fernando_x000a_Durante o redia das 08h, o Robson Caleiras apresentou a atividade no PIT-1231228 para alterar o set e alarme que estava com set de trip de 150kgf para 100kgf de acordo com o G&amp;E/UN-AGN/APSP/MI 2020/0023, antes de colocar o compressor em operação em atendimento ao rodízio. Durante a realização da alteração set, foi identificado pela equipe que não existe TRIP no compressor por atuação deste  PIT-228 mais sim só impede a partida do compressor, mesmo assim foi realizada a alteração do set de 150 para 100kfg. Será reavaliado pela comissão do SGM em conjunto com suporte Técnico G&amp;E para orientar quanto alteração da lógica do compressor para a realização do TRIP pelo PIT-228._x000a_"/>
    <s v="NÃO"/>
    <s v="Preventiva"/>
    <s v="PIT-1231228"/>
    <s v="Transmissor de Pressão"/>
    <s v="Vendas"/>
    <x v="14"/>
    <s v="Controle e Monitoramento"/>
    <s v="Alteração de Lógica e ajuste de SETs, conforme SGM"/>
    <d v="2020-07-16T09:00:00"/>
    <d v="2020-07-16T17:00:00"/>
    <d v="2020-07-08T17:00:00"/>
    <n v="8.0000000000582077"/>
    <n v="183.99999999994179"/>
    <s v="NÃO"/>
    <x v="0"/>
    <s v="NÃO"/>
    <s v="6-Miscelâneas"/>
    <s v="Manutenção preventiva"/>
    <x v="0"/>
    <x v="24"/>
    <s v="Manutenção preventiva"/>
    <s v="7-Serviço"/>
    <n v="192"/>
  </r>
  <r>
    <n v="2020"/>
    <s v="Julho"/>
    <s v="OM 2022894029 - C-123101D_CORRIGIR VAZAMENTO ÓLEO (VORECON) – PF: Fernando_x000a_Conforme programado foi realizada a substituição das conexões e tubing, testado com sucesso sem apresentar vazamentos. A conexão confeccionada em emergência, foi entregue ao Mezenes para deixar guardado na oficina da instrumentação._x000a_"/>
    <s v="NÃO"/>
    <s v="Corretiva planejada"/>
    <s v="Conexões de Tubing"/>
    <s v="Tubing do Vorecon"/>
    <s v="Vendas"/>
    <x v="5"/>
    <s v="Sistema de lubrificação"/>
    <s v="Substituição de Conexões"/>
    <d v="2020-07-16T08:30:00"/>
    <d v="2020-07-16T16:00:00"/>
    <d v="2020-07-05T17:00:00"/>
    <n v="7.5"/>
    <n v="255.49999999988358"/>
    <s v="NÃO"/>
    <x v="0"/>
    <s v="NÃO"/>
    <s v="1-Falha Mecânica"/>
    <s v="1.1-Vazamento"/>
    <x v="2"/>
    <x v="1"/>
    <s v="4-Monitoramento Periódico da Condição"/>
    <s v="1-Substituição"/>
    <n v="262.99999999988358"/>
  </r>
  <r>
    <n v="2020"/>
    <s v="Julho"/>
    <s v="OI 2023151707 - C-123101E: alarme Fallback  na IHM – PF: Fernando_x000a_Hoje logo pela manhã, foi realizada com sucesso a troca dos vendas E pelo D, para teste operacional do D. Assim, pudemos atuar na correção do alarme de fallback dos FICs 209 e 210 do venda E que foram identificados no final de semana passado. Seguimos orientação da equipe do Suporte Técnico através do formulário de diagnóstico, porém nenhum dos instrumentos mencionados apareceu no supervisório do CCC como causador da falha de fallback no FIC-210. TM Danilo identificou registrado no sistema supervisório falha de fallback no canal 3 do FIC-210, referente ao PIT-228 (conferido pelo sistema supervisório do CCC, pois no desenho está como PIT-203 – que é do C-123101A). Algumas semanas atrás, houve falha similar de fallback no CCC do C-123101E e foi reapertado todo o painel do CCC, além de trocada preventivamente a barreira. Assim, temos três possibilidades principais para o problema: over ou underrange do PIT-229 pode gerar esta falha de fallback e pode estar ocorrendo (possível problema de calibração do instrumento), o próprio instrumento estar com problema ou o circuito do instrumento até o CCC. Prosseguiremos nestas frentes de verificação amanhã. Hoje também foi habilitado no CCC a terminação do conversor eletro-ótico para tentar melhorar estabilidade de comunicação entre o CCC e o supervisório do CCC no K-21. Houve também necessidade de atuação dos TMs em mais uma vez forçar abertura da XV-215 (Flare) que travou em falha de posição mesmo após despressurização total do compressor pelo by-pass. Continua amanhã._x000a_Status: Em andamento - Disponível_x000a_"/>
    <s v="NÃO"/>
    <s v="Corretiva planejada"/>
    <s v="Controlador CCC"/>
    <s v="FICs 209 e 210"/>
    <s v="Vendas"/>
    <x v="14"/>
    <s v="Controle e Monitoramento"/>
    <s v="Avaliação e levantamento de hipóteses"/>
    <d v="2020-07-23T07:00:00"/>
    <d v="2020-07-23T17:00:00"/>
    <d v="2020-07-16T17:00:00"/>
    <n v="10.000000000116415"/>
    <n v="157.99999999988358"/>
    <s v="NÃO"/>
    <x v="0"/>
    <s v="NÃO"/>
    <s v="3-Falha na Instrumentação"/>
    <s v="Em análise"/>
    <x v="1"/>
    <x v="23"/>
    <m/>
    <m/>
    <n v="168"/>
  </r>
  <r>
    <n v="2020"/>
    <s v="Julho"/>
    <s v="OM 2023003194 - C-123101C Falha no limite de posição XV-1231206 (PST COTUR-Concluído) PF: Fernando_x000a_Hoje, conforme programado, foi realizada a manutenção no indicador de posição da XV-206 do compressor de venda C-123101C. Foram substituídos os imãs que apresentavam degradação por sobressalentes novos; realizado medições: Bobina: 854 Ohm, ok; Isolamento: Infinito, ok; verificado as micro Switchs: ZSL: 0,3 Ohm, ok; ZSH: Oscilando entre 9 e 12 Ohm: realizado a troca, ok;_x000a_Reguladora de ar: Realizado limpeza parcial do filtro de ar e copo (com óleo); Encontrado vazamentos nos tubing´s de alimentação, constatando que duas das anilhas (3/4&quot;) não foram estranguladas corretamente, causando vazamento de ar e ineficiência no processo de movimentação da XV, realizado reaperto, ok; realizado inspeção e reaperto dos bornes nas CJ´s CJD-1231003 e CJSY-1231002, sendo que a única anomalia foi na CJSY-1231002, bornes (RB2) 11 e 12 alimentação da bobina, folgados; Realizado reaperto, ok. Após intervenção, foi realizado teste funcional de abertura e fechamento com sucesso. Equipamento testado e liberado sem restrições. Dado baixa no registro da PST do COTUR.  _x000a_"/>
    <s v="NÃO"/>
    <s v="Corretiva planejada"/>
    <s v="Válvula"/>
    <s v="XV-1231206"/>
    <s v="Vendas"/>
    <x v="23"/>
    <s v="Controle e Monitoramento"/>
    <s v="Realizado substituição de ímãs dos posicionadores das XVs, revisão geral e reaperto de bornes. "/>
    <d v="2020-07-24T07:30:00"/>
    <d v="2020-07-24T17:00:00"/>
    <d v="2020-05-25T12:00:00"/>
    <n v="9.5000000000582077"/>
    <n v="1435.5"/>
    <s v="NÃO"/>
    <x v="0"/>
    <s v="NÃO"/>
    <s v="3-Falha na Instrumentação"/>
    <s v="3.3- Sinal/Indicação/Alarme falso"/>
    <x v="2"/>
    <x v="0"/>
    <s v="9-Sob Demanda"/>
    <s v="10-Revisão geral"/>
    <n v="1445.0000000000582"/>
  </r>
  <r>
    <n v="2020"/>
    <s v="Julho"/>
    <s v="OE 2023165097 C-123101E: Norm. Funcion. Booster(Etapa sem PT) PF: Fernando_x000a_Hoje aproveitamos para realizar pré avaliação em campo sobre a questão a falha do booster do venda E informada ontem pela equipe de OP. TM Martins realizou avaliação em campo junto com operador e constatou que booster está com velocidade lenta indicando falha possivelmente é devida uma passagem de ar pela válvula SV-01, podendo ser algum resíduo sujeira interna ou algum possível dano no diafragma. Após o fechamento e abertura do reguladora de dentro do skid do booster o mesmo estabilizou parado. Em avaliação conjunta junto a equipe de engenharia verificamos a impossibilidade de remoção da SV-01 com a máquina operando, pois o bloqueio de ar a montante dela onde deve ser aplicado o libra se divide em três ramos: Um para booster, outro para o XV-411 e mais uma manter suprimento de ar constante para máquina. Com isso, acordamos a junto COTUR para realizarmos essa atividade corretiva somente por oportunidade ou por rodízio. Conforme avaliação da equipe de engenharia e do suporte técnico da GE mesmo com essa falha não há nenhum tipo de ameaça para máquina. Equipamento segue operando sem anormalidades. _x000a_Status: Reprogramar – disponível._x000a_"/>
    <s v="NÃO"/>
    <s v="Corretiva planejada"/>
    <s v="Booster"/>
    <s v="SV-01"/>
    <s v="Vendas"/>
    <x v="14"/>
    <s v="Controle e Monitoramento"/>
    <s v="Avaliação e levantamento de hipóteses"/>
    <d v="2020-07-31T12:00:00"/>
    <d v="2020-07-31T17:00:00"/>
    <d v="2020-07-23T17:00:00"/>
    <n v="5.0000000000582077"/>
    <n v="186.99999999994179"/>
    <s v="NÃO"/>
    <x v="0"/>
    <s v="NÃO"/>
    <s v="3-Falha na Instrumentação"/>
    <s v="3.6-Falhas de causa/modo comum"/>
    <x v="1"/>
    <x v="20"/>
    <s v="4-Monitoramento Periódico da Condição"/>
    <s v="2-Reparo"/>
    <n v="192"/>
  </r>
  <r>
    <n v="2020"/>
    <s v="Julho"/>
    <s v="OM 2022880067 C-123101C_Verificar/corrigir queima barreiras PF: Fernando_x000a_Hoje conforme programado foi realiza atuação conjunta das equipes de instrumentação e elétrica na análise de falha da queimas das barreiras intrínsecas conforme Instrução técnica elaborada pelo Eng. Fernando em atendimento ao RTA 2020-001474-A. Foi iniciada as inspeções/medições no sistema de aterramento nos Shields das barreiras internos do painel juntamente com abertura das JB´s, para inspeção e verificação do aterramento após abertura das conexões de terra externo. Atividades prosseguem amanhã. _x000a_[26/07] Dado prosseguimento na análise de falha em campo. Conforme roteiro da instrução da engenharia foram desligados todos das JB´s de campo JB204; JB-205; JB-210. Com o shield dos instrumentos ligados foram realizados as medições IE; IS; PE. Verificado que os valores de PE e IE: 0,2 Ohm; IE e IS:  Infinito; PE e IS: Infinito. Após o termino das medições todos os cabos foram recompostos. Foi elaborado relatório de campo anexado OM para avaliação da equipe de engenharia._x000a_Status: Concluído - disponível_x000a_"/>
    <s v="NÃO"/>
    <s v="Corretiva planejada"/>
    <s v="Barreiras Intrínsecas"/>
    <s v="Barreiras"/>
    <s v="Vendas"/>
    <x v="23"/>
    <s v="Controle e Monitoramento"/>
    <s v="Verificação de Aterramento e Substituição Preventiva de Barreiras"/>
    <d v="2020-07-26T08:00:00"/>
    <d v="2020-07-26T17:00:00"/>
    <d v="2020-07-26T08:00:00"/>
    <n v="9"/>
    <n v="0"/>
    <s v="NÃO"/>
    <x v="0"/>
    <s v="NÃO"/>
    <s v="Manutenção preventiva"/>
    <s v="Manutenção preventiva"/>
    <x v="0"/>
    <x v="24"/>
    <m/>
    <m/>
    <n v="9"/>
  </r>
  <r>
    <n v="2020"/>
    <s v="Julho"/>
    <s v="OM 2023081470 CF-M-M-C123101B - Substituir do Inversor PF: Fernando_x000a_Recebido representantes da Ladder para conferencias de medidas em campo e concluir o detalhamento de instalação do novo Inversor, com acompanhamento do Eng Fernando e Eng Bruno Lacerda. _x000a_Fernando está verificando a melhor estratégia para instalação, talvez duas equipes da CCT, em analise e definição junto a Gerencia._x000a_Status: Em andamento – indisponível_x000a_"/>
    <s v="NÃO"/>
    <s v="Corretiva"/>
    <s v="Inversor de Frequência"/>
    <s v="CF-M-M-C-123101B"/>
    <s v="Vendas"/>
    <x v="81"/>
    <s v="Painel Elétrico"/>
    <s v="Substituição do Inversor por equipamento novo."/>
    <d v="2020-07-01T00:00:00"/>
    <d v="2020-07-31T23:59:00"/>
    <m/>
    <n v="743.98333333327901"/>
    <n v="1056312"/>
    <s v="SIM"/>
    <x v="0"/>
    <s v="NÃO"/>
    <s v="4-Falha Elétrica"/>
    <s v="4.3-Sem energia/tensão"/>
    <x v="1"/>
    <x v="23"/>
    <m/>
    <s v="1-Substituição"/>
    <n v="1057055.9833333334"/>
  </r>
  <r>
    <n v="2020"/>
    <s v="Julho"/>
    <s v="OM 2023105824 PN-C-123101D  Alterar Set Alarme PIT + Supressão dos trips por falha XV´s  (PRD COTUR) PF: Fernando_x000a_Iniciada a alteração da lógica de trip por falha de posição das  XVs de sucção e descarga, e inserir trip por pressão alta na descarga - PIT-1231225 – com set de 100kgf/cm2. _x000a_Previsão de concluir amanhã, 30/07, e iniciar o Venda C. Atividade executada pelo TMI Caleiras e apoio da GE._x000a_[30/07] Em andamento o desenvolvimento da alteração da lógica, ainda não concluída segue amanhã. A lógica em campo segue original mantendo a máquina disponível._x000a_Atividade executada pelo TMI Caleiras e apoio da GE._x000a_Status: Em andamento – disponível_x000a_"/>
    <s v="NÃO"/>
    <s v="Preventiva"/>
    <s v="PIT-1231228"/>
    <s v="Transmissor de Pressão"/>
    <s v="Vendas"/>
    <x v="14"/>
    <s v="Controle e Monitoramento"/>
    <s v="Alteração de Lógica e ajuste de SETs, conforme SGM"/>
    <d v="2020-07-30T08:00:00"/>
    <d v="2020-07-30T17:00:00"/>
    <d v="2020-07-30T08:00:00"/>
    <n v="9"/>
    <n v="0"/>
    <s v="NÃO"/>
    <x v="0"/>
    <s v="NÃO"/>
    <s v="6-Miscelâneas"/>
    <s v="Manutenção preventiva"/>
    <x v="0"/>
    <x v="24"/>
    <m/>
    <s v="7-Serviço"/>
    <n v="9"/>
  </r>
  <r>
    <n v="2020"/>
    <s v="Julho"/>
    <s v="OI- 2023151707  -  C-123101E: Falha no Controle anti-surge – PF: Fernando_x000a_Ontem (30/07) as 19:15 fomos acionados pelo Cotur para avaliar a abertura do anti-surge do compressor de venda “E”. Verificado em campo que a falha é oriunda do CCC que a válvula em campo estava operando conforme o comando que recebia do painel. Definido pela gerencia em manter a máquina em operação com a válvula aberta para definição pela manhã._x000a_Hoje pela manhã foi definido pela parada da máquina para intervenção em campo, ficamos operando com 2 vendas com 12MM Nm3. Liberada a intervenção foram checadas a ligações internas, verificado contatos e alimentação, ao reiniciar o equipamento toda comunicação do sistema normalizou, inclusive a falha de comunicação com o controle. Segue em analise amanhã toda interface com o campo. _x000a_Obs: A CCC recomenda a substituição do controlador, esta possibilidade está em analise com a Engenharia._x000a_Status: Em andamento - Disponível._x000a_"/>
    <s v="NÃO"/>
    <s v="Corretiva planejada"/>
    <s v="Controlador CCC"/>
    <s v="FICs 209 e 210"/>
    <s v="Vendas"/>
    <x v="14"/>
    <s v="Controle e Monitoramento"/>
    <s v="Reset do controlador e verificação de instrumentos em campo"/>
    <d v="2020-07-31T08:00:00"/>
    <d v="2020-07-31T19:00:00"/>
    <d v="2020-07-31T08:00:00"/>
    <n v="10.999999999883585"/>
    <n v="0"/>
    <s v="NÃO"/>
    <x v="0"/>
    <s v="NÃO"/>
    <s v="3-Falha na Instrumentação"/>
    <s v="3.3- Sinal/Indicação/Alarme falso"/>
    <x v="1"/>
    <x v="23"/>
    <s v="4-Monitoramento Periódico da Condição"/>
    <m/>
    <n v="10.999999999883585"/>
  </r>
  <r>
    <n v="2020"/>
    <s v="Julho"/>
    <s v="OE 2022737201 C-123101D CORRIGIR DESBALENCAMENTO EIXO DO VORECON – PF: Fernando (PST COTUR):_x000a_Conforme acordo com a equipe do ISUP, foi realizada a montagem do pau de carga, bancada de acesso e fechamento dos vãos do Vorecon._x000a_03/07 - Iniciada atividade de desmontagem do mancal para envio para reparo externo. Atividade teve bom andamento. Já foram removidos todos os instrumentos e todas as tampas superiores. Continua amanhã._x000a_05/07 - Motorista João saiu hoje com o mancal e eixo do Vorecon. Será entregue amanhã em Piracicaba para reparo_x000a_06/07 - Mancal recebido antes das 11h em Piracicaba. Já iniciados os serviços de usinagem, com previsão de finalização em 3 dias._x000a_OI 2023098976 C-123101D Realizar LP Tampas Mancal – PF: Fernando_x000a_Conforme combinado, hoje, tivemos atividade extraprogramada autorizada pelo GAT para realização da atividade de LP nas tampas do mancal do venda D pela equipe de inspeção. Foi realizado a inspeção através aplicado líquido penetrante pelo TI Flávio GIL nas duas tampas do mancal, no entanto, não foram encontradas nenhuma trinca em ambas as tampas. A princípio, com essa avaliação a suspeita do CENPES pode ser descartada, pois acreditava-se de alguma trinca pudesse contribuindo com elevação de vibração da máquina. Máquina segue indisponível aguardando o mancal que está em reparo externo._x000a_- Mancal retornou 10/07 e finalizou a instalação em 14/07._x000a_"/>
    <s v="sim"/>
    <s v="Corretiva"/>
    <s v="Vorecon"/>
    <s v="VV-C-123101D"/>
    <s v="Vendas"/>
    <x v="5"/>
    <s v="Transmissão de força"/>
    <s v="Remoção do Eixo para usinagem e serviço externo e remontagem."/>
    <d v="2020-07-03T08:00:00"/>
    <d v="2020-07-14T11:00:00"/>
    <d v="2020-07-03T08:00:00"/>
    <n v="267"/>
    <n v="0"/>
    <s v="SIM"/>
    <x v="0"/>
    <s v="NÃO"/>
    <s v="1-Falha Mecânica"/>
    <s v="1.2-Vibração"/>
    <x v="1"/>
    <x v="23"/>
    <m/>
    <s v="2-Reparo"/>
    <n v="267"/>
  </r>
  <r>
    <n v="2020"/>
    <s v="Julho"/>
    <s v="07/07/2020_x000a_OI 2023096421 - C-123102B Shutdown atuação PALL-1231521B – PF: Boito (PST COTUR)_x000a_Por volta de 15h30, houve trip do C-123102B por atuação indevida de pressão muito baixa de óleo do primeiro estágio. Equipe de Suporte Técnico apoiou indicando que algo de errado deveria ter na lógica pois conforme documentação, este instrumento deveria somente alarmar. No entanto, o que está implementado, permite o trip por atuação abaixo de 4mA por 30 segundos ou mais, que foi o caso desta ocorrência de hoje. Deverá ser verificado pelo Suporte o que pode ter ocorrido, um erro na documentação ou um erro na implementação da lógica. Analisando os trends do PI e Historian foi identificado que este instrumento já vinha em burnout espúrio há algum tempo, hoje se intensificou e levou ao trip, que ocorreu não por falha (burnout) mas por esta atuação acima de 30 segundos citada. Em campo, TM Hélvio conferiu o instrumento, reapertou CJ e o painel, sem encontrar nenhum problema evidente. No entanto, o instrumento estabilizou de imediato após a atuação. Supomos que deve haver alguma falha interna ao instrumento. Assim, amanhã iremos conferir disponibilidade em estoque de sobressalente para substituição. Atividade segue, porém compressor já está disponível._x000a_08/07 - Hoje, conforme combinado, tivemos atuação da instrumentação na substituição do PIT-521B que apresentou falha ontem ocasionando em SD no compressor de propano C-123102B. Foi efetuada a requisição reserva Nº 95898680-1 de uma UND do NM:11.182.137 Transm. pressão man. 1a20kgf/cm2 pelo GPI. O instrumento novo de fabricação da Yokogawa foi calibrado em laboratório no período da manhã com sucesso. Na parte da tarde, o instrumento foi instalado em campo, foi necessário pequeno ajuste na montagem devido a diferença nas tomadas do instrumento antigo. Superada essa etapa, foi verificado prensa cabo; reaperto, ok; Conexões elétricas, ok; passado graxa siliconada juntamente com a identificação do TAG do instrumento em campo. Após a montagem foi realizado teste funcional partindo o sistema hidráulico, a indicação do instrumento ficou bem estável, em torno de 300KPa. Equipamento liberado em campo por volta das 15h00. Obs.: O instrumento antigo foi montado em giga de teste em oficina e apresentou logo no primeiro teste falha denominada “CH SFAIL”, indicando falha na célula de medição conforme manual do fabricante o indicativo é para troca mesmo. Em paralelo segue a equipe de engenharia avaliando a questão do intertravamento na lógica para este instrumento."/>
    <s v="sim"/>
    <s v="Corretiva"/>
    <s v="PIT-1231521B"/>
    <s v="Célula do Instrumento"/>
    <s v="Propano"/>
    <x v="30"/>
    <s v="Sistema de lubrificação"/>
    <s v="Substituição do instrumento"/>
    <d v="2020-07-07T15:00:00"/>
    <d v="2020-07-08T14:00:00"/>
    <d v="2020-05-25T14:00:00"/>
    <n v="23.000000000058208"/>
    <n v="1032.9999999999418"/>
    <s v="SIM"/>
    <x v="1"/>
    <s v="NÃO"/>
    <s v="3-Falha na Instrumentação"/>
    <s v="3.3- Sinal/Indicação/Alarme falso"/>
    <x v="8"/>
    <x v="19"/>
    <s v="6-Interferência na Produção"/>
    <s v="1-Substituição"/>
    <n v="1056"/>
  </r>
  <r>
    <n v="2020"/>
    <s v="Julho"/>
    <s v="14/07/2020_x000a_OI 2023120719 – C-123102B – Trinca no spool – Remoção dos instrumentos – PF: Boito – Apoio ao ISUP (PST COTUR)_x000a_Durante a partida do compressor na tarde de 13/07, apresentou vazamento por uma solda na tomada de dreno da tubulação a montante no filtro duplex do segundo estágio para o header do compressor. Com isso foi autorizada a emissão da PT sem ordem para a realização do force físico na SDV-1231505B, remoção dos TE-1231512B e 513B e remoção das tomadas do PDI-1231529B. Enquanto foi removido os instrumento foi delineada a OM para a remoção do spool. Removido spool para o pipe-shop, realizada LP pela inspeção que realizou algumas recomendações com a instalação de meia cana e a solda da luva por cima. A equipe do ISUP sinalizou que deve ser finalizado e instalado o spool em campo por volta das 21h. Com o tardar do horário foi acordado com a gerência que iremos atuar amanhã pela manhã na reinstalação dos instrumentos TE-1231512B, 513B, PDI-1231529B e remoção do force físico da SDV-1231505B. Em caso de emergência atuaremos de imediato._x000a_15/07 - No primeiro horário foi dada a prioridade solicitada pela Gerência para a disponibilidade do compressor C-123102B, sendo realizada a reinstalação dos instrumentos TE-1231512B, 513B, conectada as tomadas do PDI-1231529B e remoção do force físico da SDV-1231505B e liberado o compressor as 10h."/>
    <s v="sim"/>
    <s v="Corretiva"/>
    <s v="Dreno"/>
    <s v="Solda"/>
    <s v="Propano"/>
    <x v="30"/>
    <s v="Sistema de lubrificação"/>
    <s v="Reparo por solda"/>
    <d v="2020-07-13T16:34:00"/>
    <d v="2020-07-15T22:00:00"/>
    <d v="2020-07-08T14:00:00"/>
    <n v="53.43333333323244"/>
    <n v="122.56666666665114"/>
    <s v="SIM"/>
    <x v="0"/>
    <s v="NÃO"/>
    <s v="2-Falha de Material"/>
    <s v="2.6-Fadiga"/>
    <x v="9"/>
    <x v="21"/>
    <s v="9-Sob Demanda"/>
    <s v="2-Reparo"/>
    <n v="175.99999999988358"/>
  </r>
  <r>
    <n v="2020"/>
    <s v="Julho"/>
    <s v="15/07/2020_x000a_OM 2023106276 – C-123102C - TIT-1231505C: Norm. Indicação – PF: Boito (PRD UOTOP):_x000a_Conforme programado foi realizada a montagem do guarda corpo para atuação pela equipe de instrumentação em 16/07._x000a_16/07 - Foi feito investigação no TE e no TIT fazendo a simulação da rampa da temperatura, medição de resistência, conferida corrente na entrada do cartão e indicação na ECOs em conjunto, reaperto das conexões no instrumento e sensor não sendo encontrado anormalidade aparente. A equipe sugere que seja realizada a analise da malha completa com a máquina desligada.  Com isso segue com force ativo, até que seja programada uma nova intervenção."/>
    <s v="NÃO"/>
    <s v="Corretiva planejada"/>
    <s v="TIT-1231505C"/>
    <s v="Sensor de temperatura"/>
    <s v="Propano"/>
    <x v="9"/>
    <s v="Controle e monitoração"/>
    <s v="Verificação do TE."/>
    <d v="2020-07-15T15:00:00"/>
    <d v="2020-07-16T15:00:00"/>
    <d v="2020-06-05T09:00:00"/>
    <n v="24"/>
    <n v="966"/>
    <s v="NÃO"/>
    <x v="0"/>
    <s v="NÃO"/>
    <s v="3-Falha na Instrumentação"/>
    <s v="3.3- Sinal/Indicação/Alarme falso"/>
    <x v="8"/>
    <x v="19"/>
    <s v="4-Monitoramento Periódico da Condição"/>
    <s v="6-Verificação"/>
    <n v="990"/>
  </r>
  <r>
    <n v="2020"/>
    <s v="Julho"/>
    <s v="18/07/2020_x000a_OM 2022742069 - VE-P-123114A-A - AJUSTAR PÁS E CONJUNTO DO VENTILADOR – PF: Boito_x000a_Realizada verificação das pás do P-14A-A pela Mecânica por orientação da Preditiva. Equipe identificou que uma das 5 pás estava com suporte montado invertido, o que fazia que esta pá “apontasse para baixo”, ao contrário das demais pás que “apontam para cima”.  Foi corrigida a fixação do suporte e agora todas as 5 pás estão alinhadas. Ventilador testado e disponível_x000a_Status: Concluído - Disponível"/>
    <s v="NÃO"/>
    <s v="Corretiva planejada"/>
    <s v="VE-P-123114A-A"/>
    <s v="Pás do ventilador"/>
    <s v="Propano"/>
    <x v="6"/>
    <s v="Sistema de lubrificação"/>
    <s v="Correção da posição da pá"/>
    <d v="2020-07-17T09:30:00"/>
    <d v="2020-07-17T15:30:00"/>
    <d v="2020-06-20T19:00:00"/>
    <n v="6"/>
    <n v="638.50000000011642"/>
    <s v="SIM"/>
    <x v="0"/>
    <s v="NÃO"/>
    <s v="1-Falha Mecânica"/>
    <s v="1.2-Vibração"/>
    <x v="2"/>
    <x v="0"/>
    <s v="4-Monitoramento Periódico da Condição"/>
    <s v="4-Ajuste"/>
    <n v="644.50000000011642"/>
  </r>
  <r>
    <n v="2020"/>
    <s v="Julho"/>
    <s v="22/07/2020_x000a_OI 2023154813 - PN-513201B/COMP.5.1- CORRIGIR FALHA NO COMPARTIMENTO DO M-C-123102B (SD do C-123102B)  - PF: Boito_x000a_Hoje por volta de 10h30 houve queda do C-123102B e segundo a OP, houve comando de desligamento do DJ do motor principal. C-123102A foi colocado para operar com sucesso. Envolvida equipe de Automação e Eng. Bruno da CCT para avaliar a falha. Após análise na sequência de eventos do desligamento do compressor, foi identificado que o mesmo apresentou um desligamento do relé de proteção (Relay Powered Up). O desligamento do compressor ocorreu no momento de intervenção do ISUP na retirada de relé de proteção do TF-110001B, que compartilha o mesmo cubículo de comando deste compressor. Durante a inspeção dos bornes foi identificado um cabo do Disjuntor de comando DJ1 que estava frouxo e esse disjuntor é responsável pela alimentação do relé de proteção. Reapertado cabo e disponibilizado novamente o compressor._x000a_Status: Concluído – Disponível"/>
    <s v="sim"/>
    <s v="Corretiva"/>
    <s v="PN-513201B"/>
    <s v="Bornes do DJ1"/>
    <s v="Propano"/>
    <x v="30"/>
    <s v="Painel elétrico"/>
    <s v="Reaperto dos bornes"/>
    <d v="2020-07-22T09:53:00"/>
    <d v="2020-07-22T16:00:00"/>
    <d v="2020-07-15T22:00:00"/>
    <n v="6.1166666665230878"/>
    <n v="155.88333333347691"/>
    <s v="SIM"/>
    <x v="0"/>
    <s v="NÃO"/>
    <s v="1-Falha Mecânica"/>
    <s v="1.5-Afrouxamento"/>
    <x v="2"/>
    <x v="0"/>
    <s v="6-Interferência na Produção"/>
    <s v="4-Ajuste"/>
    <n v="162"/>
  </r>
  <r>
    <n v="2020"/>
    <s v="Julho"/>
    <s v="OM  2022797402 PN-AQ-C-123701B-01 - DEM.2Q - CORRIGIR PONTO QUENTE_x000a__x000a_OM 2021386761 C-123701B- Avaliação de condição aquecedor de água – PF: Suzuki_x000a_Tivemos o parecer da equipe da preditiva sobre a condição do aquecedor de agua do compressor de reciclo B. Foi feito termografia no mês de abril/2020, onde se encontrou ponto quente. Foi aberto nota e não foi executado o serviço por motivo da máquina estar em funcionamento. Em junho foi feito novamente termografia pelo plano de preditiva do K-13, onde se observou novamente o ponto quente, e uma pequena piora da situação. Parecer: Após análise dos relatórios, embora tenha havido uma piora da situação, é possível continuar operando o equipamento com segurança, tomando as seguintes precauções: Realizar nova termografia diária no local, com emissão de relatório, para podermos analisar a evolução do defeito, e com isto podermos e tempestivamente tomar uma decisão no futuro. Esta avaliação foi feita pelo TM Carneiro e Eng. Daniel Fagundes._x000a_"/>
    <s v="sim"/>
    <s v="Corretiva planejada"/>
    <s v="PN-513212"/>
    <s v="CHAVE CONTATORA"/>
    <s v="Reciclo"/>
    <x v="7"/>
    <s v="Painel elétrico"/>
    <s v="Eliminado ponto quente"/>
    <d v="2020-07-01T11:00:00"/>
    <d v="2020-07-02T00:00:00"/>
    <d v="2019-11-14T18:52:00"/>
    <n v="12.999999999941792"/>
    <n v="5512.1333333333605"/>
    <s v="SIM"/>
    <x v="0"/>
    <s v="NÃO"/>
    <s v="4-Falha Elétrica"/>
    <s v="1.5-Afrouxamento"/>
    <x v="2"/>
    <x v="1"/>
    <s v="4-Monitoramento Periódico da Condição"/>
    <s v="6-Verificação"/>
    <n v="5525.1333333333023"/>
  </r>
  <r>
    <n v="2020"/>
    <s v="Julho"/>
    <s v="14/07/2020_x000a_OI 2023119176 – C-513401F – Desarmando por alta temperatura – PF: Boito(PST COTUR)_x000a_Conforme informado no redia e autorizado pela gerência a emissão da PT imediata. Foi avaliado pela equipe e identificado que o sensor de temperatura estava danificada que foi substituído por sobressalente, testado  e colocado o compressor em operação com sucesso._x000a_15/07 - Logo pela manhã fomos informados pelo Cotur de que o compressor F havia voltado a parar, não comprimindo e que pressurizava e despressurizava. Solicitado a remoção do libra do compressor aplicado pelo turno da noite para realizarmos a partida do compressor para avaliarmos a falha apresentada. Realizada a partida do compressor as 10:50h em conjunto com os TM’s Luciano e Menezes e segue operando sem apresentar anormalidades._x000a_16/07 - Novamente foi relatado pelo Cotur que o compressor F no turno da noite ficava entrando em carga e alívio constantemente. Foi deslocado o TM Menezes para avaliar esta condição do compressor, identificando os seguintes set’s de operação: 8,6kgf para entrar em carga e 8,8kgf para entrar em alívio. Este range é muito pequeno para a operação do compressor, com isso foi ajustado o set para 8,5kgf para carga e 8,9kgf para alívio estabilizando a operação do compressor. Como referência, foi observado o compressor E e está operando com o range de 7,9kgf para carga e 8,9kgf para alívio."/>
    <s v="sim"/>
    <s v="Corretiva"/>
    <s v="Sensor de temperatura"/>
    <s v="Sensor de temperatura"/>
    <s v="Ar comprimido"/>
    <x v="36"/>
    <s v="Ar comprimido"/>
    <s v="Substituição do sensor de temperatura"/>
    <d v="2020-07-14T01:42:00"/>
    <d v="2020-07-14T18:00:00"/>
    <d v="2020-05-01T18:00:00"/>
    <n v="16.300000000046566"/>
    <n v="1759.6999999999534"/>
    <s v="SIM"/>
    <x v="1"/>
    <s v="NÃO"/>
    <s v="3-Falha na Instrumentação"/>
    <s v="3.3- Sinal/Indicação/Alarme falso"/>
    <x v="8"/>
    <x v="19"/>
    <s v="6-Interferência na Produção"/>
    <s v="1-Substituição"/>
    <n v="1776"/>
  </r>
  <r>
    <n v="2020"/>
    <s v="Julho"/>
    <s v="31/07/2020_x000a_OI 2023190126  -  C-UC-513401E – Desarmando – PF: Boito_x000a_Hoje pela manha fomos acionados para verificar o Compressor de Ar “E” que desarmou pela manha. Gerada a OI para atendimento.  _x000a_Em campo identificado que estava  ligado onde o operador tinha rearmado o disjuntor de proteção do ventilador e colocado em operação. _x000a_Foi verificado toda parte elétrica, corrente do motor e conexões, e inspeção termográfica,  nada de anormal encontrado. De maneira preventiva foi reapertado todo circuito e liberado o equipamento._x000a_Daniel, favor avaliar as informações com o Técnico._x000a_Status: Concluído"/>
    <s v="sim"/>
    <s v="Corretiva"/>
    <s v="Disjuntor"/>
    <s v="Disjuntor"/>
    <s v="Ar comprimido"/>
    <x v="40"/>
    <s v="Ar comprimido"/>
    <s v="Reaperto de todo circuito"/>
    <d v="2020-07-31T03:11:00"/>
    <d v="2020-07-31T11:00:00"/>
    <d v="2020-03-16T09:00:00"/>
    <n v="7.8166666666511446"/>
    <n v="3282.1833333334071"/>
    <s v="SIM"/>
    <x v="1"/>
    <s v="NÃO"/>
    <s v="1-Falha Mecânica"/>
    <s v="1.5-Afrouxamento"/>
    <x v="2"/>
    <x v="0"/>
    <s v="6-Interferência na Produção"/>
    <s v="4-Ajuste"/>
    <n v="3290.0000000000582"/>
  </r>
  <r>
    <n v="2020"/>
    <s v="Julho"/>
    <s v="09/07/2020_x000a_OM 2022712720 - VE-P-123112C-A Substituir do rolamento do mancal – PF: Boito_x000a_Conforme programado, foi iniciada atividade corretiva do ventilador 12C-A cooler de gás do compressor de venda C. Foi removida de campo a polia, mancal e pás para realização de manutenção em oficina._x000a_12/07 - Dado andamento na corretiva em oficina. Foi realizada a remoção do rolamento danificado do eixo do mancal e reinstalado rolamentos novos. Foi necessário retirada de uma unidade do NM 10.716.695 01 UND Rolam.rolos cil.carga rad. 80x 140x 26mm através da reserva 93729466-2 já previsto na ordem. Atividade prossegue amanhã com a recomposição do eixo no mancal e retorno para montagem em campo._x000a_13/07 - Conforme programado foi realizada a instalação do mancal em campo, posicionado cubo, hélices e ajustado ângulo das pás._x000a_14/07 - Instalada polia movida, alinhado conjunto, tensionada correia, testado conjunto e liberado para operação."/>
    <s v="NÃO"/>
    <s v="Intervenção por condição"/>
    <s v="VE-P-123112C-A"/>
    <s v="Rolamento"/>
    <s v="Ventiladores"/>
    <x v="23"/>
    <s v="Ventilador"/>
    <s v="Substituição do rolamento"/>
    <d v="2020-07-09T08:30:00"/>
    <d v="2020-07-14T16:55:00"/>
    <d v="2020-05-25T12:00:00"/>
    <n v="128.41666666668607"/>
    <n v="1076.4999999999418"/>
    <s v="NÃO"/>
    <x v="0"/>
    <s v="NÃO"/>
    <s v="1-Falha Mecânica"/>
    <s v="1.3-Folga/Alinhamento"/>
    <x v="2"/>
    <x v="1"/>
    <s v="3-Inspeção"/>
    <s v="1-Substituição"/>
    <n v="1204.9166666666279"/>
  </r>
  <r>
    <n v="2020"/>
    <s v="Julho"/>
    <s v="22/07/2020_x000a_OM 2023029131 - VE-P-123112B-D Substituir Correia – PF: Boito_x000a_Realizada substituição da correia do P-12B-D conforme programado. Ventilador testado, operacional._x000a_Status: Concluído - Disponível"/>
    <s v="NÃO"/>
    <s v="Intervenção por condição"/>
    <s v="VE-P-123112B-D"/>
    <s v="Correia"/>
    <s v="Ventiladores"/>
    <x v="26"/>
    <s v="Ventilador"/>
    <s v="Substituição da correia"/>
    <d v="2020-07-22T08:15:00"/>
    <d v="2020-07-22T16:55:00"/>
    <d v="2020-06-26T10:00:59"/>
    <n v="8.6666666666278616"/>
    <n v="622.23361111117993"/>
    <s v="NÃO"/>
    <x v="0"/>
    <s v="NÃO"/>
    <s v="2-Falha de Material"/>
    <s v="2.4-Desgaste"/>
    <x v="2"/>
    <x v="1"/>
    <s v="4-Monitoramento Periódico da Condição"/>
    <s v="1-Substituição"/>
    <n v="630.90027777780779"/>
  </r>
  <r>
    <n v="2020"/>
    <s v="Julho"/>
    <s v="25/07/2020_x000a_OM 2023030071 E-P-123112E-D Tensionar correia e Ajustar PF: Boito_x000a_Conforme programado foi realiza verificação geral no ventilador pela equipe de mecânica. Foi verificada uma folga de aproximadamente 1,9 mm no rolamento do mancal, verificado alinhamento da polia, sem anormalidade; realizado tensionamento da correia; inspecionado parafusos, pás, sem anormalidades; conferido reaperto, tudo ok. A única ressalva da equipe foi quanto a falta de lubrificação no equipamento, será solicitado na segunda-feira apoio da lubrificação para realizar essa tarefa. Equipamento foi testado e liberado para operação sem restrições._x000a_Status: Concluído - operando"/>
    <s v="NÃO"/>
    <s v="Intervenção por condição"/>
    <s v="VE-P-123112E-D"/>
    <s v="Correia"/>
    <s v="Ventiladores"/>
    <x v="14"/>
    <s v="Ventilador"/>
    <s v="Tensionamento da correia"/>
    <d v="2020-07-25T08:00:00"/>
    <d v="2020-07-25T16:00:00"/>
    <d v="2020-07-25T08:00:00"/>
    <n v="7.9999999998835847"/>
    <n v="0"/>
    <s v="NÃO"/>
    <x v="0"/>
    <s v="NÃO"/>
    <s v="1-Falha Mecânica"/>
    <s v="1.5-Afrouxamento"/>
    <x v="2"/>
    <x v="1"/>
    <s v="4-Monitoramento Periódico da Condição"/>
    <s v="4-Ajuste"/>
    <n v="7.9999999998835847"/>
  </r>
  <r>
    <n v="2020"/>
    <s v="Julho"/>
    <s v="30/07/2020_x000a_OM 2023113449 M-B-123701A Substituir rolamento- PF: Boito_x000a_Retirado o motor e substituído os rolamentos, amanhã será instalado em campo e alinhado para a disponibilização do final de semana _x000a_Status: Em andamento – indisponível_x000a_31/07/2020_x000a_OM 2023113449 M-B-123701A Substituir rolamento – PF: Boito_x000a_Realizada análise e aparentemente os rolamentos retirados estavam em excelente estado. Concluida a substituição, echamento das tampas do motor e instalado na base no  campo. _x000a_Amanhã será realizado o alinhamento._x000a_Status: Em andamento – indisponível"/>
    <s v="NÃO"/>
    <s v="Intervenção por condição"/>
    <s v="M-B-123701A"/>
    <s v="Rolamento"/>
    <s v="Bombas"/>
    <x v="50"/>
    <s v="Bombas"/>
    <s v="Substituição do rolamento"/>
    <d v="2020-07-30T08:00:00"/>
    <d v="2020-07-31T18:00:00"/>
    <d v="2018-07-23T16:30:00"/>
    <n v="33.999999999941792"/>
    <n v="17703.500000000058"/>
    <s v="SIM"/>
    <x v="0"/>
    <s v="NÃO"/>
    <s v="1-Falha Mecânica"/>
    <s v="1.2-Vibração"/>
    <x v="2"/>
    <x v="1"/>
    <s v="4-Monitoramento Periódico da Condição"/>
    <s v="1-Substituição"/>
    <n v="17737.5"/>
  </r>
  <r>
    <n v="2020"/>
    <s v="Julho"/>
    <s v="OI 2023086102 - B-3123101A Vazamento de óleo – PF: Suzuki_x000a_B-3123101A Corrigir Vazamento de óleo_x000a_04.07.20 - Danilo (U4UE)_x000a_Ordem imediata aberta para correção no stroke da bomba, que não está_x000a_pegando carga, levando à baixa eficiência da mesma. Identificado_x000a_merejamento de óleo hidráulico através do stroke."/>
    <s v="sim"/>
    <s v="Corretiva"/>
    <s v="stroke"/>
    <s v="bucha de bronze"/>
    <s v="Bombas"/>
    <x v="85"/>
    <s v="Transmissão de força"/>
    <s v="Troca das peças defeituosas."/>
    <d v="2020-07-05T00:00:00"/>
    <d v="2020-07-07T00:00:00"/>
    <d v="2020-06-15T16:00:00"/>
    <n v="48"/>
    <n v="464.00000000005821"/>
    <s v="NÃO"/>
    <x v="0"/>
    <s v="NÃO"/>
    <s v="1-Falha Mecânica"/>
    <s v="1.6-Emperramento"/>
    <x v="2"/>
    <x v="3"/>
    <s v="9-Sob Demanda"/>
    <s v="2-Reparo"/>
    <n v="512.0000000000582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
  <r>
    <x v="0"/>
    <x v="0"/>
    <n v="29"/>
    <x v="0"/>
  </r>
  <r>
    <x v="1"/>
    <x v="0"/>
    <n v="20"/>
    <x v="0"/>
  </r>
  <r>
    <x v="2"/>
    <x v="0"/>
    <n v="16"/>
    <x v="0"/>
  </r>
  <r>
    <x v="3"/>
    <x v="0"/>
    <n v="26"/>
    <x v="0"/>
  </r>
  <r>
    <x v="0"/>
    <x v="0"/>
    <n v="16"/>
    <x v="1"/>
  </r>
  <r>
    <x v="1"/>
    <x v="0"/>
    <n v="18"/>
    <x v="1"/>
  </r>
  <r>
    <x v="2"/>
    <x v="0"/>
    <n v="15"/>
    <x v="1"/>
  </r>
  <r>
    <x v="3"/>
    <x v="0"/>
    <n v="8"/>
    <x v="1"/>
  </r>
  <r>
    <x v="0"/>
    <x v="0"/>
    <n v="14"/>
    <x v="2"/>
  </r>
  <r>
    <x v="1"/>
    <x v="0"/>
    <n v="4"/>
    <x v="2"/>
  </r>
  <r>
    <x v="2"/>
    <x v="0"/>
    <n v="6"/>
    <x v="2"/>
  </r>
  <r>
    <x v="3"/>
    <x v="0"/>
    <n v="5"/>
    <x v="2"/>
  </r>
  <r>
    <x v="0"/>
    <x v="1"/>
    <n v="21"/>
    <x v="0"/>
  </r>
  <r>
    <x v="1"/>
    <x v="1"/>
    <n v="7"/>
    <x v="0"/>
  </r>
  <r>
    <x v="2"/>
    <x v="1"/>
    <n v="1"/>
    <x v="0"/>
  </r>
  <r>
    <x v="3"/>
    <x v="1"/>
    <n v="3"/>
    <x v="0"/>
  </r>
  <r>
    <x v="0"/>
    <x v="1"/>
    <n v="10"/>
    <x v="1"/>
  </r>
  <r>
    <x v="1"/>
    <x v="1"/>
    <n v="6"/>
    <x v="1"/>
  </r>
  <r>
    <x v="2"/>
    <x v="1"/>
    <n v="3"/>
    <x v="1"/>
  </r>
  <r>
    <x v="3"/>
    <x v="1"/>
    <n v="5"/>
    <x v="1"/>
  </r>
  <r>
    <x v="0"/>
    <x v="1"/>
    <n v="11"/>
    <x v="2"/>
  </r>
  <r>
    <x v="1"/>
    <x v="1"/>
    <n v="8"/>
    <x v="2"/>
  </r>
  <r>
    <x v="2"/>
    <x v="1"/>
    <n v="3"/>
    <x v="2"/>
  </r>
  <r>
    <x v="3"/>
    <x v="1"/>
    <n v="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Tabela dinâmica2" cacheId="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6">
  <location ref="A4:B15" firstHeaderRow="1" firstDataRow="1" firstDataCol="1" rowPageCount="2" colPageCount="1"/>
  <pivotFields count="26">
    <pivotField showAll="0"/>
    <pivotField dataField="1" showAll="0"/>
    <pivotField showAll="0"/>
    <pivotField showAll="0"/>
    <pivotField showAll="0"/>
    <pivotField showAll="0"/>
    <pivotField showAll="0"/>
    <pivotField showAll="0"/>
    <pivotField axis="axisPage" multipleItemSelectionAllowed="1" showAll="0">
      <items count="108">
        <item h="1" x="42"/>
        <item h="1" x="21"/>
        <item h="1" x="50"/>
        <item h="1" x="89"/>
        <item h="1" x="37"/>
        <item h="1" x="57"/>
        <item h="1" x="94"/>
        <item h="1" m="1" x="105"/>
        <item h="1" x="3"/>
        <item h="1" x="38"/>
        <item h="1" x="32"/>
        <item h="1" x="22"/>
        <item h="1" x="86"/>
        <item h="1" x="96"/>
        <item h="1" x="88"/>
        <item h="1" m="1" x="102"/>
        <item h="1" x="45"/>
        <item h="1" x="16"/>
        <item h="1" x="85"/>
        <item h="1" x="4"/>
        <item h="1" m="1" x="103"/>
        <item h="1" m="1" x="104"/>
        <item h="1" x="27"/>
        <item h="1" x="28"/>
        <item h="1" x="92"/>
        <item h="1" x="53"/>
        <item h="1" x="47"/>
        <item h="1" x="31"/>
        <item h="1" x="39"/>
        <item h="1" m="1" x="101"/>
        <item h="1" x="19"/>
        <item h="1" x="58"/>
        <item h="1" x="59"/>
        <item h="1" x="51"/>
        <item h="1" x="52"/>
        <item h="1" x="90"/>
        <item h="1" x="25"/>
        <item h="1" x="46"/>
        <item h="1" x="20"/>
        <item h="1" x="64"/>
        <item h="1" x="65"/>
        <item h="1" x="10"/>
        <item h="1" x="26"/>
        <item h="1" x="23"/>
        <item h="1" x="5"/>
        <item h="1" x="14"/>
        <item h="1" x="6"/>
        <item h="1" x="30"/>
        <item h="1" x="9"/>
        <item h="1" x="1"/>
        <item h="1" x="7"/>
        <item h="1" x="8"/>
        <item h="1" x="2"/>
        <item x="0"/>
        <item x="18"/>
        <item x="11"/>
        <item h="1" x="87"/>
        <item h="1" x="48"/>
        <item h="1" x="54"/>
        <item h="1" x="56"/>
        <item h="1" x="40"/>
        <item h="1" x="36"/>
        <item h="1" x="83"/>
        <item h="1" x="61"/>
        <item h="1" x="17"/>
        <item h="1" x="13"/>
        <item h="1" x="12"/>
        <item h="1" x="15"/>
        <item h="1" x="29"/>
        <item h="1" x="44"/>
        <item h="1" x="43"/>
        <item h="1" x="49"/>
        <item h="1" x="24"/>
        <item h="1" x="55"/>
        <item h="1" x="34"/>
        <item h="1" x="35"/>
        <item h="1" x="33"/>
        <item h="1" m="1" x="106"/>
        <item h="1" x="69"/>
        <item h="1" x="71"/>
        <item h="1" x="74"/>
        <item h="1" x="73"/>
        <item h="1" x="70"/>
        <item h="1" x="72"/>
        <item h="1" x="76"/>
        <item h="1" x="95"/>
        <item h="1" x="78"/>
        <item h="1" x="75"/>
        <item h="1" x="82"/>
        <item h="1" x="93"/>
        <item h="1" x="77"/>
        <item h="1" x="91"/>
        <item h="1" x="67"/>
        <item h="1" x="68"/>
        <item h="1" x="98"/>
        <item h="1" x="79"/>
        <item h="1" x="80"/>
        <item h="1" x="41"/>
        <item h="1" x="84"/>
        <item h="1" x="62"/>
        <item h="1" x="66"/>
        <item h="1" x="100"/>
        <item h="1" x="99"/>
        <item h="1" x="60"/>
        <item h="1" x="97"/>
        <item h="1" x="63"/>
        <item h="1" x="81"/>
        <item t="default"/>
      </items>
    </pivotField>
    <pivotField showAll="0"/>
    <pivotField showAll="0"/>
    <pivotField showAll="0"/>
    <pivotField showAll="0"/>
    <pivotField showAll="0"/>
    <pivotField showAll="0"/>
    <pivotField showAll="0"/>
    <pivotField showAll="0"/>
    <pivotField axis="axisPage" multipleItemSelectionAllowed="1" showAll="0">
      <items count="5">
        <item h="1" x="0"/>
        <item x="1"/>
        <item h="1" m="1" x="3"/>
        <item h="1" x="2"/>
        <item t="default"/>
      </items>
    </pivotField>
    <pivotField showAll="0"/>
    <pivotField showAll="0" sortType="descending">
      <autoSortScope>
        <pivotArea dataOnly="0" outline="0" fieldPosition="0">
          <references count="1">
            <reference field="4294967294" count="1" selected="0">
              <x v="0"/>
            </reference>
          </references>
        </pivotArea>
      </autoSortScope>
    </pivotField>
    <pivotField showAll="0"/>
    <pivotField axis="axisRow" showAll="0" sortType="descending">
      <items count="17">
        <item x="9"/>
        <item x="8"/>
        <item x="2"/>
        <item x="10"/>
        <item x="14"/>
        <item x="15"/>
        <item x="12"/>
        <item x="6"/>
        <item x="5"/>
        <item x="11"/>
        <item x="4"/>
        <item x="7"/>
        <item x="1"/>
        <item x="0"/>
        <item x="13"/>
        <item x="3"/>
        <item t="default"/>
      </items>
      <autoSortScope>
        <pivotArea dataOnly="0" outline="0" fieldPosition="0">
          <references count="1">
            <reference field="4294967294" count="1" selected="0">
              <x v="0"/>
            </reference>
          </references>
        </pivotArea>
      </autoSortScope>
    </pivotField>
    <pivotField axis="axisRow" showAll="0">
      <items count="34">
        <item x="21"/>
        <item x="27"/>
        <item x="15"/>
        <item x="22"/>
        <item x="26"/>
        <item x="19"/>
        <item x="12"/>
        <item x="13"/>
        <item x="7"/>
        <item x="3"/>
        <item x="25"/>
        <item x="0"/>
        <item x="1"/>
        <item x="9"/>
        <item x="30"/>
        <item x="14"/>
        <item x="32"/>
        <item x="31"/>
        <item x="16"/>
        <item x="20"/>
        <item x="11"/>
        <item x="18"/>
        <item x="29"/>
        <item x="2"/>
        <item x="8"/>
        <item x="6"/>
        <item x="17"/>
        <item x="5"/>
        <item x="10"/>
        <item x="23"/>
        <item x="24"/>
        <item x="28"/>
        <item x="4"/>
        <item t="default"/>
      </items>
    </pivotField>
    <pivotField showAll="0"/>
    <pivotField showAll="0"/>
    <pivotField showAll="0"/>
  </pivotFields>
  <rowFields count="2">
    <field x="21"/>
    <field x="22"/>
  </rowFields>
  <rowItems count="11">
    <i>
      <x v="2"/>
    </i>
    <i r="1">
      <x v="9"/>
    </i>
    <i r="1">
      <x v="10"/>
    </i>
    <i r="1">
      <x v="11"/>
    </i>
    <i>
      <x/>
    </i>
    <i r="1">
      <x/>
    </i>
    <i>
      <x v="6"/>
    </i>
    <i r="1">
      <x v="23"/>
    </i>
    <i>
      <x v="7"/>
    </i>
    <i r="1">
      <x v="24"/>
    </i>
    <i t="grand">
      <x/>
    </i>
  </rowItems>
  <colItems count="1">
    <i/>
  </colItems>
  <pageFields count="2">
    <pageField fld="8" hier="-1"/>
    <pageField fld="17" hier="-1"/>
  </pageFields>
  <dataFields count="1">
    <dataField name="Contagem de Mês"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2000000}" name="Tabela dinâmica3" cacheId="1" applyNumberFormats="0" applyBorderFormats="0" applyFontFormats="0" applyPatternFormats="0" applyAlignmentFormats="0" applyWidthHeightFormats="1" dataCaption="Valores" updatedVersion="6" minRefreshableVersion="3" useAutoFormatting="1" itemPrintTitles="1" createdVersion="5" indent="0" outline="1" outlineData="1" multipleFieldFilters="0" chartFormat="62">
  <location ref="A143:B149" firstHeaderRow="1" firstDataRow="1" firstDataCol="1" rowPageCount="2" colPageCount="1"/>
  <pivotFields count="26">
    <pivotField axis="axisPage" multipleItemSelectionAllowed="1" showAll="0">
      <items count="6">
        <item h="1" x="1"/>
        <item h="1" x="2"/>
        <item h="1" x="0"/>
        <item h="1" x="4"/>
        <item x="3"/>
        <item t="default"/>
      </items>
    </pivotField>
    <pivotField showAll="0"/>
    <pivotField showAll="0"/>
    <pivotField showAll="0"/>
    <pivotField showAll="0"/>
    <pivotField showAll="0"/>
    <pivotField showAll="0"/>
    <pivotField axis="axisRow" showAll="0" sortType="descending">
      <items count="14">
        <item h="1" x="8"/>
        <item x="2"/>
        <item x="1"/>
        <item x="0"/>
        <item x="4"/>
        <item h="1" x="9"/>
        <item x="3"/>
        <item h="1" x="5"/>
        <item h="1" x="7"/>
        <item h="1" x="10"/>
        <item h="1" x="6"/>
        <item h="1" x="11"/>
        <item h="1"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axis="axisPage" multipleItemSelectionAllowed="1" showAll="0">
      <items count="5">
        <item h="1" x="0"/>
        <item x="1"/>
        <item x="3"/>
        <item h="1" x="2"/>
        <item t="default"/>
      </items>
    </pivotField>
    <pivotField showAll="0"/>
    <pivotField showAll="0"/>
    <pivotField showAll="0"/>
    <pivotField showAll="0"/>
    <pivotField showAll="0"/>
    <pivotField showAll="0"/>
    <pivotField showAll="0"/>
    <pivotField dataField="1" numFmtId="164" showAll="0"/>
  </pivotFields>
  <rowFields count="1">
    <field x="7"/>
  </rowFields>
  <rowItems count="6">
    <i>
      <x v="1"/>
    </i>
    <i>
      <x v="6"/>
    </i>
    <i>
      <x v="3"/>
    </i>
    <i>
      <x v="2"/>
    </i>
    <i>
      <x v="4"/>
    </i>
    <i t="grand">
      <x/>
    </i>
  </rowItems>
  <colItems count="1">
    <i/>
  </colItems>
  <pageFields count="2">
    <pageField fld="0" hier="-1"/>
    <pageField fld="17" hier="-1"/>
  </pageFields>
  <dataFields count="1">
    <dataField name="Média de TBF" fld="25" subtotal="average" baseField="7" baseItem="1"/>
  </dataFields>
  <chartFormats count="3">
    <chartFormat chart="0" format="3"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Tabela dinâmica2" cacheId="1" applyNumberFormats="0" applyBorderFormats="0" applyFontFormats="0" applyPatternFormats="0" applyAlignmentFormats="0" applyWidthHeightFormats="1" dataCaption="Valores" updatedVersion="6" minRefreshableVersion="3" useAutoFormatting="1" itemPrintTitles="1" createdVersion="5" indent="0" outline="1" outlineData="1" multipleFieldFilters="0" chartFormat="67">
  <location ref="A22:B89" firstHeaderRow="1" firstDataRow="1" firstDataCol="1" rowPageCount="4" colPageCount="1"/>
  <pivotFields count="26">
    <pivotField axis="axisPage" multipleItemSelectionAllowed="1" showAll="0">
      <items count="6">
        <item h="1" x="1"/>
        <item h="1" x="2"/>
        <item h="1" x="0"/>
        <item h="1" x="4"/>
        <item x="3"/>
        <item t="default"/>
      </items>
    </pivotField>
    <pivotField axis="axisPage" multipleItemSelectionAllowed="1" showAll="0">
      <items count="14">
        <item h="1" x="2"/>
        <item x="8"/>
        <item h="1" x="3"/>
        <item h="1" x="7"/>
        <item h="1" x="1"/>
        <item h="1" x="6"/>
        <item h="1" x="9"/>
        <item h="1" x="5"/>
        <item h="1" x="0"/>
        <item h="1" x="4"/>
        <item h="1" x="10"/>
        <item h="1" x="11"/>
        <item h="1" x="12"/>
        <item t="default"/>
      </items>
    </pivotField>
    <pivotField showAll="0"/>
    <pivotField showAll="0" defaultSubtotal="0"/>
    <pivotField multipleItemSelectionAllowed="1" showAll="0"/>
    <pivotField showAll="0"/>
    <pivotField showAll="0"/>
    <pivotField axis="axisPage" multipleItemSelectionAllowed="1" showAll="0">
      <items count="14">
        <item x="8"/>
        <item x="2"/>
        <item x="1"/>
        <item x="0"/>
        <item x="4"/>
        <item h="1" x="9"/>
        <item x="3"/>
        <item h="1" x="5"/>
        <item h="1" x="7"/>
        <item h="1" x="10"/>
        <item x="6"/>
        <item h="1" x="11"/>
        <item h="1" x="12"/>
        <item t="default"/>
      </items>
    </pivotField>
    <pivotField axis="axisRow" showAll="0" sortType="ascending">
      <items count="124">
        <item x="42"/>
        <item x="21"/>
        <item x="50"/>
        <item x="37"/>
        <item x="57"/>
        <item x="3"/>
        <item x="38"/>
        <item x="32"/>
        <item x="22"/>
        <item x="86"/>
        <item x="45"/>
        <item x="16"/>
        <item x="85"/>
        <item x="4"/>
        <item x="27"/>
        <item x="28"/>
        <item x="53"/>
        <item x="47"/>
        <item x="31"/>
        <item x="39"/>
        <item x="19"/>
        <item x="58"/>
        <item x="59"/>
        <item x="51"/>
        <item x="52"/>
        <item x="25"/>
        <item x="46"/>
        <item x="20"/>
        <item x="64"/>
        <item x="65"/>
        <item x="10"/>
        <item x="26"/>
        <item x="23"/>
        <item x="5"/>
        <item x="14"/>
        <item x="6"/>
        <item x="30"/>
        <item x="9"/>
        <item x="1"/>
        <item x="7"/>
        <item x="8"/>
        <item x="2"/>
        <item x="0"/>
        <item x="18"/>
        <item x="11"/>
        <item x="87"/>
        <item x="48"/>
        <item x="54"/>
        <item x="56"/>
        <item x="40"/>
        <item x="36"/>
        <item x="83"/>
        <item x="61"/>
        <item x="17"/>
        <item x="13"/>
        <item x="12"/>
        <item x="15"/>
        <item x="29"/>
        <item x="44"/>
        <item x="43"/>
        <item x="49"/>
        <item x="24"/>
        <item x="55"/>
        <item x="34"/>
        <item x="35"/>
        <item x="33"/>
        <item m="1" x="122"/>
        <item x="69"/>
        <item x="71"/>
        <item x="74"/>
        <item x="73"/>
        <item x="70"/>
        <item x="72"/>
        <item x="76"/>
        <item x="78"/>
        <item x="75"/>
        <item x="82"/>
        <item x="77"/>
        <item x="67"/>
        <item x="68"/>
        <item x="79"/>
        <item x="80"/>
        <item x="41"/>
        <item x="84"/>
        <item x="62"/>
        <item x="66"/>
        <item x="60"/>
        <item x="63"/>
        <item x="81"/>
        <item x="94"/>
        <item x="109"/>
        <item x="96"/>
        <item x="118"/>
        <item x="90"/>
        <item x="88"/>
        <item x="89"/>
        <item x="119"/>
        <item x="120"/>
        <item x="91"/>
        <item x="92"/>
        <item x="93"/>
        <item x="121"/>
        <item x="95"/>
        <item x="97"/>
        <item x="98"/>
        <item x="99"/>
        <item x="100"/>
        <item x="101"/>
        <item x="102"/>
        <item x="103"/>
        <item x="104"/>
        <item x="105"/>
        <item x="106"/>
        <item x="107"/>
        <item x="108"/>
        <item x="110"/>
        <item x="111"/>
        <item x="112"/>
        <item x="113"/>
        <item x="114"/>
        <item x="115"/>
        <item x="116"/>
        <item x="11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multipleItemSelectionAllowed="1" showAll="0"/>
    <pivotField axis="axisPage" multipleItemSelectionAllowed="1" showAll="0">
      <items count="5">
        <item h="1" x="0"/>
        <item x="1"/>
        <item h="1" x="2"/>
        <item x="3"/>
        <item t="default"/>
      </items>
    </pivotField>
    <pivotField showAll="0"/>
    <pivotField showAll="0"/>
    <pivotField showAll="0"/>
    <pivotField showAll="0"/>
    <pivotField showAll="0"/>
    <pivotField showAll="0"/>
    <pivotField showAll="0"/>
    <pivotField dataField="1" numFmtId="164" showAll="0"/>
  </pivotFields>
  <rowFields count="1">
    <field x="8"/>
  </rowFields>
  <rowItems count="67">
    <i>
      <x v="56"/>
    </i>
    <i>
      <x v="41"/>
    </i>
    <i>
      <x v="38"/>
    </i>
    <i>
      <x v="35"/>
    </i>
    <i>
      <x v="19"/>
    </i>
    <i>
      <x v="32"/>
    </i>
    <i>
      <x v="17"/>
    </i>
    <i>
      <x v="55"/>
    </i>
    <i>
      <x v="53"/>
    </i>
    <i>
      <x v="50"/>
    </i>
    <i>
      <x v="39"/>
    </i>
    <i>
      <x v="40"/>
    </i>
    <i>
      <x v="34"/>
    </i>
    <i>
      <x v="18"/>
    </i>
    <i>
      <x v="54"/>
    </i>
    <i>
      <x v="10"/>
    </i>
    <i>
      <x v="37"/>
    </i>
    <i>
      <x v="36"/>
    </i>
    <i>
      <x v="44"/>
    </i>
    <i>
      <x v="31"/>
    </i>
    <i>
      <x v="43"/>
    </i>
    <i>
      <x v="12"/>
    </i>
    <i>
      <x v="3"/>
    </i>
    <i>
      <x v="33"/>
    </i>
    <i>
      <x v="91"/>
    </i>
    <i>
      <x v="11"/>
    </i>
    <i>
      <x v="15"/>
    </i>
    <i>
      <x v="21"/>
    </i>
    <i>
      <x v="6"/>
    </i>
    <i>
      <x v="7"/>
    </i>
    <i>
      <x v="95"/>
    </i>
    <i>
      <x v="94"/>
    </i>
    <i>
      <x v="93"/>
    </i>
    <i>
      <x v="14"/>
    </i>
    <i>
      <x v="8"/>
    </i>
    <i>
      <x v="16"/>
    </i>
    <i>
      <x v="25"/>
    </i>
    <i>
      <x v="30"/>
    </i>
    <i>
      <x v="13"/>
    </i>
    <i>
      <x v="1"/>
    </i>
    <i>
      <x v="42"/>
    </i>
    <i>
      <x v="45"/>
    </i>
    <i>
      <x/>
    </i>
    <i>
      <x v="9"/>
    </i>
    <i>
      <x v="46"/>
    </i>
    <i>
      <x v="51"/>
    </i>
    <i>
      <x v="29"/>
    </i>
    <i>
      <x v="28"/>
    </i>
    <i>
      <x v="4"/>
    </i>
    <i>
      <x v="22"/>
    </i>
    <i>
      <x v="48"/>
    </i>
    <i>
      <x v="47"/>
    </i>
    <i>
      <x v="27"/>
    </i>
    <i>
      <x v="23"/>
    </i>
    <i>
      <x v="24"/>
    </i>
    <i>
      <x v="2"/>
    </i>
    <i>
      <x v="26"/>
    </i>
    <i>
      <x v="5"/>
    </i>
    <i>
      <x v="49"/>
    </i>
    <i>
      <x v="20"/>
    </i>
    <i>
      <x v="92"/>
    </i>
    <i>
      <x v="96"/>
    </i>
    <i>
      <x v="90"/>
    </i>
    <i>
      <x v="97"/>
    </i>
    <i>
      <x v="89"/>
    </i>
    <i>
      <x v="101"/>
    </i>
    <i t="grand">
      <x/>
    </i>
  </rowItems>
  <colItems count="1">
    <i/>
  </colItems>
  <pageFields count="4">
    <pageField fld="0" hier="-1"/>
    <pageField fld="1" hier="-1"/>
    <pageField fld="17" hier="-1"/>
    <pageField fld="7" hier="-1"/>
  </pageFields>
  <dataFields count="1">
    <dataField name="Média de TBF" fld="25" subtotal="average" baseField="0" baseItem="2809984"/>
  </dataFields>
  <chartFormats count="1">
    <chartFormat chart="0" format="1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Tabela dinâmica1" cacheId="0"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3:E14" firstHeaderRow="0" firstDataRow="1" firstDataCol="1" rowPageCount="1" colPageCount="1"/>
  <pivotFields count="27">
    <pivotField showAll="0" defaultSubtotal="0"/>
    <pivotField axis="axisRow" showAll="0" defaultSubtotal="0">
      <items count="10">
        <item sd="0" x="1"/>
        <item sd="0" x="9"/>
        <item sd="0" x="2"/>
        <item sd="0" x="7"/>
        <item sd="0" x="0"/>
        <item sd="0" x="3"/>
        <item sd="0" x="8"/>
        <item sd="0" x="5"/>
        <item sd="0" x="4"/>
        <item sd="0" x="6"/>
      </items>
    </pivotField>
    <pivotField showAll="0" defaultSubtotal="0"/>
    <pivotField showAll="0" defaultSubtotal="0"/>
    <pivotField axis="axisPage" multipleItemSelectionAllowed="1" showAll="0" defaultSubtotal="0">
      <items count="3">
        <item x="0"/>
        <item x="2"/>
        <item x="1"/>
      </items>
    </pivotField>
    <pivotField showAll="0"/>
    <pivotField showAll="0"/>
    <pivotField axis="axisRow" dataField="1" showAll="0" sortType="descending">
      <items count="66">
        <item x="40"/>
        <item x="21"/>
        <item x="50"/>
        <item x="35"/>
        <item x="61"/>
        <item x="0"/>
        <item x="36"/>
        <item x="29"/>
        <item x="22"/>
        <item x="44"/>
        <item x="15"/>
        <item x="1"/>
        <item x="64"/>
        <item x="54"/>
        <item x="53"/>
        <item x="47"/>
        <item x="45"/>
        <item x="37"/>
        <item x="19"/>
        <item x="62"/>
        <item x="63"/>
        <item x="43"/>
        <item x="51"/>
        <item x="52"/>
        <item x="25"/>
        <item x="46"/>
        <item x="20"/>
        <item x="60"/>
        <item x="59"/>
        <item x="10"/>
        <item x="26"/>
        <item x="23"/>
        <item x="2"/>
        <item x="14"/>
        <item x="3"/>
        <item x="28"/>
        <item x="8"/>
        <item x="9"/>
        <item x="4"/>
        <item x="5"/>
        <item x="34"/>
        <item x="16"/>
        <item x="18"/>
        <item x="11"/>
        <item x="48"/>
        <item x="56"/>
        <item x="58"/>
        <item x="38"/>
        <item x="33"/>
        <item x="17"/>
        <item x="13"/>
        <item x="12"/>
        <item x="6"/>
        <item x="27"/>
        <item x="42"/>
        <item x="41"/>
        <item x="49"/>
        <item x="24"/>
        <item x="57"/>
        <item x="31"/>
        <item x="32"/>
        <item x="30"/>
        <item x="55"/>
        <item x="39"/>
        <item x="7"/>
        <item t="default"/>
      </items>
      <autoSortScope>
        <pivotArea dataOnly="0" outline="0" fieldPosition="0">
          <references count="1">
            <reference field="4294967294" count="1" selected="0">
              <x v="0"/>
            </reference>
          </references>
        </pivotArea>
      </autoSortScope>
    </pivotField>
    <pivotField showAll="0"/>
    <pivotField showAll="0"/>
    <pivotField numFmtId="22" showAll="0"/>
    <pivotField numFmtId="22" showAll="0"/>
    <pivotField numFmtId="22" showAll="0"/>
    <pivotField dataField="1" showAll="0"/>
    <pivotField dataField="1"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1"/>
    <field x="7"/>
  </rowFields>
  <rowItems count="11">
    <i>
      <x/>
    </i>
    <i>
      <x v="1"/>
    </i>
    <i>
      <x v="2"/>
    </i>
    <i>
      <x v="3"/>
    </i>
    <i>
      <x v="4"/>
    </i>
    <i>
      <x v="5"/>
    </i>
    <i>
      <x v="6"/>
    </i>
    <i>
      <x v="7"/>
    </i>
    <i>
      <x v="8"/>
    </i>
    <i>
      <x v="9"/>
    </i>
    <i t="grand">
      <x/>
    </i>
  </rowItems>
  <colFields count="1">
    <field x="-2"/>
  </colFields>
  <colItems count="4">
    <i>
      <x/>
    </i>
    <i i="1">
      <x v="1"/>
    </i>
    <i i="2">
      <x v="2"/>
    </i>
    <i i="3">
      <x v="3"/>
    </i>
  </colItems>
  <pageFields count="1">
    <pageField fld="4" hier="-1"/>
  </pageFields>
  <dataFields count="4">
    <dataField name="Contagem de Equipamento afetado" fld="7" subtotal="count" baseField="0" baseItem="0"/>
    <dataField name="Média de TTR (Tempo de reparo)" fld="13" subtotal="average" baseField="7" baseItem="0"/>
    <dataField name="Média de TTF (Tempo sem falhar)" fld="14" subtotal="average" baseField="7" baseItem="0"/>
    <dataField name="Média de TBF" fld="24" subtotal="average" baseField="2" baseItem="50"/>
  </dataFields>
  <formats count="1">
    <format dxfId="14">
      <pivotArea collapsedLevelsAreSubtotals="1" fieldPosition="0">
        <references count="1">
          <reference field="7" count="0"/>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Tabela dinâmica2" cacheId="1" applyNumberFormats="0" applyBorderFormats="0" applyFontFormats="0" applyPatternFormats="0" applyAlignmentFormats="0" applyWidthHeightFormats="1" dataCaption="Valores" updatedVersion="6" minRefreshableVersion="3" useAutoFormatting="1" itemPrintTitles="1" createdVersion="5" indent="0" outline="1" outlineData="1" multipleFieldFilters="0" chartFormat="114">
  <location ref="B55:E61" firstHeaderRow="1" firstDataRow="2" firstDataCol="1" rowPageCount="3" colPageCount="1"/>
  <pivotFields count="26">
    <pivotField axis="axisPage" multipleItemSelectionAllowed="1" showAll="0">
      <items count="6">
        <item h="1" x="1"/>
        <item h="1" x="2"/>
        <item h="1" x="0"/>
        <item h="1" x="4"/>
        <item x="3"/>
        <item t="default"/>
      </items>
    </pivotField>
    <pivotField axis="axisCol" dataField="1" showAll="0" sortType="ascending">
      <items count="14">
        <item x="2"/>
        <item x="8"/>
        <item h="1" x="3"/>
        <item h="1" x="7"/>
        <item h="1" x="1"/>
        <item h="1" x="6"/>
        <item h="1" x="9"/>
        <item h="1" x="5"/>
        <item h="1" x="0"/>
        <item h="1" x="4"/>
        <item h="1" x="10"/>
        <item x="11"/>
        <item h="1" x="12"/>
        <item t="default"/>
      </items>
    </pivotField>
    <pivotField showAll="0"/>
    <pivotField showAll="0"/>
    <pivotField showAll="0"/>
    <pivotField showAll="0"/>
    <pivotField showAll="0"/>
    <pivotField axis="axisRow" showAll="0" sortType="ascending">
      <items count="14">
        <item h="1" x="8"/>
        <item h="1" x="11"/>
        <item h="1" x="2"/>
        <item h="1" x="12"/>
        <item h="1" x="6"/>
        <item x="1"/>
        <item x="0"/>
        <item h="1" x="10"/>
        <item x="4"/>
        <item h="1" x="9"/>
        <item x="3"/>
        <item h="1" x="7"/>
        <item h="1" x="5"/>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5">
        <item h="1" x="0"/>
        <item x="1"/>
        <item h="1" x="2"/>
        <item h="1" x="3"/>
        <item t="default"/>
      </items>
    </pivotField>
    <pivotField showAll="0"/>
    <pivotField showAll="0"/>
    <pivotField showAll="0"/>
    <pivotField showAll="0"/>
    <pivotField showAll="0"/>
    <pivotField axis="axisPage" multipleItemSelectionAllowed="1" showAll="0">
      <items count="15">
        <item h="1" x="12"/>
        <item h="1" x="5"/>
        <item h="1" x="8"/>
        <item h="1" x="9"/>
        <item h="1" x="0"/>
        <item h="1" x="1"/>
        <item x="2"/>
        <item h="1" x="11"/>
        <item h="1" x="4"/>
        <item h="1" x="6"/>
        <item x="3"/>
        <item h="1" x="10"/>
        <item h="1" x="7"/>
        <item h="1" x="13"/>
        <item t="default"/>
      </items>
    </pivotField>
    <pivotField showAll="0"/>
    <pivotField numFmtId="164" showAll="0"/>
  </pivotFields>
  <rowFields count="1">
    <field x="7"/>
  </rowFields>
  <rowItems count="5">
    <i>
      <x v="5"/>
    </i>
    <i>
      <x v="6"/>
    </i>
    <i>
      <x v="8"/>
    </i>
    <i>
      <x v="10"/>
    </i>
    <i t="grand">
      <x/>
    </i>
  </rowItems>
  <colFields count="1">
    <field x="1"/>
  </colFields>
  <colItems count="3">
    <i>
      <x/>
    </i>
    <i>
      <x v="1"/>
    </i>
    <i t="grand">
      <x/>
    </i>
  </colItems>
  <pageFields count="3">
    <pageField fld="23" hier="-1"/>
    <pageField fld="0" hier="-1"/>
    <pageField fld="17" hier="-1"/>
  </pageFields>
  <dataFields count="1">
    <dataField name="Contagem de Mês" fld="1" subtotal="count" baseField="7" baseItem="0"/>
  </dataFields>
  <chartFormats count="11">
    <chartFormat chart="0" format="48" series="1">
      <pivotArea type="data" outline="0" fieldPosition="0">
        <references count="2">
          <reference field="4294967294" count="1" selected="0">
            <x v="0"/>
          </reference>
          <reference field="1" count="1" selected="0">
            <x v="7"/>
          </reference>
        </references>
      </pivotArea>
    </chartFormat>
    <chartFormat chart="0" format="49" series="1">
      <pivotArea type="data" outline="0" fieldPosition="0">
        <references count="2">
          <reference field="4294967294" count="1" selected="0">
            <x v="0"/>
          </reference>
          <reference field="1" count="1" selected="0">
            <x v="8"/>
          </reference>
        </references>
      </pivotArea>
    </chartFormat>
    <chartFormat chart="0" format="50" series="1">
      <pivotArea type="data" outline="0" fieldPosition="0">
        <references count="2">
          <reference field="4294967294" count="1" selected="0">
            <x v="0"/>
          </reference>
          <reference field="1" count="1" selected="0">
            <x v="9"/>
          </reference>
        </references>
      </pivotArea>
    </chartFormat>
    <chartFormat chart="0" format="51" series="1">
      <pivotArea type="data" outline="0" fieldPosition="0">
        <references count="2">
          <reference field="4294967294" count="1" selected="0">
            <x v="0"/>
          </reference>
          <reference field="1" count="1" selected="0">
            <x v="10"/>
          </reference>
        </references>
      </pivotArea>
    </chartFormat>
    <chartFormat chart="0" format="52" series="1">
      <pivotArea type="data" outline="0" fieldPosition="0">
        <references count="2">
          <reference field="4294967294" count="1" selected="0">
            <x v="0"/>
          </reference>
          <reference field="1" count="1" selected="0">
            <x v="11"/>
          </reference>
        </references>
      </pivotArea>
    </chartFormat>
    <chartFormat chart="0" format="53" series="1">
      <pivotArea type="data" outline="0" fieldPosition="0">
        <references count="2">
          <reference field="4294967294" count="1" selected="0">
            <x v="0"/>
          </reference>
          <reference field="1" count="1" selected="0">
            <x v="0"/>
          </reference>
        </references>
      </pivotArea>
    </chartFormat>
    <chartFormat chart="0" format="54" series="1">
      <pivotArea type="data" outline="0" fieldPosition="0">
        <references count="2">
          <reference field="4294967294" count="1" selected="0">
            <x v="0"/>
          </reference>
          <reference field="1" count="1" selected="0">
            <x v="1"/>
          </reference>
        </references>
      </pivotArea>
    </chartFormat>
    <chartFormat chart="108" format="55" series="1">
      <pivotArea type="data" outline="0" fieldPosition="0">
        <references count="2">
          <reference field="4294967294" count="1" selected="0">
            <x v="0"/>
          </reference>
          <reference field="1" count="1" selected="0">
            <x v="0"/>
          </reference>
        </references>
      </pivotArea>
    </chartFormat>
    <chartFormat chart="108" format="56" series="1">
      <pivotArea type="data" outline="0" fieldPosition="0">
        <references count="2">
          <reference field="4294967294" count="1" selected="0">
            <x v="0"/>
          </reference>
          <reference field="1" count="1" selected="0">
            <x v="1"/>
          </reference>
        </references>
      </pivotArea>
    </chartFormat>
    <chartFormat chart="109" format="57" series="1">
      <pivotArea type="data" outline="0" fieldPosition="0">
        <references count="2">
          <reference field="4294967294" count="1" selected="0">
            <x v="0"/>
          </reference>
          <reference field="1" count="1" selected="0">
            <x v="0"/>
          </reference>
        </references>
      </pivotArea>
    </chartFormat>
    <chartFormat chart="109" format="58" series="1">
      <pivotArea type="data" outline="0" fieldPosition="0">
        <references count="2">
          <reference field="4294967294" count="1" selected="0">
            <x v="0"/>
          </reference>
          <reference field="1" count="1" selected="0">
            <x v="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Tabela dinâmica1" cacheId="1" applyNumberFormats="0" applyBorderFormats="0" applyFontFormats="0" applyPatternFormats="0" applyAlignmentFormats="0" applyWidthHeightFormats="1" dataCaption="Valores" updatedVersion="6" minRefreshableVersion="3" useAutoFormatting="1" itemPrintTitles="1" createdVersion="5" indent="0" outline="1" outlineData="1" multipleFieldFilters="0" chartFormat="29">
  <location ref="A6:D12" firstHeaderRow="1" firstDataRow="2" firstDataCol="1" rowPageCount="4" colPageCount="1"/>
  <pivotFields count="26">
    <pivotField axis="axisPage" multipleItemSelectionAllowed="1" showAll="0">
      <items count="6">
        <item h="1" x="1"/>
        <item h="1" x="2"/>
        <item h="1" x="0"/>
        <item h="1" x="4"/>
        <item x="3"/>
        <item t="default"/>
      </items>
    </pivotField>
    <pivotField axis="axisPage" dataField="1" multipleItemSelectionAllowed="1" showAll="0">
      <items count="14">
        <item h="1" x="1"/>
        <item h="1" x="6"/>
        <item h="1" x="7"/>
        <item h="1" x="2"/>
        <item h="1" x="3"/>
        <item h="1" x="4"/>
        <item h="1" x="5"/>
        <item x="8"/>
        <item h="1" x="0"/>
        <item h="1" x="9"/>
        <item h="1" x="10"/>
        <item x="11"/>
        <item h="1" x="12"/>
        <item t="default"/>
      </items>
    </pivotField>
    <pivotField showAll="0"/>
    <pivotField showAll="0" defaultSubtotal="0"/>
    <pivotField showAll="0"/>
    <pivotField showAll="0"/>
    <pivotField showAll="0"/>
    <pivotField axis="axisRow" showAll="0" defaultSubtotal="0">
      <items count="13">
        <item x="4"/>
        <item x="3"/>
        <item h="1" x="5"/>
        <item x="1"/>
        <item x="0"/>
        <item h="1" x="2"/>
        <item h="1" x="9"/>
        <item h="1" x="8"/>
        <item h="1" x="7"/>
        <item h="1" x="10"/>
        <item h="1" x="6"/>
        <item h="1" x="11"/>
        <item h="1" x="12"/>
      </items>
    </pivotField>
    <pivotField axis="axisPage" multipleItemSelectionAllowed="1" showAll="0">
      <items count="124">
        <item x="42"/>
        <item x="21"/>
        <item x="50"/>
        <item x="37"/>
        <item x="57"/>
        <item x="3"/>
        <item x="38"/>
        <item x="32"/>
        <item x="22"/>
        <item x="45"/>
        <item x="16"/>
        <item x="85"/>
        <item x="4"/>
        <item x="27"/>
        <item x="28"/>
        <item x="53"/>
        <item x="47"/>
        <item x="31"/>
        <item x="39"/>
        <item x="19"/>
        <item x="58"/>
        <item x="59"/>
        <item x="51"/>
        <item x="52"/>
        <item x="25"/>
        <item x="46"/>
        <item x="20"/>
        <item x="64"/>
        <item x="65"/>
        <item x="10"/>
        <item x="26"/>
        <item x="23"/>
        <item x="5"/>
        <item x="14"/>
        <item x="6"/>
        <item x="30"/>
        <item x="9"/>
        <item x="1"/>
        <item x="7"/>
        <item x="8"/>
        <item x="2"/>
        <item x="0"/>
        <item x="18"/>
        <item x="11"/>
        <item x="48"/>
        <item x="54"/>
        <item x="56"/>
        <item x="40"/>
        <item x="36"/>
        <item x="83"/>
        <item x="61"/>
        <item x="17"/>
        <item x="13"/>
        <item x="12"/>
        <item x="15"/>
        <item x="29"/>
        <item x="44"/>
        <item x="43"/>
        <item x="49"/>
        <item x="24"/>
        <item x="55"/>
        <item x="34"/>
        <item x="35"/>
        <item x="33"/>
        <item m="1" x="122"/>
        <item x="69"/>
        <item x="71"/>
        <item x="74"/>
        <item x="73"/>
        <item x="70"/>
        <item x="72"/>
        <item x="76"/>
        <item x="78"/>
        <item x="75"/>
        <item x="82"/>
        <item x="77"/>
        <item x="67"/>
        <item x="68"/>
        <item x="79"/>
        <item x="80"/>
        <item x="41"/>
        <item x="84"/>
        <item x="62"/>
        <item x="66"/>
        <item x="60"/>
        <item x="63"/>
        <item x="81"/>
        <item x="86"/>
        <item x="87"/>
        <item x="94"/>
        <item x="109"/>
        <item x="96"/>
        <item x="118"/>
        <item x="119"/>
        <item x="90"/>
        <item x="120"/>
        <item x="88"/>
        <item x="89"/>
        <item x="91"/>
        <item x="92"/>
        <item x="93"/>
        <item x="121"/>
        <item x="95"/>
        <item x="97"/>
        <item x="98"/>
        <item x="99"/>
        <item x="100"/>
        <item x="101"/>
        <item x="102"/>
        <item h="1" x="103"/>
        <item x="104"/>
        <item x="105"/>
        <item x="106"/>
        <item x="107"/>
        <item x="108"/>
        <item h="1" x="110"/>
        <item x="111"/>
        <item h="1" x="112"/>
        <item h="1" x="113"/>
        <item h="1" x="114"/>
        <item h="1" x="115"/>
        <item h="1" x="116"/>
        <item h="1" x="117"/>
        <item t="default"/>
      </items>
    </pivotField>
    <pivotField showAll="0"/>
    <pivotField showAll="0"/>
    <pivotField showAll="0"/>
    <pivotField showAll="0"/>
    <pivotField showAll="0"/>
    <pivotField showAll="0"/>
    <pivotField showAll="0"/>
    <pivotField showAll="0"/>
    <pivotField axis="axisPage" multipleItemSelectionAllowed="1" showAll="0">
      <items count="5">
        <item h="1" x="0"/>
        <item x="1"/>
        <item h="1" x="2"/>
        <item h="1" x="3"/>
        <item t="default"/>
      </items>
    </pivotField>
    <pivotField showAll="0"/>
    <pivotField showAll="0"/>
    <pivotField showAll="0"/>
    <pivotField showAll="0"/>
    <pivotField showAll="0"/>
    <pivotField axis="axisCol" multipleItemSelectionAllowed="1" showAll="0">
      <items count="15">
        <item x="5"/>
        <item x="8"/>
        <item x="9"/>
        <item x="0"/>
        <item x="1"/>
        <item x="2"/>
        <item x="11"/>
        <item x="4"/>
        <item x="6"/>
        <item x="3"/>
        <item x="10"/>
        <item x="7"/>
        <item x="12"/>
        <item x="13"/>
        <item t="default"/>
      </items>
    </pivotField>
    <pivotField showAll="0"/>
    <pivotField numFmtId="164" showAll="0"/>
  </pivotFields>
  <rowFields count="1">
    <field x="7"/>
  </rowFields>
  <rowItems count="5">
    <i>
      <x/>
    </i>
    <i>
      <x v="1"/>
    </i>
    <i>
      <x v="3"/>
    </i>
    <i>
      <x v="4"/>
    </i>
    <i t="grand">
      <x/>
    </i>
  </rowItems>
  <colFields count="1">
    <field x="23"/>
  </colFields>
  <colItems count="3">
    <i>
      <x v="5"/>
    </i>
    <i>
      <x v="9"/>
    </i>
    <i t="grand">
      <x/>
    </i>
  </colItems>
  <pageFields count="4">
    <pageField fld="8" hier="-1"/>
    <pageField fld="0" hier="-1"/>
    <pageField fld="17" hier="-1"/>
    <pageField fld="1" hier="-1"/>
  </pageFields>
  <dataFields count="1">
    <dataField name="Contagem de Mês" fld="1" subtotal="count" baseField="7" baseItem="21"/>
  </dataFields>
  <chartFormats count="6">
    <chartFormat chart="0" format="5" series="1">
      <pivotArea type="data" outline="0" fieldPosition="0">
        <references count="2">
          <reference field="4294967294" count="1" selected="0">
            <x v="0"/>
          </reference>
          <reference field="23" count="1" selected="0">
            <x v="5"/>
          </reference>
        </references>
      </pivotArea>
    </chartFormat>
    <chartFormat chart="0" format="6" series="1">
      <pivotArea type="data" outline="0" fieldPosition="0">
        <references count="2">
          <reference field="4294967294" count="1" selected="0">
            <x v="0"/>
          </reference>
          <reference field="23" count="1" selected="0">
            <x v="9"/>
          </reference>
        </references>
      </pivotArea>
    </chartFormat>
    <chartFormat chart="0" format="7" series="1">
      <pivotArea type="data" outline="0" fieldPosition="0">
        <references count="1">
          <reference field="4294967294" count="1" selected="0">
            <x v="0"/>
          </reference>
        </references>
      </pivotArea>
    </chartFormat>
    <chartFormat chart="0" format="8" series="1">
      <pivotArea type="data" outline="0" fieldPosition="0">
        <references count="2">
          <reference field="4294967294" count="1" selected="0">
            <x v="0"/>
          </reference>
          <reference field="23" count="1" selected="0">
            <x v="4"/>
          </reference>
        </references>
      </pivotArea>
    </chartFormat>
    <chartFormat chart="0" format="9" series="1">
      <pivotArea type="data" outline="0" fieldPosition="0">
        <references count="2">
          <reference field="4294967294" count="1" selected="0">
            <x v="0"/>
          </reference>
          <reference field="23" count="1" selected="0">
            <x v="3"/>
          </reference>
        </references>
      </pivotArea>
    </chartFormat>
    <chartFormat chart="0" format="10" series="1">
      <pivotArea type="data" outline="0" fieldPosition="0">
        <references count="2">
          <reference field="4294967294" count="1" selected="0">
            <x v="0"/>
          </reference>
          <reference field="23" count="1" selected="0">
            <x v="8"/>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Tabela dinâmica4" cacheId="1" applyNumberFormats="0" applyBorderFormats="0" applyFontFormats="0" applyPatternFormats="0" applyAlignmentFormats="0" applyWidthHeightFormats="1" dataCaption="Valores" updatedVersion="6" minRefreshableVersion="3" useAutoFormatting="1" itemPrintTitles="1" createdVersion="5" indent="0" outline="1" outlineData="1" multipleFieldFilters="0" chartFormat="45">
  <location ref="A6:D17" firstHeaderRow="1" firstDataRow="2" firstDataCol="1" rowPageCount="3" colPageCount="1"/>
  <pivotFields count="26">
    <pivotField axis="axisPage" multipleItemSelectionAllowed="1" showAll="0">
      <items count="6">
        <item h="1" x="1"/>
        <item h="1" x="2"/>
        <item h="1" x="0"/>
        <item h="1" x="4"/>
        <item x="3"/>
        <item t="default"/>
      </items>
    </pivotField>
    <pivotField axis="axisPage" multipleItemSelectionAllowed="1" showAll="0">
      <items count="14">
        <item x="1"/>
        <item x="6"/>
        <item x="7"/>
        <item x="2"/>
        <item x="3"/>
        <item x="4"/>
        <item x="5"/>
        <item x="8"/>
        <item x="0"/>
        <item x="9"/>
        <item x="10"/>
        <item x="11"/>
        <item x="12"/>
        <item t="default"/>
      </items>
    </pivotField>
    <pivotField showAll="0"/>
    <pivotField multipleItemSelectionAllowed="1" showAll="0" defaultSubtotal="0"/>
    <pivotField showAll="0"/>
    <pivotField showAll="0"/>
    <pivotField showAll="0"/>
    <pivotField axis="axisRow" dataField="1" multipleItemSelectionAllowed="1" showAll="0" sortType="descending">
      <items count="14">
        <item x="4"/>
        <item x="3"/>
        <item h="1" x="5"/>
        <item x="1"/>
        <item x="0"/>
        <item h="1" x="2"/>
        <item h="1" x="9"/>
        <item h="1" x="8"/>
        <item h="1" x="7"/>
        <item h="1" x="10"/>
        <item h="1" x="6"/>
        <item h="1" x="11"/>
        <item h="1" x="12"/>
        <item t="default"/>
      </items>
      <autoSortScope>
        <pivotArea dataOnly="0" outline="0" fieldPosition="0">
          <references count="1">
            <reference field="4294967294" count="1" selected="0">
              <x v="0"/>
            </reference>
          </references>
        </pivotArea>
      </autoSortScope>
    </pivotField>
    <pivotField axis="axisRow" showAll="0" sortType="descending">
      <items count="124">
        <item x="42"/>
        <item x="21"/>
        <item x="50"/>
        <item x="37"/>
        <item x="57"/>
        <item x="3"/>
        <item x="38"/>
        <item x="32"/>
        <item x="22"/>
        <item x="45"/>
        <item x="16"/>
        <item x="85"/>
        <item x="4"/>
        <item x="27"/>
        <item x="28"/>
        <item x="53"/>
        <item x="47"/>
        <item x="31"/>
        <item x="39"/>
        <item x="19"/>
        <item x="58"/>
        <item x="59"/>
        <item x="51"/>
        <item x="52"/>
        <item x="25"/>
        <item x="46"/>
        <item x="20"/>
        <item x="64"/>
        <item x="65"/>
        <item x="10"/>
        <item x="26"/>
        <item x="23"/>
        <item x="5"/>
        <item x="14"/>
        <item x="6"/>
        <item x="30"/>
        <item x="9"/>
        <item x="1"/>
        <item x="7"/>
        <item x="8"/>
        <item x="2"/>
        <item x="0"/>
        <item x="18"/>
        <item x="11"/>
        <item x="48"/>
        <item x="54"/>
        <item x="56"/>
        <item x="40"/>
        <item x="36"/>
        <item x="83"/>
        <item x="61"/>
        <item x="17"/>
        <item x="13"/>
        <item x="12"/>
        <item x="15"/>
        <item x="29"/>
        <item x="44"/>
        <item x="43"/>
        <item x="49"/>
        <item x="24"/>
        <item x="55"/>
        <item x="34"/>
        <item x="35"/>
        <item x="33"/>
        <item m="1" x="122"/>
        <item x="69"/>
        <item x="71"/>
        <item x="74"/>
        <item x="73"/>
        <item x="70"/>
        <item x="72"/>
        <item x="76"/>
        <item x="78"/>
        <item x="75"/>
        <item x="82"/>
        <item x="77"/>
        <item x="67"/>
        <item x="68"/>
        <item x="79"/>
        <item x="80"/>
        <item x="41"/>
        <item x="84"/>
        <item x="62"/>
        <item x="66"/>
        <item x="60"/>
        <item x="63"/>
        <item x="81"/>
        <item x="86"/>
        <item x="87"/>
        <item x="90"/>
        <item x="88"/>
        <item x="89"/>
        <item x="91"/>
        <item x="92"/>
        <item x="93"/>
        <item x="94"/>
        <item x="109"/>
        <item x="96"/>
        <item x="118"/>
        <item x="119"/>
        <item x="120"/>
        <item x="121"/>
        <item x="95"/>
        <item x="97"/>
        <item x="98"/>
        <item x="99"/>
        <item x="100"/>
        <item x="101"/>
        <item x="102"/>
        <item x="103"/>
        <item x="104"/>
        <item x="105"/>
        <item x="106"/>
        <item x="107"/>
        <item x="108"/>
        <item x="110"/>
        <item x="111"/>
        <item x="112"/>
        <item x="113"/>
        <item x="114"/>
        <item x="115"/>
        <item x="116"/>
        <item x="11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axis="axisPage" multipleItemSelectionAllowed="1" showAll="0">
      <items count="5">
        <item h="1" x="0"/>
        <item x="1"/>
        <item h="1" x="2"/>
        <item h="1" x="3"/>
        <item t="default"/>
      </items>
    </pivotField>
    <pivotField showAll="0"/>
    <pivotField showAll="0"/>
    <pivotField showAll="0"/>
    <pivotField showAll="0"/>
    <pivotField showAll="0"/>
    <pivotField axis="axisCol" showAll="0">
      <items count="15">
        <item h="1" x="5"/>
        <item h="1" x="8"/>
        <item h="1" x="9"/>
        <item h="1" x="0"/>
        <item h="1" x="1"/>
        <item x="2"/>
        <item h="1" x="11"/>
        <item h="1" x="4"/>
        <item h="1" x="6"/>
        <item x="3"/>
        <item h="1" x="10"/>
        <item h="1" x="7"/>
        <item h="1" x="12"/>
        <item h="1" x="13"/>
        <item t="default"/>
      </items>
    </pivotField>
    <pivotField showAll="0"/>
    <pivotField numFmtId="164" showAll="0"/>
  </pivotFields>
  <rowFields count="2">
    <field x="7"/>
    <field x="8"/>
  </rowFields>
  <rowItems count="10">
    <i>
      <x/>
    </i>
    <i r="1">
      <x v="54"/>
    </i>
    <i r="1">
      <x v="53"/>
    </i>
    <i>
      <x v="4"/>
    </i>
    <i r="1">
      <x v="37"/>
    </i>
    <i>
      <x v="3"/>
    </i>
    <i r="1">
      <x v="34"/>
    </i>
    <i>
      <x v="1"/>
    </i>
    <i r="1">
      <x v="31"/>
    </i>
    <i t="grand">
      <x/>
    </i>
  </rowItems>
  <colFields count="1">
    <field x="23"/>
  </colFields>
  <colItems count="3">
    <i>
      <x v="5"/>
    </i>
    <i>
      <x v="9"/>
    </i>
    <i t="grand">
      <x/>
    </i>
  </colItems>
  <pageFields count="3">
    <pageField fld="0" hier="-1"/>
    <pageField fld="17" hier="-1"/>
    <pageField fld="1" hier="-1"/>
  </pageFields>
  <dataFields count="1">
    <dataField name="Contagem de Classe Equipamento" fld="7" subtotal="count" baseField="0" baseItem="0"/>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3" count="1" selected="0">
            <x v="5"/>
          </reference>
        </references>
      </pivotArea>
    </chartFormat>
    <chartFormat chart="0" format="2" series="1">
      <pivotArea type="data" outline="0" fieldPosition="0">
        <references count="2">
          <reference field="4294967294" count="1" selected="0">
            <x v="0"/>
          </reference>
          <reference field="23" count="1" selected="0">
            <x v="9"/>
          </reference>
        </references>
      </pivotArea>
    </chartFormat>
    <chartFormat chart="5" format="5" series="1">
      <pivotArea type="data" outline="0" fieldPosition="0">
        <references count="2">
          <reference field="4294967294" count="1" selected="0">
            <x v="0"/>
          </reference>
          <reference field="23" count="1" selected="0">
            <x v="5"/>
          </reference>
        </references>
      </pivotArea>
    </chartFormat>
    <chartFormat chart="5" format="6" series="1">
      <pivotArea type="data" outline="0" fieldPosition="0">
        <references count="2">
          <reference field="4294967294" count="1" selected="0">
            <x v="0"/>
          </reference>
          <reference field="23" count="1" selected="0">
            <x v="9"/>
          </reference>
        </references>
      </pivotArea>
    </chartFormat>
    <chartFormat chart="6" format="7" series="1">
      <pivotArea type="data" outline="0" fieldPosition="0">
        <references count="2">
          <reference field="4294967294" count="1" selected="0">
            <x v="0"/>
          </reference>
          <reference field="23" count="1" selected="0">
            <x v="5"/>
          </reference>
        </references>
      </pivotArea>
    </chartFormat>
    <chartFormat chart="6" format="8" series="1">
      <pivotArea type="data" outline="0" fieldPosition="0">
        <references count="2">
          <reference field="4294967294" count="1" selected="0">
            <x v="0"/>
          </reference>
          <reference field="23" count="1" selected="0">
            <x v="9"/>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97C607C-C2B1-4B60-82AD-B15C2490E822}" name="Tabela dinâmica20" cacheId="3" applyNumberFormats="0" applyBorderFormats="0" applyFontFormats="0" applyPatternFormats="0" applyAlignmentFormats="0" applyWidthHeightFormats="1" dataCaption="Valores" updatedVersion="6" minRefreshableVersion="3" useAutoFormatting="1" pageOverThenDown="1" itemPrintTitles="1" createdVersion="6" indent="0" compact="0" compactData="0" gridDropZones="1" multipleFieldFilters="0" chartFormat="9">
  <location ref="G1:K7" firstHeaderRow="1" firstDataRow="2" firstDataCol="2"/>
  <pivotFields count="4">
    <pivotField axis="axisRow" compact="0" outline="0" showAll="0">
      <items count="5">
        <item h="1" x="2"/>
        <item h="1" x="3"/>
        <item x="0"/>
        <item h="1" x="1"/>
        <item t="default"/>
      </items>
    </pivotField>
    <pivotField axis="axisCol" compact="0" outline="0" showAll="0">
      <items count="3">
        <item x="1"/>
        <item x="0"/>
        <item t="default"/>
      </items>
    </pivotField>
    <pivotField dataField="1" compact="0" outline="0" showAll="0"/>
    <pivotField axis="axisRow" compact="0" outline="0" showAll="0">
      <items count="4">
        <item x="0"/>
        <item x="1"/>
        <item x="2"/>
        <item t="default"/>
      </items>
    </pivotField>
  </pivotFields>
  <rowFields count="2">
    <field x="0"/>
    <field x="3"/>
  </rowFields>
  <rowItems count="5">
    <i>
      <x v="2"/>
      <x/>
    </i>
    <i r="1">
      <x v="1"/>
    </i>
    <i r="1">
      <x v="2"/>
    </i>
    <i t="default">
      <x v="2"/>
    </i>
    <i t="grand">
      <x/>
    </i>
  </rowItems>
  <colFields count="1">
    <field x="1"/>
  </colFields>
  <colItems count="3">
    <i>
      <x/>
    </i>
    <i>
      <x v="1"/>
    </i>
    <i t="grand">
      <x/>
    </i>
  </colItems>
  <dataFields count="1">
    <dataField name="Soma de Quantidade" fld="2" baseField="0" baseItem="0"/>
  </dataFields>
  <chartFormats count="4">
    <chartFormat chart="0" format="0" series="1">
      <pivotArea type="data" outline="0" fieldPosition="0">
        <references count="1">
          <reference field="1" count="1" selected="0">
            <x v="0"/>
          </reference>
        </references>
      </pivotArea>
    </chartFormat>
    <chartFormat chart="0" format="1" series="1">
      <pivotArea type="data" outline="0" fieldPosition="0">
        <references count="1">
          <reference field="1" count="1" selected="0">
            <x v="1"/>
          </reference>
        </references>
      </pivotArea>
    </chartFormat>
    <chartFormat chart="0" format="2" series="1">
      <pivotArea type="data" outline="0" fieldPosition="0">
        <references count="2">
          <reference field="4294967294" count="1" selected="0">
            <x v="0"/>
          </reference>
          <reference field="1" count="1" selected="0">
            <x v="0"/>
          </reference>
        </references>
      </pivotArea>
    </chartFormat>
    <chartFormat chart="0" format="3" series="1">
      <pivotArea type="data" outline="0" fieldPosition="0">
        <references count="2">
          <reference field="4294967294" count="1" selected="0">
            <x v="0"/>
          </reference>
          <reference field="1" count="1" selected="0">
            <x v="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drawing" Target="../drawings/drawing2.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8.bin"/><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93"/>
  <sheetViews>
    <sheetView topLeftCell="A166" workbookViewId="0">
      <selection activeCell="A180" sqref="A180"/>
    </sheetView>
  </sheetViews>
  <sheetFormatPr defaultRowHeight="15" x14ac:dyDescent="0.25"/>
  <cols>
    <col min="1" max="1" width="27.85546875" bestFit="1" customWidth="1"/>
    <col min="2" max="2" width="23.7109375" bestFit="1" customWidth="1"/>
    <col min="3" max="3" width="36.5703125" bestFit="1" customWidth="1"/>
    <col min="4" max="4" width="18.28515625" bestFit="1" customWidth="1"/>
    <col min="5" max="5" width="24.7109375" bestFit="1" customWidth="1"/>
    <col min="6" max="6" width="39.85546875" bestFit="1" customWidth="1"/>
    <col min="7" max="7" width="23.42578125" bestFit="1" customWidth="1"/>
    <col min="8" max="8" width="38.140625" bestFit="1" customWidth="1"/>
    <col min="9" max="9" width="37.5703125" bestFit="1" customWidth="1"/>
    <col min="10" max="10" width="24.140625" bestFit="1" customWidth="1"/>
  </cols>
  <sheetData>
    <row r="1" spans="1:10" x14ac:dyDescent="0.25">
      <c r="A1" s="1" t="s">
        <v>0</v>
      </c>
      <c r="B1" s="1" t="s">
        <v>1</v>
      </c>
      <c r="C1" s="1" t="s">
        <v>2</v>
      </c>
      <c r="D1" s="1" t="s">
        <v>3</v>
      </c>
      <c r="E1" s="1" t="s">
        <v>4</v>
      </c>
      <c r="F1" s="1" t="s">
        <v>5</v>
      </c>
      <c r="G1" s="1" t="s">
        <v>6</v>
      </c>
      <c r="H1" s="1" t="s">
        <v>7</v>
      </c>
      <c r="I1" s="1" t="s">
        <v>8</v>
      </c>
      <c r="J1" s="1" t="s">
        <v>9</v>
      </c>
    </row>
    <row r="2" spans="1:10" x14ac:dyDescent="0.25">
      <c r="A2" s="1" t="s">
        <v>10</v>
      </c>
      <c r="B2" s="1" t="s">
        <v>11</v>
      </c>
      <c r="C2" s="1" t="s">
        <v>12</v>
      </c>
      <c r="D2" s="1" t="s">
        <v>13</v>
      </c>
      <c r="E2" s="1" t="s">
        <v>14</v>
      </c>
      <c r="F2" s="1" t="s">
        <v>15</v>
      </c>
      <c r="G2" s="1" t="s">
        <v>16</v>
      </c>
      <c r="H2" s="1" t="s">
        <v>15</v>
      </c>
      <c r="I2" s="1" t="s">
        <v>17</v>
      </c>
      <c r="J2" s="1" t="s">
        <v>18</v>
      </c>
    </row>
    <row r="3" spans="1:10" x14ac:dyDescent="0.25">
      <c r="A3" s="1" t="s">
        <v>19</v>
      </c>
      <c r="B3" s="1" t="s">
        <v>20</v>
      </c>
      <c r="C3" s="1" t="s">
        <v>21</v>
      </c>
      <c r="D3" s="1" t="s">
        <v>22</v>
      </c>
      <c r="E3" s="1" t="s">
        <v>23</v>
      </c>
      <c r="F3" s="1" t="s">
        <v>24</v>
      </c>
      <c r="G3" s="1" t="s">
        <v>25</v>
      </c>
      <c r="H3" s="1" t="s">
        <v>26</v>
      </c>
      <c r="I3" s="1" t="s">
        <v>27</v>
      </c>
      <c r="J3" s="1" t="s">
        <v>28</v>
      </c>
    </row>
    <row r="4" spans="1:10" x14ac:dyDescent="0.25">
      <c r="A4" s="1" t="s">
        <v>29</v>
      </c>
      <c r="B4" s="1" t="s">
        <v>30</v>
      </c>
      <c r="C4" s="1" t="s">
        <v>31</v>
      </c>
      <c r="D4" s="1"/>
      <c r="E4" s="1" t="s">
        <v>32</v>
      </c>
      <c r="F4" s="1" t="s">
        <v>33</v>
      </c>
      <c r="G4" s="1" t="s">
        <v>34</v>
      </c>
      <c r="H4" s="1" t="s">
        <v>35</v>
      </c>
      <c r="I4" s="1" t="s">
        <v>36</v>
      </c>
      <c r="J4" s="1" t="s">
        <v>37</v>
      </c>
    </row>
    <row r="5" spans="1:10" x14ac:dyDescent="0.25">
      <c r="A5" s="1" t="s">
        <v>38</v>
      </c>
      <c r="B5" s="1" t="s">
        <v>39</v>
      </c>
      <c r="C5" s="1" t="s">
        <v>40</v>
      </c>
      <c r="D5" s="1"/>
      <c r="E5" s="1" t="s">
        <v>41</v>
      </c>
      <c r="F5" s="1" t="s">
        <v>42</v>
      </c>
      <c r="G5" s="1" t="s">
        <v>43</v>
      </c>
      <c r="H5" s="1" t="s">
        <v>44</v>
      </c>
      <c r="I5" s="1" t="s">
        <v>45</v>
      </c>
      <c r="J5" s="1" t="s">
        <v>46</v>
      </c>
    </row>
    <row r="6" spans="1:10" x14ac:dyDescent="0.25">
      <c r="A6" s="1" t="s">
        <v>47</v>
      </c>
      <c r="B6" s="1"/>
      <c r="C6" s="1" t="s">
        <v>48</v>
      </c>
      <c r="D6" s="1"/>
      <c r="E6" s="1" t="s">
        <v>49</v>
      </c>
      <c r="F6" s="1" t="s">
        <v>50</v>
      </c>
      <c r="G6" s="1" t="s">
        <v>51</v>
      </c>
      <c r="H6" s="1" t="s">
        <v>52</v>
      </c>
      <c r="I6" s="1" t="s">
        <v>53</v>
      </c>
      <c r="J6" s="1" t="s">
        <v>54</v>
      </c>
    </row>
    <row r="7" spans="1:10" x14ac:dyDescent="0.25">
      <c r="A7" s="1" t="s">
        <v>55</v>
      </c>
      <c r="B7" s="1"/>
      <c r="C7" s="1" t="s">
        <v>56</v>
      </c>
      <c r="D7" s="1"/>
      <c r="E7" s="1" t="s">
        <v>57</v>
      </c>
      <c r="F7" s="1" t="s">
        <v>58</v>
      </c>
      <c r="G7" s="1"/>
      <c r="H7" s="1" t="s">
        <v>59</v>
      </c>
      <c r="I7" s="1" t="s">
        <v>60</v>
      </c>
      <c r="J7" s="1" t="s">
        <v>61</v>
      </c>
    </row>
    <row r="8" spans="1:10" x14ac:dyDescent="0.25">
      <c r="A8" s="1" t="s">
        <v>62</v>
      </c>
      <c r="B8" s="1"/>
      <c r="C8" s="1" t="s">
        <v>63</v>
      </c>
      <c r="D8" s="1"/>
      <c r="E8" s="1"/>
      <c r="F8" s="1" t="s">
        <v>64</v>
      </c>
      <c r="G8" s="1"/>
      <c r="H8" s="1" t="s">
        <v>65</v>
      </c>
      <c r="I8" s="1" t="s">
        <v>66</v>
      </c>
      <c r="J8" s="1" t="s">
        <v>67</v>
      </c>
    </row>
    <row r="9" spans="1:10" x14ac:dyDescent="0.25">
      <c r="A9" s="1" t="s">
        <v>68</v>
      </c>
      <c r="B9" s="1"/>
      <c r="C9" s="1" t="s">
        <v>69</v>
      </c>
      <c r="D9" s="1"/>
      <c r="E9" s="1"/>
      <c r="F9" s="1" t="s">
        <v>44</v>
      </c>
      <c r="G9" s="1"/>
      <c r="H9" s="1" t="s">
        <v>70</v>
      </c>
      <c r="I9" s="1" t="s">
        <v>71</v>
      </c>
      <c r="J9" s="1" t="s">
        <v>72</v>
      </c>
    </row>
    <row r="10" spans="1:10" x14ac:dyDescent="0.25">
      <c r="A10" s="1" t="s">
        <v>73</v>
      </c>
      <c r="B10" s="1"/>
      <c r="C10" s="1" t="s">
        <v>74</v>
      </c>
      <c r="D10" s="1"/>
      <c r="E10" s="1"/>
      <c r="F10" s="1" t="s">
        <v>75</v>
      </c>
      <c r="G10" s="1"/>
      <c r="H10" s="1" t="s">
        <v>76</v>
      </c>
      <c r="I10" s="1" t="s">
        <v>77</v>
      </c>
      <c r="J10" s="1" t="s">
        <v>78</v>
      </c>
    </row>
    <row r="11" spans="1:10" x14ac:dyDescent="0.25">
      <c r="A11" s="1" t="s">
        <v>79</v>
      </c>
      <c r="B11" s="1"/>
      <c r="C11" s="1" t="s">
        <v>80</v>
      </c>
      <c r="D11" s="1"/>
      <c r="E11" s="1"/>
      <c r="F11" s="1" t="s">
        <v>81</v>
      </c>
      <c r="G11" s="1"/>
      <c r="H11" s="1" t="s">
        <v>82</v>
      </c>
      <c r="I11" s="1" t="s">
        <v>83</v>
      </c>
      <c r="J11" s="1" t="s">
        <v>84</v>
      </c>
    </row>
    <row r="12" spans="1:10" x14ac:dyDescent="0.25">
      <c r="A12" s="1" t="s">
        <v>85</v>
      </c>
      <c r="B12" s="1"/>
      <c r="C12" s="1" t="s">
        <v>86</v>
      </c>
      <c r="D12" s="1"/>
      <c r="E12" s="1"/>
      <c r="F12" s="1" t="s">
        <v>87</v>
      </c>
      <c r="G12" s="1"/>
      <c r="H12" s="1" t="s">
        <v>88</v>
      </c>
      <c r="I12" s="1"/>
      <c r="J12" s="1" t="s">
        <v>89</v>
      </c>
    </row>
    <row r="13" spans="1:10" x14ac:dyDescent="0.25">
      <c r="A13" s="1" t="s">
        <v>90</v>
      </c>
      <c r="B13" s="1"/>
      <c r="C13" s="1" t="s">
        <v>91</v>
      </c>
      <c r="D13" s="1"/>
      <c r="E13" s="1"/>
      <c r="F13" s="1" t="s">
        <v>92</v>
      </c>
      <c r="G13" s="1"/>
      <c r="H13" s="1" t="s">
        <v>93</v>
      </c>
      <c r="I13" s="1"/>
      <c r="J13" s="1" t="s">
        <v>94</v>
      </c>
    </row>
    <row r="14" spans="1:10" x14ac:dyDescent="0.25">
      <c r="A14" s="1" t="s">
        <v>95</v>
      </c>
      <c r="B14" s="1"/>
      <c r="C14" s="1" t="s">
        <v>96</v>
      </c>
      <c r="D14" s="1"/>
      <c r="E14" s="1"/>
      <c r="F14" s="1" t="s">
        <v>97</v>
      </c>
      <c r="G14" s="1"/>
      <c r="H14" s="1" t="s">
        <v>98</v>
      </c>
      <c r="I14" s="1"/>
      <c r="J14" s="1"/>
    </row>
    <row r="15" spans="1:10" x14ac:dyDescent="0.25">
      <c r="A15" s="1" t="s">
        <v>99</v>
      </c>
      <c r="B15" s="1"/>
      <c r="C15" s="1"/>
      <c r="D15" s="1"/>
      <c r="E15" s="1"/>
      <c r="F15" s="1" t="s">
        <v>100</v>
      </c>
      <c r="G15" s="1"/>
      <c r="H15" s="1" t="s">
        <v>101</v>
      </c>
      <c r="I15" s="1"/>
      <c r="J15" s="1"/>
    </row>
    <row r="16" spans="1:10" x14ac:dyDescent="0.25">
      <c r="A16" s="1" t="s">
        <v>102</v>
      </c>
      <c r="B16" s="1"/>
      <c r="C16" s="1"/>
      <c r="D16" s="1"/>
      <c r="E16" s="1"/>
      <c r="F16" s="1" t="s">
        <v>103</v>
      </c>
      <c r="G16" s="1"/>
      <c r="H16" s="1" t="s">
        <v>104</v>
      </c>
      <c r="I16" s="1"/>
      <c r="J16" s="1"/>
    </row>
    <row r="17" spans="1:8" x14ac:dyDescent="0.25">
      <c r="A17" s="1" t="s">
        <v>105</v>
      </c>
      <c r="B17" s="1"/>
      <c r="C17" s="1"/>
      <c r="D17" s="1"/>
      <c r="E17" s="1"/>
      <c r="F17" s="1" t="s">
        <v>106</v>
      </c>
      <c r="G17" s="1"/>
      <c r="H17" s="1" t="s">
        <v>107</v>
      </c>
    </row>
    <row r="18" spans="1:8" x14ac:dyDescent="0.25">
      <c r="A18" s="1" t="s">
        <v>108</v>
      </c>
      <c r="B18" s="1"/>
      <c r="C18" s="1"/>
      <c r="D18" s="1"/>
      <c r="E18" s="1"/>
      <c r="F18" s="1" t="s">
        <v>65</v>
      </c>
      <c r="G18" s="1"/>
      <c r="H18" s="1" t="s">
        <v>109</v>
      </c>
    </row>
    <row r="19" spans="1:8" x14ac:dyDescent="0.25">
      <c r="A19" s="1" t="s">
        <v>110</v>
      </c>
      <c r="B19" s="1"/>
      <c r="C19" s="1"/>
      <c r="D19" s="1"/>
      <c r="E19" s="1"/>
      <c r="F19" s="1" t="s">
        <v>111</v>
      </c>
      <c r="G19" s="1"/>
      <c r="H19" s="1" t="s">
        <v>112</v>
      </c>
    </row>
    <row r="20" spans="1:8" x14ac:dyDescent="0.25">
      <c r="A20" s="1" t="s">
        <v>113</v>
      </c>
      <c r="B20" s="1"/>
      <c r="C20" s="1"/>
      <c r="D20" s="1"/>
      <c r="E20" s="1"/>
      <c r="F20" s="1" t="s">
        <v>114</v>
      </c>
      <c r="G20" s="1"/>
      <c r="H20" s="1" t="s">
        <v>115</v>
      </c>
    </row>
    <row r="21" spans="1:8" x14ac:dyDescent="0.25">
      <c r="A21" s="1" t="s">
        <v>116</v>
      </c>
      <c r="B21" s="1"/>
      <c r="C21" s="1"/>
      <c r="D21" s="1"/>
      <c r="E21" s="1"/>
      <c r="F21" s="1" t="s">
        <v>117</v>
      </c>
      <c r="G21" s="1"/>
      <c r="H21" s="1" t="s">
        <v>118</v>
      </c>
    </row>
    <row r="22" spans="1:8" x14ac:dyDescent="0.25">
      <c r="A22" s="1" t="s">
        <v>119</v>
      </c>
      <c r="B22" s="1"/>
      <c r="C22" s="1"/>
      <c r="D22" s="1"/>
      <c r="E22" s="1"/>
      <c r="F22" s="1" t="s">
        <v>120</v>
      </c>
      <c r="G22" s="1"/>
      <c r="H22" s="1"/>
    </row>
    <row r="23" spans="1:8" x14ac:dyDescent="0.25">
      <c r="A23" s="1" t="s">
        <v>121</v>
      </c>
      <c r="B23" s="1"/>
      <c r="C23" s="1"/>
      <c r="D23" s="1"/>
      <c r="E23" s="1"/>
      <c r="F23" s="1" t="s">
        <v>122</v>
      </c>
      <c r="G23" s="1"/>
      <c r="H23" s="1"/>
    </row>
    <row r="24" spans="1:8" x14ac:dyDescent="0.25">
      <c r="A24" s="1" t="s">
        <v>123</v>
      </c>
      <c r="B24" s="1"/>
      <c r="C24" s="1"/>
      <c r="D24" s="1"/>
      <c r="E24" s="1"/>
      <c r="F24" s="1" t="s">
        <v>124</v>
      </c>
      <c r="G24" s="1"/>
      <c r="H24" s="1"/>
    </row>
    <row r="25" spans="1:8" x14ac:dyDescent="0.25">
      <c r="A25" s="1" t="s">
        <v>125</v>
      </c>
      <c r="B25" s="1"/>
      <c r="C25" s="1"/>
      <c r="D25" s="1"/>
      <c r="E25" s="1"/>
      <c r="F25" s="1" t="s">
        <v>93</v>
      </c>
      <c r="G25" s="1"/>
      <c r="H25" s="1"/>
    </row>
    <row r="26" spans="1:8" x14ac:dyDescent="0.25">
      <c r="A26" s="1" t="s">
        <v>126</v>
      </c>
      <c r="B26" s="1"/>
      <c r="C26" s="1"/>
      <c r="D26" s="1"/>
      <c r="E26" s="1"/>
      <c r="F26" s="1" t="s">
        <v>127</v>
      </c>
      <c r="G26" s="1"/>
      <c r="H26" s="1"/>
    </row>
    <row r="27" spans="1:8" x14ac:dyDescent="0.25">
      <c r="A27" s="1" t="s">
        <v>128</v>
      </c>
      <c r="B27" s="1"/>
      <c r="C27" s="1"/>
      <c r="D27" s="1"/>
      <c r="E27" s="1"/>
      <c r="F27" s="1" t="s">
        <v>129</v>
      </c>
      <c r="G27" s="1"/>
      <c r="H27" s="1"/>
    </row>
    <row r="28" spans="1:8" x14ac:dyDescent="0.25">
      <c r="A28" s="3" t="s">
        <v>4654</v>
      </c>
      <c r="B28" s="1"/>
      <c r="C28" s="1"/>
      <c r="D28" s="1"/>
      <c r="E28" s="1"/>
      <c r="F28" s="1" t="s">
        <v>131</v>
      </c>
      <c r="G28" s="1"/>
      <c r="H28" s="1"/>
    </row>
    <row r="29" spans="1:8" x14ac:dyDescent="0.25">
      <c r="A29" s="1" t="s">
        <v>130</v>
      </c>
      <c r="B29" s="1"/>
      <c r="C29" s="1"/>
      <c r="D29" s="1"/>
      <c r="E29" s="1"/>
      <c r="F29" s="1" t="s">
        <v>133</v>
      </c>
      <c r="G29" s="1"/>
      <c r="H29" s="1"/>
    </row>
    <row r="30" spans="1:8" x14ac:dyDescent="0.25">
      <c r="A30" s="1" t="s">
        <v>132</v>
      </c>
      <c r="B30" s="1"/>
      <c r="C30" s="1"/>
      <c r="D30" s="1"/>
      <c r="E30" s="1"/>
      <c r="F30" s="1" t="s">
        <v>135</v>
      </c>
      <c r="G30" s="1"/>
      <c r="H30" s="1"/>
    </row>
    <row r="31" spans="1:8" x14ac:dyDescent="0.25">
      <c r="A31" s="1" t="s">
        <v>134</v>
      </c>
      <c r="B31" s="1"/>
      <c r="C31" s="1"/>
      <c r="D31" s="1"/>
      <c r="E31" s="1"/>
      <c r="F31" s="1" t="s">
        <v>137</v>
      </c>
      <c r="G31" s="1"/>
      <c r="H31" s="1"/>
    </row>
    <row r="32" spans="1:8" x14ac:dyDescent="0.25">
      <c r="A32" s="1" t="s">
        <v>136</v>
      </c>
      <c r="B32" s="1"/>
      <c r="C32" s="1"/>
      <c r="D32" s="1"/>
      <c r="E32" s="1"/>
      <c r="F32" s="1" t="s">
        <v>139</v>
      </c>
      <c r="G32" s="1"/>
      <c r="H32" s="1"/>
    </row>
    <row r="33" spans="1:6" x14ac:dyDescent="0.25">
      <c r="A33" s="1" t="s">
        <v>138</v>
      </c>
      <c r="B33" s="1"/>
      <c r="C33" s="1"/>
      <c r="D33" s="1"/>
      <c r="E33" s="1"/>
      <c r="F33" s="1" t="s">
        <v>141</v>
      </c>
    </row>
    <row r="34" spans="1:6" x14ac:dyDescent="0.25">
      <c r="A34" s="1" t="s">
        <v>140</v>
      </c>
      <c r="B34" s="1"/>
      <c r="C34" s="1"/>
      <c r="D34" s="1"/>
      <c r="E34" s="1"/>
      <c r="F34" s="1" t="s">
        <v>143</v>
      </c>
    </row>
    <row r="35" spans="1:6" x14ac:dyDescent="0.25">
      <c r="A35" s="1" t="s">
        <v>142</v>
      </c>
      <c r="B35" s="1"/>
      <c r="C35" s="1"/>
      <c r="D35" s="1"/>
      <c r="E35" s="1"/>
      <c r="F35" s="1" t="s">
        <v>145</v>
      </c>
    </row>
    <row r="36" spans="1:6" x14ac:dyDescent="0.25">
      <c r="A36" s="1" t="s">
        <v>144</v>
      </c>
      <c r="B36" s="1"/>
      <c r="C36" s="1"/>
      <c r="D36" s="1"/>
      <c r="E36" s="1"/>
      <c r="F36" s="1" t="s">
        <v>147</v>
      </c>
    </row>
    <row r="37" spans="1:6" x14ac:dyDescent="0.25">
      <c r="A37" s="1" t="s">
        <v>146</v>
      </c>
      <c r="B37" s="1"/>
      <c r="C37" s="1"/>
      <c r="D37" s="1"/>
      <c r="E37" s="1"/>
      <c r="F37" s="1" t="s">
        <v>149</v>
      </c>
    </row>
    <row r="38" spans="1:6" x14ac:dyDescent="0.25">
      <c r="A38" s="1" t="s">
        <v>148</v>
      </c>
      <c r="B38" s="1"/>
      <c r="C38" s="1"/>
      <c r="D38" s="1"/>
      <c r="E38" s="1"/>
      <c r="F38" s="1" t="s">
        <v>151</v>
      </c>
    </row>
    <row r="39" spans="1:6" x14ac:dyDescent="0.25">
      <c r="A39" s="1" t="s">
        <v>150</v>
      </c>
      <c r="B39" s="1"/>
      <c r="C39" s="1"/>
      <c r="D39" s="1"/>
      <c r="E39" s="1"/>
      <c r="F39" s="1" t="s">
        <v>153</v>
      </c>
    </row>
    <row r="40" spans="1:6" x14ac:dyDescent="0.25">
      <c r="A40" s="1" t="s">
        <v>152</v>
      </c>
      <c r="B40" s="1"/>
      <c r="C40" s="1"/>
      <c r="D40" s="1"/>
      <c r="E40" s="1"/>
      <c r="F40" s="1"/>
    </row>
    <row r="41" spans="1:6" x14ac:dyDescent="0.25">
      <c r="A41" s="1" t="s">
        <v>154</v>
      </c>
      <c r="B41" s="1"/>
      <c r="C41" s="1"/>
      <c r="D41" s="1"/>
      <c r="E41" s="1"/>
      <c r="F41" s="1"/>
    </row>
    <row r="42" spans="1:6" x14ac:dyDescent="0.25">
      <c r="A42" s="1" t="s">
        <v>155</v>
      </c>
      <c r="B42" s="1"/>
      <c r="C42" s="1"/>
      <c r="D42" s="1"/>
      <c r="E42" s="1"/>
      <c r="F42" s="1"/>
    </row>
    <row r="43" spans="1:6" x14ac:dyDescent="0.25">
      <c r="A43" s="1" t="s">
        <v>156</v>
      </c>
      <c r="B43" s="1"/>
      <c r="C43" s="1"/>
      <c r="D43" s="1"/>
      <c r="E43" s="1"/>
      <c r="F43" s="1"/>
    </row>
    <row r="44" spans="1:6" x14ac:dyDescent="0.25">
      <c r="A44" s="1" t="s">
        <v>157</v>
      </c>
      <c r="B44" s="1"/>
      <c r="C44" s="1"/>
      <c r="D44" s="1"/>
      <c r="E44" s="1"/>
      <c r="F44" s="1"/>
    </row>
    <row r="45" spans="1:6" x14ac:dyDescent="0.25">
      <c r="A45" s="1" t="s">
        <v>158</v>
      </c>
      <c r="B45" s="1"/>
      <c r="C45" s="1"/>
      <c r="D45" s="1"/>
      <c r="E45" s="1"/>
      <c r="F45" s="1"/>
    </row>
    <row r="46" spans="1:6" x14ac:dyDescent="0.25">
      <c r="A46" s="1" t="s">
        <v>159</v>
      </c>
      <c r="B46" s="1"/>
      <c r="C46" s="1"/>
      <c r="D46" s="1"/>
      <c r="E46" s="1"/>
      <c r="F46" s="1"/>
    </row>
    <row r="47" spans="1:6" x14ac:dyDescent="0.25">
      <c r="A47" s="1" t="s">
        <v>160</v>
      </c>
      <c r="B47" s="1"/>
      <c r="C47" s="1"/>
      <c r="D47" s="1"/>
      <c r="E47" s="1"/>
      <c r="F47" s="1"/>
    </row>
    <row r="48" spans="1:6" x14ac:dyDescent="0.25">
      <c r="A48" s="1" t="s">
        <v>161</v>
      </c>
      <c r="B48" s="1"/>
      <c r="C48" s="1"/>
      <c r="D48" s="1"/>
      <c r="E48" s="1"/>
      <c r="F48" s="1"/>
    </row>
    <row r="49" spans="1:1" x14ac:dyDescent="0.25">
      <c r="A49" s="1" t="s">
        <v>162</v>
      </c>
    </row>
    <row r="50" spans="1:1" x14ac:dyDescent="0.25">
      <c r="A50" s="1" t="s">
        <v>163</v>
      </c>
    </row>
    <row r="51" spans="1:1" x14ac:dyDescent="0.25">
      <c r="A51" s="1" t="s">
        <v>164</v>
      </c>
    </row>
    <row r="52" spans="1:1" x14ac:dyDescent="0.25">
      <c r="A52" s="1" t="s">
        <v>165</v>
      </c>
    </row>
    <row r="53" spans="1:1" x14ac:dyDescent="0.25">
      <c r="A53" s="1" t="s">
        <v>166</v>
      </c>
    </row>
    <row r="54" spans="1:1" x14ac:dyDescent="0.25">
      <c r="A54" s="1" t="s">
        <v>167</v>
      </c>
    </row>
    <row r="55" spans="1:1" x14ac:dyDescent="0.25">
      <c r="A55" s="1" t="s">
        <v>168</v>
      </c>
    </row>
    <row r="56" spans="1:1" x14ac:dyDescent="0.25">
      <c r="A56" s="1" t="s">
        <v>169</v>
      </c>
    </row>
    <row r="57" spans="1:1" x14ac:dyDescent="0.25">
      <c r="A57" s="1" t="s">
        <v>170</v>
      </c>
    </row>
    <row r="58" spans="1:1" x14ac:dyDescent="0.25">
      <c r="A58" s="1" t="s">
        <v>171</v>
      </c>
    </row>
    <row r="59" spans="1:1" x14ac:dyDescent="0.25">
      <c r="A59" s="1" t="s">
        <v>172</v>
      </c>
    </row>
    <row r="60" spans="1:1" x14ac:dyDescent="0.25">
      <c r="A60" s="1" t="s">
        <v>173</v>
      </c>
    </row>
    <row r="61" spans="1:1" x14ac:dyDescent="0.25">
      <c r="A61" s="1" t="s">
        <v>174</v>
      </c>
    </row>
    <row r="62" spans="1:1" x14ac:dyDescent="0.25">
      <c r="A62" s="1" t="s">
        <v>175</v>
      </c>
    </row>
    <row r="63" spans="1:1" x14ac:dyDescent="0.25">
      <c r="A63" s="1" t="s">
        <v>176</v>
      </c>
    </row>
    <row r="64" spans="1:1" x14ac:dyDescent="0.25">
      <c r="A64" s="1" t="s">
        <v>177</v>
      </c>
    </row>
    <row r="65" spans="1:1" x14ac:dyDescent="0.25">
      <c r="A65" s="1" t="s">
        <v>178</v>
      </c>
    </row>
    <row r="66" spans="1:1" x14ac:dyDescent="0.25">
      <c r="A66" s="1" t="s">
        <v>179</v>
      </c>
    </row>
    <row r="67" spans="1:1" x14ac:dyDescent="0.25">
      <c r="A67" s="1" t="s">
        <v>180</v>
      </c>
    </row>
    <row r="68" spans="1:1" x14ac:dyDescent="0.25">
      <c r="A68" s="1" t="s">
        <v>181</v>
      </c>
    </row>
    <row r="69" spans="1:1" x14ac:dyDescent="0.25">
      <c r="A69" s="1" t="s">
        <v>182</v>
      </c>
    </row>
    <row r="70" spans="1:1" x14ac:dyDescent="0.25">
      <c r="A70" s="1" t="s">
        <v>183</v>
      </c>
    </row>
    <row r="71" spans="1:1" x14ac:dyDescent="0.25">
      <c r="A71" s="1" t="s">
        <v>184</v>
      </c>
    </row>
    <row r="72" spans="1:1" x14ac:dyDescent="0.25">
      <c r="A72" s="1" t="s">
        <v>185</v>
      </c>
    </row>
    <row r="73" spans="1:1" x14ac:dyDescent="0.25">
      <c r="A73" s="1" t="s">
        <v>186</v>
      </c>
    </row>
    <row r="74" spans="1:1" x14ac:dyDescent="0.25">
      <c r="A74" s="1" t="s">
        <v>187</v>
      </c>
    </row>
    <row r="75" spans="1:1" x14ac:dyDescent="0.25">
      <c r="A75" s="1" t="s">
        <v>188</v>
      </c>
    </row>
    <row r="76" spans="1:1" x14ac:dyDescent="0.25">
      <c r="A76" s="1" t="s">
        <v>189</v>
      </c>
    </row>
    <row r="77" spans="1:1" x14ac:dyDescent="0.25">
      <c r="A77" s="1" t="s">
        <v>190</v>
      </c>
    </row>
    <row r="78" spans="1:1" x14ac:dyDescent="0.25">
      <c r="A78" s="1" t="s">
        <v>191</v>
      </c>
    </row>
    <row r="79" spans="1:1" x14ac:dyDescent="0.25">
      <c r="A79" s="1" t="s">
        <v>192</v>
      </c>
    </row>
    <row r="80" spans="1:1" x14ac:dyDescent="0.25">
      <c r="A80" s="1" t="s">
        <v>193</v>
      </c>
    </row>
    <row r="81" spans="1:1" x14ac:dyDescent="0.25">
      <c r="A81" s="1" t="s">
        <v>194</v>
      </c>
    </row>
    <row r="82" spans="1:1" x14ac:dyDescent="0.25">
      <c r="A82" s="1" t="s">
        <v>195</v>
      </c>
    </row>
    <row r="83" spans="1:1" x14ac:dyDescent="0.25">
      <c r="A83" s="1" t="s">
        <v>196</v>
      </c>
    </row>
    <row r="84" spans="1:1" x14ac:dyDescent="0.25">
      <c r="A84" s="1" t="s">
        <v>197</v>
      </c>
    </row>
    <row r="85" spans="1:1" x14ac:dyDescent="0.25">
      <c r="A85" s="1" t="s">
        <v>198</v>
      </c>
    </row>
    <row r="86" spans="1:1" x14ac:dyDescent="0.25">
      <c r="A86" s="1" t="s">
        <v>199</v>
      </c>
    </row>
    <row r="87" spans="1:1" x14ac:dyDescent="0.25">
      <c r="A87" s="1" t="s">
        <v>200</v>
      </c>
    </row>
    <row r="88" spans="1:1" x14ac:dyDescent="0.25">
      <c r="A88" s="1" t="s">
        <v>201</v>
      </c>
    </row>
    <row r="89" spans="1:1" x14ac:dyDescent="0.25">
      <c r="A89" s="1" t="s">
        <v>202</v>
      </c>
    </row>
    <row r="90" spans="1:1" x14ac:dyDescent="0.25">
      <c r="A90" s="1" t="s">
        <v>203</v>
      </c>
    </row>
    <row r="91" spans="1:1" x14ac:dyDescent="0.25">
      <c r="A91" s="1" t="s">
        <v>204</v>
      </c>
    </row>
    <row r="92" spans="1:1" x14ac:dyDescent="0.25">
      <c r="A92" s="1" t="s">
        <v>205</v>
      </c>
    </row>
    <row r="93" spans="1:1" x14ac:dyDescent="0.25">
      <c r="A93" s="1" t="s">
        <v>206</v>
      </c>
    </row>
    <row r="94" spans="1:1" x14ac:dyDescent="0.25">
      <c r="A94" s="1" t="s">
        <v>207</v>
      </c>
    </row>
    <row r="95" spans="1:1" x14ac:dyDescent="0.25">
      <c r="A95" s="1" t="s">
        <v>208</v>
      </c>
    </row>
    <row r="96" spans="1:1" x14ac:dyDescent="0.25">
      <c r="A96" s="1" t="s">
        <v>209</v>
      </c>
    </row>
    <row r="97" spans="1:1" x14ac:dyDescent="0.25">
      <c r="A97" s="1" t="s">
        <v>210</v>
      </c>
    </row>
    <row r="98" spans="1:1" x14ac:dyDescent="0.25">
      <c r="A98" s="1" t="s">
        <v>211</v>
      </c>
    </row>
    <row r="99" spans="1:1" x14ac:dyDescent="0.25">
      <c r="A99" s="1" t="s">
        <v>212</v>
      </c>
    </row>
    <row r="100" spans="1:1" x14ac:dyDescent="0.25">
      <c r="A100" s="1" t="s">
        <v>213</v>
      </c>
    </row>
    <row r="101" spans="1:1" x14ac:dyDescent="0.25">
      <c r="A101" s="1" t="s">
        <v>214</v>
      </c>
    </row>
    <row r="102" spans="1:1" x14ac:dyDescent="0.25">
      <c r="A102" s="1" t="s">
        <v>215</v>
      </c>
    </row>
    <row r="103" spans="1:1" x14ac:dyDescent="0.25">
      <c r="A103" s="1" t="s">
        <v>216</v>
      </c>
    </row>
    <row r="104" spans="1:1" x14ac:dyDescent="0.25">
      <c r="A104" s="1" t="s">
        <v>217</v>
      </c>
    </row>
    <row r="105" spans="1:1" x14ac:dyDescent="0.25">
      <c r="A105" s="1" t="s">
        <v>218</v>
      </c>
    </row>
    <row r="106" spans="1:1" x14ac:dyDescent="0.25">
      <c r="A106" s="1" t="s">
        <v>219</v>
      </c>
    </row>
    <row r="107" spans="1:1" x14ac:dyDescent="0.25">
      <c r="A107" s="1" t="s">
        <v>220</v>
      </c>
    </row>
    <row r="108" spans="1:1" x14ac:dyDescent="0.25">
      <c r="A108" s="1" t="s">
        <v>221</v>
      </c>
    </row>
    <row r="109" spans="1:1" x14ac:dyDescent="0.25">
      <c r="A109" s="1" t="s">
        <v>222</v>
      </c>
    </row>
    <row r="110" spans="1:1" x14ac:dyDescent="0.25">
      <c r="A110" s="1" t="s">
        <v>223</v>
      </c>
    </row>
    <row r="111" spans="1:1" x14ac:dyDescent="0.25">
      <c r="A111" s="1" t="s">
        <v>224</v>
      </c>
    </row>
    <row r="112" spans="1:1" x14ac:dyDescent="0.25">
      <c r="A112" s="1" t="s">
        <v>225</v>
      </c>
    </row>
    <row r="113" spans="1:1" x14ac:dyDescent="0.25">
      <c r="A113" s="1" t="s">
        <v>226</v>
      </c>
    </row>
    <row r="114" spans="1:1" x14ac:dyDescent="0.25">
      <c r="A114" s="1" t="s">
        <v>227</v>
      </c>
    </row>
    <row r="115" spans="1:1" x14ac:dyDescent="0.25">
      <c r="A115" s="1" t="s">
        <v>228</v>
      </c>
    </row>
    <row r="116" spans="1:1" x14ac:dyDescent="0.25">
      <c r="A116" s="1" t="s">
        <v>229</v>
      </c>
    </row>
    <row r="117" spans="1:1" x14ac:dyDescent="0.25">
      <c r="A117" s="1" t="s">
        <v>230</v>
      </c>
    </row>
    <row r="118" spans="1:1" x14ac:dyDescent="0.25">
      <c r="A118" s="1" t="s">
        <v>231</v>
      </c>
    </row>
    <row r="119" spans="1:1" x14ac:dyDescent="0.25">
      <c r="A119" s="1" t="s">
        <v>232</v>
      </c>
    </row>
    <row r="120" spans="1:1" x14ac:dyDescent="0.25">
      <c r="A120" s="1" t="s">
        <v>233</v>
      </c>
    </row>
    <row r="121" spans="1:1" x14ac:dyDescent="0.25">
      <c r="A121" s="1" t="s">
        <v>234</v>
      </c>
    </row>
    <row r="122" spans="1:1" x14ac:dyDescent="0.25">
      <c r="A122" s="1" t="s">
        <v>235</v>
      </c>
    </row>
    <row r="123" spans="1:1" x14ac:dyDescent="0.25">
      <c r="A123" s="1" t="s">
        <v>236</v>
      </c>
    </row>
    <row r="124" spans="1:1" x14ac:dyDescent="0.25">
      <c r="A124" s="1" t="s">
        <v>237</v>
      </c>
    </row>
    <row r="125" spans="1:1" x14ac:dyDescent="0.25">
      <c r="A125" s="1" t="s">
        <v>238</v>
      </c>
    </row>
    <row r="126" spans="1:1" x14ac:dyDescent="0.25">
      <c r="A126" s="1" t="s">
        <v>239</v>
      </c>
    </row>
    <row r="127" spans="1:1" x14ac:dyDescent="0.25">
      <c r="A127" s="1" t="s">
        <v>240</v>
      </c>
    </row>
    <row r="128" spans="1:1" x14ac:dyDescent="0.25">
      <c r="A128" s="1" t="s">
        <v>241</v>
      </c>
    </row>
    <row r="129" spans="1:1" x14ac:dyDescent="0.25">
      <c r="A129" s="1" t="s">
        <v>242</v>
      </c>
    </row>
    <row r="130" spans="1:1" x14ac:dyDescent="0.25">
      <c r="A130" s="1" t="s">
        <v>243</v>
      </c>
    </row>
    <row r="131" spans="1:1" x14ac:dyDescent="0.25">
      <c r="A131" s="1" t="s">
        <v>244</v>
      </c>
    </row>
    <row r="132" spans="1:1" x14ac:dyDescent="0.25">
      <c r="A132" s="1" t="s">
        <v>245</v>
      </c>
    </row>
    <row r="133" spans="1:1" x14ac:dyDescent="0.25">
      <c r="A133" s="1" t="s">
        <v>246</v>
      </c>
    </row>
    <row r="134" spans="1:1" x14ac:dyDescent="0.25">
      <c r="A134" s="1" t="s">
        <v>247</v>
      </c>
    </row>
    <row r="135" spans="1:1" x14ac:dyDescent="0.25">
      <c r="A135" s="1" t="s">
        <v>248</v>
      </c>
    </row>
    <row r="136" spans="1:1" x14ac:dyDescent="0.25">
      <c r="A136" s="1" t="s">
        <v>249</v>
      </c>
    </row>
    <row r="137" spans="1:1" x14ac:dyDescent="0.25">
      <c r="A137" s="1" t="s">
        <v>250</v>
      </c>
    </row>
    <row r="138" spans="1:1" x14ac:dyDescent="0.25">
      <c r="A138" s="1" t="s">
        <v>251</v>
      </c>
    </row>
    <row r="139" spans="1:1" x14ac:dyDescent="0.25">
      <c r="A139" s="1" t="s">
        <v>252</v>
      </c>
    </row>
    <row r="140" spans="1:1" x14ac:dyDescent="0.25">
      <c r="A140" s="1" t="s">
        <v>253</v>
      </c>
    </row>
    <row r="141" spans="1:1" x14ac:dyDescent="0.25">
      <c r="A141" s="1" t="s">
        <v>254</v>
      </c>
    </row>
    <row r="142" spans="1:1" x14ac:dyDescent="0.25">
      <c r="A142" s="1" t="s">
        <v>255</v>
      </c>
    </row>
    <row r="143" spans="1:1" x14ac:dyDescent="0.25">
      <c r="A143" s="1" t="s">
        <v>256</v>
      </c>
    </row>
    <row r="144" spans="1:1" x14ac:dyDescent="0.25">
      <c r="A144" s="1" t="s">
        <v>257</v>
      </c>
    </row>
    <row r="145" spans="1:1" x14ac:dyDescent="0.25">
      <c r="A145" s="1" t="s">
        <v>258</v>
      </c>
    </row>
    <row r="146" spans="1:1" x14ac:dyDescent="0.25">
      <c r="A146" s="1" t="s">
        <v>259</v>
      </c>
    </row>
    <row r="147" spans="1:1" x14ac:dyDescent="0.25">
      <c r="A147" s="1" t="s">
        <v>260</v>
      </c>
    </row>
    <row r="148" spans="1:1" x14ac:dyDescent="0.25">
      <c r="A148" s="1" t="s">
        <v>261</v>
      </c>
    </row>
    <row r="149" spans="1:1" x14ac:dyDescent="0.25">
      <c r="A149" s="1" t="s">
        <v>262</v>
      </c>
    </row>
    <row r="150" spans="1:1" x14ac:dyDescent="0.25">
      <c r="A150" s="1" t="s">
        <v>263</v>
      </c>
    </row>
    <row r="151" spans="1:1" x14ac:dyDescent="0.25">
      <c r="A151" s="1" t="s">
        <v>264</v>
      </c>
    </row>
    <row r="152" spans="1:1" x14ac:dyDescent="0.25">
      <c r="A152" s="1" t="s">
        <v>265</v>
      </c>
    </row>
    <row r="153" spans="1:1" x14ac:dyDescent="0.25">
      <c r="A153" s="1" t="s">
        <v>266</v>
      </c>
    </row>
    <row r="154" spans="1:1" x14ac:dyDescent="0.25">
      <c r="A154" s="1" t="s">
        <v>267</v>
      </c>
    </row>
    <row r="155" spans="1:1" x14ac:dyDescent="0.25">
      <c r="A155" s="1" t="s">
        <v>268</v>
      </c>
    </row>
    <row r="156" spans="1:1" x14ac:dyDescent="0.25">
      <c r="A156" s="1" t="s">
        <v>269</v>
      </c>
    </row>
    <row r="157" spans="1:1" x14ac:dyDescent="0.25">
      <c r="A157" s="1" t="s">
        <v>270</v>
      </c>
    </row>
    <row r="158" spans="1:1" x14ac:dyDescent="0.25">
      <c r="A158" s="1" t="s">
        <v>271</v>
      </c>
    </row>
    <row r="159" spans="1:1" x14ac:dyDescent="0.25">
      <c r="A159" s="1" t="s">
        <v>272</v>
      </c>
    </row>
    <row r="160" spans="1:1" x14ac:dyDescent="0.25">
      <c r="A160" s="1" t="s">
        <v>273</v>
      </c>
    </row>
    <row r="161" spans="1:1" x14ac:dyDescent="0.25">
      <c r="A161" s="1" t="s">
        <v>274</v>
      </c>
    </row>
    <row r="162" spans="1:1" x14ac:dyDescent="0.25">
      <c r="A162" s="1" t="s">
        <v>275</v>
      </c>
    </row>
    <row r="163" spans="1:1" x14ac:dyDescent="0.25">
      <c r="A163" s="1" t="s">
        <v>276</v>
      </c>
    </row>
    <row r="164" spans="1:1" x14ac:dyDescent="0.25">
      <c r="A164" s="1" t="s">
        <v>277</v>
      </c>
    </row>
    <row r="165" spans="1:1" x14ac:dyDescent="0.25">
      <c r="A165" s="1" t="s">
        <v>278</v>
      </c>
    </row>
    <row r="166" spans="1:1" x14ac:dyDescent="0.25">
      <c r="A166" s="1" t="s">
        <v>279</v>
      </c>
    </row>
    <row r="167" spans="1:1" x14ac:dyDescent="0.25">
      <c r="A167" s="1" t="s">
        <v>280</v>
      </c>
    </row>
    <row r="168" spans="1:1" x14ac:dyDescent="0.25">
      <c r="A168" s="1" t="s">
        <v>281</v>
      </c>
    </row>
    <row r="169" spans="1:1" x14ac:dyDescent="0.25">
      <c r="A169" s="1" t="s">
        <v>282</v>
      </c>
    </row>
    <row r="170" spans="1:1" x14ac:dyDescent="0.25">
      <c r="A170" s="1" t="s">
        <v>283</v>
      </c>
    </row>
    <row r="171" spans="1:1" x14ac:dyDescent="0.25">
      <c r="A171" s="1" t="s">
        <v>284</v>
      </c>
    </row>
    <row r="172" spans="1:1" x14ac:dyDescent="0.25">
      <c r="A172" s="1" t="s">
        <v>285</v>
      </c>
    </row>
    <row r="173" spans="1:1" x14ac:dyDescent="0.25">
      <c r="A173" s="1" t="s">
        <v>286</v>
      </c>
    </row>
    <row r="174" spans="1:1" x14ac:dyDescent="0.25">
      <c r="A174" s="1" t="s">
        <v>287</v>
      </c>
    </row>
    <row r="175" spans="1:1" x14ac:dyDescent="0.25">
      <c r="A175" s="1" t="s">
        <v>288</v>
      </c>
    </row>
    <row r="176" spans="1:1" x14ac:dyDescent="0.25">
      <c r="A176" s="1" t="s">
        <v>289</v>
      </c>
    </row>
    <row r="177" spans="1:1" x14ac:dyDescent="0.25">
      <c r="A177" s="1" t="s">
        <v>290</v>
      </c>
    </row>
    <row r="178" spans="1:1" x14ac:dyDescent="0.25">
      <c r="A178" s="1" t="s">
        <v>291</v>
      </c>
    </row>
    <row r="179" spans="1:1" x14ac:dyDescent="0.25">
      <c r="A179" s="1" t="s">
        <v>292</v>
      </c>
    </row>
    <row r="180" spans="1:1" x14ac:dyDescent="0.25">
      <c r="A180" s="1" t="s">
        <v>293</v>
      </c>
    </row>
    <row r="181" spans="1:1" x14ac:dyDescent="0.25">
      <c r="A181" s="1" t="s">
        <v>294</v>
      </c>
    </row>
    <row r="182" spans="1:1" x14ac:dyDescent="0.25">
      <c r="A182" s="1" t="s">
        <v>295</v>
      </c>
    </row>
    <row r="183" spans="1:1" x14ac:dyDescent="0.25">
      <c r="A183" s="1" t="s">
        <v>296</v>
      </c>
    </row>
    <row r="184" spans="1:1" x14ac:dyDescent="0.25">
      <c r="A184" s="1" t="s">
        <v>297</v>
      </c>
    </row>
    <row r="185" spans="1:1" x14ac:dyDescent="0.25">
      <c r="A185" s="1" t="s">
        <v>298</v>
      </c>
    </row>
    <row r="186" spans="1:1" x14ac:dyDescent="0.25">
      <c r="A186" s="1" t="s">
        <v>299</v>
      </c>
    </row>
    <row r="187" spans="1:1" x14ac:dyDescent="0.25">
      <c r="A187" s="1" t="s">
        <v>300</v>
      </c>
    </row>
    <row r="188" spans="1:1" x14ac:dyDescent="0.25">
      <c r="A188" s="1" t="s">
        <v>301</v>
      </c>
    </row>
    <row r="189" spans="1:1" x14ac:dyDescent="0.25">
      <c r="A189" s="1" t="s">
        <v>302</v>
      </c>
    </row>
    <row r="190" spans="1:1" x14ac:dyDescent="0.25">
      <c r="A190" s="1" t="s">
        <v>303</v>
      </c>
    </row>
    <row r="191" spans="1:1" x14ac:dyDescent="0.25">
      <c r="A191" s="1" t="s">
        <v>304</v>
      </c>
    </row>
    <row r="192" spans="1:1" x14ac:dyDescent="0.25">
      <c r="A192" s="1" t="s">
        <v>305</v>
      </c>
    </row>
    <row r="193" spans="1:1" x14ac:dyDescent="0.25">
      <c r="A193" s="1" t="s">
        <v>306</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92"/>
  <sheetViews>
    <sheetView workbookViewId="0">
      <selection activeCell="A184" sqref="A184:A187"/>
    </sheetView>
  </sheetViews>
  <sheetFormatPr defaultRowHeight="15" x14ac:dyDescent="0.25"/>
  <cols>
    <col min="1" max="1" width="27.85546875" style="11" bestFit="1" customWidth="1"/>
    <col min="2" max="2" width="25" bestFit="1" customWidth="1"/>
    <col min="3" max="3" width="47.85546875" bestFit="1" customWidth="1"/>
    <col min="4" max="4" width="22.140625" bestFit="1" customWidth="1"/>
    <col min="5" max="5" width="31.85546875" bestFit="1" customWidth="1"/>
    <col min="6" max="6" width="15.42578125" bestFit="1" customWidth="1"/>
    <col min="7" max="7" width="40.42578125" bestFit="1" customWidth="1"/>
  </cols>
  <sheetData>
    <row r="1" spans="1:7" x14ac:dyDescent="0.25">
      <c r="A1" s="11" t="s">
        <v>307</v>
      </c>
      <c r="B1" s="2" t="s">
        <v>308</v>
      </c>
      <c r="C1" s="2" t="s">
        <v>309</v>
      </c>
      <c r="D1" s="2" t="s">
        <v>310</v>
      </c>
      <c r="E1" s="2" t="s">
        <v>311</v>
      </c>
      <c r="F1" s="2" t="s">
        <v>312</v>
      </c>
      <c r="G1" s="2" t="s">
        <v>313</v>
      </c>
    </row>
    <row r="2" spans="1:7" ht="15" customHeight="1" x14ac:dyDescent="0.25">
      <c r="A2" s="11" t="s">
        <v>10</v>
      </c>
      <c r="B2" s="2" t="s">
        <v>314</v>
      </c>
      <c r="C2" s="2" t="s">
        <v>315</v>
      </c>
      <c r="D2" s="2" t="s">
        <v>316</v>
      </c>
      <c r="E2" s="2" t="s">
        <v>317</v>
      </c>
      <c r="F2" s="2" t="s">
        <v>318</v>
      </c>
      <c r="G2" s="2" t="s">
        <v>319</v>
      </c>
    </row>
    <row r="3" spans="1:7" ht="15" customHeight="1" x14ac:dyDescent="0.25">
      <c r="A3" s="11" t="s">
        <v>19</v>
      </c>
      <c r="B3" s="2" t="s">
        <v>314</v>
      </c>
      <c r="C3" s="2" t="s">
        <v>315</v>
      </c>
      <c r="D3" s="2" t="s">
        <v>316</v>
      </c>
      <c r="E3" s="2" t="s">
        <v>320</v>
      </c>
      <c r="F3" s="2" t="s">
        <v>318</v>
      </c>
      <c r="G3" s="2" t="s">
        <v>319</v>
      </c>
    </row>
    <row r="4" spans="1:7" ht="15" customHeight="1" x14ac:dyDescent="0.25">
      <c r="A4" s="11" t="s">
        <v>29</v>
      </c>
      <c r="B4" s="2" t="s">
        <v>314</v>
      </c>
      <c r="C4" s="2" t="s">
        <v>315</v>
      </c>
      <c r="D4" s="2" t="s">
        <v>316</v>
      </c>
      <c r="E4" s="2" t="s">
        <v>321</v>
      </c>
      <c r="F4" s="2" t="s">
        <v>318</v>
      </c>
      <c r="G4" s="2" t="s">
        <v>319</v>
      </c>
    </row>
    <row r="5" spans="1:7" ht="15" customHeight="1" x14ac:dyDescent="0.25">
      <c r="A5" s="11" t="s">
        <v>38</v>
      </c>
      <c r="B5" s="2" t="s">
        <v>314</v>
      </c>
      <c r="C5" s="2" t="s">
        <v>315</v>
      </c>
      <c r="D5" s="2" t="s">
        <v>316</v>
      </c>
      <c r="E5" s="2" t="s">
        <v>322</v>
      </c>
      <c r="F5" s="2" t="s">
        <v>318</v>
      </c>
      <c r="G5" s="2" t="s">
        <v>319</v>
      </c>
    </row>
    <row r="6" spans="1:7" ht="15" customHeight="1" x14ac:dyDescent="0.25">
      <c r="A6" s="11" t="s">
        <v>47</v>
      </c>
      <c r="B6" s="2" t="s">
        <v>323</v>
      </c>
      <c r="C6" s="2" t="s">
        <v>324</v>
      </c>
      <c r="D6" s="2" t="s">
        <v>316</v>
      </c>
      <c r="E6" s="2" t="s">
        <v>325</v>
      </c>
      <c r="F6" s="2" t="s">
        <v>318</v>
      </c>
      <c r="G6" s="2" t="s">
        <v>319</v>
      </c>
    </row>
    <row r="7" spans="1:7" ht="15" customHeight="1" x14ac:dyDescent="0.25">
      <c r="A7" s="11" t="s">
        <v>55</v>
      </c>
      <c r="B7" s="2" t="s">
        <v>323</v>
      </c>
      <c r="C7" s="2" t="s">
        <v>324</v>
      </c>
      <c r="D7" s="2" t="s">
        <v>316</v>
      </c>
      <c r="E7" s="2" t="s">
        <v>326</v>
      </c>
      <c r="F7" s="2" t="s">
        <v>318</v>
      </c>
      <c r="G7" s="2" t="s">
        <v>319</v>
      </c>
    </row>
    <row r="8" spans="1:7" ht="15" customHeight="1" x14ac:dyDescent="0.25">
      <c r="A8" s="11" t="s">
        <v>62</v>
      </c>
      <c r="B8" s="2" t="s">
        <v>327</v>
      </c>
      <c r="C8" s="2" t="s">
        <v>328</v>
      </c>
      <c r="D8" s="2" t="s">
        <v>329</v>
      </c>
      <c r="E8" s="2" t="s">
        <v>330</v>
      </c>
      <c r="F8" s="2" t="s">
        <v>331</v>
      </c>
      <c r="G8" s="2" t="s">
        <v>332</v>
      </c>
    </row>
    <row r="9" spans="1:7" ht="15" customHeight="1" x14ac:dyDescent="0.25">
      <c r="A9" s="11" t="s">
        <v>68</v>
      </c>
      <c r="B9" s="2" t="s">
        <v>327</v>
      </c>
      <c r="C9" s="2" t="s">
        <v>328</v>
      </c>
      <c r="D9" s="2" t="s">
        <v>329</v>
      </c>
      <c r="E9" s="2" t="s">
        <v>333</v>
      </c>
      <c r="F9" s="2" t="s">
        <v>331</v>
      </c>
      <c r="G9" s="2" t="s">
        <v>332</v>
      </c>
    </row>
    <row r="10" spans="1:7" ht="15" customHeight="1" x14ac:dyDescent="0.25">
      <c r="A10" s="11" t="s">
        <v>73</v>
      </c>
      <c r="B10" s="2" t="s">
        <v>334</v>
      </c>
      <c r="C10" s="2" t="s">
        <v>335</v>
      </c>
      <c r="D10" s="2" t="s">
        <v>329</v>
      </c>
      <c r="E10" s="2" t="s">
        <v>336</v>
      </c>
      <c r="F10" s="2" t="s">
        <v>331</v>
      </c>
      <c r="G10" s="2" t="s">
        <v>332</v>
      </c>
    </row>
    <row r="11" spans="1:7" ht="15" customHeight="1" x14ac:dyDescent="0.25">
      <c r="A11" s="11" t="s">
        <v>79</v>
      </c>
      <c r="B11" s="2" t="s">
        <v>334</v>
      </c>
      <c r="C11" s="2" t="s">
        <v>335</v>
      </c>
      <c r="D11" s="2" t="s">
        <v>329</v>
      </c>
      <c r="E11" s="2" t="s">
        <v>337</v>
      </c>
      <c r="F11" s="2" t="s">
        <v>331</v>
      </c>
      <c r="G11" s="2" t="s">
        <v>332</v>
      </c>
    </row>
    <row r="12" spans="1:7" ht="15" customHeight="1" x14ac:dyDescent="0.25">
      <c r="A12" s="11" t="s">
        <v>85</v>
      </c>
      <c r="B12" s="2" t="s">
        <v>334</v>
      </c>
      <c r="C12" s="2" t="s">
        <v>338</v>
      </c>
      <c r="D12" s="2" t="s">
        <v>329</v>
      </c>
      <c r="E12" s="2" t="s">
        <v>339</v>
      </c>
      <c r="F12" s="2" t="s">
        <v>331</v>
      </c>
      <c r="G12" s="2" t="s">
        <v>332</v>
      </c>
    </row>
    <row r="13" spans="1:7" ht="15" customHeight="1" x14ac:dyDescent="0.25">
      <c r="A13" s="11" t="s">
        <v>90</v>
      </c>
      <c r="B13" s="2" t="s">
        <v>334</v>
      </c>
      <c r="C13" s="2" t="s">
        <v>338</v>
      </c>
      <c r="D13" s="2" t="s">
        <v>329</v>
      </c>
      <c r="E13" s="2" t="s">
        <v>340</v>
      </c>
      <c r="F13" s="2" t="s">
        <v>331</v>
      </c>
      <c r="G13" s="2" t="s">
        <v>332</v>
      </c>
    </row>
    <row r="14" spans="1:7" ht="15" customHeight="1" x14ac:dyDescent="0.25">
      <c r="A14" s="11" t="s">
        <v>95</v>
      </c>
      <c r="B14" s="2" t="s">
        <v>334</v>
      </c>
      <c r="C14" s="2" t="s">
        <v>338</v>
      </c>
      <c r="D14" s="2" t="s">
        <v>329</v>
      </c>
      <c r="E14" s="2" t="s">
        <v>341</v>
      </c>
      <c r="F14" s="2" t="s">
        <v>331</v>
      </c>
      <c r="G14" s="2" t="s">
        <v>332</v>
      </c>
    </row>
    <row r="15" spans="1:7" ht="15" customHeight="1" x14ac:dyDescent="0.25">
      <c r="A15" s="11" t="s">
        <v>99</v>
      </c>
      <c r="B15" s="2" t="s">
        <v>334</v>
      </c>
      <c r="C15" s="2" t="s">
        <v>338</v>
      </c>
      <c r="D15" s="2" t="s">
        <v>329</v>
      </c>
      <c r="E15" s="2" t="s">
        <v>342</v>
      </c>
      <c r="F15" s="2" t="s">
        <v>331</v>
      </c>
      <c r="G15" s="2" t="s">
        <v>332</v>
      </c>
    </row>
    <row r="16" spans="1:7" ht="15" customHeight="1" x14ac:dyDescent="0.25">
      <c r="A16" s="11" t="s">
        <v>102</v>
      </c>
      <c r="B16" s="2" t="s">
        <v>343</v>
      </c>
      <c r="C16" s="2" t="s">
        <v>344</v>
      </c>
      <c r="D16" s="2" t="s">
        <v>329</v>
      </c>
      <c r="E16" s="2" t="s">
        <v>345</v>
      </c>
      <c r="F16" s="2" t="s">
        <v>331</v>
      </c>
      <c r="G16" s="2" t="s">
        <v>332</v>
      </c>
    </row>
    <row r="17" spans="1:7" ht="15" customHeight="1" x14ac:dyDescent="0.25">
      <c r="A17" s="11" t="s">
        <v>105</v>
      </c>
      <c r="B17" s="2" t="s">
        <v>343</v>
      </c>
      <c r="C17" s="2" t="s">
        <v>344</v>
      </c>
      <c r="D17" s="2" t="s">
        <v>329</v>
      </c>
      <c r="E17" s="2" t="s">
        <v>346</v>
      </c>
      <c r="F17" s="2" t="s">
        <v>331</v>
      </c>
      <c r="G17" s="2" t="s">
        <v>332</v>
      </c>
    </row>
    <row r="18" spans="1:7" ht="15" customHeight="1" x14ac:dyDescent="0.25">
      <c r="A18" s="11" t="s">
        <v>108</v>
      </c>
      <c r="B18" s="2" t="s">
        <v>327</v>
      </c>
      <c r="C18" s="2" t="s">
        <v>328</v>
      </c>
      <c r="D18" s="2" t="s">
        <v>329</v>
      </c>
      <c r="E18" s="2" t="s">
        <v>347</v>
      </c>
      <c r="F18" s="2" t="s">
        <v>331</v>
      </c>
      <c r="G18" s="2" t="s">
        <v>332</v>
      </c>
    </row>
    <row r="19" spans="1:7" ht="15" customHeight="1" x14ac:dyDescent="0.25">
      <c r="A19" s="11" t="s">
        <v>110</v>
      </c>
      <c r="B19" s="2" t="s">
        <v>327</v>
      </c>
      <c r="C19" s="2" t="s">
        <v>328</v>
      </c>
      <c r="D19" s="2" t="s">
        <v>329</v>
      </c>
      <c r="E19" s="2" t="s">
        <v>348</v>
      </c>
      <c r="F19" s="2" t="s">
        <v>331</v>
      </c>
      <c r="G19" s="2" t="s">
        <v>332</v>
      </c>
    </row>
    <row r="20" spans="1:7" ht="15" customHeight="1" x14ac:dyDescent="0.25">
      <c r="A20" s="11" t="s">
        <v>113</v>
      </c>
      <c r="B20" s="2" t="s">
        <v>334</v>
      </c>
      <c r="C20" s="2" t="s">
        <v>335</v>
      </c>
      <c r="D20" s="2" t="s">
        <v>329</v>
      </c>
      <c r="E20" s="2" t="s">
        <v>349</v>
      </c>
      <c r="F20" s="2" t="s">
        <v>331</v>
      </c>
      <c r="G20" s="2" t="s">
        <v>332</v>
      </c>
    </row>
    <row r="21" spans="1:7" ht="15" customHeight="1" x14ac:dyDescent="0.25">
      <c r="A21" s="11" t="s">
        <v>116</v>
      </c>
      <c r="B21" s="2" t="s">
        <v>334</v>
      </c>
      <c r="C21" s="2" t="s">
        <v>335</v>
      </c>
      <c r="D21" s="2" t="s">
        <v>329</v>
      </c>
      <c r="E21" s="2" t="s">
        <v>350</v>
      </c>
      <c r="F21" s="2" t="s">
        <v>331</v>
      </c>
      <c r="G21" s="2" t="s">
        <v>332</v>
      </c>
    </row>
    <row r="22" spans="1:7" ht="15" customHeight="1" x14ac:dyDescent="0.25">
      <c r="A22" s="11" t="s">
        <v>119</v>
      </c>
      <c r="B22" s="2" t="s">
        <v>351</v>
      </c>
      <c r="C22" s="2" t="s">
        <v>352</v>
      </c>
      <c r="D22" s="2" t="s">
        <v>329</v>
      </c>
      <c r="E22" s="2" t="s">
        <v>353</v>
      </c>
      <c r="F22" s="2" t="s">
        <v>331</v>
      </c>
      <c r="G22" s="2" t="s">
        <v>332</v>
      </c>
    </row>
    <row r="23" spans="1:7" ht="15" customHeight="1" x14ac:dyDescent="0.25">
      <c r="A23" s="11" t="s">
        <v>121</v>
      </c>
      <c r="B23" s="2" t="s">
        <v>351</v>
      </c>
      <c r="C23" s="2" t="s">
        <v>352</v>
      </c>
      <c r="D23" s="2" t="s">
        <v>329</v>
      </c>
      <c r="E23" s="2" t="s">
        <v>354</v>
      </c>
      <c r="F23" s="2" t="s">
        <v>331</v>
      </c>
      <c r="G23" s="2" t="s">
        <v>332</v>
      </c>
    </row>
    <row r="24" spans="1:7" ht="15" customHeight="1" x14ac:dyDescent="0.25">
      <c r="A24" s="11" t="s">
        <v>123</v>
      </c>
      <c r="B24" s="2" t="s">
        <v>343</v>
      </c>
      <c r="C24" s="2" t="s">
        <v>355</v>
      </c>
      <c r="D24" s="2" t="s">
        <v>329</v>
      </c>
      <c r="E24" s="2" t="s">
        <v>356</v>
      </c>
      <c r="F24" s="2" t="s">
        <v>331</v>
      </c>
      <c r="G24" s="2" t="s">
        <v>332</v>
      </c>
    </row>
    <row r="25" spans="1:7" ht="15" customHeight="1" x14ac:dyDescent="0.25">
      <c r="A25" s="11" t="s">
        <v>2451</v>
      </c>
      <c r="B25" s="2" t="s">
        <v>343</v>
      </c>
      <c r="C25" s="2" t="s">
        <v>355</v>
      </c>
      <c r="D25" s="2" t="s">
        <v>329</v>
      </c>
      <c r="E25" s="2" t="s">
        <v>357</v>
      </c>
      <c r="F25" s="2" t="s">
        <v>331</v>
      </c>
      <c r="G25" s="2" t="s">
        <v>332</v>
      </c>
    </row>
    <row r="26" spans="1:7" ht="15" customHeight="1" x14ac:dyDescent="0.25">
      <c r="A26" s="11" t="s">
        <v>126</v>
      </c>
      <c r="B26" s="2" t="s">
        <v>327</v>
      </c>
      <c r="C26" s="2" t="s">
        <v>328</v>
      </c>
      <c r="D26" s="2" t="s">
        <v>329</v>
      </c>
      <c r="E26" s="2" t="s">
        <v>358</v>
      </c>
      <c r="F26" s="2" t="s">
        <v>331</v>
      </c>
      <c r="G26" s="2" t="s">
        <v>332</v>
      </c>
    </row>
    <row r="27" spans="1:7" ht="15" customHeight="1" x14ac:dyDescent="0.25">
      <c r="A27" s="11" t="s">
        <v>128</v>
      </c>
      <c r="B27" s="2" t="s">
        <v>327</v>
      </c>
      <c r="C27" s="2" t="s">
        <v>328</v>
      </c>
      <c r="D27" s="2" t="s">
        <v>329</v>
      </c>
      <c r="E27" s="2" t="s">
        <v>359</v>
      </c>
      <c r="F27" s="2" t="s">
        <v>331</v>
      </c>
      <c r="G27" s="2" t="s">
        <v>332</v>
      </c>
    </row>
    <row r="28" spans="1:7" ht="15" customHeight="1" x14ac:dyDescent="0.25">
      <c r="A28" s="11" t="s">
        <v>130</v>
      </c>
      <c r="B28" s="2" t="s">
        <v>334</v>
      </c>
      <c r="C28" s="2" t="s">
        <v>335</v>
      </c>
      <c r="D28" s="2" t="s">
        <v>329</v>
      </c>
      <c r="E28" s="2" t="s">
        <v>360</v>
      </c>
      <c r="F28" s="2" t="s">
        <v>331</v>
      </c>
      <c r="G28" s="2" t="s">
        <v>332</v>
      </c>
    </row>
    <row r="29" spans="1:7" ht="15" customHeight="1" x14ac:dyDescent="0.25">
      <c r="A29" s="11" t="s">
        <v>132</v>
      </c>
      <c r="B29" s="2" t="s">
        <v>334</v>
      </c>
      <c r="C29" s="2" t="s">
        <v>335</v>
      </c>
      <c r="D29" s="2" t="s">
        <v>329</v>
      </c>
      <c r="E29" s="2" t="s">
        <v>361</v>
      </c>
      <c r="F29" s="2" t="s">
        <v>331</v>
      </c>
      <c r="G29" s="2" t="s">
        <v>332</v>
      </c>
    </row>
    <row r="30" spans="1:7" ht="15" customHeight="1" x14ac:dyDescent="0.25">
      <c r="A30" s="11" t="s">
        <v>134</v>
      </c>
      <c r="B30" s="2" t="s">
        <v>314</v>
      </c>
      <c r="C30" s="2" t="s">
        <v>315</v>
      </c>
      <c r="D30" s="2" t="s">
        <v>329</v>
      </c>
      <c r="E30" s="2" t="s">
        <v>362</v>
      </c>
      <c r="F30" s="2" t="s">
        <v>331</v>
      </c>
      <c r="G30" s="2" t="s">
        <v>332</v>
      </c>
    </row>
    <row r="31" spans="1:7" ht="15" customHeight="1" x14ac:dyDescent="0.25">
      <c r="A31" s="11" t="s">
        <v>136</v>
      </c>
      <c r="B31" s="2" t="s">
        <v>314</v>
      </c>
      <c r="C31" s="2" t="s">
        <v>315</v>
      </c>
      <c r="D31" s="2" t="s">
        <v>329</v>
      </c>
      <c r="E31" s="2" t="s">
        <v>363</v>
      </c>
      <c r="F31" s="2" t="s">
        <v>331</v>
      </c>
      <c r="G31" s="2" t="s">
        <v>332</v>
      </c>
    </row>
    <row r="32" spans="1:7" ht="15" customHeight="1" x14ac:dyDescent="0.25">
      <c r="A32" s="11" t="s">
        <v>138</v>
      </c>
      <c r="B32" s="2" t="s">
        <v>314</v>
      </c>
      <c r="C32" s="2" t="s">
        <v>315</v>
      </c>
      <c r="D32" s="2" t="s">
        <v>329</v>
      </c>
      <c r="E32" s="2" t="s">
        <v>364</v>
      </c>
      <c r="F32" s="2" t="s">
        <v>331</v>
      </c>
      <c r="G32" s="2" t="s">
        <v>332</v>
      </c>
    </row>
    <row r="33" spans="1:7" ht="15" customHeight="1" x14ac:dyDescent="0.25">
      <c r="A33" s="11" t="s">
        <v>140</v>
      </c>
      <c r="B33" s="2" t="s">
        <v>314</v>
      </c>
      <c r="C33" s="2" t="s">
        <v>365</v>
      </c>
      <c r="D33" s="2" t="s">
        <v>329</v>
      </c>
      <c r="E33" s="2" t="s">
        <v>366</v>
      </c>
      <c r="F33" s="2" t="s">
        <v>331</v>
      </c>
      <c r="G33" s="2" t="s">
        <v>332</v>
      </c>
    </row>
    <row r="34" spans="1:7" ht="15" customHeight="1" x14ac:dyDescent="0.25">
      <c r="A34" s="11" t="s">
        <v>142</v>
      </c>
      <c r="B34" s="2" t="s">
        <v>314</v>
      </c>
      <c r="C34" s="2" t="s">
        <v>365</v>
      </c>
      <c r="D34" s="2" t="s">
        <v>329</v>
      </c>
      <c r="E34" s="2" t="s">
        <v>367</v>
      </c>
      <c r="F34" s="2" t="s">
        <v>331</v>
      </c>
      <c r="G34" s="2" t="s">
        <v>332</v>
      </c>
    </row>
    <row r="35" spans="1:7" ht="15" customHeight="1" x14ac:dyDescent="0.25">
      <c r="A35" s="11" t="s">
        <v>144</v>
      </c>
      <c r="B35" s="2" t="s">
        <v>314</v>
      </c>
      <c r="C35" s="2" t="s">
        <v>368</v>
      </c>
      <c r="D35" s="2" t="s">
        <v>329</v>
      </c>
      <c r="E35" s="2" t="s">
        <v>369</v>
      </c>
      <c r="F35" s="2" t="s">
        <v>331</v>
      </c>
      <c r="G35" s="2" t="s">
        <v>332</v>
      </c>
    </row>
    <row r="36" spans="1:7" ht="15" customHeight="1" x14ac:dyDescent="0.25">
      <c r="A36" s="11" t="s">
        <v>146</v>
      </c>
      <c r="B36" s="2" t="s">
        <v>314</v>
      </c>
      <c r="C36" s="2" t="s">
        <v>368</v>
      </c>
      <c r="D36" s="2" t="s">
        <v>329</v>
      </c>
      <c r="E36" s="2" t="s">
        <v>370</v>
      </c>
      <c r="F36" s="2" t="s">
        <v>331</v>
      </c>
      <c r="G36" s="2" t="s">
        <v>332</v>
      </c>
    </row>
    <row r="37" spans="1:7" ht="15" customHeight="1" x14ac:dyDescent="0.25">
      <c r="A37" s="11" t="s">
        <v>148</v>
      </c>
      <c r="B37" s="2" t="s">
        <v>314</v>
      </c>
      <c r="C37" s="2" t="s">
        <v>368</v>
      </c>
      <c r="D37" s="2" t="s">
        <v>329</v>
      </c>
      <c r="E37" s="2" t="s">
        <v>371</v>
      </c>
      <c r="F37" s="2" t="s">
        <v>331</v>
      </c>
      <c r="G37" s="2" t="s">
        <v>332</v>
      </c>
    </row>
    <row r="38" spans="1:7" ht="15" customHeight="1" x14ac:dyDescent="0.25">
      <c r="A38" s="11" t="s">
        <v>150</v>
      </c>
      <c r="B38" s="2" t="s">
        <v>314</v>
      </c>
      <c r="C38" s="2" t="s">
        <v>368</v>
      </c>
      <c r="D38" s="2" t="s">
        <v>329</v>
      </c>
      <c r="E38" s="2" t="s">
        <v>372</v>
      </c>
      <c r="F38" s="2" t="s">
        <v>331</v>
      </c>
      <c r="G38" s="2" t="s">
        <v>332</v>
      </c>
    </row>
    <row r="39" spans="1:7" ht="15" customHeight="1" x14ac:dyDescent="0.25">
      <c r="A39" s="11" t="s">
        <v>152</v>
      </c>
      <c r="B39" s="2" t="s">
        <v>314</v>
      </c>
      <c r="C39" s="2" t="s">
        <v>368</v>
      </c>
      <c r="D39" s="2" t="s">
        <v>329</v>
      </c>
      <c r="E39" s="2" t="s">
        <v>373</v>
      </c>
      <c r="F39" s="2" t="s">
        <v>331</v>
      </c>
      <c r="G39" s="2" t="s">
        <v>332</v>
      </c>
    </row>
    <row r="40" spans="1:7" ht="15" customHeight="1" x14ac:dyDescent="0.25">
      <c r="A40" s="11" t="s">
        <v>154</v>
      </c>
      <c r="B40" s="2" t="s">
        <v>314</v>
      </c>
      <c r="C40" s="2" t="s">
        <v>374</v>
      </c>
      <c r="D40" s="2" t="s">
        <v>329</v>
      </c>
      <c r="E40" s="2" t="s">
        <v>375</v>
      </c>
      <c r="F40" s="2" t="s">
        <v>331</v>
      </c>
      <c r="G40" s="2" t="s">
        <v>332</v>
      </c>
    </row>
    <row r="41" spans="1:7" ht="15" customHeight="1" x14ac:dyDescent="0.25">
      <c r="A41" s="11" t="s">
        <v>155</v>
      </c>
      <c r="B41" s="2" t="s">
        <v>314</v>
      </c>
      <c r="C41" s="2" t="s">
        <v>374</v>
      </c>
      <c r="D41" s="2" t="s">
        <v>329</v>
      </c>
      <c r="E41" s="2" t="s">
        <v>376</v>
      </c>
      <c r="F41" s="2" t="s">
        <v>331</v>
      </c>
      <c r="G41" s="2" t="s">
        <v>332</v>
      </c>
    </row>
    <row r="42" spans="1:7" ht="15" customHeight="1" x14ac:dyDescent="0.25">
      <c r="A42" s="11" t="s">
        <v>156</v>
      </c>
      <c r="B42" s="2" t="s">
        <v>323</v>
      </c>
      <c r="C42" s="2" t="s">
        <v>377</v>
      </c>
      <c r="D42" s="2" t="s">
        <v>329</v>
      </c>
      <c r="E42" s="2" t="s">
        <v>378</v>
      </c>
      <c r="F42" s="2" t="s">
        <v>331</v>
      </c>
      <c r="G42" s="2" t="s">
        <v>332</v>
      </c>
    </row>
    <row r="43" spans="1:7" ht="15" customHeight="1" x14ac:dyDescent="0.25">
      <c r="A43" s="11" t="s">
        <v>157</v>
      </c>
      <c r="B43" s="2" t="s">
        <v>323</v>
      </c>
      <c r="C43" s="2" t="s">
        <v>377</v>
      </c>
      <c r="D43" s="2" t="s">
        <v>329</v>
      </c>
      <c r="E43" s="2" t="s">
        <v>379</v>
      </c>
      <c r="F43" s="2" t="s">
        <v>331</v>
      </c>
      <c r="G43" s="2" t="s">
        <v>332</v>
      </c>
    </row>
    <row r="44" spans="1:7" ht="15" customHeight="1" x14ac:dyDescent="0.25">
      <c r="A44" s="11" t="s">
        <v>158</v>
      </c>
      <c r="B44" s="2" t="s">
        <v>343</v>
      </c>
      <c r="C44" s="2" t="s">
        <v>355</v>
      </c>
      <c r="D44" s="2" t="s">
        <v>329</v>
      </c>
      <c r="E44" s="2" t="s">
        <v>380</v>
      </c>
      <c r="F44" s="2" t="s">
        <v>331</v>
      </c>
      <c r="G44" s="2" t="s">
        <v>332</v>
      </c>
    </row>
    <row r="45" spans="1:7" ht="15" customHeight="1" x14ac:dyDescent="0.25">
      <c r="A45" s="11" t="s">
        <v>159</v>
      </c>
      <c r="B45" s="2" t="s">
        <v>343</v>
      </c>
      <c r="C45" s="2" t="s">
        <v>355</v>
      </c>
      <c r="D45" s="2" t="s">
        <v>329</v>
      </c>
      <c r="E45" s="2" t="s">
        <v>381</v>
      </c>
      <c r="F45" s="2" t="s">
        <v>331</v>
      </c>
      <c r="G45" s="2" t="s">
        <v>332</v>
      </c>
    </row>
    <row r="46" spans="1:7" ht="15" customHeight="1" x14ac:dyDescent="0.25">
      <c r="A46" s="11" t="s">
        <v>160</v>
      </c>
      <c r="B46" s="2" t="s">
        <v>343</v>
      </c>
      <c r="C46" s="2" t="s">
        <v>382</v>
      </c>
      <c r="D46" s="2" t="s">
        <v>329</v>
      </c>
      <c r="E46" s="2" t="s">
        <v>383</v>
      </c>
      <c r="F46" s="2" t="s">
        <v>331</v>
      </c>
      <c r="G46" s="2" t="s">
        <v>332</v>
      </c>
    </row>
    <row r="47" spans="1:7" ht="15" customHeight="1" x14ac:dyDescent="0.25">
      <c r="A47" s="11" t="s">
        <v>161</v>
      </c>
      <c r="B47" s="2" t="s">
        <v>343</v>
      </c>
      <c r="C47" s="2" t="s">
        <v>382</v>
      </c>
      <c r="D47" s="2" t="s">
        <v>329</v>
      </c>
      <c r="E47" s="2" t="s">
        <v>384</v>
      </c>
      <c r="F47" s="2" t="s">
        <v>331</v>
      </c>
      <c r="G47" s="2" t="s">
        <v>332</v>
      </c>
    </row>
    <row r="48" spans="1:7" ht="15" customHeight="1" x14ac:dyDescent="0.25">
      <c r="A48" s="11" t="s">
        <v>162</v>
      </c>
      <c r="B48" s="2" t="s">
        <v>343</v>
      </c>
      <c r="C48" s="2" t="s">
        <v>344</v>
      </c>
      <c r="D48" s="2" t="s">
        <v>329</v>
      </c>
      <c r="E48" s="2" t="s">
        <v>385</v>
      </c>
      <c r="F48" s="2" t="s">
        <v>331</v>
      </c>
      <c r="G48" s="2" t="s">
        <v>332</v>
      </c>
    </row>
    <row r="49" spans="1:7" ht="15" customHeight="1" x14ac:dyDescent="0.25">
      <c r="A49" s="11" t="s">
        <v>163</v>
      </c>
      <c r="B49" s="2" t="s">
        <v>343</v>
      </c>
      <c r="C49" s="2" t="s">
        <v>344</v>
      </c>
      <c r="D49" s="2" t="s">
        <v>329</v>
      </c>
      <c r="E49" s="2" t="s">
        <v>386</v>
      </c>
      <c r="F49" s="2" t="s">
        <v>331</v>
      </c>
      <c r="G49" s="2" t="s">
        <v>332</v>
      </c>
    </row>
    <row r="50" spans="1:7" ht="15" customHeight="1" x14ac:dyDescent="0.25">
      <c r="A50" s="11" t="s">
        <v>164</v>
      </c>
      <c r="B50" s="2" t="s">
        <v>327</v>
      </c>
      <c r="C50" s="2" t="s">
        <v>387</v>
      </c>
      <c r="D50" s="2" t="s">
        <v>388</v>
      </c>
      <c r="E50" s="2" t="s">
        <v>389</v>
      </c>
      <c r="F50" s="2" t="s">
        <v>390</v>
      </c>
      <c r="G50" s="2" t="s">
        <v>391</v>
      </c>
    </row>
    <row r="51" spans="1:7" ht="15" customHeight="1" x14ac:dyDescent="0.25">
      <c r="A51" s="11" t="s">
        <v>165</v>
      </c>
      <c r="B51" s="2" t="s">
        <v>327</v>
      </c>
      <c r="C51" s="2" t="s">
        <v>387</v>
      </c>
      <c r="D51" s="2" t="s">
        <v>388</v>
      </c>
      <c r="E51" s="2" t="s">
        <v>392</v>
      </c>
      <c r="F51" s="2" t="s">
        <v>390</v>
      </c>
      <c r="G51" s="2" t="s">
        <v>391</v>
      </c>
    </row>
    <row r="52" spans="1:7" ht="15" customHeight="1" x14ac:dyDescent="0.25">
      <c r="A52" s="11" t="s">
        <v>166</v>
      </c>
      <c r="B52" s="2" t="s">
        <v>327</v>
      </c>
      <c r="C52" s="2" t="s">
        <v>387</v>
      </c>
      <c r="D52" s="2" t="s">
        <v>388</v>
      </c>
      <c r="E52" s="2" t="s">
        <v>393</v>
      </c>
      <c r="F52" s="2" t="s">
        <v>390</v>
      </c>
      <c r="G52" s="2" t="s">
        <v>391</v>
      </c>
    </row>
    <row r="53" spans="1:7" ht="15" customHeight="1" x14ac:dyDescent="0.25">
      <c r="A53" s="11" t="s">
        <v>167</v>
      </c>
      <c r="B53" s="2" t="s">
        <v>327</v>
      </c>
      <c r="C53" s="2" t="s">
        <v>387</v>
      </c>
      <c r="D53" s="2" t="s">
        <v>388</v>
      </c>
      <c r="E53" s="2" t="s">
        <v>394</v>
      </c>
      <c r="F53" s="2" t="s">
        <v>390</v>
      </c>
      <c r="G53" s="2" t="s">
        <v>391</v>
      </c>
    </row>
    <row r="54" spans="1:7" ht="15" customHeight="1" x14ac:dyDescent="0.25">
      <c r="A54" s="11" t="s">
        <v>168</v>
      </c>
      <c r="B54" s="2" t="s">
        <v>327</v>
      </c>
      <c r="C54" s="2" t="s">
        <v>387</v>
      </c>
      <c r="D54" s="2" t="s">
        <v>388</v>
      </c>
      <c r="E54" s="2" t="s">
        <v>395</v>
      </c>
      <c r="F54" s="2" t="s">
        <v>390</v>
      </c>
      <c r="G54" s="2" t="s">
        <v>391</v>
      </c>
    </row>
    <row r="55" spans="1:7" ht="15" customHeight="1" x14ac:dyDescent="0.25">
      <c r="A55" s="11" t="s">
        <v>169</v>
      </c>
      <c r="B55" s="2" t="s">
        <v>327</v>
      </c>
      <c r="C55" s="2" t="s">
        <v>396</v>
      </c>
      <c r="D55" s="2" t="s">
        <v>388</v>
      </c>
      <c r="E55" s="2" t="s">
        <v>397</v>
      </c>
      <c r="F55" s="2" t="s">
        <v>398</v>
      </c>
      <c r="G55" s="2" t="s">
        <v>399</v>
      </c>
    </row>
    <row r="56" spans="1:7" ht="15" customHeight="1" x14ac:dyDescent="0.25">
      <c r="A56" s="11" t="s">
        <v>170</v>
      </c>
      <c r="B56" s="2" t="s">
        <v>327</v>
      </c>
      <c r="C56" s="2" t="s">
        <v>396</v>
      </c>
      <c r="D56" s="2" t="s">
        <v>388</v>
      </c>
      <c r="E56" s="2" t="s">
        <v>400</v>
      </c>
      <c r="F56" s="2" t="s">
        <v>398</v>
      </c>
      <c r="G56" s="2" t="s">
        <v>399</v>
      </c>
    </row>
    <row r="57" spans="1:7" ht="15" customHeight="1" x14ac:dyDescent="0.25">
      <c r="A57" s="11" t="s">
        <v>171</v>
      </c>
      <c r="B57" s="2" t="s">
        <v>327</v>
      </c>
      <c r="C57" s="2" t="s">
        <v>396</v>
      </c>
      <c r="D57" s="2" t="s">
        <v>388</v>
      </c>
      <c r="E57" s="2" t="s">
        <v>401</v>
      </c>
      <c r="F57" s="2" t="s">
        <v>398</v>
      </c>
      <c r="G57" s="2" t="s">
        <v>399</v>
      </c>
    </row>
    <row r="58" spans="1:7" ht="15" customHeight="1" x14ac:dyDescent="0.25">
      <c r="A58" s="11" t="s">
        <v>172</v>
      </c>
      <c r="B58" s="2" t="s">
        <v>334</v>
      </c>
      <c r="C58" s="2" t="s">
        <v>402</v>
      </c>
      <c r="D58" s="2" t="s">
        <v>388</v>
      </c>
      <c r="E58" s="2" t="s">
        <v>403</v>
      </c>
      <c r="F58" s="2" t="s">
        <v>404</v>
      </c>
      <c r="G58" s="2" t="s">
        <v>405</v>
      </c>
    </row>
    <row r="59" spans="1:7" ht="15" customHeight="1" x14ac:dyDescent="0.25">
      <c r="A59" s="11" t="s">
        <v>173</v>
      </c>
      <c r="B59" s="2" t="s">
        <v>334</v>
      </c>
      <c r="C59" s="2" t="s">
        <v>402</v>
      </c>
      <c r="D59" s="2" t="s">
        <v>388</v>
      </c>
      <c r="E59" s="2" t="s">
        <v>406</v>
      </c>
      <c r="F59" s="2" t="s">
        <v>404</v>
      </c>
      <c r="G59" s="2" t="s">
        <v>405</v>
      </c>
    </row>
    <row r="60" spans="1:7" ht="15" customHeight="1" x14ac:dyDescent="0.25">
      <c r="A60" s="11" t="s">
        <v>174</v>
      </c>
      <c r="B60" s="2" t="s">
        <v>327</v>
      </c>
      <c r="C60" s="2" t="s">
        <v>396</v>
      </c>
      <c r="D60" s="2" t="s">
        <v>388</v>
      </c>
      <c r="E60" s="2" t="s">
        <v>407</v>
      </c>
      <c r="F60" s="2" t="s">
        <v>398</v>
      </c>
      <c r="G60" s="2" t="s">
        <v>399</v>
      </c>
    </row>
    <row r="61" spans="1:7" ht="15" customHeight="1" x14ac:dyDescent="0.25">
      <c r="A61" s="11" t="s">
        <v>175</v>
      </c>
      <c r="B61" s="2" t="s">
        <v>327</v>
      </c>
      <c r="C61" s="2" t="s">
        <v>396</v>
      </c>
      <c r="D61" s="2" t="s">
        <v>388</v>
      </c>
      <c r="E61" s="2" t="s">
        <v>408</v>
      </c>
      <c r="F61" s="2" t="s">
        <v>398</v>
      </c>
      <c r="G61" s="2" t="s">
        <v>399</v>
      </c>
    </row>
    <row r="62" spans="1:7" ht="15" customHeight="1" x14ac:dyDescent="0.25">
      <c r="A62" s="11" t="s">
        <v>176</v>
      </c>
      <c r="B62" s="2" t="s">
        <v>334</v>
      </c>
      <c r="C62" s="2" t="s">
        <v>402</v>
      </c>
      <c r="D62" s="2" t="s">
        <v>388</v>
      </c>
      <c r="E62" s="2" t="s">
        <v>409</v>
      </c>
      <c r="F62" s="2" t="s">
        <v>404</v>
      </c>
      <c r="G62" s="2" t="s">
        <v>405</v>
      </c>
    </row>
    <row r="63" spans="1:7" ht="15" customHeight="1" x14ac:dyDescent="0.25">
      <c r="A63" s="11" t="s">
        <v>177</v>
      </c>
      <c r="B63" s="2" t="s">
        <v>334</v>
      </c>
      <c r="C63" s="2" t="s">
        <v>402</v>
      </c>
      <c r="D63" s="2" t="s">
        <v>388</v>
      </c>
      <c r="E63" s="2" t="s">
        <v>410</v>
      </c>
      <c r="F63" s="2" t="s">
        <v>404</v>
      </c>
      <c r="G63" s="2" t="s">
        <v>405</v>
      </c>
    </row>
    <row r="64" spans="1:7" ht="15" customHeight="1" x14ac:dyDescent="0.25">
      <c r="A64" s="11" t="s">
        <v>178</v>
      </c>
      <c r="B64" s="2" t="s">
        <v>334</v>
      </c>
      <c r="C64" s="2" t="s">
        <v>402</v>
      </c>
      <c r="D64" s="2" t="s">
        <v>388</v>
      </c>
      <c r="E64" s="2" t="s">
        <v>411</v>
      </c>
      <c r="F64" s="2" t="s">
        <v>404</v>
      </c>
      <c r="G64" s="2" t="s">
        <v>405</v>
      </c>
    </row>
    <row r="65" spans="1:7" ht="15" customHeight="1" x14ac:dyDescent="0.25">
      <c r="A65" s="11" t="s">
        <v>179</v>
      </c>
      <c r="B65" s="2" t="s">
        <v>314</v>
      </c>
      <c r="C65" s="2" t="s">
        <v>412</v>
      </c>
      <c r="D65" s="2" t="s">
        <v>388</v>
      </c>
      <c r="E65" s="2" t="s">
        <v>413</v>
      </c>
      <c r="F65" s="2" t="s">
        <v>404</v>
      </c>
      <c r="G65" s="2" t="s">
        <v>332</v>
      </c>
    </row>
    <row r="66" spans="1:7" ht="15" customHeight="1" x14ac:dyDescent="0.25">
      <c r="A66" s="11" t="s">
        <v>180</v>
      </c>
      <c r="B66" s="2" t="s">
        <v>314</v>
      </c>
      <c r="C66" s="2" t="s">
        <v>412</v>
      </c>
      <c r="D66" s="2" t="s">
        <v>388</v>
      </c>
      <c r="E66" s="2" t="s">
        <v>414</v>
      </c>
      <c r="F66" s="2" t="s">
        <v>404</v>
      </c>
      <c r="G66" s="2" t="s">
        <v>332</v>
      </c>
    </row>
    <row r="67" spans="1:7" ht="15" customHeight="1" x14ac:dyDescent="0.25">
      <c r="A67" s="11" t="s">
        <v>181</v>
      </c>
      <c r="B67" s="2" t="s">
        <v>314</v>
      </c>
      <c r="C67" s="2" t="s">
        <v>412</v>
      </c>
      <c r="D67" s="2" t="s">
        <v>388</v>
      </c>
      <c r="E67" s="2" t="s">
        <v>415</v>
      </c>
      <c r="F67" s="2" t="s">
        <v>404</v>
      </c>
      <c r="G67" s="2" t="s">
        <v>332</v>
      </c>
    </row>
    <row r="68" spans="1:7" ht="15" customHeight="1" x14ac:dyDescent="0.25">
      <c r="A68" s="11" t="s">
        <v>182</v>
      </c>
      <c r="B68" s="2" t="s">
        <v>314</v>
      </c>
      <c r="C68" s="2" t="s">
        <v>412</v>
      </c>
      <c r="D68" s="2" t="s">
        <v>388</v>
      </c>
      <c r="E68" s="2" t="s">
        <v>416</v>
      </c>
      <c r="F68" s="2" t="s">
        <v>404</v>
      </c>
      <c r="G68" s="2" t="s">
        <v>332</v>
      </c>
    </row>
    <row r="69" spans="1:7" ht="15" customHeight="1" x14ac:dyDescent="0.25">
      <c r="A69" s="11" t="s">
        <v>183</v>
      </c>
      <c r="B69" s="2" t="s">
        <v>314</v>
      </c>
      <c r="C69" s="2" t="s">
        <v>412</v>
      </c>
      <c r="D69" s="2" t="s">
        <v>388</v>
      </c>
      <c r="E69" s="2" t="s">
        <v>417</v>
      </c>
      <c r="F69" s="2" t="s">
        <v>404</v>
      </c>
      <c r="G69" s="2" t="s">
        <v>332</v>
      </c>
    </row>
    <row r="70" spans="1:7" ht="15" customHeight="1" x14ac:dyDescent="0.25">
      <c r="A70" s="11" t="s">
        <v>184</v>
      </c>
      <c r="B70" s="2" t="s">
        <v>314</v>
      </c>
      <c r="C70" s="2" t="s">
        <v>412</v>
      </c>
      <c r="D70" s="2" t="s">
        <v>388</v>
      </c>
      <c r="E70" s="2" t="s">
        <v>418</v>
      </c>
      <c r="F70" s="2" t="s">
        <v>404</v>
      </c>
      <c r="G70" s="2" t="s">
        <v>332</v>
      </c>
    </row>
    <row r="71" spans="1:7" ht="15" customHeight="1" x14ac:dyDescent="0.25">
      <c r="A71" s="11" t="s">
        <v>185</v>
      </c>
      <c r="B71" s="2" t="s">
        <v>314</v>
      </c>
      <c r="C71" s="2" t="s">
        <v>412</v>
      </c>
      <c r="D71" s="2" t="s">
        <v>388</v>
      </c>
      <c r="E71" s="2" t="s">
        <v>419</v>
      </c>
      <c r="F71" s="2" t="s">
        <v>404</v>
      </c>
      <c r="G71" s="2" t="s">
        <v>332</v>
      </c>
    </row>
    <row r="72" spans="1:7" ht="15" customHeight="1" x14ac:dyDescent="0.25">
      <c r="A72" s="11" t="s">
        <v>186</v>
      </c>
      <c r="B72" s="2" t="s">
        <v>314</v>
      </c>
      <c r="C72" s="2" t="s">
        <v>420</v>
      </c>
      <c r="D72" s="2" t="s">
        <v>421</v>
      </c>
      <c r="E72" s="2" t="s">
        <v>422</v>
      </c>
      <c r="F72" s="2" t="s">
        <v>404</v>
      </c>
      <c r="G72" s="2" t="s">
        <v>332</v>
      </c>
    </row>
    <row r="73" spans="1:7" ht="15" customHeight="1" x14ac:dyDescent="0.25">
      <c r="A73" s="11" t="s">
        <v>187</v>
      </c>
      <c r="B73" s="2" t="s">
        <v>314</v>
      </c>
      <c r="C73" s="2" t="s">
        <v>420</v>
      </c>
      <c r="D73" s="2" t="s">
        <v>421</v>
      </c>
      <c r="E73" s="2" t="s">
        <v>423</v>
      </c>
      <c r="F73" s="2" t="s">
        <v>404</v>
      </c>
      <c r="G73" s="2" t="s">
        <v>332</v>
      </c>
    </row>
    <row r="74" spans="1:7" ht="15" customHeight="1" x14ac:dyDescent="0.25">
      <c r="A74" s="11" t="s">
        <v>188</v>
      </c>
      <c r="B74" s="2" t="s">
        <v>314</v>
      </c>
      <c r="C74" s="2" t="s">
        <v>420</v>
      </c>
      <c r="D74" s="2" t="s">
        <v>421</v>
      </c>
      <c r="E74" s="2" t="s">
        <v>424</v>
      </c>
      <c r="F74" s="2" t="s">
        <v>404</v>
      </c>
      <c r="G74" s="2" t="s">
        <v>332</v>
      </c>
    </row>
    <row r="75" spans="1:7" ht="15" customHeight="1" x14ac:dyDescent="0.25">
      <c r="A75" s="11" t="s">
        <v>189</v>
      </c>
      <c r="B75" s="2" t="s">
        <v>314</v>
      </c>
      <c r="C75" s="2" t="s">
        <v>420</v>
      </c>
      <c r="D75" s="2" t="s">
        <v>421</v>
      </c>
      <c r="E75" s="2" t="s">
        <v>425</v>
      </c>
      <c r="F75" s="2" t="s">
        <v>404</v>
      </c>
      <c r="G75" s="2" t="s">
        <v>332</v>
      </c>
    </row>
    <row r="76" spans="1:7" ht="15" customHeight="1" x14ac:dyDescent="0.25">
      <c r="A76" s="11" t="s">
        <v>190</v>
      </c>
      <c r="B76" s="2" t="s">
        <v>314</v>
      </c>
      <c r="C76" s="2" t="s">
        <v>420</v>
      </c>
      <c r="D76" s="2" t="s">
        <v>421</v>
      </c>
      <c r="E76" s="2" t="s">
        <v>426</v>
      </c>
      <c r="F76" s="2" t="s">
        <v>404</v>
      </c>
      <c r="G76" s="2" t="s">
        <v>332</v>
      </c>
    </row>
    <row r="77" spans="1:7" ht="15" customHeight="1" x14ac:dyDescent="0.25">
      <c r="A77" s="11" t="s">
        <v>191</v>
      </c>
      <c r="B77" s="2" t="s">
        <v>314</v>
      </c>
      <c r="C77" s="2" t="s">
        <v>420</v>
      </c>
      <c r="D77" s="2" t="s">
        <v>421</v>
      </c>
      <c r="E77" s="2" t="s">
        <v>427</v>
      </c>
      <c r="F77" s="2" t="s">
        <v>404</v>
      </c>
      <c r="G77" s="2" t="s">
        <v>332</v>
      </c>
    </row>
    <row r="78" spans="1:7" ht="15" customHeight="1" x14ac:dyDescent="0.25">
      <c r="A78" s="11" t="s">
        <v>192</v>
      </c>
      <c r="B78" s="2" t="s">
        <v>327</v>
      </c>
      <c r="C78" s="2" t="s">
        <v>428</v>
      </c>
      <c r="D78" s="2" t="s">
        <v>429</v>
      </c>
      <c r="E78" s="2" t="s">
        <v>430</v>
      </c>
      <c r="F78" s="2" t="s">
        <v>431</v>
      </c>
      <c r="G78" s="2" t="s">
        <v>432</v>
      </c>
    </row>
    <row r="79" spans="1:7" ht="15" customHeight="1" x14ac:dyDescent="0.25">
      <c r="A79" s="11" t="s">
        <v>193</v>
      </c>
      <c r="B79" s="2" t="s">
        <v>327</v>
      </c>
      <c r="C79" s="2" t="s">
        <v>428</v>
      </c>
      <c r="D79" s="2" t="s">
        <v>429</v>
      </c>
      <c r="E79" s="2" t="s">
        <v>433</v>
      </c>
      <c r="F79" s="2" t="s">
        <v>431</v>
      </c>
      <c r="G79" s="2" t="s">
        <v>432</v>
      </c>
    </row>
    <row r="80" spans="1:7" ht="15" customHeight="1" x14ac:dyDescent="0.25">
      <c r="A80" s="11" t="s">
        <v>194</v>
      </c>
      <c r="B80" s="2" t="s">
        <v>327</v>
      </c>
      <c r="C80" s="2" t="s">
        <v>428</v>
      </c>
      <c r="D80" s="2" t="s">
        <v>429</v>
      </c>
      <c r="E80" s="2" t="s">
        <v>434</v>
      </c>
      <c r="F80" s="2" t="s">
        <v>431</v>
      </c>
      <c r="G80" s="2" t="s">
        <v>432</v>
      </c>
    </row>
    <row r="81" spans="1:7" ht="15" customHeight="1" x14ac:dyDescent="0.25">
      <c r="A81" s="11" t="s">
        <v>195</v>
      </c>
      <c r="B81" s="2" t="s">
        <v>314</v>
      </c>
      <c r="C81" s="2" t="s">
        <v>435</v>
      </c>
      <c r="D81" s="2" t="s">
        <v>436</v>
      </c>
      <c r="E81" s="2" t="s">
        <v>437</v>
      </c>
      <c r="F81" s="2" t="s">
        <v>318</v>
      </c>
      <c r="G81" s="2" t="s">
        <v>319</v>
      </c>
    </row>
    <row r="82" spans="1:7" ht="15" customHeight="1" x14ac:dyDescent="0.25">
      <c r="A82" s="11" t="s">
        <v>196</v>
      </c>
      <c r="B82" s="2" t="s">
        <v>314</v>
      </c>
      <c r="C82" s="2" t="s">
        <v>435</v>
      </c>
      <c r="D82" s="2" t="s">
        <v>436</v>
      </c>
      <c r="E82" s="2" t="s">
        <v>438</v>
      </c>
      <c r="F82" s="2" t="s">
        <v>318</v>
      </c>
      <c r="G82" s="2" t="s">
        <v>319</v>
      </c>
    </row>
    <row r="83" spans="1:7" ht="15" customHeight="1" x14ac:dyDescent="0.25">
      <c r="A83" s="11" t="s">
        <v>197</v>
      </c>
      <c r="B83" s="2" t="s">
        <v>314</v>
      </c>
      <c r="C83" s="2" t="s">
        <v>435</v>
      </c>
      <c r="D83" s="2" t="s">
        <v>436</v>
      </c>
      <c r="E83" s="2" t="s">
        <v>439</v>
      </c>
      <c r="F83" s="2" t="s">
        <v>318</v>
      </c>
      <c r="G83" s="2" t="s">
        <v>319</v>
      </c>
    </row>
    <row r="84" spans="1:7" ht="15" customHeight="1" x14ac:dyDescent="0.25">
      <c r="A84" s="11" t="s">
        <v>198</v>
      </c>
      <c r="B84" s="2" t="s">
        <v>314</v>
      </c>
      <c r="C84" s="2" t="s">
        <v>435</v>
      </c>
      <c r="D84" s="2" t="s">
        <v>436</v>
      </c>
      <c r="E84" s="2" t="s">
        <v>440</v>
      </c>
      <c r="F84" s="2" t="s">
        <v>318</v>
      </c>
      <c r="G84" s="2" t="s">
        <v>319</v>
      </c>
    </row>
    <row r="85" spans="1:7" ht="15" customHeight="1" x14ac:dyDescent="0.25">
      <c r="A85" s="11" t="s">
        <v>199</v>
      </c>
      <c r="B85" s="2" t="s">
        <v>314</v>
      </c>
      <c r="C85" s="2" t="s">
        <v>441</v>
      </c>
      <c r="D85" s="2" t="s">
        <v>436</v>
      </c>
      <c r="E85" s="2" t="s">
        <v>442</v>
      </c>
      <c r="F85" s="2" t="s">
        <v>318</v>
      </c>
      <c r="G85" s="2" t="s">
        <v>319</v>
      </c>
    </row>
    <row r="86" spans="1:7" ht="15" customHeight="1" x14ac:dyDescent="0.25">
      <c r="A86" s="11" t="s">
        <v>443</v>
      </c>
      <c r="B86" s="2" t="s">
        <v>327</v>
      </c>
      <c r="C86" s="2" t="s">
        <v>396</v>
      </c>
      <c r="D86" s="2" t="s">
        <v>444</v>
      </c>
      <c r="E86" s="2" t="s">
        <v>445</v>
      </c>
      <c r="F86" s="2" t="s">
        <v>446</v>
      </c>
      <c r="G86" s="2" t="s">
        <v>332</v>
      </c>
    </row>
    <row r="87" spans="1:7" ht="15" customHeight="1" x14ac:dyDescent="0.25">
      <c r="A87" s="11" t="s">
        <v>447</v>
      </c>
      <c r="B87" s="2" t="s">
        <v>327</v>
      </c>
      <c r="C87" s="2" t="s">
        <v>396</v>
      </c>
      <c r="D87" s="2" t="s">
        <v>444</v>
      </c>
      <c r="E87" s="2" t="s">
        <v>448</v>
      </c>
      <c r="F87" s="2" t="s">
        <v>446</v>
      </c>
      <c r="G87" s="2" t="s">
        <v>332</v>
      </c>
    </row>
    <row r="88" spans="1:7" ht="15" customHeight="1" x14ac:dyDescent="0.25">
      <c r="A88" s="11" t="s">
        <v>449</v>
      </c>
      <c r="B88" s="2" t="s">
        <v>327</v>
      </c>
      <c r="C88" s="2" t="s">
        <v>396</v>
      </c>
      <c r="D88" s="2" t="s">
        <v>444</v>
      </c>
      <c r="E88" s="2" t="s">
        <v>450</v>
      </c>
      <c r="F88" s="2" t="s">
        <v>446</v>
      </c>
      <c r="G88" s="2" t="s">
        <v>332</v>
      </c>
    </row>
    <row r="89" spans="1:7" ht="15" customHeight="1" x14ac:dyDescent="0.25">
      <c r="A89" s="11" t="s">
        <v>451</v>
      </c>
      <c r="B89" s="2" t="s">
        <v>327</v>
      </c>
      <c r="C89" s="2" t="s">
        <v>396</v>
      </c>
      <c r="D89" s="2" t="s">
        <v>444</v>
      </c>
      <c r="E89" s="2" t="s">
        <v>452</v>
      </c>
      <c r="F89" s="2" t="s">
        <v>446</v>
      </c>
      <c r="G89" s="2" t="s">
        <v>332</v>
      </c>
    </row>
    <row r="90" spans="1:7" ht="15" customHeight="1" x14ac:dyDescent="0.25">
      <c r="A90" s="11" t="s">
        <v>453</v>
      </c>
      <c r="B90" s="2" t="s">
        <v>327</v>
      </c>
      <c r="C90" s="2" t="s">
        <v>396</v>
      </c>
      <c r="D90" s="2" t="s">
        <v>444</v>
      </c>
      <c r="E90" s="2" t="s">
        <v>454</v>
      </c>
      <c r="F90" s="2" t="s">
        <v>446</v>
      </c>
      <c r="G90" s="2" t="s">
        <v>332</v>
      </c>
    </row>
    <row r="91" spans="1:7" ht="15" customHeight="1" x14ac:dyDescent="0.25">
      <c r="A91" s="11" t="s">
        <v>455</v>
      </c>
      <c r="B91" s="2" t="s">
        <v>327</v>
      </c>
      <c r="C91" s="2" t="s">
        <v>396</v>
      </c>
      <c r="D91" s="2" t="s">
        <v>444</v>
      </c>
      <c r="E91" s="2" t="s">
        <v>456</v>
      </c>
      <c r="F91" s="2" t="s">
        <v>446</v>
      </c>
      <c r="G91" s="2" t="s">
        <v>332</v>
      </c>
    </row>
    <row r="92" spans="1:7" ht="15" customHeight="1" x14ac:dyDescent="0.25">
      <c r="A92" s="11" t="s">
        <v>457</v>
      </c>
      <c r="B92" s="2" t="s">
        <v>327</v>
      </c>
      <c r="C92" s="2" t="s">
        <v>396</v>
      </c>
      <c r="D92" s="2" t="s">
        <v>444</v>
      </c>
      <c r="E92" s="2" t="s">
        <v>458</v>
      </c>
      <c r="F92" s="2" t="s">
        <v>446</v>
      </c>
      <c r="G92" s="2" t="s">
        <v>332</v>
      </c>
    </row>
    <row r="93" spans="1:7" ht="15" customHeight="1" x14ac:dyDescent="0.25">
      <c r="A93" s="11" t="s">
        <v>459</v>
      </c>
      <c r="B93" s="2" t="s">
        <v>327</v>
      </c>
      <c r="C93" s="2" t="s">
        <v>396</v>
      </c>
      <c r="D93" s="2" t="s">
        <v>444</v>
      </c>
      <c r="E93" s="2" t="s">
        <v>460</v>
      </c>
      <c r="F93" s="2" t="s">
        <v>446</v>
      </c>
      <c r="G93" s="2" t="s">
        <v>332</v>
      </c>
    </row>
    <row r="94" spans="1:7" ht="15" customHeight="1" x14ac:dyDescent="0.25">
      <c r="A94" s="11" t="s">
        <v>461</v>
      </c>
      <c r="B94" s="2" t="s">
        <v>334</v>
      </c>
      <c r="C94" s="2" t="s">
        <v>335</v>
      </c>
      <c r="D94" s="2" t="s">
        <v>444</v>
      </c>
      <c r="E94" s="2" t="s">
        <v>462</v>
      </c>
      <c r="F94" s="2" t="s">
        <v>446</v>
      </c>
      <c r="G94" s="2" t="s">
        <v>332</v>
      </c>
    </row>
    <row r="95" spans="1:7" ht="15" customHeight="1" x14ac:dyDescent="0.25">
      <c r="A95" s="11" t="s">
        <v>463</v>
      </c>
      <c r="B95" s="2" t="s">
        <v>334</v>
      </c>
      <c r="C95" s="2" t="s">
        <v>335</v>
      </c>
      <c r="D95" s="2" t="s">
        <v>444</v>
      </c>
      <c r="E95" s="2" t="s">
        <v>464</v>
      </c>
      <c r="F95" s="2" t="s">
        <v>446</v>
      </c>
      <c r="G95" s="2" t="s">
        <v>332</v>
      </c>
    </row>
    <row r="96" spans="1:7" ht="15" customHeight="1" x14ac:dyDescent="0.25">
      <c r="A96" s="11" t="s">
        <v>465</v>
      </c>
      <c r="B96" s="2" t="s">
        <v>334</v>
      </c>
      <c r="C96" s="2" t="s">
        <v>335</v>
      </c>
      <c r="D96" s="2" t="s">
        <v>444</v>
      </c>
      <c r="E96" s="2" t="s">
        <v>466</v>
      </c>
      <c r="F96" s="2" t="s">
        <v>446</v>
      </c>
      <c r="G96" s="2" t="s">
        <v>332</v>
      </c>
    </row>
    <row r="97" spans="1:7" ht="15" customHeight="1" x14ac:dyDescent="0.25">
      <c r="A97" s="11" t="s">
        <v>467</v>
      </c>
      <c r="B97" s="2" t="s">
        <v>334</v>
      </c>
      <c r="C97" s="2" t="s">
        <v>335</v>
      </c>
      <c r="D97" s="2" t="s">
        <v>444</v>
      </c>
      <c r="E97" s="2" t="s">
        <v>468</v>
      </c>
      <c r="F97" s="2" t="s">
        <v>446</v>
      </c>
      <c r="G97" s="2" t="s">
        <v>332</v>
      </c>
    </row>
    <row r="98" spans="1:7" ht="15" customHeight="1" x14ac:dyDescent="0.25">
      <c r="A98" s="11" t="s">
        <v>469</v>
      </c>
      <c r="B98" s="2" t="s">
        <v>327</v>
      </c>
      <c r="C98" s="2" t="s">
        <v>396</v>
      </c>
      <c r="D98" s="2" t="s">
        <v>444</v>
      </c>
      <c r="E98" s="2" t="s">
        <v>470</v>
      </c>
      <c r="F98" s="2" t="s">
        <v>446</v>
      </c>
      <c r="G98" s="2" t="s">
        <v>332</v>
      </c>
    </row>
    <row r="99" spans="1:7" ht="15" customHeight="1" x14ac:dyDescent="0.25">
      <c r="A99" s="11" t="s">
        <v>471</v>
      </c>
      <c r="B99" s="2" t="s">
        <v>327</v>
      </c>
      <c r="C99" s="2" t="s">
        <v>396</v>
      </c>
      <c r="D99" s="2" t="s">
        <v>444</v>
      </c>
      <c r="E99" s="2" t="s">
        <v>472</v>
      </c>
      <c r="F99" s="2" t="s">
        <v>446</v>
      </c>
      <c r="G99" s="2" t="s">
        <v>332</v>
      </c>
    </row>
    <row r="100" spans="1:7" ht="15" customHeight="1" x14ac:dyDescent="0.25">
      <c r="A100" s="11" t="s">
        <v>473</v>
      </c>
      <c r="B100" s="2" t="s">
        <v>327</v>
      </c>
      <c r="C100" s="2" t="s">
        <v>396</v>
      </c>
      <c r="D100" s="2" t="s">
        <v>444</v>
      </c>
      <c r="E100" s="2" t="s">
        <v>474</v>
      </c>
      <c r="F100" s="2" t="s">
        <v>446</v>
      </c>
      <c r="G100" s="2" t="s">
        <v>332</v>
      </c>
    </row>
    <row r="101" spans="1:7" ht="15" customHeight="1" x14ac:dyDescent="0.25">
      <c r="A101" s="11" t="s">
        <v>475</v>
      </c>
      <c r="B101" s="2" t="s">
        <v>327</v>
      </c>
      <c r="C101" s="2" t="s">
        <v>396</v>
      </c>
      <c r="D101" s="2" t="s">
        <v>444</v>
      </c>
      <c r="E101" s="2" t="s">
        <v>476</v>
      </c>
      <c r="F101" s="2" t="s">
        <v>446</v>
      </c>
      <c r="G101" s="2" t="s">
        <v>332</v>
      </c>
    </row>
    <row r="102" spans="1:7" ht="15" customHeight="1" x14ac:dyDescent="0.25">
      <c r="A102" s="11" t="s">
        <v>477</v>
      </c>
      <c r="B102" s="2" t="s">
        <v>327</v>
      </c>
      <c r="C102" s="2" t="s">
        <v>396</v>
      </c>
      <c r="D102" s="2" t="s">
        <v>444</v>
      </c>
      <c r="E102" s="2" t="s">
        <v>478</v>
      </c>
      <c r="F102" s="2" t="s">
        <v>446</v>
      </c>
      <c r="G102" s="2" t="s">
        <v>332</v>
      </c>
    </row>
    <row r="103" spans="1:7" ht="15" customHeight="1" x14ac:dyDescent="0.25">
      <c r="A103" s="11" t="s">
        <v>479</v>
      </c>
      <c r="B103" s="2" t="s">
        <v>327</v>
      </c>
      <c r="C103" s="2" t="s">
        <v>396</v>
      </c>
      <c r="D103" s="2" t="s">
        <v>444</v>
      </c>
      <c r="E103" s="2" t="s">
        <v>480</v>
      </c>
      <c r="F103" s="2" t="s">
        <v>446</v>
      </c>
      <c r="G103" s="2" t="s">
        <v>332</v>
      </c>
    </row>
    <row r="104" spans="1:7" ht="15" customHeight="1" x14ac:dyDescent="0.25">
      <c r="A104" s="11" t="s">
        <v>481</v>
      </c>
      <c r="B104" s="2" t="s">
        <v>327</v>
      </c>
      <c r="C104" s="2" t="s">
        <v>396</v>
      </c>
      <c r="D104" s="2" t="s">
        <v>444</v>
      </c>
      <c r="E104" s="2" t="s">
        <v>482</v>
      </c>
      <c r="F104" s="2" t="s">
        <v>446</v>
      </c>
      <c r="G104" s="2" t="s">
        <v>332</v>
      </c>
    </row>
    <row r="105" spans="1:7" ht="15" customHeight="1" x14ac:dyDescent="0.25">
      <c r="A105" s="11" t="s">
        <v>483</v>
      </c>
      <c r="B105" s="2" t="s">
        <v>327</v>
      </c>
      <c r="C105" s="2" t="s">
        <v>396</v>
      </c>
      <c r="D105" s="2" t="s">
        <v>444</v>
      </c>
      <c r="E105" s="2" t="s">
        <v>484</v>
      </c>
      <c r="F105" s="2" t="s">
        <v>446</v>
      </c>
      <c r="G105" s="2" t="s">
        <v>332</v>
      </c>
    </row>
    <row r="106" spans="1:7" ht="15" customHeight="1" x14ac:dyDescent="0.25">
      <c r="A106" s="11" t="s">
        <v>485</v>
      </c>
      <c r="B106" s="2" t="s">
        <v>334</v>
      </c>
      <c r="C106" s="2" t="s">
        <v>335</v>
      </c>
      <c r="D106" s="2" t="s">
        <v>444</v>
      </c>
      <c r="E106" s="2" t="s">
        <v>486</v>
      </c>
      <c r="F106" s="2" t="s">
        <v>446</v>
      </c>
      <c r="G106" s="2" t="s">
        <v>332</v>
      </c>
    </row>
    <row r="107" spans="1:7" ht="15" customHeight="1" x14ac:dyDescent="0.25">
      <c r="A107" s="11" t="s">
        <v>487</v>
      </c>
      <c r="B107" s="2" t="s">
        <v>334</v>
      </c>
      <c r="C107" s="2" t="s">
        <v>335</v>
      </c>
      <c r="D107" s="2" t="s">
        <v>444</v>
      </c>
      <c r="E107" s="2" t="s">
        <v>488</v>
      </c>
      <c r="F107" s="2" t="s">
        <v>446</v>
      </c>
      <c r="G107" s="2" t="s">
        <v>332</v>
      </c>
    </row>
    <row r="108" spans="1:7" ht="15" customHeight="1" x14ac:dyDescent="0.25">
      <c r="A108" s="11" t="s">
        <v>489</v>
      </c>
      <c r="B108" s="2" t="s">
        <v>334</v>
      </c>
      <c r="C108" s="2" t="s">
        <v>335</v>
      </c>
      <c r="D108" s="2" t="s">
        <v>444</v>
      </c>
      <c r="E108" s="2" t="s">
        <v>490</v>
      </c>
      <c r="F108" s="2" t="s">
        <v>446</v>
      </c>
      <c r="G108" s="2" t="s">
        <v>332</v>
      </c>
    </row>
    <row r="109" spans="1:7" ht="15" customHeight="1" x14ac:dyDescent="0.25">
      <c r="A109" s="11" t="s">
        <v>491</v>
      </c>
      <c r="B109" s="2" t="s">
        <v>334</v>
      </c>
      <c r="C109" s="2" t="s">
        <v>335</v>
      </c>
      <c r="D109" s="2" t="s">
        <v>444</v>
      </c>
      <c r="E109" s="2" t="s">
        <v>492</v>
      </c>
      <c r="F109" s="2" t="s">
        <v>446</v>
      </c>
      <c r="G109" s="2" t="s">
        <v>332</v>
      </c>
    </row>
    <row r="110" spans="1:7" ht="15" customHeight="1" x14ac:dyDescent="0.25">
      <c r="A110" s="11" t="s">
        <v>493</v>
      </c>
      <c r="B110" s="2" t="s">
        <v>334</v>
      </c>
      <c r="C110" s="2" t="s">
        <v>335</v>
      </c>
      <c r="D110" s="2" t="s">
        <v>444</v>
      </c>
      <c r="E110" s="2" t="s">
        <v>494</v>
      </c>
      <c r="F110" s="2" t="s">
        <v>446</v>
      </c>
      <c r="G110" s="2" t="s">
        <v>332</v>
      </c>
    </row>
    <row r="111" spans="1:7" ht="15" customHeight="1" x14ac:dyDescent="0.25">
      <c r="A111" s="11" t="s">
        <v>495</v>
      </c>
      <c r="B111" s="2" t="s">
        <v>334</v>
      </c>
      <c r="C111" s="2" t="s">
        <v>335</v>
      </c>
      <c r="D111" s="2" t="s">
        <v>444</v>
      </c>
      <c r="E111" s="2" t="s">
        <v>496</v>
      </c>
      <c r="F111" s="2" t="s">
        <v>446</v>
      </c>
      <c r="G111" s="2" t="s">
        <v>332</v>
      </c>
    </row>
    <row r="112" spans="1:7" x14ac:dyDescent="0.25">
      <c r="A112" s="11" t="s">
        <v>497</v>
      </c>
      <c r="B112" s="2" t="s">
        <v>334</v>
      </c>
      <c r="C112" s="2" t="s">
        <v>335</v>
      </c>
      <c r="D112" s="2" t="s">
        <v>444</v>
      </c>
      <c r="E112" s="2" t="s">
        <v>498</v>
      </c>
      <c r="F112" s="2" t="s">
        <v>446</v>
      </c>
      <c r="G112" s="2" t="s">
        <v>332</v>
      </c>
    </row>
    <row r="113" spans="1:7" ht="15" customHeight="1" x14ac:dyDescent="0.25">
      <c r="A113" s="11" t="s">
        <v>499</v>
      </c>
      <c r="B113" s="2" t="s">
        <v>334</v>
      </c>
      <c r="C113" s="2" t="s">
        <v>335</v>
      </c>
      <c r="D113" s="2" t="s">
        <v>444</v>
      </c>
      <c r="E113" s="2" t="s">
        <v>500</v>
      </c>
      <c r="F113" s="2" t="s">
        <v>446</v>
      </c>
      <c r="G113" s="2" t="s">
        <v>332</v>
      </c>
    </row>
    <row r="114" spans="1:7" ht="15" customHeight="1" x14ac:dyDescent="0.25">
      <c r="A114" s="11" t="s">
        <v>501</v>
      </c>
      <c r="B114" s="2" t="s">
        <v>334</v>
      </c>
      <c r="C114" s="2" t="s">
        <v>335</v>
      </c>
      <c r="D114" s="2" t="s">
        <v>444</v>
      </c>
      <c r="E114" s="2" t="s">
        <v>502</v>
      </c>
      <c r="F114" s="2" t="s">
        <v>446</v>
      </c>
      <c r="G114" s="2" t="s">
        <v>332</v>
      </c>
    </row>
    <row r="115" spans="1:7" ht="15" customHeight="1" x14ac:dyDescent="0.25">
      <c r="A115" s="11" t="s">
        <v>503</v>
      </c>
      <c r="B115" s="2" t="s">
        <v>334</v>
      </c>
      <c r="C115" s="2" t="s">
        <v>335</v>
      </c>
      <c r="D115" s="2" t="s">
        <v>444</v>
      </c>
      <c r="E115" s="2" t="s">
        <v>504</v>
      </c>
      <c r="F115" s="2" t="s">
        <v>446</v>
      </c>
      <c r="G115" s="2" t="s">
        <v>332</v>
      </c>
    </row>
    <row r="116" spans="1:7" ht="15" customHeight="1" x14ac:dyDescent="0.25">
      <c r="A116" s="11" t="s">
        <v>505</v>
      </c>
      <c r="B116" s="2" t="s">
        <v>327</v>
      </c>
      <c r="C116" s="2" t="s">
        <v>396</v>
      </c>
      <c r="D116" s="2" t="s">
        <v>444</v>
      </c>
      <c r="E116" s="2" t="s">
        <v>506</v>
      </c>
      <c r="F116" s="2" t="s">
        <v>446</v>
      </c>
      <c r="G116" s="2" t="s">
        <v>332</v>
      </c>
    </row>
    <row r="117" spans="1:7" ht="15" customHeight="1" x14ac:dyDescent="0.25">
      <c r="A117" s="11" t="s">
        <v>507</v>
      </c>
      <c r="B117" s="2" t="s">
        <v>327</v>
      </c>
      <c r="C117" s="2" t="s">
        <v>396</v>
      </c>
      <c r="D117" s="2" t="s">
        <v>444</v>
      </c>
      <c r="E117" s="2" t="s">
        <v>508</v>
      </c>
      <c r="F117" s="2" t="s">
        <v>446</v>
      </c>
      <c r="G117" s="2" t="s">
        <v>332</v>
      </c>
    </row>
    <row r="118" spans="1:7" ht="15" customHeight="1" x14ac:dyDescent="0.25">
      <c r="A118" s="11" t="s">
        <v>509</v>
      </c>
      <c r="B118" s="2" t="s">
        <v>327</v>
      </c>
      <c r="C118" s="2" t="s">
        <v>396</v>
      </c>
      <c r="D118" s="2" t="s">
        <v>444</v>
      </c>
      <c r="E118" s="2" t="s">
        <v>510</v>
      </c>
      <c r="F118" s="2" t="s">
        <v>446</v>
      </c>
      <c r="G118" s="2" t="s">
        <v>332</v>
      </c>
    </row>
    <row r="119" spans="1:7" ht="15" customHeight="1" x14ac:dyDescent="0.25">
      <c r="A119" s="11" t="s">
        <v>511</v>
      </c>
      <c r="B119" s="2" t="s">
        <v>327</v>
      </c>
      <c r="C119" s="2" t="s">
        <v>396</v>
      </c>
      <c r="D119" s="2" t="s">
        <v>444</v>
      </c>
      <c r="E119" s="2" t="s">
        <v>512</v>
      </c>
      <c r="F119" s="2" t="s">
        <v>446</v>
      </c>
      <c r="G119" s="2" t="s">
        <v>332</v>
      </c>
    </row>
    <row r="120" spans="1:7" ht="15" customHeight="1" x14ac:dyDescent="0.25">
      <c r="A120" s="11" t="s">
        <v>513</v>
      </c>
      <c r="B120" s="2" t="s">
        <v>327</v>
      </c>
      <c r="C120" s="2" t="s">
        <v>396</v>
      </c>
      <c r="D120" s="2" t="s">
        <v>444</v>
      </c>
      <c r="E120" s="2" t="s">
        <v>514</v>
      </c>
      <c r="F120" s="2" t="s">
        <v>446</v>
      </c>
      <c r="G120" s="2" t="s">
        <v>332</v>
      </c>
    </row>
    <row r="121" spans="1:7" ht="15" customHeight="1" x14ac:dyDescent="0.25">
      <c r="A121" s="11" t="s">
        <v>515</v>
      </c>
      <c r="B121" s="2" t="s">
        <v>327</v>
      </c>
      <c r="C121" s="2" t="s">
        <v>396</v>
      </c>
      <c r="D121" s="2" t="s">
        <v>444</v>
      </c>
      <c r="E121" s="2" t="s">
        <v>516</v>
      </c>
      <c r="F121" s="2" t="s">
        <v>446</v>
      </c>
      <c r="G121" s="2" t="s">
        <v>332</v>
      </c>
    </row>
    <row r="122" spans="1:7" ht="15" customHeight="1" x14ac:dyDescent="0.25">
      <c r="A122" s="11" t="s">
        <v>517</v>
      </c>
      <c r="B122" s="2" t="s">
        <v>327</v>
      </c>
      <c r="C122" s="2" t="s">
        <v>396</v>
      </c>
      <c r="D122" s="2" t="s">
        <v>444</v>
      </c>
      <c r="E122" s="2" t="s">
        <v>518</v>
      </c>
      <c r="F122" s="2" t="s">
        <v>446</v>
      </c>
      <c r="G122" s="2" t="s">
        <v>332</v>
      </c>
    </row>
    <row r="123" spans="1:7" ht="15" customHeight="1" x14ac:dyDescent="0.25">
      <c r="A123" s="11" t="s">
        <v>519</v>
      </c>
      <c r="B123" s="2" t="s">
        <v>327</v>
      </c>
      <c r="C123" s="2" t="s">
        <v>396</v>
      </c>
      <c r="D123" s="2" t="s">
        <v>444</v>
      </c>
      <c r="E123" s="2" t="s">
        <v>520</v>
      </c>
      <c r="F123" s="2" t="s">
        <v>446</v>
      </c>
      <c r="G123" s="2" t="s">
        <v>332</v>
      </c>
    </row>
    <row r="124" spans="1:7" ht="15" customHeight="1" x14ac:dyDescent="0.25">
      <c r="A124" s="11" t="s">
        <v>521</v>
      </c>
      <c r="B124" s="2" t="s">
        <v>327</v>
      </c>
      <c r="C124" s="2" t="s">
        <v>396</v>
      </c>
      <c r="D124" s="2" t="s">
        <v>444</v>
      </c>
      <c r="E124" s="2" t="s">
        <v>522</v>
      </c>
      <c r="F124" s="2" t="s">
        <v>446</v>
      </c>
      <c r="G124" s="2" t="s">
        <v>332</v>
      </c>
    </row>
    <row r="125" spans="1:7" ht="15" customHeight="1" x14ac:dyDescent="0.25">
      <c r="A125" s="11" t="s">
        <v>523</v>
      </c>
      <c r="B125" s="2" t="s">
        <v>327</v>
      </c>
      <c r="C125" s="2" t="s">
        <v>396</v>
      </c>
      <c r="D125" s="2" t="s">
        <v>444</v>
      </c>
      <c r="E125" s="2" t="s">
        <v>524</v>
      </c>
      <c r="F125" s="2" t="s">
        <v>446</v>
      </c>
      <c r="G125" s="2" t="s">
        <v>332</v>
      </c>
    </row>
    <row r="126" spans="1:7" ht="15" customHeight="1" x14ac:dyDescent="0.25">
      <c r="A126" s="11" t="s">
        <v>525</v>
      </c>
      <c r="B126" s="2" t="s">
        <v>327</v>
      </c>
      <c r="C126" s="2" t="s">
        <v>396</v>
      </c>
      <c r="D126" s="2" t="s">
        <v>444</v>
      </c>
      <c r="E126" s="2" t="s">
        <v>526</v>
      </c>
      <c r="F126" s="2" t="s">
        <v>446</v>
      </c>
      <c r="G126" s="2" t="s">
        <v>332</v>
      </c>
    </row>
    <row r="127" spans="1:7" ht="15" customHeight="1" x14ac:dyDescent="0.25">
      <c r="A127" s="11" t="s">
        <v>527</v>
      </c>
      <c r="B127" s="2" t="s">
        <v>327</v>
      </c>
      <c r="C127" s="2" t="s">
        <v>396</v>
      </c>
      <c r="D127" s="2" t="s">
        <v>444</v>
      </c>
      <c r="E127" s="2" t="s">
        <v>528</v>
      </c>
      <c r="F127" s="2" t="s">
        <v>446</v>
      </c>
      <c r="G127" s="2" t="s">
        <v>332</v>
      </c>
    </row>
    <row r="128" spans="1:7" ht="15" customHeight="1" x14ac:dyDescent="0.25">
      <c r="A128" s="11" t="s">
        <v>529</v>
      </c>
      <c r="B128" s="2" t="s">
        <v>334</v>
      </c>
      <c r="C128" s="2" t="s">
        <v>335</v>
      </c>
      <c r="D128" s="2" t="s">
        <v>444</v>
      </c>
      <c r="E128" s="2" t="s">
        <v>530</v>
      </c>
      <c r="F128" s="2" t="s">
        <v>446</v>
      </c>
      <c r="G128" s="2" t="s">
        <v>332</v>
      </c>
    </row>
    <row r="129" spans="1:7" ht="15" customHeight="1" x14ac:dyDescent="0.25">
      <c r="A129" s="11" t="s">
        <v>531</v>
      </c>
      <c r="B129" s="2" t="s">
        <v>334</v>
      </c>
      <c r="C129" s="2" t="s">
        <v>335</v>
      </c>
      <c r="D129" s="2" t="s">
        <v>444</v>
      </c>
      <c r="E129" s="2" t="s">
        <v>532</v>
      </c>
      <c r="F129" s="2" t="s">
        <v>446</v>
      </c>
      <c r="G129" s="2" t="s">
        <v>332</v>
      </c>
    </row>
    <row r="130" spans="1:7" ht="15" customHeight="1" x14ac:dyDescent="0.25">
      <c r="A130" s="11" t="s">
        <v>533</v>
      </c>
      <c r="B130" s="2" t="s">
        <v>334</v>
      </c>
      <c r="C130" s="2" t="s">
        <v>335</v>
      </c>
      <c r="D130" s="2" t="s">
        <v>444</v>
      </c>
      <c r="E130" s="2" t="s">
        <v>534</v>
      </c>
      <c r="F130" s="2" t="s">
        <v>446</v>
      </c>
      <c r="G130" s="2" t="s">
        <v>332</v>
      </c>
    </row>
    <row r="131" spans="1:7" ht="15" customHeight="1" x14ac:dyDescent="0.25">
      <c r="A131" s="11" t="s">
        <v>535</v>
      </c>
      <c r="B131" s="2" t="s">
        <v>334</v>
      </c>
      <c r="C131" s="2" t="s">
        <v>335</v>
      </c>
      <c r="D131" s="2" t="s">
        <v>444</v>
      </c>
      <c r="E131" s="2" t="s">
        <v>536</v>
      </c>
      <c r="F131" s="2" t="s">
        <v>446</v>
      </c>
      <c r="G131" s="2" t="s">
        <v>332</v>
      </c>
    </row>
    <row r="132" spans="1:7" ht="15" customHeight="1" x14ac:dyDescent="0.25">
      <c r="A132" s="11" t="s">
        <v>537</v>
      </c>
      <c r="B132" s="2" t="s">
        <v>334</v>
      </c>
      <c r="C132" s="2" t="s">
        <v>335</v>
      </c>
      <c r="D132" s="2" t="s">
        <v>444</v>
      </c>
      <c r="E132" s="2" t="s">
        <v>538</v>
      </c>
      <c r="F132" s="2" t="s">
        <v>446</v>
      </c>
      <c r="G132" s="2" t="s">
        <v>332</v>
      </c>
    </row>
    <row r="133" spans="1:7" ht="15" customHeight="1" x14ac:dyDescent="0.25">
      <c r="A133" s="11" t="s">
        <v>539</v>
      </c>
      <c r="B133" s="2" t="s">
        <v>334</v>
      </c>
      <c r="C133" s="2" t="s">
        <v>335</v>
      </c>
      <c r="D133" s="2" t="s">
        <v>444</v>
      </c>
      <c r="E133" s="2" t="s">
        <v>540</v>
      </c>
      <c r="F133" s="2" t="s">
        <v>446</v>
      </c>
      <c r="G133" s="2" t="s">
        <v>332</v>
      </c>
    </row>
    <row r="134" spans="1:7" ht="15" customHeight="1" x14ac:dyDescent="0.25">
      <c r="A134" s="11" t="s">
        <v>541</v>
      </c>
      <c r="B134" s="2" t="s">
        <v>334</v>
      </c>
      <c r="C134" s="2" t="s">
        <v>335</v>
      </c>
      <c r="D134" s="2" t="s">
        <v>444</v>
      </c>
      <c r="E134" s="2" t="s">
        <v>542</v>
      </c>
      <c r="F134" s="2" t="s">
        <v>446</v>
      </c>
      <c r="G134" s="2" t="s">
        <v>332</v>
      </c>
    </row>
    <row r="135" spans="1:7" ht="15" customHeight="1" x14ac:dyDescent="0.25">
      <c r="A135" s="11" t="s">
        <v>543</v>
      </c>
      <c r="B135" s="2" t="s">
        <v>334</v>
      </c>
      <c r="C135" s="2" t="s">
        <v>335</v>
      </c>
      <c r="D135" s="2" t="s">
        <v>444</v>
      </c>
      <c r="E135" s="2" t="s">
        <v>544</v>
      </c>
      <c r="F135" s="2" t="s">
        <v>446</v>
      </c>
      <c r="G135" s="2" t="s">
        <v>332</v>
      </c>
    </row>
    <row r="136" spans="1:7" ht="15" customHeight="1" x14ac:dyDescent="0.25">
      <c r="A136" s="11" t="s">
        <v>545</v>
      </c>
      <c r="B136" s="2" t="s">
        <v>334</v>
      </c>
      <c r="C136" s="2" t="s">
        <v>335</v>
      </c>
      <c r="D136" s="2" t="s">
        <v>444</v>
      </c>
      <c r="E136" s="2" t="s">
        <v>546</v>
      </c>
      <c r="F136" s="2" t="s">
        <v>446</v>
      </c>
      <c r="G136" s="2" t="s">
        <v>332</v>
      </c>
    </row>
    <row r="137" spans="1:7" ht="15" customHeight="1" x14ac:dyDescent="0.25">
      <c r="A137" s="11" t="s">
        <v>547</v>
      </c>
      <c r="B137" s="2" t="s">
        <v>334</v>
      </c>
      <c r="C137" s="2" t="s">
        <v>335</v>
      </c>
      <c r="D137" s="2" t="s">
        <v>444</v>
      </c>
      <c r="E137" s="2" t="s">
        <v>548</v>
      </c>
      <c r="F137" s="2" t="s">
        <v>446</v>
      </c>
      <c r="G137" s="2" t="s">
        <v>332</v>
      </c>
    </row>
    <row r="138" spans="1:7" ht="15" customHeight="1" x14ac:dyDescent="0.25">
      <c r="A138" s="11" t="s">
        <v>252</v>
      </c>
      <c r="B138" s="2" t="s">
        <v>314</v>
      </c>
      <c r="C138" s="2" t="s">
        <v>549</v>
      </c>
      <c r="D138" s="2" t="s">
        <v>550</v>
      </c>
      <c r="E138" s="2" t="s">
        <v>551</v>
      </c>
      <c r="F138" s="2" t="s">
        <v>318</v>
      </c>
      <c r="G138" s="2" t="s">
        <v>552</v>
      </c>
    </row>
    <row r="139" spans="1:7" ht="15" customHeight="1" x14ac:dyDescent="0.25">
      <c r="A139" s="11" t="s">
        <v>253</v>
      </c>
      <c r="B139" s="2" t="s">
        <v>314</v>
      </c>
      <c r="C139" s="2" t="s">
        <v>549</v>
      </c>
      <c r="D139" s="2" t="s">
        <v>550</v>
      </c>
      <c r="E139" s="2" t="s">
        <v>553</v>
      </c>
      <c r="F139" s="2" t="s">
        <v>318</v>
      </c>
      <c r="G139" s="2" t="s">
        <v>552</v>
      </c>
    </row>
    <row r="140" spans="1:7" ht="15" customHeight="1" x14ac:dyDescent="0.25">
      <c r="A140" s="11" t="s">
        <v>254</v>
      </c>
      <c r="B140" s="2" t="s">
        <v>314</v>
      </c>
      <c r="C140" s="2" t="s">
        <v>549</v>
      </c>
      <c r="D140" s="2" t="s">
        <v>550</v>
      </c>
      <c r="E140" s="2" t="s">
        <v>554</v>
      </c>
      <c r="F140" s="2" t="s">
        <v>318</v>
      </c>
      <c r="G140" s="2" t="s">
        <v>552</v>
      </c>
    </row>
    <row r="141" spans="1:7" ht="15" customHeight="1" x14ac:dyDescent="0.25">
      <c r="A141" s="11" t="s">
        <v>255</v>
      </c>
      <c r="B141" s="2" t="s">
        <v>314</v>
      </c>
      <c r="C141" s="2" t="s">
        <v>549</v>
      </c>
      <c r="D141" s="2" t="s">
        <v>550</v>
      </c>
      <c r="E141" s="2" t="s">
        <v>555</v>
      </c>
      <c r="F141" s="2" t="s">
        <v>318</v>
      </c>
      <c r="G141" s="2" t="s">
        <v>552</v>
      </c>
    </row>
    <row r="142" spans="1:7" ht="15" customHeight="1" x14ac:dyDescent="0.25">
      <c r="A142" s="11" t="s">
        <v>256</v>
      </c>
      <c r="B142" s="2" t="s">
        <v>314</v>
      </c>
      <c r="C142" s="2" t="s">
        <v>556</v>
      </c>
      <c r="D142" s="2" t="s">
        <v>550</v>
      </c>
      <c r="E142" s="2" t="s">
        <v>557</v>
      </c>
      <c r="F142" s="2" t="s">
        <v>398</v>
      </c>
      <c r="G142" s="2" t="s">
        <v>558</v>
      </c>
    </row>
    <row r="143" spans="1:7" ht="15" customHeight="1" x14ac:dyDescent="0.25">
      <c r="A143" s="11" t="s">
        <v>257</v>
      </c>
      <c r="B143" s="2" t="s">
        <v>314</v>
      </c>
      <c r="C143" s="2" t="s">
        <v>559</v>
      </c>
      <c r="D143" s="2" t="s">
        <v>550</v>
      </c>
      <c r="E143" s="2" t="s">
        <v>557</v>
      </c>
      <c r="F143" s="2" t="s">
        <v>398</v>
      </c>
      <c r="G143" s="2" t="s">
        <v>558</v>
      </c>
    </row>
    <row r="144" spans="1:7" ht="15" customHeight="1" x14ac:dyDescent="0.25">
      <c r="A144" s="11" t="s">
        <v>258</v>
      </c>
      <c r="B144" s="2" t="s">
        <v>314</v>
      </c>
      <c r="C144" s="2" t="s">
        <v>556</v>
      </c>
      <c r="D144" s="2" t="s">
        <v>550</v>
      </c>
      <c r="E144" s="2" t="s">
        <v>557</v>
      </c>
      <c r="F144" s="2" t="s">
        <v>398</v>
      </c>
      <c r="G144" s="2" t="s">
        <v>558</v>
      </c>
    </row>
    <row r="145" spans="1:7" ht="15" customHeight="1" x14ac:dyDescent="0.25">
      <c r="A145" s="11" t="s">
        <v>259</v>
      </c>
      <c r="B145" s="2" t="s">
        <v>314</v>
      </c>
      <c r="C145" s="2" t="s">
        <v>560</v>
      </c>
      <c r="D145" s="2" t="s">
        <v>550</v>
      </c>
      <c r="E145" s="2" t="s">
        <v>561</v>
      </c>
      <c r="F145" s="2" t="s">
        <v>318</v>
      </c>
      <c r="G145" s="2" t="s">
        <v>552</v>
      </c>
    </row>
    <row r="146" spans="1:7" ht="15" customHeight="1" x14ac:dyDescent="0.25">
      <c r="A146" s="11" t="s">
        <v>260</v>
      </c>
      <c r="B146" s="2" t="s">
        <v>314</v>
      </c>
      <c r="C146" s="2" t="s">
        <v>560</v>
      </c>
      <c r="D146" s="2" t="s">
        <v>550</v>
      </c>
      <c r="E146" s="2" t="s">
        <v>562</v>
      </c>
      <c r="F146" s="2" t="s">
        <v>318</v>
      </c>
      <c r="G146" s="2" t="s">
        <v>552</v>
      </c>
    </row>
    <row r="147" spans="1:7" ht="15" customHeight="1" x14ac:dyDescent="0.25">
      <c r="A147" s="11" t="s">
        <v>261</v>
      </c>
      <c r="B147" s="2" t="s">
        <v>314</v>
      </c>
      <c r="C147" s="2" t="s">
        <v>560</v>
      </c>
      <c r="D147" s="2" t="s">
        <v>550</v>
      </c>
      <c r="E147" s="2" t="s">
        <v>563</v>
      </c>
      <c r="F147" s="2" t="s">
        <v>318</v>
      </c>
      <c r="G147" s="2" t="s">
        <v>552</v>
      </c>
    </row>
    <row r="148" spans="1:7" ht="15" customHeight="1" x14ac:dyDescent="0.25">
      <c r="A148" s="11" t="s">
        <v>262</v>
      </c>
      <c r="B148" s="2" t="s">
        <v>314</v>
      </c>
      <c r="C148" s="2" t="s">
        <v>560</v>
      </c>
      <c r="D148" s="2" t="s">
        <v>550</v>
      </c>
      <c r="E148" s="2" t="s">
        <v>564</v>
      </c>
      <c r="F148" s="2" t="s">
        <v>318</v>
      </c>
      <c r="G148" s="2" t="s">
        <v>552</v>
      </c>
    </row>
    <row r="149" spans="1:7" ht="15" customHeight="1" x14ac:dyDescent="0.25">
      <c r="A149" s="11" t="s">
        <v>263</v>
      </c>
      <c r="B149" s="2" t="s">
        <v>314</v>
      </c>
      <c r="C149" s="2" t="s">
        <v>560</v>
      </c>
      <c r="D149" s="2" t="s">
        <v>550</v>
      </c>
      <c r="E149" s="2" t="s">
        <v>565</v>
      </c>
      <c r="F149" s="2" t="s">
        <v>318</v>
      </c>
      <c r="G149" s="2" t="s">
        <v>552</v>
      </c>
    </row>
    <row r="150" spans="1:7" ht="15" customHeight="1" x14ac:dyDescent="0.25">
      <c r="A150" s="11" t="s">
        <v>264</v>
      </c>
      <c r="B150" s="2" t="s">
        <v>314</v>
      </c>
      <c r="C150" s="2" t="s">
        <v>560</v>
      </c>
      <c r="D150" s="2" t="s">
        <v>550</v>
      </c>
      <c r="E150" s="2" t="s">
        <v>566</v>
      </c>
      <c r="F150" s="2" t="s">
        <v>318</v>
      </c>
      <c r="G150" s="2" t="s">
        <v>552</v>
      </c>
    </row>
    <row r="151" spans="1:7" ht="15" customHeight="1" x14ac:dyDescent="0.25">
      <c r="A151" s="11" t="s">
        <v>265</v>
      </c>
      <c r="B151" s="2" t="s">
        <v>314</v>
      </c>
      <c r="C151" s="2" t="s">
        <v>560</v>
      </c>
      <c r="D151" s="2" t="s">
        <v>550</v>
      </c>
      <c r="E151" s="2" t="s">
        <v>567</v>
      </c>
      <c r="F151" s="2" t="s">
        <v>318</v>
      </c>
      <c r="G151" s="2" t="s">
        <v>552</v>
      </c>
    </row>
    <row r="152" spans="1:7" ht="15" customHeight="1" x14ac:dyDescent="0.25">
      <c r="A152" s="11" t="s">
        <v>266</v>
      </c>
      <c r="B152" s="2" t="s">
        <v>314</v>
      </c>
      <c r="C152" s="2" t="s">
        <v>560</v>
      </c>
      <c r="D152" s="2" t="s">
        <v>550</v>
      </c>
      <c r="E152" s="2" t="s">
        <v>568</v>
      </c>
      <c r="F152" s="2" t="s">
        <v>318</v>
      </c>
      <c r="G152" s="2" t="s">
        <v>552</v>
      </c>
    </row>
    <row r="153" spans="1:7" ht="15" customHeight="1" x14ac:dyDescent="0.25">
      <c r="A153" s="11" t="s">
        <v>267</v>
      </c>
      <c r="B153" s="2" t="s">
        <v>314</v>
      </c>
      <c r="C153" s="2" t="s">
        <v>560</v>
      </c>
      <c r="D153" s="2" t="s">
        <v>550</v>
      </c>
      <c r="E153" s="2" t="s">
        <v>569</v>
      </c>
      <c r="F153" s="2" t="s">
        <v>318</v>
      </c>
      <c r="G153" s="2" t="s">
        <v>552</v>
      </c>
    </row>
    <row r="154" spans="1:7" ht="15" customHeight="1" x14ac:dyDescent="0.25">
      <c r="A154" s="11" t="s">
        <v>268</v>
      </c>
      <c r="B154" s="2" t="s">
        <v>314</v>
      </c>
      <c r="C154" s="2" t="s">
        <v>560</v>
      </c>
      <c r="D154" s="2" t="s">
        <v>550</v>
      </c>
      <c r="E154" s="2" t="s">
        <v>570</v>
      </c>
      <c r="F154" s="2" t="s">
        <v>318</v>
      </c>
      <c r="G154" s="2" t="s">
        <v>552</v>
      </c>
    </row>
    <row r="155" spans="1:7" ht="15" customHeight="1" x14ac:dyDescent="0.25">
      <c r="A155" s="11" t="s">
        <v>269</v>
      </c>
      <c r="B155" s="2" t="s">
        <v>314</v>
      </c>
      <c r="C155" s="2" t="s">
        <v>560</v>
      </c>
      <c r="D155" s="2" t="s">
        <v>550</v>
      </c>
      <c r="E155" s="2" t="s">
        <v>571</v>
      </c>
      <c r="F155" s="2" t="s">
        <v>318</v>
      </c>
      <c r="G155" s="2" t="s">
        <v>552</v>
      </c>
    </row>
    <row r="156" spans="1:7" ht="15" customHeight="1" x14ac:dyDescent="0.25">
      <c r="A156" s="11" t="s">
        <v>270</v>
      </c>
      <c r="B156" s="2" t="s">
        <v>314</v>
      </c>
      <c r="C156" s="2" t="s">
        <v>560</v>
      </c>
      <c r="D156" s="2" t="s">
        <v>550</v>
      </c>
      <c r="E156" s="2" t="s">
        <v>572</v>
      </c>
      <c r="F156" s="2" t="s">
        <v>318</v>
      </c>
      <c r="G156" s="2" t="s">
        <v>552</v>
      </c>
    </row>
    <row r="157" spans="1:7" ht="15" customHeight="1" x14ac:dyDescent="0.25">
      <c r="A157" s="11" t="s">
        <v>271</v>
      </c>
      <c r="B157" s="2" t="s">
        <v>314</v>
      </c>
      <c r="C157" s="2" t="s">
        <v>560</v>
      </c>
      <c r="D157" s="2" t="s">
        <v>550</v>
      </c>
      <c r="E157" s="2" t="s">
        <v>573</v>
      </c>
      <c r="F157" s="2" t="s">
        <v>318</v>
      </c>
      <c r="G157" s="2" t="s">
        <v>552</v>
      </c>
    </row>
    <row r="158" spans="1:7" ht="15" customHeight="1" x14ac:dyDescent="0.25">
      <c r="A158" s="11" t="s">
        <v>272</v>
      </c>
      <c r="B158" s="2" t="s">
        <v>314</v>
      </c>
      <c r="C158" s="2" t="s">
        <v>560</v>
      </c>
      <c r="D158" s="2" t="s">
        <v>550</v>
      </c>
      <c r="E158" s="2" t="s">
        <v>574</v>
      </c>
      <c r="F158" s="2" t="s">
        <v>318</v>
      </c>
      <c r="G158" s="2" t="s">
        <v>552</v>
      </c>
    </row>
    <row r="159" spans="1:7" ht="15" customHeight="1" x14ac:dyDescent="0.25">
      <c r="A159" s="11" t="s">
        <v>273</v>
      </c>
      <c r="B159" s="2" t="s">
        <v>314</v>
      </c>
      <c r="C159" s="2" t="s">
        <v>575</v>
      </c>
      <c r="D159" s="2" t="s">
        <v>550</v>
      </c>
      <c r="E159" s="2" t="s">
        <v>576</v>
      </c>
      <c r="F159" s="2" t="s">
        <v>318</v>
      </c>
      <c r="G159" s="2" t="s">
        <v>552</v>
      </c>
    </row>
    <row r="160" spans="1:7" ht="15" customHeight="1" x14ac:dyDescent="0.25">
      <c r="A160" s="11" t="s">
        <v>274</v>
      </c>
      <c r="B160" s="2" t="s">
        <v>314</v>
      </c>
      <c r="C160" s="2" t="s">
        <v>575</v>
      </c>
      <c r="D160" s="2" t="s">
        <v>550</v>
      </c>
      <c r="E160" s="2" t="s">
        <v>577</v>
      </c>
      <c r="F160" s="2" t="s">
        <v>318</v>
      </c>
      <c r="G160" s="2" t="s">
        <v>552</v>
      </c>
    </row>
    <row r="161" spans="1:7" ht="15" customHeight="1" x14ac:dyDescent="0.25">
      <c r="A161" s="11" t="s">
        <v>275</v>
      </c>
      <c r="B161" s="2" t="s">
        <v>314</v>
      </c>
      <c r="C161" s="2" t="s">
        <v>556</v>
      </c>
      <c r="D161" s="2" t="s">
        <v>550</v>
      </c>
      <c r="E161" s="2" t="s">
        <v>578</v>
      </c>
      <c r="F161" s="2" t="s">
        <v>398</v>
      </c>
      <c r="G161" s="2" t="s">
        <v>558</v>
      </c>
    </row>
    <row r="162" spans="1:7" ht="15" customHeight="1" x14ac:dyDescent="0.25">
      <c r="A162" s="11" t="s">
        <v>276</v>
      </c>
      <c r="B162" s="2" t="s">
        <v>314</v>
      </c>
      <c r="C162" s="2" t="s">
        <v>559</v>
      </c>
      <c r="D162" s="2" t="s">
        <v>550</v>
      </c>
      <c r="E162" s="2" t="s">
        <v>578</v>
      </c>
      <c r="F162" s="2" t="s">
        <v>398</v>
      </c>
      <c r="G162" s="2" t="s">
        <v>558</v>
      </c>
    </row>
    <row r="163" spans="1:7" ht="15" customHeight="1" x14ac:dyDescent="0.25">
      <c r="A163" s="11" t="s">
        <v>277</v>
      </c>
      <c r="B163" s="2" t="s">
        <v>314</v>
      </c>
      <c r="C163" s="2" t="s">
        <v>556</v>
      </c>
      <c r="D163" s="2" t="s">
        <v>550</v>
      </c>
      <c r="E163" s="2" t="s">
        <v>578</v>
      </c>
      <c r="F163" s="2" t="s">
        <v>398</v>
      </c>
      <c r="G163" s="2" t="s">
        <v>558</v>
      </c>
    </row>
    <row r="164" spans="1:7" ht="15" customHeight="1" x14ac:dyDescent="0.25">
      <c r="A164" s="11" t="s">
        <v>278</v>
      </c>
      <c r="B164" s="2" t="s">
        <v>314</v>
      </c>
      <c r="C164" s="2" t="s">
        <v>556</v>
      </c>
      <c r="D164" s="2" t="s">
        <v>550</v>
      </c>
      <c r="E164" s="2" t="s">
        <v>579</v>
      </c>
      <c r="F164" s="2" t="s">
        <v>398</v>
      </c>
      <c r="G164" s="2" t="s">
        <v>558</v>
      </c>
    </row>
    <row r="165" spans="1:7" ht="15" customHeight="1" x14ac:dyDescent="0.25">
      <c r="A165" s="11" t="s">
        <v>279</v>
      </c>
      <c r="B165" s="2" t="s">
        <v>314</v>
      </c>
      <c r="C165" s="2" t="s">
        <v>556</v>
      </c>
      <c r="D165" s="2" t="s">
        <v>550</v>
      </c>
      <c r="E165" s="2" t="s">
        <v>578</v>
      </c>
      <c r="F165" s="2" t="s">
        <v>398</v>
      </c>
      <c r="G165" s="2" t="s">
        <v>558</v>
      </c>
    </row>
    <row r="166" spans="1:7" ht="15" customHeight="1" x14ac:dyDescent="0.25">
      <c r="A166" s="11" t="s">
        <v>280</v>
      </c>
      <c r="B166" s="2" t="s">
        <v>314</v>
      </c>
      <c r="C166" s="2" t="s">
        <v>556</v>
      </c>
      <c r="D166" s="2" t="s">
        <v>550</v>
      </c>
      <c r="E166" s="2" t="s">
        <v>580</v>
      </c>
      <c r="F166" s="2" t="s">
        <v>398</v>
      </c>
      <c r="G166" s="2" t="s">
        <v>558</v>
      </c>
    </row>
    <row r="167" spans="1:7" ht="15" customHeight="1" x14ac:dyDescent="0.25">
      <c r="A167" s="11" t="s">
        <v>281</v>
      </c>
      <c r="B167" s="2" t="s">
        <v>314</v>
      </c>
      <c r="C167" s="2" t="s">
        <v>556</v>
      </c>
      <c r="D167" s="2" t="s">
        <v>550</v>
      </c>
      <c r="E167" s="2" t="s">
        <v>581</v>
      </c>
      <c r="F167" s="2" t="s">
        <v>398</v>
      </c>
      <c r="G167" s="2" t="s">
        <v>558</v>
      </c>
    </row>
    <row r="168" spans="1:7" ht="15" customHeight="1" x14ac:dyDescent="0.25">
      <c r="A168" s="11" t="s">
        <v>282</v>
      </c>
      <c r="B168" s="2" t="s">
        <v>314</v>
      </c>
      <c r="C168" s="2" t="s">
        <v>556</v>
      </c>
      <c r="D168" s="2" t="s">
        <v>550</v>
      </c>
      <c r="E168" s="2" t="s">
        <v>582</v>
      </c>
      <c r="F168" s="2" t="s">
        <v>398</v>
      </c>
      <c r="G168" s="2" t="s">
        <v>558</v>
      </c>
    </row>
    <row r="169" spans="1:7" ht="15" customHeight="1" x14ac:dyDescent="0.25">
      <c r="A169" s="11" t="s">
        <v>283</v>
      </c>
      <c r="B169" s="2" t="s">
        <v>314</v>
      </c>
      <c r="C169" s="2" t="s">
        <v>556</v>
      </c>
      <c r="D169" s="2" t="s">
        <v>550</v>
      </c>
      <c r="E169" s="2" t="s">
        <v>583</v>
      </c>
      <c r="F169" s="2" t="s">
        <v>398</v>
      </c>
      <c r="G169" s="2" t="s">
        <v>558</v>
      </c>
    </row>
    <row r="170" spans="1:7" ht="15" customHeight="1" x14ac:dyDescent="0.25">
      <c r="A170" s="11" t="s">
        <v>284</v>
      </c>
      <c r="B170" s="2" t="s">
        <v>314</v>
      </c>
      <c r="C170" s="2" t="s">
        <v>556</v>
      </c>
      <c r="D170" s="2" t="s">
        <v>550</v>
      </c>
      <c r="E170" s="2" t="s">
        <v>584</v>
      </c>
      <c r="F170" s="2" t="s">
        <v>398</v>
      </c>
      <c r="G170" s="2" t="s">
        <v>558</v>
      </c>
    </row>
    <row r="171" spans="1:7" ht="15" customHeight="1" x14ac:dyDescent="0.25">
      <c r="A171" s="11" t="s">
        <v>285</v>
      </c>
      <c r="B171" s="2" t="s">
        <v>314</v>
      </c>
      <c r="C171" s="2" t="s">
        <v>556</v>
      </c>
      <c r="D171" s="2" t="s">
        <v>550</v>
      </c>
      <c r="E171" s="2" t="s">
        <v>585</v>
      </c>
      <c r="F171" s="2" t="s">
        <v>398</v>
      </c>
      <c r="G171" s="2" t="s">
        <v>558</v>
      </c>
    </row>
    <row r="172" spans="1:7" ht="15" customHeight="1" x14ac:dyDescent="0.25">
      <c r="A172" s="11" t="s">
        <v>286</v>
      </c>
      <c r="B172" s="2" t="s">
        <v>314</v>
      </c>
      <c r="C172" s="2" t="s">
        <v>575</v>
      </c>
      <c r="D172" s="2" t="s">
        <v>550</v>
      </c>
      <c r="E172" s="2" t="s">
        <v>586</v>
      </c>
      <c r="F172" s="2" t="s">
        <v>318</v>
      </c>
      <c r="G172" s="2" t="s">
        <v>552</v>
      </c>
    </row>
    <row r="173" spans="1:7" ht="15" customHeight="1" x14ac:dyDescent="0.25">
      <c r="A173" s="11" t="s">
        <v>287</v>
      </c>
      <c r="B173" s="2" t="s">
        <v>314</v>
      </c>
      <c r="C173" s="2" t="s">
        <v>587</v>
      </c>
      <c r="D173" s="2" t="s">
        <v>550</v>
      </c>
      <c r="E173" s="2" t="s">
        <v>588</v>
      </c>
      <c r="F173" s="2" t="s">
        <v>318</v>
      </c>
      <c r="G173" s="2" t="s">
        <v>552</v>
      </c>
    </row>
    <row r="174" spans="1:7" ht="15" customHeight="1" x14ac:dyDescent="0.25">
      <c r="A174" s="11" t="s">
        <v>288</v>
      </c>
      <c r="B174" s="2" t="s">
        <v>314</v>
      </c>
      <c r="C174" s="2" t="s">
        <v>549</v>
      </c>
      <c r="D174" s="2" t="s">
        <v>550</v>
      </c>
      <c r="E174" s="2" t="s">
        <v>589</v>
      </c>
      <c r="F174" s="2" t="s">
        <v>318</v>
      </c>
      <c r="G174" s="2" t="s">
        <v>552</v>
      </c>
    </row>
    <row r="175" spans="1:7" ht="15" customHeight="1" x14ac:dyDescent="0.25">
      <c r="A175" s="11" t="s">
        <v>289</v>
      </c>
      <c r="B175" s="2" t="s">
        <v>314</v>
      </c>
      <c r="C175" s="2" t="s">
        <v>560</v>
      </c>
      <c r="D175" s="2" t="s">
        <v>550</v>
      </c>
      <c r="E175" s="2" t="s">
        <v>590</v>
      </c>
      <c r="F175" s="2" t="s">
        <v>318</v>
      </c>
      <c r="G175" s="2" t="s">
        <v>552</v>
      </c>
    </row>
    <row r="176" spans="1:7" ht="15" customHeight="1" x14ac:dyDescent="0.25">
      <c r="A176" s="11" t="s">
        <v>290</v>
      </c>
      <c r="B176" s="2" t="s">
        <v>314</v>
      </c>
      <c r="C176" s="2" t="s">
        <v>575</v>
      </c>
      <c r="D176" s="2" t="s">
        <v>550</v>
      </c>
      <c r="E176" s="2" t="s">
        <v>591</v>
      </c>
      <c r="F176" s="2" t="s">
        <v>318</v>
      </c>
      <c r="G176" s="2" t="s">
        <v>552</v>
      </c>
    </row>
    <row r="177" spans="1:7" ht="15" customHeight="1" x14ac:dyDescent="0.25">
      <c r="A177" s="11" t="s">
        <v>291</v>
      </c>
      <c r="B177" s="2" t="s">
        <v>314</v>
      </c>
      <c r="C177" s="2" t="s">
        <v>592</v>
      </c>
      <c r="D177" s="2" t="s">
        <v>429</v>
      </c>
      <c r="E177" s="2" t="s">
        <v>593</v>
      </c>
      <c r="F177" s="2" t="s">
        <v>431</v>
      </c>
      <c r="G177" s="2" t="s">
        <v>432</v>
      </c>
    </row>
    <row r="178" spans="1:7" ht="15" customHeight="1" x14ac:dyDescent="0.25">
      <c r="A178" s="11" t="s">
        <v>292</v>
      </c>
      <c r="B178" s="2" t="s">
        <v>314</v>
      </c>
      <c r="C178" s="2" t="s">
        <v>420</v>
      </c>
      <c r="D178" s="2" t="s">
        <v>594</v>
      </c>
      <c r="E178" s="2" t="s">
        <v>595</v>
      </c>
      <c r="F178" s="2" t="s">
        <v>404</v>
      </c>
      <c r="G178" s="2" t="s">
        <v>332</v>
      </c>
    </row>
    <row r="179" spans="1:7" ht="15" customHeight="1" x14ac:dyDescent="0.25">
      <c r="A179" s="11" t="s">
        <v>293</v>
      </c>
      <c r="B179" s="2" t="s">
        <v>314</v>
      </c>
      <c r="C179" s="2" t="s">
        <v>420</v>
      </c>
      <c r="D179" s="2" t="s">
        <v>594</v>
      </c>
      <c r="E179" s="2" t="s">
        <v>596</v>
      </c>
      <c r="F179" s="2" t="s">
        <v>404</v>
      </c>
      <c r="G179" s="2" t="s">
        <v>332</v>
      </c>
    </row>
    <row r="180" spans="1:7" ht="15" customHeight="1" x14ac:dyDescent="0.25">
      <c r="A180" s="11" t="s">
        <v>294</v>
      </c>
      <c r="B180" s="2" t="s">
        <v>314</v>
      </c>
      <c r="C180" s="2" t="s">
        <v>556</v>
      </c>
      <c r="D180" s="2" t="s">
        <v>550</v>
      </c>
      <c r="E180" s="2" t="s">
        <v>597</v>
      </c>
      <c r="F180" s="2" t="s">
        <v>398</v>
      </c>
      <c r="G180" s="2" t="s">
        <v>558</v>
      </c>
    </row>
    <row r="181" spans="1:7" ht="15" customHeight="1" x14ac:dyDescent="0.25">
      <c r="A181" s="11" t="s">
        <v>295</v>
      </c>
      <c r="B181" s="2" t="s">
        <v>314</v>
      </c>
      <c r="C181" s="2" t="s">
        <v>556</v>
      </c>
      <c r="D181" s="2" t="s">
        <v>550</v>
      </c>
      <c r="E181" s="2" t="s">
        <v>598</v>
      </c>
      <c r="F181" s="2" t="s">
        <v>398</v>
      </c>
      <c r="G181" s="2" t="s">
        <v>558</v>
      </c>
    </row>
    <row r="182" spans="1:7" ht="15" customHeight="1" x14ac:dyDescent="0.25">
      <c r="A182" s="11" t="s">
        <v>296</v>
      </c>
      <c r="B182" s="2" t="s">
        <v>314</v>
      </c>
      <c r="C182" s="2" t="s">
        <v>556</v>
      </c>
      <c r="D182" s="2" t="s">
        <v>550</v>
      </c>
      <c r="E182" s="2" t="s">
        <v>557</v>
      </c>
      <c r="F182" s="2" t="s">
        <v>398</v>
      </c>
      <c r="G182" s="2" t="s">
        <v>558</v>
      </c>
    </row>
    <row r="183" spans="1:7" ht="15" customHeight="1" x14ac:dyDescent="0.25">
      <c r="A183" s="11" t="s">
        <v>297</v>
      </c>
      <c r="B183" s="2" t="s">
        <v>314</v>
      </c>
      <c r="C183" s="2" t="s">
        <v>556</v>
      </c>
      <c r="D183" s="2" t="s">
        <v>550</v>
      </c>
      <c r="E183" s="2" t="s">
        <v>557</v>
      </c>
      <c r="F183" s="2" t="s">
        <v>398</v>
      </c>
      <c r="G183" s="2" t="s">
        <v>558</v>
      </c>
    </row>
    <row r="184" spans="1:7" ht="15" customHeight="1" x14ac:dyDescent="0.25">
      <c r="A184" s="11" t="s">
        <v>298</v>
      </c>
      <c r="B184" s="2" t="s">
        <v>343</v>
      </c>
      <c r="C184" s="2" t="s">
        <v>352</v>
      </c>
      <c r="D184" s="2" t="s">
        <v>429</v>
      </c>
      <c r="E184" s="2" t="s">
        <v>599</v>
      </c>
      <c r="F184" s="2" t="s">
        <v>431</v>
      </c>
      <c r="G184" s="2" t="s">
        <v>432</v>
      </c>
    </row>
    <row r="185" spans="1:7" ht="15" customHeight="1" x14ac:dyDescent="0.25">
      <c r="A185" s="11" t="s">
        <v>299</v>
      </c>
      <c r="B185" s="2" t="s">
        <v>343</v>
      </c>
      <c r="C185" s="2" t="s">
        <v>352</v>
      </c>
      <c r="D185" s="2" t="s">
        <v>429</v>
      </c>
      <c r="E185" s="2" t="s">
        <v>600</v>
      </c>
      <c r="F185" s="2" t="s">
        <v>431</v>
      </c>
      <c r="G185" s="2" t="s">
        <v>432</v>
      </c>
    </row>
    <row r="186" spans="1:7" ht="15" customHeight="1" x14ac:dyDescent="0.25">
      <c r="A186" s="11" t="s">
        <v>300</v>
      </c>
      <c r="B186" s="2" t="s">
        <v>343</v>
      </c>
      <c r="C186" s="2" t="s">
        <v>601</v>
      </c>
      <c r="D186" s="2" t="s">
        <v>429</v>
      </c>
      <c r="E186" s="2" t="s">
        <v>602</v>
      </c>
      <c r="F186" s="2" t="s">
        <v>431</v>
      </c>
      <c r="G186" s="2" t="s">
        <v>432</v>
      </c>
    </row>
    <row r="187" spans="1:7" ht="15" customHeight="1" x14ac:dyDescent="0.25">
      <c r="A187" s="11" t="s">
        <v>301</v>
      </c>
      <c r="B187" s="2" t="s">
        <v>343</v>
      </c>
      <c r="C187" s="2" t="s">
        <v>601</v>
      </c>
      <c r="D187" s="2" t="s">
        <v>429</v>
      </c>
      <c r="E187" s="2" t="s">
        <v>603</v>
      </c>
      <c r="F187" s="2" t="s">
        <v>431</v>
      </c>
      <c r="G187" s="2" t="s">
        <v>432</v>
      </c>
    </row>
    <row r="188" spans="1:7" ht="15" customHeight="1" x14ac:dyDescent="0.25">
      <c r="A188" s="11" t="s">
        <v>302</v>
      </c>
      <c r="B188" s="2" t="s">
        <v>323</v>
      </c>
      <c r="C188" s="2" t="s">
        <v>324</v>
      </c>
      <c r="D188" s="2" t="s">
        <v>429</v>
      </c>
      <c r="E188" s="2" t="s">
        <v>604</v>
      </c>
      <c r="F188" s="2" t="s">
        <v>431</v>
      </c>
      <c r="G188" s="2" t="s">
        <v>432</v>
      </c>
    </row>
    <row r="189" spans="1:7" ht="15" customHeight="1" x14ac:dyDescent="0.25">
      <c r="A189" s="11" t="s">
        <v>303</v>
      </c>
      <c r="B189" s="2" t="s">
        <v>323</v>
      </c>
      <c r="C189" s="2" t="s">
        <v>605</v>
      </c>
      <c r="D189" s="2" t="s">
        <v>429</v>
      </c>
      <c r="E189" s="2" t="s">
        <v>606</v>
      </c>
      <c r="F189" s="2" t="s">
        <v>431</v>
      </c>
      <c r="G189" s="2" t="s">
        <v>432</v>
      </c>
    </row>
    <row r="190" spans="1:7" ht="15" customHeight="1" x14ac:dyDescent="0.25">
      <c r="A190" s="11" t="s">
        <v>304</v>
      </c>
      <c r="B190" s="2" t="s">
        <v>323</v>
      </c>
      <c r="C190" s="2" t="s">
        <v>605</v>
      </c>
      <c r="D190" s="2" t="s">
        <v>429</v>
      </c>
      <c r="E190" s="2" t="s">
        <v>607</v>
      </c>
      <c r="F190" s="2" t="s">
        <v>431</v>
      </c>
      <c r="G190" s="2" t="s">
        <v>432</v>
      </c>
    </row>
    <row r="191" spans="1:7" ht="15" customHeight="1" x14ac:dyDescent="0.25">
      <c r="A191" s="11" t="s">
        <v>305</v>
      </c>
      <c r="B191" s="2" t="s">
        <v>314</v>
      </c>
      <c r="C191" s="2" t="s">
        <v>608</v>
      </c>
      <c r="D191" s="2" t="s">
        <v>609</v>
      </c>
      <c r="E191" s="2"/>
      <c r="F191" s="2" t="s">
        <v>431</v>
      </c>
      <c r="G191" s="2" t="s">
        <v>432</v>
      </c>
    </row>
    <row r="192" spans="1:7" ht="15" customHeight="1" x14ac:dyDescent="0.25">
      <c r="A192" s="11" t="s">
        <v>306</v>
      </c>
      <c r="B192" s="2" t="s">
        <v>334</v>
      </c>
      <c r="C192" s="2" t="s">
        <v>610</v>
      </c>
      <c r="D192" s="2" t="s">
        <v>611</v>
      </c>
      <c r="E192" s="2" t="s">
        <v>612</v>
      </c>
      <c r="F192" s="2" t="s">
        <v>331</v>
      </c>
      <c r="G192" s="2" t="s">
        <v>332</v>
      </c>
    </row>
  </sheetData>
  <autoFilter ref="A1:G192" xr:uid="{00000000-0009-0000-0000-000001000000}"/>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5"/>
  <sheetViews>
    <sheetView workbookViewId="0">
      <selection activeCell="B5" sqref="B5"/>
    </sheetView>
  </sheetViews>
  <sheetFormatPr defaultRowHeight="15" x14ac:dyDescent="0.25"/>
  <cols>
    <col min="1" max="1" width="41.85546875" customWidth="1"/>
    <col min="2" max="2" width="17.28515625" customWidth="1"/>
  </cols>
  <sheetData>
    <row r="1" spans="1:2" x14ac:dyDescent="0.25">
      <c r="A1" s="9" t="s">
        <v>0</v>
      </c>
      <c r="B1" s="3" t="s">
        <v>2143</v>
      </c>
    </row>
    <row r="2" spans="1:2" x14ac:dyDescent="0.25">
      <c r="A2" s="9" t="s">
        <v>626</v>
      </c>
      <c r="B2" s="3" t="s">
        <v>13</v>
      </c>
    </row>
    <row r="4" spans="1:2" x14ac:dyDescent="0.25">
      <c r="A4" s="9" t="s">
        <v>1441</v>
      </c>
      <c r="B4" t="s">
        <v>1758</v>
      </c>
    </row>
    <row r="5" spans="1:2" x14ac:dyDescent="0.25">
      <c r="A5" s="10" t="s">
        <v>34</v>
      </c>
      <c r="B5" s="11">
        <v>18</v>
      </c>
    </row>
    <row r="6" spans="1:2" x14ac:dyDescent="0.25">
      <c r="A6" s="16" t="s">
        <v>70</v>
      </c>
      <c r="B6" s="11">
        <v>11</v>
      </c>
    </row>
    <row r="7" spans="1:2" x14ac:dyDescent="0.25">
      <c r="A7" s="16" t="s">
        <v>76</v>
      </c>
      <c r="B7" s="11">
        <v>5</v>
      </c>
    </row>
    <row r="8" spans="1:2" x14ac:dyDescent="0.25">
      <c r="A8" s="16" t="s">
        <v>82</v>
      </c>
      <c r="B8" s="11">
        <v>2</v>
      </c>
    </row>
    <row r="9" spans="1:2" x14ac:dyDescent="0.25">
      <c r="A9" s="10" t="s">
        <v>16</v>
      </c>
      <c r="B9" s="11">
        <v>2</v>
      </c>
    </row>
    <row r="10" spans="1:2" x14ac:dyDescent="0.25">
      <c r="A10" s="16" t="s">
        <v>15</v>
      </c>
      <c r="B10" s="11">
        <v>2</v>
      </c>
    </row>
    <row r="11" spans="1:2" x14ac:dyDescent="0.25">
      <c r="A11" s="10" t="s">
        <v>51</v>
      </c>
      <c r="B11" s="11">
        <v>2</v>
      </c>
    </row>
    <row r="12" spans="1:2" x14ac:dyDescent="0.25">
      <c r="A12" s="16" t="s">
        <v>118</v>
      </c>
      <c r="B12" s="11">
        <v>2</v>
      </c>
    </row>
    <row r="13" spans="1:2" x14ac:dyDescent="0.25">
      <c r="A13" s="10" t="s">
        <v>929</v>
      </c>
      <c r="B13" s="11">
        <v>1</v>
      </c>
    </row>
    <row r="14" spans="1:2" x14ac:dyDescent="0.25">
      <c r="A14" s="16" t="s">
        <v>1322</v>
      </c>
      <c r="B14" s="11">
        <v>1</v>
      </c>
    </row>
    <row r="15" spans="1:2" x14ac:dyDescent="0.25">
      <c r="A15" s="10" t="s">
        <v>1442</v>
      </c>
      <c r="B15" s="11">
        <v>23</v>
      </c>
    </row>
  </sheetData>
  <pageMargins left="0.511811024" right="0.511811024" top="0.78740157499999996" bottom="0.78740157499999996" header="0.31496062000000002" footer="0.31496062000000002"/>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AB1571"/>
  <sheetViews>
    <sheetView tabSelected="1" topLeftCell="F1" zoomScale="80" zoomScaleNormal="80" zoomScaleSheetLayoutView="70" workbookViewId="0">
      <pane ySplit="1" topLeftCell="A20" activePane="bottomLeft" state="frozen"/>
      <selection pane="bottomLeft" activeCell="M73" sqref="M43:M73"/>
    </sheetView>
  </sheetViews>
  <sheetFormatPr defaultRowHeight="15" x14ac:dyDescent="0.25"/>
  <cols>
    <col min="1" max="1" width="14.85546875" style="12" bestFit="1" customWidth="1"/>
    <col min="2" max="2" width="10.7109375" style="12" bestFit="1" customWidth="1"/>
    <col min="3" max="3" width="68" style="138" customWidth="1"/>
    <col min="4" max="4" width="45" style="43" bestFit="1" customWidth="1"/>
    <col min="5" max="5" width="26.5703125" style="12" bestFit="1" customWidth="1"/>
    <col min="6" max="6" width="73.85546875" style="12" bestFit="1" customWidth="1"/>
    <col min="7" max="7" width="66.85546875" style="12" bestFit="1" customWidth="1"/>
    <col min="8" max="9" width="28" style="12" bestFit="1" customWidth="1"/>
    <col min="10" max="10" width="39.5703125" style="12" customWidth="1"/>
    <col min="11" max="11" width="50.7109375" style="12" customWidth="1"/>
    <col min="12" max="12" width="21.7109375" style="12" bestFit="1" customWidth="1"/>
    <col min="13" max="13" width="28.42578125" style="12" bestFit="1" customWidth="1"/>
    <col min="14" max="14" width="24.7109375" style="60" customWidth="1"/>
    <col min="15" max="15" width="23.85546875" style="12" customWidth="1"/>
    <col min="16" max="16" width="24.140625" style="12" customWidth="1"/>
    <col min="17" max="17" width="7.85546875" style="12" customWidth="1"/>
    <col min="18" max="18" width="17.5703125" style="12" bestFit="1" customWidth="1"/>
    <col min="19" max="19" width="23.28515625" style="12" bestFit="1" customWidth="1"/>
    <col min="20" max="20" width="31.28515625" style="12" customWidth="1"/>
    <col min="21" max="21" width="47.42578125" style="12" customWidth="1"/>
    <col min="22" max="22" width="31" style="12" customWidth="1"/>
    <col min="23" max="23" width="45.85546875" style="12" customWidth="1"/>
    <col min="24" max="24" width="41.7109375" style="12" bestFit="1" customWidth="1"/>
    <col min="25" max="25" width="26.85546875" style="12" bestFit="1" customWidth="1"/>
    <col min="26" max="26" width="14.85546875" style="12" bestFit="1" customWidth="1"/>
    <col min="27" max="27" width="15.42578125" style="135" bestFit="1" customWidth="1"/>
    <col min="28" max="28" width="10.42578125" style="12" bestFit="1" customWidth="1"/>
    <col min="29" max="16384" width="9.140625" style="12"/>
  </cols>
  <sheetData>
    <row r="1" spans="1:27" s="7" customFormat="1" ht="31.5" x14ac:dyDescent="0.25">
      <c r="A1" s="5" t="s">
        <v>613</v>
      </c>
      <c r="B1" s="5" t="s">
        <v>614</v>
      </c>
      <c r="C1" s="139" t="s">
        <v>615</v>
      </c>
      <c r="D1" s="6" t="s">
        <v>2203</v>
      </c>
      <c r="E1" s="6" t="s">
        <v>1</v>
      </c>
      <c r="F1" s="6" t="s">
        <v>616</v>
      </c>
      <c r="G1" s="6" t="s">
        <v>617</v>
      </c>
      <c r="H1" s="6" t="s">
        <v>1763</v>
      </c>
      <c r="I1" s="6" t="s">
        <v>0</v>
      </c>
      <c r="J1" s="6" t="s">
        <v>618</v>
      </c>
      <c r="K1" s="6" t="s">
        <v>619</v>
      </c>
      <c r="L1" s="6" t="s">
        <v>620</v>
      </c>
      <c r="M1" s="6" t="s">
        <v>621</v>
      </c>
      <c r="N1" s="6" t="s">
        <v>622</v>
      </c>
      <c r="O1" s="5" t="s">
        <v>623</v>
      </c>
      <c r="P1" s="5" t="s">
        <v>624</v>
      </c>
      <c r="Q1" s="6" t="s">
        <v>625</v>
      </c>
      <c r="R1" s="6" t="s">
        <v>626</v>
      </c>
      <c r="S1" s="6" t="s">
        <v>627</v>
      </c>
      <c r="T1" s="6" t="s">
        <v>4</v>
      </c>
      <c r="U1" s="6" t="s">
        <v>628</v>
      </c>
      <c r="V1" s="6" t="s">
        <v>6</v>
      </c>
      <c r="W1" s="6" t="s">
        <v>629</v>
      </c>
      <c r="X1" s="6" t="s">
        <v>8</v>
      </c>
      <c r="Y1" s="6" t="s">
        <v>9</v>
      </c>
      <c r="Z1" s="5" t="s">
        <v>630</v>
      </c>
      <c r="AA1" s="136"/>
    </row>
    <row r="2" spans="1:27" ht="90" hidden="1" customHeight="1" x14ac:dyDescent="0.25">
      <c r="A2" s="12">
        <v>2020</v>
      </c>
      <c r="B2" s="12" t="s">
        <v>2420</v>
      </c>
      <c r="C2" s="53" t="s">
        <v>3898</v>
      </c>
      <c r="D2" s="43" t="s">
        <v>22</v>
      </c>
      <c r="E2" s="43" t="s">
        <v>20</v>
      </c>
      <c r="F2" s="43" t="s">
        <v>997</v>
      </c>
      <c r="G2" s="43" t="s">
        <v>3902</v>
      </c>
      <c r="H2" s="12" t="s">
        <v>1789</v>
      </c>
      <c r="I2" s="43" t="s">
        <v>176</v>
      </c>
      <c r="J2" s="122" t="s">
        <v>998</v>
      </c>
      <c r="K2" s="43" t="s">
        <v>3908</v>
      </c>
      <c r="L2" s="51">
        <v>44088</v>
      </c>
      <c r="M2" s="51">
        <v>44091</v>
      </c>
      <c r="N2" s="60">
        <v>43752.333333333336</v>
      </c>
      <c r="O2" s="12">
        <f t="shared" ref="O2:O65" si="0">(M2-L2)*24</f>
        <v>72</v>
      </c>
      <c r="P2" s="12">
        <f t="shared" ref="P2:P65" si="1">(L2-N2)*24</f>
        <v>8055.9999999999418</v>
      </c>
      <c r="Q2" s="43" t="s">
        <v>13</v>
      </c>
      <c r="R2" s="43" t="s">
        <v>22</v>
      </c>
      <c r="S2" s="43" t="s">
        <v>22</v>
      </c>
      <c r="T2" s="43" t="s">
        <v>14</v>
      </c>
      <c r="U2" s="122" t="s">
        <v>42</v>
      </c>
      <c r="V2" s="122" t="s">
        <v>1505</v>
      </c>
      <c r="W2" s="122" t="s">
        <v>82</v>
      </c>
      <c r="X2" s="122" t="s">
        <v>45</v>
      </c>
      <c r="Y2" s="122" t="s">
        <v>18</v>
      </c>
      <c r="Z2" s="35">
        <f t="shared" ref="Z2:Z65" si="2">O2+P2</f>
        <v>8127.9999999999418</v>
      </c>
      <c r="AA2" s="12"/>
    </row>
    <row r="3" spans="1:27" ht="120" hidden="1" customHeight="1" x14ac:dyDescent="0.25">
      <c r="A3" s="12">
        <v>2020</v>
      </c>
      <c r="B3" s="12" t="s">
        <v>2420</v>
      </c>
      <c r="C3" s="53" t="s">
        <v>3899</v>
      </c>
      <c r="D3" s="43" t="s">
        <v>22</v>
      </c>
      <c r="E3" s="43" t="s">
        <v>20</v>
      </c>
      <c r="F3" s="43" t="s">
        <v>3903</v>
      </c>
      <c r="G3" s="43" t="s">
        <v>3904</v>
      </c>
      <c r="H3" s="12" t="s">
        <v>1789</v>
      </c>
      <c r="I3" s="43" t="s">
        <v>172</v>
      </c>
      <c r="J3" s="122" t="s">
        <v>1911</v>
      </c>
      <c r="K3" s="43" t="s">
        <v>3909</v>
      </c>
      <c r="L3" s="51">
        <v>44088</v>
      </c>
      <c r="M3" s="51">
        <v>44104</v>
      </c>
      <c r="N3" s="60">
        <v>43870.791666666664</v>
      </c>
      <c r="O3" s="12">
        <f t="shared" si="0"/>
        <v>384</v>
      </c>
      <c r="P3" s="12">
        <f t="shared" si="1"/>
        <v>5213.0000000000582</v>
      </c>
      <c r="Q3" s="43" t="s">
        <v>13</v>
      </c>
      <c r="R3" s="43" t="s">
        <v>22</v>
      </c>
      <c r="S3" s="43" t="s">
        <v>22</v>
      </c>
      <c r="T3" s="122" t="s">
        <v>14</v>
      </c>
      <c r="U3" s="122" t="s">
        <v>64</v>
      </c>
      <c r="V3" s="122" t="s">
        <v>1070</v>
      </c>
      <c r="W3" s="122" t="s">
        <v>88</v>
      </c>
      <c r="X3" s="122" t="s">
        <v>53</v>
      </c>
      <c r="Y3" s="122" t="s">
        <v>18</v>
      </c>
      <c r="Z3" s="35">
        <f t="shared" si="2"/>
        <v>5597.0000000000582</v>
      </c>
      <c r="AA3" s="12"/>
    </row>
    <row r="4" spans="1:27" ht="165" hidden="1" customHeight="1" x14ac:dyDescent="0.25">
      <c r="A4" s="12">
        <v>2020</v>
      </c>
      <c r="B4" s="12" t="s">
        <v>2420</v>
      </c>
      <c r="C4" s="43" t="s">
        <v>3941</v>
      </c>
      <c r="D4" s="43" t="s">
        <v>22</v>
      </c>
      <c r="E4" s="43" t="s">
        <v>20</v>
      </c>
      <c r="F4" s="43" t="s">
        <v>3955</v>
      </c>
      <c r="G4" s="43" t="s">
        <v>3956</v>
      </c>
      <c r="H4" s="12" t="s">
        <v>1788</v>
      </c>
      <c r="I4" s="43" t="s">
        <v>175</v>
      </c>
      <c r="J4" s="43" t="s">
        <v>63</v>
      </c>
      <c r="K4" s="43" t="s">
        <v>3971</v>
      </c>
      <c r="L4" s="51">
        <v>44079.291666666664</v>
      </c>
      <c r="M4" s="51">
        <v>44080.333333333336</v>
      </c>
      <c r="N4" s="60">
        <v>44070.5</v>
      </c>
      <c r="O4" s="12">
        <f t="shared" si="0"/>
        <v>25.000000000116415</v>
      </c>
      <c r="P4" s="12">
        <f t="shared" si="1"/>
        <v>210.99999999994179</v>
      </c>
      <c r="Q4" s="43" t="s">
        <v>13</v>
      </c>
      <c r="R4" s="43" t="s">
        <v>22</v>
      </c>
      <c r="S4" s="43" t="s">
        <v>22</v>
      </c>
      <c r="T4" s="43" t="s">
        <v>32</v>
      </c>
      <c r="U4" s="43" t="s">
        <v>117</v>
      </c>
      <c r="V4" s="43" t="s">
        <v>1070</v>
      </c>
      <c r="W4" s="43" t="s">
        <v>118</v>
      </c>
      <c r="X4" s="43" t="s">
        <v>45</v>
      </c>
      <c r="Y4" s="43" t="s">
        <v>18</v>
      </c>
      <c r="Z4" s="35">
        <f t="shared" si="2"/>
        <v>236.00000000005821</v>
      </c>
      <c r="AA4" s="12"/>
    </row>
    <row r="5" spans="1:27" ht="80.099999999999994" hidden="1" customHeight="1" x14ac:dyDescent="0.25">
      <c r="A5" s="12">
        <v>2018</v>
      </c>
      <c r="B5" s="12" t="s">
        <v>2411</v>
      </c>
      <c r="C5" s="43" t="s">
        <v>976</v>
      </c>
      <c r="E5" s="12" t="s">
        <v>30</v>
      </c>
      <c r="F5" s="12" t="s">
        <v>102</v>
      </c>
      <c r="G5" s="12" t="s">
        <v>997</v>
      </c>
      <c r="H5" s="12" t="s">
        <v>1911</v>
      </c>
      <c r="I5" s="12" t="s">
        <v>102</v>
      </c>
      <c r="J5" s="12" t="s">
        <v>1004</v>
      </c>
      <c r="K5" s="12" t="s">
        <v>1017</v>
      </c>
      <c r="L5" s="60">
        <v>43230.583333333336</v>
      </c>
      <c r="M5" s="60">
        <v>43234.6875</v>
      </c>
      <c r="N5" s="60">
        <v>43230.582638888889</v>
      </c>
      <c r="O5" s="12">
        <f t="shared" si="0"/>
        <v>98.499999999941792</v>
      </c>
      <c r="P5" s="12">
        <f t="shared" si="1"/>
        <v>1.6666666720993817E-2</v>
      </c>
      <c r="Q5" s="12" t="s">
        <v>22</v>
      </c>
      <c r="R5" s="12" t="s">
        <v>13</v>
      </c>
      <c r="S5" s="12" t="s">
        <v>22</v>
      </c>
      <c r="T5" s="12" t="s">
        <v>14</v>
      </c>
      <c r="U5" s="12" t="s">
        <v>24</v>
      </c>
      <c r="V5" s="12" t="s">
        <v>34</v>
      </c>
      <c r="W5" s="12" t="s">
        <v>70</v>
      </c>
      <c r="X5" s="12" t="s">
        <v>45</v>
      </c>
      <c r="Z5" s="35">
        <f t="shared" si="2"/>
        <v>98.516666666662786</v>
      </c>
      <c r="AA5" s="12"/>
    </row>
    <row r="6" spans="1:27" ht="80.099999999999994" hidden="1" customHeight="1" x14ac:dyDescent="0.25">
      <c r="A6" s="12">
        <v>2018</v>
      </c>
      <c r="B6" s="12" t="s">
        <v>2415</v>
      </c>
      <c r="C6" s="43" t="s">
        <v>631</v>
      </c>
      <c r="E6" s="12" t="s">
        <v>30</v>
      </c>
      <c r="F6" s="12" t="s">
        <v>128</v>
      </c>
      <c r="G6" s="12" t="s">
        <v>632</v>
      </c>
      <c r="H6" s="12" t="s">
        <v>1911</v>
      </c>
      <c r="I6" s="12" t="s">
        <v>128</v>
      </c>
      <c r="J6" s="12" t="s">
        <v>316</v>
      </c>
      <c r="K6" s="12" t="s">
        <v>633</v>
      </c>
      <c r="L6" s="60">
        <v>43101</v>
      </c>
      <c r="M6" s="60">
        <v>43104.583333333336</v>
      </c>
      <c r="N6" s="60">
        <v>43100.999305555553</v>
      </c>
      <c r="O6" s="12">
        <f t="shared" si="0"/>
        <v>86.000000000058208</v>
      </c>
      <c r="P6" s="12">
        <f t="shared" si="1"/>
        <v>1.6666666720993817E-2</v>
      </c>
      <c r="Q6" s="12" t="s">
        <v>13</v>
      </c>
      <c r="R6" s="12" t="s">
        <v>13</v>
      </c>
      <c r="S6" s="12" t="s">
        <v>22</v>
      </c>
      <c r="T6" s="12" t="s">
        <v>14</v>
      </c>
      <c r="U6" s="12" t="s">
        <v>24</v>
      </c>
      <c r="V6" s="12" t="s">
        <v>34</v>
      </c>
      <c r="W6" s="12" t="s">
        <v>70</v>
      </c>
      <c r="X6" s="12" t="s">
        <v>45</v>
      </c>
      <c r="Z6" s="35">
        <f t="shared" si="2"/>
        <v>86.016666666779201</v>
      </c>
      <c r="AA6" s="12"/>
    </row>
    <row r="7" spans="1:27" ht="80.099999999999994" hidden="1" customHeight="1" x14ac:dyDescent="0.25">
      <c r="A7" s="12">
        <v>2018</v>
      </c>
      <c r="B7" s="12" t="s">
        <v>2417</v>
      </c>
      <c r="C7" s="43" t="s">
        <v>788</v>
      </c>
      <c r="E7" s="12" t="s">
        <v>30</v>
      </c>
      <c r="F7" s="12" t="s">
        <v>789</v>
      </c>
      <c r="G7" s="12" t="s">
        <v>700</v>
      </c>
      <c r="H7" s="12" t="s">
        <v>1764</v>
      </c>
      <c r="I7" s="12" t="s">
        <v>167</v>
      </c>
      <c r="J7" s="12" t="s">
        <v>701</v>
      </c>
      <c r="K7" s="12" t="s">
        <v>702</v>
      </c>
      <c r="L7" s="60">
        <v>43175.625</v>
      </c>
      <c r="M7" s="60">
        <v>43176.708333333336</v>
      </c>
      <c r="N7" s="60">
        <v>43175.624305555553</v>
      </c>
      <c r="O7" s="12">
        <f t="shared" si="0"/>
        <v>26.000000000058208</v>
      </c>
      <c r="P7" s="12">
        <f t="shared" si="1"/>
        <v>1.6666666720993817E-2</v>
      </c>
      <c r="Q7" s="12" t="s">
        <v>13</v>
      </c>
      <c r="R7" s="12" t="s">
        <v>13</v>
      </c>
      <c r="S7" s="12" t="s">
        <v>22</v>
      </c>
      <c r="T7" s="12" t="s">
        <v>32</v>
      </c>
      <c r="U7" s="12" t="s">
        <v>114</v>
      </c>
      <c r="V7" s="12" t="s">
        <v>34</v>
      </c>
      <c r="W7" s="12" t="s">
        <v>70</v>
      </c>
      <c r="X7" s="12" t="s">
        <v>60</v>
      </c>
      <c r="Z7" s="35">
        <f t="shared" si="2"/>
        <v>26.016666666779201</v>
      </c>
      <c r="AA7" s="12"/>
    </row>
    <row r="8" spans="1:27" ht="80.099999999999994" hidden="1" customHeight="1" x14ac:dyDescent="0.25">
      <c r="A8" s="12">
        <v>2018</v>
      </c>
      <c r="B8" s="12" t="s">
        <v>2417</v>
      </c>
      <c r="C8" s="43" t="s">
        <v>792</v>
      </c>
      <c r="E8" s="12" t="s">
        <v>30</v>
      </c>
      <c r="F8" s="12" t="s">
        <v>793</v>
      </c>
      <c r="G8" s="12" t="s">
        <v>791</v>
      </c>
      <c r="H8" s="12" t="s">
        <v>1764</v>
      </c>
      <c r="I8" s="12" t="s">
        <v>167</v>
      </c>
      <c r="J8" s="12" t="s">
        <v>668</v>
      </c>
      <c r="K8" s="12" t="s">
        <v>745</v>
      </c>
      <c r="L8" s="60">
        <v>43176.708333333336</v>
      </c>
      <c r="M8" s="60">
        <v>43178.604166666664</v>
      </c>
      <c r="N8" s="60">
        <v>43176.707638888889</v>
      </c>
      <c r="O8" s="12">
        <f t="shared" si="0"/>
        <v>45.499999999883585</v>
      </c>
      <c r="P8" s="12">
        <f t="shared" si="1"/>
        <v>1.6666666720993817E-2</v>
      </c>
      <c r="Q8" s="12" t="s">
        <v>13</v>
      </c>
      <c r="R8" s="12" t="s">
        <v>13</v>
      </c>
      <c r="S8" s="12" t="s">
        <v>13</v>
      </c>
      <c r="T8" s="12" t="s">
        <v>32</v>
      </c>
      <c r="U8" s="12" t="s">
        <v>111</v>
      </c>
      <c r="V8" s="12" t="s">
        <v>34</v>
      </c>
      <c r="W8" s="12" t="s">
        <v>70</v>
      </c>
      <c r="X8" s="12" t="s">
        <v>60</v>
      </c>
      <c r="Z8" s="35">
        <f t="shared" si="2"/>
        <v>45.516666666604578</v>
      </c>
      <c r="AA8" s="12"/>
    </row>
    <row r="9" spans="1:27" ht="80.099999999999994" hidden="1" customHeight="1" x14ac:dyDescent="0.25">
      <c r="A9" s="12">
        <v>2018</v>
      </c>
      <c r="B9" s="12" t="s">
        <v>2417</v>
      </c>
      <c r="C9" s="43" t="s">
        <v>755</v>
      </c>
      <c r="E9" s="12" t="s">
        <v>30</v>
      </c>
      <c r="F9" s="12" t="s">
        <v>756</v>
      </c>
      <c r="G9" s="12" t="s">
        <v>756</v>
      </c>
      <c r="H9" s="12" t="s">
        <v>1788</v>
      </c>
      <c r="I9" s="12" t="s">
        <v>169</v>
      </c>
      <c r="J9" s="12" t="s">
        <v>757</v>
      </c>
      <c r="K9" s="12" t="s">
        <v>686</v>
      </c>
      <c r="L9" s="60">
        <v>43163.395833333336</v>
      </c>
      <c r="M9" s="60">
        <v>43163.458333333336</v>
      </c>
      <c r="N9" s="60">
        <v>43163.395138888889</v>
      </c>
      <c r="O9" s="12">
        <f t="shared" si="0"/>
        <v>1.5</v>
      </c>
      <c r="P9" s="12">
        <f t="shared" si="1"/>
        <v>1.6666666720993817E-2</v>
      </c>
      <c r="Q9" s="12" t="s">
        <v>22</v>
      </c>
      <c r="R9" s="12" t="s">
        <v>22</v>
      </c>
      <c r="S9" s="12" t="s">
        <v>22</v>
      </c>
      <c r="T9" s="12" t="s">
        <v>32</v>
      </c>
      <c r="U9" s="12" t="s">
        <v>114</v>
      </c>
      <c r="V9" s="12" t="s">
        <v>34</v>
      </c>
      <c r="W9" s="12" t="s">
        <v>70</v>
      </c>
      <c r="X9" s="12" t="s">
        <v>77</v>
      </c>
      <c r="Z9" s="35">
        <f t="shared" si="2"/>
        <v>1.5166666667209938</v>
      </c>
      <c r="AA9" s="12"/>
    </row>
    <row r="10" spans="1:27" ht="80.099999999999994" hidden="1" customHeight="1" x14ac:dyDescent="0.25">
      <c r="A10" s="12">
        <v>2018</v>
      </c>
      <c r="B10" s="12" t="s">
        <v>2415</v>
      </c>
      <c r="C10" s="43" t="s">
        <v>687</v>
      </c>
      <c r="E10" s="12" t="s">
        <v>30</v>
      </c>
      <c r="F10" s="12" t="s">
        <v>688</v>
      </c>
      <c r="G10" s="12" t="s">
        <v>689</v>
      </c>
      <c r="H10" s="12" t="s">
        <v>1789</v>
      </c>
      <c r="I10" s="12" t="s">
        <v>173</v>
      </c>
      <c r="J10" s="12" t="s">
        <v>650</v>
      </c>
      <c r="K10" s="12" t="s">
        <v>690</v>
      </c>
      <c r="L10" s="60">
        <v>43129.875</v>
      </c>
      <c r="M10" s="60">
        <v>43129.9375</v>
      </c>
      <c r="N10" s="60">
        <v>43100.999305555553</v>
      </c>
      <c r="O10" s="12">
        <f t="shared" si="0"/>
        <v>1.5</v>
      </c>
      <c r="P10" s="12">
        <f t="shared" si="1"/>
        <v>693.01666666672099</v>
      </c>
      <c r="Q10" s="12" t="s">
        <v>22</v>
      </c>
      <c r="R10" s="12" t="s">
        <v>13</v>
      </c>
      <c r="S10" s="12" t="s">
        <v>22</v>
      </c>
      <c r="T10" s="12" t="s">
        <v>32</v>
      </c>
      <c r="U10" s="12" t="s">
        <v>117</v>
      </c>
      <c r="V10" s="12" t="s">
        <v>34</v>
      </c>
      <c r="W10" s="12" t="s">
        <v>70</v>
      </c>
      <c r="X10" s="12" t="s">
        <v>77</v>
      </c>
      <c r="Z10" s="35">
        <f t="shared" si="2"/>
        <v>694.51666666672099</v>
      </c>
      <c r="AA10" s="12"/>
    </row>
    <row r="11" spans="1:27" ht="80.099999999999994" hidden="1" customHeight="1" x14ac:dyDescent="0.25">
      <c r="A11" s="12">
        <v>2018</v>
      </c>
      <c r="B11" s="12" t="s">
        <v>2411</v>
      </c>
      <c r="C11" s="43" t="s">
        <v>974</v>
      </c>
      <c r="E11" s="12" t="s">
        <v>30</v>
      </c>
      <c r="F11" s="12" t="s">
        <v>174</v>
      </c>
      <c r="H11" s="12" t="s">
        <v>1788</v>
      </c>
      <c r="I11" s="12" t="s">
        <v>174</v>
      </c>
      <c r="J11" s="12" t="s">
        <v>668</v>
      </c>
      <c r="L11" s="60">
        <v>43241.333333333336</v>
      </c>
      <c r="M11" s="60">
        <v>43241.770833333336</v>
      </c>
      <c r="N11" s="60">
        <v>43100.999305555553</v>
      </c>
      <c r="O11" s="12">
        <f t="shared" si="0"/>
        <v>10.5</v>
      </c>
      <c r="P11" s="12">
        <f t="shared" si="1"/>
        <v>3368.0166666667792</v>
      </c>
      <c r="Q11" s="12" t="s">
        <v>13</v>
      </c>
      <c r="R11" s="12" t="s">
        <v>13</v>
      </c>
      <c r="S11" s="12" t="s">
        <v>22</v>
      </c>
      <c r="T11" s="12" t="s">
        <v>32</v>
      </c>
      <c r="U11" s="12" t="s">
        <v>111</v>
      </c>
      <c r="V11" s="12" t="s">
        <v>34</v>
      </c>
      <c r="W11" s="12" t="s">
        <v>70</v>
      </c>
      <c r="X11" s="12" t="s">
        <v>60</v>
      </c>
      <c r="Z11" s="35">
        <f t="shared" si="2"/>
        <v>3378.5166666667792</v>
      </c>
      <c r="AA11" s="12"/>
    </row>
    <row r="12" spans="1:27" ht="80.099999999999994" hidden="1" customHeight="1" x14ac:dyDescent="0.25">
      <c r="A12" s="12">
        <v>2018</v>
      </c>
      <c r="B12" s="12" t="s">
        <v>2417</v>
      </c>
      <c r="C12" s="43" t="s">
        <v>768</v>
      </c>
      <c r="E12" s="12" t="s">
        <v>30</v>
      </c>
      <c r="F12" s="12" t="s">
        <v>769</v>
      </c>
      <c r="G12" s="12" t="s">
        <v>704</v>
      </c>
      <c r="H12" s="12" t="s">
        <v>1788</v>
      </c>
      <c r="I12" s="12" t="s">
        <v>171</v>
      </c>
      <c r="J12" s="12" t="s">
        <v>694</v>
      </c>
      <c r="K12" s="12" t="s">
        <v>770</v>
      </c>
      <c r="L12" s="60">
        <v>43171.576388888891</v>
      </c>
      <c r="M12" s="60">
        <v>43171.715277777781</v>
      </c>
      <c r="N12" s="60">
        <v>43100.999305555553</v>
      </c>
      <c r="O12" s="12">
        <f t="shared" si="0"/>
        <v>3.3333333333721384</v>
      </c>
      <c r="P12" s="12">
        <f t="shared" si="1"/>
        <v>1693.8500000000931</v>
      </c>
      <c r="Q12" s="12" t="s">
        <v>22</v>
      </c>
      <c r="R12" s="12" t="s">
        <v>22</v>
      </c>
      <c r="S12" s="12" t="s">
        <v>22</v>
      </c>
      <c r="T12" s="12" t="s">
        <v>14</v>
      </c>
      <c r="U12" s="12" t="s">
        <v>24</v>
      </c>
      <c r="V12" s="12" t="s">
        <v>34</v>
      </c>
      <c r="W12" s="12" t="s">
        <v>70</v>
      </c>
      <c r="X12" s="12" t="s">
        <v>77</v>
      </c>
      <c r="Z12" s="35">
        <f t="shared" si="2"/>
        <v>1697.1833333334653</v>
      </c>
      <c r="AA12" s="12"/>
    </row>
    <row r="13" spans="1:27" ht="80.099999999999994" hidden="1" customHeight="1" x14ac:dyDescent="0.25">
      <c r="A13" s="12">
        <v>2018</v>
      </c>
      <c r="B13" s="13" t="s">
        <v>2421</v>
      </c>
      <c r="C13" s="43" t="s">
        <v>1358</v>
      </c>
      <c r="E13" s="12" t="s">
        <v>30</v>
      </c>
      <c r="F13" s="12" t="s">
        <v>102</v>
      </c>
      <c r="G13" s="12" t="s">
        <v>1403</v>
      </c>
      <c r="H13" s="12" t="s">
        <v>1911</v>
      </c>
      <c r="I13" s="12" t="s">
        <v>102</v>
      </c>
      <c r="J13" s="12" t="s">
        <v>1004</v>
      </c>
      <c r="K13" s="12" t="s">
        <v>870</v>
      </c>
      <c r="L13" s="60">
        <v>43391.181944444441</v>
      </c>
      <c r="M13" s="60">
        <v>43425.6875</v>
      </c>
      <c r="N13" s="60">
        <v>43371.916666666664</v>
      </c>
      <c r="O13" s="12">
        <f t="shared" si="0"/>
        <v>828.1333333334187</v>
      </c>
      <c r="P13" s="12">
        <f t="shared" si="1"/>
        <v>462.3666666666395</v>
      </c>
      <c r="Q13" s="12" t="s">
        <v>22</v>
      </c>
      <c r="R13" s="12" t="s">
        <v>13</v>
      </c>
      <c r="S13" s="12" t="s">
        <v>22</v>
      </c>
      <c r="X13" s="12" t="s">
        <v>66</v>
      </c>
      <c r="Z13" s="35">
        <f t="shared" si="2"/>
        <v>1290.5000000000582</v>
      </c>
      <c r="AA13" s="12"/>
    </row>
    <row r="14" spans="1:27" ht="80.099999999999994" hidden="1" customHeight="1" x14ac:dyDescent="0.25">
      <c r="A14" s="12">
        <v>2018</v>
      </c>
      <c r="B14" s="12" t="s">
        <v>2417</v>
      </c>
      <c r="C14" s="43" t="s">
        <v>799</v>
      </c>
      <c r="E14" s="12" t="s">
        <v>30</v>
      </c>
      <c r="F14" s="12" t="s">
        <v>800</v>
      </c>
      <c r="G14" s="12" t="s">
        <v>801</v>
      </c>
      <c r="H14" s="12" t="s">
        <v>1788</v>
      </c>
      <c r="I14" s="12" t="s">
        <v>171</v>
      </c>
      <c r="J14" s="12" t="s">
        <v>802</v>
      </c>
      <c r="K14" s="12" t="s">
        <v>803</v>
      </c>
      <c r="L14" s="60">
        <v>43176.916666666664</v>
      </c>
      <c r="M14" s="60">
        <v>43177.520138888889</v>
      </c>
      <c r="N14" s="60">
        <v>43171.715277777781</v>
      </c>
      <c r="O14" s="12">
        <f t="shared" si="0"/>
        <v>14.483333333395422</v>
      </c>
      <c r="P14" s="12">
        <f t="shared" si="1"/>
        <v>124.83333333319752</v>
      </c>
      <c r="Q14" s="12" t="s">
        <v>22</v>
      </c>
      <c r="R14" s="12" t="s">
        <v>22</v>
      </c>
      <c r="S14" s="12" t="s">
        <v>22</v>
      </c>
      <c r="T14" s="12" t="s">
        <v>32</v>
      </c>
      <c r="U14" s="12" t="s">
        <v>114</v>
      </c>
      <c r="V14" s="12" t="s">
        <v>34</v>
      </c>
      <c r="W14" s="12" t="s">
        <v>70</v>
      </c>
      <c r="X14" s="12" t="s">
        <v>77</v>
      </c>
      <c r="Z14" s="35">
        <f t="shared" si="2"/>
        <v>139.31666666659294</v>
      </c>
      <c r="AA14" s="12"/>
    </row>
    <row r="15" spans="1:27" ht="80.099999999999994" hidden="1" customHeight="1" x14ac:dyDescent="0.25">
      <c r="A15" s="12">
        <v>2018</v>
      </c>
      <c r="B15" s="12" t="s">
        <v>2417</v>
      </c>
      <c r="C15" s="43" t="s">
        <v>868</v>
      </c>
      <c r="E15" s="12" t="s">
        <v>30</v>
      </c>
      <c r="F15" s="12" t="s">
        <v>869</v>
      </c>
      <c r="G15" s="12" t="s">
        <v>704</v>
      </c>
      <c r="H15" s="12" t="s">
        <v>1788</v>
      </c>
      <c r="I15" s="12" t="s">
        <v>171</v>
      </c>
      <c r="J15" s="12" t="s">
        <v>40</v>
      </c>
      <c r="K15" s="12" t="s">
        <v>870</v>
      </c>
      <c r="L15" s="60">
        <v>43177.520833333336</v>
      </c>
      <c r="M15" s="60">
        <v>43347.666666666664</v>
      </c>
      <c r="N15" s="60">
        <v>43177.520138888889</v>
      </c>
      <c r="O15" s="12">
        <f t="shared" si="0"/>
        <v>4083.4999999998836</v>
      </c>
      <c r="P15" s="12">
        <f t="shared" si="1"/>
        <v>1.6666666720993817E-2</v>
      </c>
      <c r="Q15" s="12" t="s">
        <v>22</v>
      </c>
      <c r="R15" s="12" t="s">
        <v>22</v>
      </c>
      <c r="S15" s="12" t="s">
        <v>22</v>
      </c>
      <c r="T15" s="12" t="s">
        <v>14</v>
      </c>
      <c r="U15" s="12" t="s">
        <v>24</v>
      </c>
      <c r="V15" s="12" t="s">
        <v>34</v>
      </c>
      <c r="W15" s="12" t="s">
        <v>70</v>
      </c>
      <c r="X15" s="12" t="s">
        <v>77</v>
      </c>
      <c r="Z15" s="35">
        <f t="shared" si="2"/>
        <v>4083.5166666666046</v>
      </c>
      <c r="AA15" s="12"/>
    </row>
    <row r="16" spans="1:27" ht="80.099999999999994" hidden="1" customHeight="1" x14ac:dyDescent="0.25">
      <c r="A16" s="12">
        <v>2018</v>
      </c>
      <c r="B16" s="12" t="s">
        <v>2419</v>
      </c>
      <c r="C16" s="43" t="s">
        <v>1188</v>
      </c>
      <c r="E16" s="12" t="s">
        <v>11</v>
      </c>
      <c r="F16" s="12" t="s">
        <v>171</v>
      </c>
      <c r="G16" s="12" t="s">
        <v>171</v>
      </c>
      <c r="H16" s="12" t="s">
        <v>1788</v>
      </c>
      <c r="I16" s="12" t="s">
        <v>171</v>
      </c>
      <c r="J16" s="12" t="s">
        <v>40</v>
      </c>
      <c r="K16" s="12" t="s">
        <v>1214</v>
      </c>
      <c r="L16" s="60">
        <v>43347.667361111111</v>
      </c>
      <c r="M16" s="60">
        <v>43373.75</v>
      </c>
      <c r="N16" s="60">
        <v>43347.666666666664</v>
      </c>
      <c r="O16" s="12">
        <f t="shared" si="0"/>
        <v>625.98333333333721</v>
      </c>
      <c r="P16" s="12">
        <f t="shared" si="1"/>
        <v>1.6666666720993817E-2</v>
      </c>
      <c r="Q16" s="12" t="s">
        <v>22</v>
      </c>
      <c r="R16" s="12" t="s">
        <v>22</v>
      </c>
      <c r="S16" s="12" t="s">
        <v>22</v>
      </c>
      <c r="T16" s="12" t="s">
        <v>1127</v>
      </c>
      <c r="U16" s="12" t="s">
        <v>1127</v>
      </c>
      <c r="V16" s="12" t="s">
        <v>1127</v>
      </c>
      <c r="W16" s="12" t="s">
        <v>1127</v>
      </c>
      <c r="X16" s="12" t="s">
        <v>17</v>
      </c>
      <c r="Z16" s="35">
        <f t="shared" si="2"/>
        <v>626.00000000005821</v>
      </c>
      <c r="AA16" s="12"/>
    </row>
    <row r="17" spans="1:26" s="12" customFormat="1" ht="80.099999999999994" hidden="1" customHeight="1" x14ac:dyDescent="0.25">
      <c r="A17" s="12">
        <v>2018</v>
      </c>
      <c r="B17" s="12" t="s">
        <v>2417</v>
      </c>
      <c r="C17" s="43" t="s">
        <v>855</v>
      </c>
      <c r="D17" s="43"/>
      <c r="E17" s="12" t="s">
        <v>11</v>
      </c>
      <c r="F17" s="12" t="s">
        <v>856</v>
      </c>
      <c r="G17" s="12" t="s">
        <v>857</v>
      </c>
      <c r="H17" s="12" t="s">
        <v>1764</v>
      </c>
      <c r="I17" s="12" t="s">
        <v>164</v>
      </c>
      <c r="K17" s="12" t="s">
        <v>858</v>
      </c>
      <c r="L17" s="60">
        <v>43164.479166666664</v>
      </c>
      <c r="M17" s="60">
        <v>43164.520833333336</v>
      </c>
      <c r="N17" s="60">
        <v>43164.458333333336</v>
      </c>
      <c r="O17" s="12">
        <f t="shared" si="0"/>
        <v>1.0000000001164153</v>
      </c>
      <c r="P17" s="12">
        <f t="shared" si="1"/>
        <v>0.49999999988358468</v>
      </c>
      <c r="Q17" s="12" t="s">
        <v>22</v>
      </c>
      <c r="R17" s="12" t="s">
        <v>22</v>
      </c>
      <c r="S17" s="12" t="s">
        <v>22</v>
      </c>
      <c r="T17" s="12" t="s">
        <v>14</v>
      </c>
      <c r="U17" s="12" t="s">
        <v>24</v>
      </c>
      <c r="V17" s="12" t="s">
        <v>34</v>
      </c>
      <c r="W17" s="12" t="s">
        <v>70</v>
      </c>
      <c r="X17" s="12" t="s">
        <v>66</v>
      </c>
      <c r="Z17" s="35">
        <f t="shared" si="2"/>
        <v>1.5</v>
      </c>
    </row>
    <row r="18" spans="1:26" s="12" customFormat="1" ht="80.099999999999994" hidden="1" customHeight="1" x14ac:dyDescent="0.25">
      <c r="A18" s="12">
        <v>2018</v>
      </c>
      <c r="B18" s="12" t="s">
        <v>2419</v>
      </c>
      <c r="C18" s="43" t="s">
        <v>1190</v>
      </c>
      <c r="D18" s="43"/>
      <c r="E18" s="12" t="s">
        <v>11</v>
      </c>
      <c r="F18" s="12" t="s">
        <v>172</v>
      </c>
      <c r="G18" s="12" t="s">
        <v>172</v>
      </c>
      <c r="H18" s="12" t="s">
        <v>1789</v>
      </c>
      <c r="I18" s="12" t="s">
        <v>172</v>
      </c>
      <c r="J18" s="12" t="s">
        <v>40</v>
      </c>
      <c r="K18" s="12" t="s">
        <v>1216</v>
      </c>
      <c r="L18" s="60">
        <v>43325.395833333336</v>
      </c>
      <c r="M18" s="60">
        <v>43364.708333333336</v>
      </c>
      <c r="N18" s="60">
        <v>43325.395138888889</v>
      </c>
      <c r="O18" s="12">
        <f t="shared" si="0"/>
        <v>943.5</v>
      </c>
      <c r="P18" s="12">
        <f t="shared" si="1"/>
        <v>1.6666666720993817E-2</v>
      </c>
      <c r="Q18" s="12" t="s">
        <v>22</v>
      </c>
      <c r="R18" s="12" t="s">
        <v>22</v>
      </c>
      <c r="S18" s="12" t="s">
        <v>22</v>
      </c>
      <c r="T18" s="12" t="s">
        <v>1127</v>
      </c>
      <c r="U18" s="12" t="s">
        <v>1128</v>
      </c>
      <c r="V18" s="12" t="s">
        <v>1129</v>
      </c>
      <c r="W18" s="12" t="s">
        <v>1130</v>
      </c>
      <c r="X18" s="12" t="s">
        <v>17</v>
      </c>
      <c r="Z18" s="35">
        <f t="shared" si="2"/>
        <v>943.51666666672099</v>
      </c>
    </row>
    <row r="19" spans="1:26" s="12" customFormat="1" ht="80.099999999999994" hidden="1" customHeight="1" x14ac:dyDescent="0.25">
      <c r="A19" s="12">
        <v>2018</v>
      </c>
      <c r="B19" s="12" t="s">
        <v>2412</v>
      </c>
      <c r="C19" s="43" t="s">
        <v>1046</v>
      </c>
      <c r="D19" s="43"/>
      <c r="E19" s="12" t="s">
        <v>30</v>
      </c>
      <c r="F19" s="12" t="s">
        <v>1069</v>
      </c>
      <c r="G19" s="12" t="s">
        <v>1069</v>
      </c>
      <c r="H19" s="12" t="s">
        <v>1789</v>
      </c>
      <c r="I19" s="12" t="s">
        <v>178</v>
      </c>
      <c r="J19" s="12" t="s">
        <v>1006</v>
      </c>
      <c r="K19" s="12" t="s">
        <v>1116</v>
      </c>
      <c r="L19" s="60">
        <v>43273.347222222219</v>
      </c>
      <c r="M19" s="60">
        <v>43273.666666666664</v>
      </c>
      <c r="N19" s="60">
        <v>43273.135416666664</v>
      </c>
      <c r="O19" s="12">
        <f t="shared" si="0"/>
        <v>7.6666666666860692</v>
      </c>
      <c r="P19" s="12">
        <f t="shared" si="1"/>
        <v>5.0833333333139308</v>
      </c>
      <c r="Q19" s="12" t="s">
        <v>13</v>
      </c>
      <c r="R19" s="12" t="s">
        <v>13</v>
      </c>
      <c r="S19" s="12" t="s">
        <v>22</v>
      </c>
      <c r="T19" s="12" t="s">
        <v>49</v>
      </c>
      <c r="U19" s="12" t="s">
        <v>139</v>
      </c>
      <c r="V19" s="12" t="s">
        <v>34</v>
      </c>
      <c r="W19" s="122" t="s">
        <v>70</v>
      </c>
      <c r="X19" s="12" t="s">
        <v>60</v>
      </c>
      <c r="Y19" s="12" t="s">
        <v>54</v>
      </c>
      <c r="Z19" s="35">
        <f t="shared" si="2"/>
        <v>12.75</v>
      </c>
    </row>
    <row r="20" spans="1:26" s="12" customFormat="1" ht="80.099999999999994" customHeight="1" x14ac:dyDescent="0.25">
      <c r="A20" s="12">
        <v>2018</v>
      </c>
      <c r="B20" s="12" t="s">
        <v>2415</v>
      </c>
      <c r="C20" s="43" t="s">
        <v>642</v>
      </c>
      <c r="D20" s="43"/>
      <c r="E20" s="12" t="s">
        <v>30</v>
      </c>
      <c r="F20" s="12" t="s">
        <v>643</v>
      </c>
      <c r="G20" s="12" t="s">
        <v>644</v>
      </c>
      <c r="H20" s="12" t="s">
        <v>319</v>
      </c>
      <c r="I20" s="12" t="s">
        <v>197</v>
      </c>
      <c r="J20" s="12" t="s">
        <v>645</v>
      </c>
      <c r="K20" s="12" t="s">
        <v>646</v>
      </c>
      <c r="L20" s="60">
        <v>43102.375</v>
      </c>
      <c r="M20" s="60">
        <v>43102.6875</v>
      </c>
      <c r="N20" s="60">
        <v>43100.999305555553</v>
      </c>
      <c r="O20" s="12">
        <f t="shared" si="0"/>
        <v>7.5</v>
      </c>
      <c r="P20" s="12">
        <f t="shared" si="1"/>
        <v>33.016666666720994</v>
      </c>
      <c r="Q20" s="12" t="s">
        <v>13</v>
      </c>
      <c r="R20" s="12" t="s">
        <v>13</v>
      </c>
      <c r="S20" s="12" t="s">
        <v>22</v>
      </c>
      <c r="T20" s="12" t="s">
        <v>32</v>
      </c>
      <c r="U20" s="12" t="s">
        <v>114</v>
      </c>
      <c r="V20" s="12" t="s">
        <v>34</v>
      </c>
      <c r="W20" s="12" t="s">
        <v>70</v>
      </c>
      <c r="X20" s="12" t="s">
        <v>60</v>
      </c>
      <c r="Z20" s="35">
        <f t="shared" si="2"/>
        <v>40.516666666720994</v>
      </c>
    </row>
    <row r="21" spans="1:26" s="12" customFormat="1" ht="80.099999999999994" customHeight="1" x14ac:dyDescent="0.25">
      <c r="A21" s="12">
        <v>2018</v>
      </c>
      <c r="B21" s="12" t="s">
        <v>2415</v>
      </c>
      <c r="C21" s="43" t="s">
        <v>683</v>
      </c>
      <c r="D21" s="43"/>
      <c r="E21" s="12" t="s">
        <v>30</v>
      </c>
      <c r="F21" s="12" t="s">
        <v>684</v>
      </c>
      <c r="G21" s="12" t="s">
        <v>685</v>
      </c>
      <c r="H21" s="12" t="s">
        <v>319</v>
      </c>
      <c r="I21" s="12" t="s">
        <v>197</v>
      </c>
      <c r="J21" s="12" t="s">
        <v>40</v>
      </c>
      <c r="K21" s="12" t="s">
        <v>686</v>
      </c>
      <c r="L21" s="60">
        <v>43129.416666666664</v>
      </c>
      <c r="M21" s="60">
        <v>43129.708333333336</v>
      </c>
      <c r="N21" s="60">
        <v>43102.6875</v>
      </c>
      <c r="O21" s="12">
        <f t="shared" si="0"/>
        <v>7.0000000001164153</v>
      </c>
      <c r="P21" s="12">
        <f t="shared" si="1"/>
        <v>641.49999999994179</v>
      </c>
      <c r="Q21" s="12" t="s">
        <v>22</v>
      </c>
      <c r="R21" s="12" t="s">
        <v>22</v>
      </c>
      <c r="S21" s="12" t="s">
        <v>22</v>
      </c>
      <c r="T21" s="12" t="s">
        <v>32</v>
      </c>
      <c r="U21" s="12" t="s">
        <v>117</v>
      </c>
      <c r="V21" s="12" t="s">
        <v>34</v>
      </c>
      <c r="W21" s="12" t="s">
        <v>70</v>
      </c>
      <c r="X21" s="12" t="s">
        <v>45</v>
      </c>
      <c r="Z21" s="35">
        <f t="shared" si="2"/>
        <v>648.50000000005821</v>
      </c>
    </row>
    <row r="22" spans="1:26" s="12" customFormat="1" ht="80.099999999999994" hidden="1" customHeight="1" x14ac:dyDescent="0.25">
      <c r="A22" s="12">
        <v>2018</v>
      </c>
      <c r="B22" s="12" t="s">
        <v>2410</v>
      </c>
      <c r="C22" s="43" t="s">
        <v>888</v>
      </c>
      <c r="D22" s="43"/>
      <c r="E22" s="12" t="s">
        <v>30</v>
      </c>
      <c r="F22" s="12" t="s">
        <v>889</v>
      </c>
      <c r="G22" s="12" t="s">
        <v>889</v>
      </c>
      <c r="H22" s="12" t="s">
        <v>1789</v>
      </c>
      <c r="I22" s="12" t="s">
        <v>172</v>
      </c>
      <c r="J22" s="12" t="s">
        <v>40</v>
      </c>
      <c r="K22" s="12" t="s">
        <v>890</v>
      </c>
      <c r="L22" s="60">
        <v>43195.989583333336</v>
      </c>
      <c r="M22" s="60">
        <v>43270.791666666664</v>
      </c>
      <c r="N22" s="60">
        <v>43195.666666666664</v>
      </c>
      <c r="O22" s="12">
        <f t="shared" si="0"/>
        <v>1795.2499999998836</v>
      </c>
      <c r="P22" s="12">
        <f t="shared" si="1"/>
        <v>7.7500000001164153</v>
      </c>
      <c r="Q22" s="12" t="s">
        <v>13</v>
      </c>
      <c r="R22" s="12" t="s">
        <v>13</v>
      </c>
      <c r="S22" s="12" t="s">
        <v>22</v>
      </c>
      <c r="T22" s="12" t="s">
        <v>23</v>
      </c>
      <c r="U22" s="12" t="s">
        <v>33</v>
      </c>
      <c r="V22" s="12" t="s">
        <v>34</v>
      </c>
      <c r="W22" s="12" t="s">
        <v>70</v>
      </c>
      <c r="X22" s="12" t="s">
        <v>60</v>
      </c>
      <c r="Z22" s="35">
        <f t="shared" si="2"/>
        <v>1803</v>
      </c>
    </row>
    <row r="23" spans="1:26" s="12" customFormat="1" ht="80.099999999999994" hidden="1" customHeight="1" x14ac:dyDescent="0.25">
      <c r="A23" s="12">
        <v>2018</v>
      </c>
      <c r="B23" s="12" t="s">
        <v>2412</v>
      </c>
      <c r="C23" s="43" t="s">
        <v>1051</v>
      </c>
      <c r="D23" s="43"/>
      <c r="E23" s="12" t="s">
        <v>30</v>
      </c>
      <c r="F23" s="12" t="s">
        <v>1069</v>
      </c>
      <c r="G23" s="12" t="s">
        <v>1069</v>
      </c>
      <c r="H23" s="12" t="s">
        <v>1789</v>
      </c>
      <c r="I23" s="12" t="s">
        <v>178</v>
      </c>
      <c r="J23" s="12" t="s">
        <v>1006</v>
      </c>
      <c r="K23" s="12" t="s">
        <v>1116</v>
      </c>
      <c r="L23" s="60">
        <v>43278.951388888891</v>
      </c>
      <c r="M23" s="60">
        <v>43279.1875</v>
      </c>
      <c r="N23" s="60">
        <v>43278.625</v>
      </c>
      <c r="O23" s="12">
        <f t="shared" si="0"/>
        <v>5.6666666666278616</v>
      </c>
      <c r="P23" s="12">
        <f t="shared" si="1"/>
        <v>7.8333333333721384</v>
      </c>
      <c r="Q23" s="12" t="s">
        <v>13</v>
      </c>
      <c r="R23" s="12" t="s">
        <v>13</v>
      </c>
      <c r="S23" s="12" t="s">
        <v>22</v>
      </c>
      <c r="T23" s="12" t="s">
        <v>49</v>
      </c>
      <c r="U23" s="12" t="s">
        <v>139</v>
      </c>
      <c r="V23" s="12" t="s">
        <v>34</v>
      </c>
      <c r="W23" s="122" t="s">
        <v>70</v>
      </c>
      <c r="X23" s="12" t="s">
        <v>60</v>
      </c>
      <c r="Y23" s="12" t="s">
        <v>54</v>
      </c>
      <c r="Z23" s="35">
        <f t="shared" si="2"/>
        <v>13.5</v>
      </c>
    </row>
    <row r="24" spans="1:26" s="12" customFormat="1" ht="80.099999999999994" customHeight="1" x14ac:dyDescent="0.25">
      <c r="A24" s="12">
        <v>2018</v>
      </c>
      <c r="B24" s="12" t="s">
        <v>2415</v>
      </c>
      <c r="C24" s="43" t="s">
        <v>691</v>
      </c>
      <c r="D24" s="43"/>
      <c r="E24" s="12" t="s">
        <v>30</v>
      </c>
      <c r="F24" s="12" t="s">
        <v>692</v>
      </c>
      <c r="G24" s="12" t="s">
        <v>693</v>
      </c>
      <c r="H24" s="12" t="s">
        <v>319</v>
      </c>
      <c r="I24" s="12" t="s">
        <v>197</v>
      </c>
      <c r="J24" s="12" t="s">
        <v>694</v>
      </c>
      <c r="L24" s="60">
        <v>43130.333333333336</v>
      </c>
      <c r="M24" s="60">
        <v>43130.833333333336</v>
      </c>
      <c r="N24" s="60">
        <v>43129.708333333336</v>
      </c>
      <c r="O24" s="12">
        <f t="shared" si="0"/>
        <v>12</v>
      </c>
      <c r="P24" s="12">
        <f t="shared" si="1"/>
        <v>15</v>
      </c>
      <c r="Q24" s="12" t="s">
        <v>22</v>
      </c>
      <c r="R24" s="12" t="s">
        <v>13</v>
      </c>
      <c r="S24" s="12" t="s">
        <v>22</v>
      </c>
      <c r="T24" s="12" t="s">
        <v>32</v>
      </c>
      <c r="U24" s="12" t="s">
        <v>114</v>
      </c>
      <c r="V24" s="12" t="s">
        <v>34</v>
      </c>
      <c r="W24" s="12" t="s">
        <v>70</v>
      </c>
      <c r="X24" s="12" t="s">
        <v>77</v>
      </c>
      <c r="Z24" s="35">
        <f t="shared" si="2"/>
        <v>27</v>
      </c>
    </row>
    <row r="25" spans="1:26" s="12" customFormat="1" ht="80.099999999999994" hidden="1" customHeight="1" x14ac:dyDescent="0.25">
      <c r="A25" s="12">
        <v>2018</v>
      </c>
      <c r="B25" s="12" t="s">
        <v>2411</v>
      </c>
      <c r="C25" s="43" t="s">
        <v>954</v>
      </c>
      <c r="D25" s="43"/>
      <c r="E25" s="12" t="s">
        <v>11</v>
      </c>
      <c r="F25" s="12" t="s">
        <v>782</v>
      </c>
      <c r="G25" s="12" t="s">
        <v>1078</v>
      </c>
      <c r="H25" s="12" t="s">
        <v>1789</v>
      </c>
      <c r="I25" s="12" t="s">
        <v>173</v>
      </c>
      <c r="J25" s="12" t="s">
        <v>40</v>
      </c>
      <c r="K25" s="12" t="s">
        <v>1078</v>
      </c>
      <c r="L25" s="60">
        <v>43240.583333333336</v>
      </c>
      <c r="M25" s="60">
        <v>43254.604166666664</v>
      </c>
      <c r="N25" s="60">
        <v>43240.582638888889</v>
      </c>
      <c r="O25" s="12">
        <f t="shared" si="0"/>
        <v>336.49999999988358</v>
      </c>
      <c r="P25" s="12">
        <f t="shared" si="1"/>
        <v>1.6666666720993817E-2</v>
      </c>
      <c r="Q25" s="12" t="s">
        <v>22</v>
      </c>
      <c r="R25" s="12" t="s">
        <v>22</v>
      </c>
      <c r="S25" s="12" t="s">
        <v>22</v>
      </c>
      <c r="T25" s="12" t="s">
        <v>14</v>
      </c>
      <c r="U25" s="12" t="s">
        <v>24</v>
      </c>
      <c r="V25" s="12" t="s">
        <v>34</v>
      </c>
      <c r="W25" s="12" t="s">
        <v>70</v>
      </c>
      <c r="X25" s="12" t="s">
        <v>60</v>
      </c>
      <c r="Z25" s="35">
        <f t="shared" si="2"/>
        <v>336.51666666660458</v>
      </c>
    </row>
    <row r="26" spans="1:26" s="12" customFormat="1" ht="80.099999999999994" customHeight="1" x14ac:dyDescent="0.25">
      <c r="A26" s="12">
        <v>2018</v>
      </c>
      <c r="B26" s="12" t="s">
        <v>2415</v>
      </c>
      <c r="C26" s="43" t="s">
        <v>695</v>
      </c>
      <c r="D26" s="43"/>
      <c r="E26" s="12" t="s">
        <v>30</v>
      </c>
      <c r="F26" s="12" t="s">
        <v>648</v>
      </c>
      <c r="G26" s="12" t="s">
        <v>672</v>
      </c>
      <c r="H26" s="12" t="s">
        <v>319</v>
      </c>
      <c r="I26" s="12" t="s">
        <v>197</v>
      </c>
      <c r="J26" s="12" t="s">
        <v>650</v>
      </c>
      <c r="K26" s="12" t="s">
        <v>696</v>
      </c>
      <c r="L26" s="60">
        <v>43131.125</v>
      </c>
      <c r="M26" s="60">
        <v>43136.739583333336</v>
      </c>
      <c r="N26" s="60">
        <v>43130.833333333336</v>
      </c>
      <c r="O26" s="12">
        <f t="shared" si="0"/>
        <v>134.75000000005821</v>
      </c>
      <c r="P26" s="12">
        <f t="shared" si="1"/>
        <v>6.9999999999417923</v>
      </c>
      <c r="Q26" s="12" t="s">
        <v>22</v>
      </c>
      <c r="R26" s="12" t="s">
        <v>13</v>
      </c>
      <c r="S26" s="12" t="s">
        <v>22</v>
      </c>
      <c r="T26" s="12" t="s">
        <v>14</v>
      </c>
      <c r="U26" s="12" t="s">
        <v>139</v>
      </c>
      <c r="V26" s="12" t="s">
        <v>34</v>
      </c>
      <c r="W26" s="12" t="s">
        <v>70</v>
      </c>
      <c r="X26" s="12" t="s">
        <v>77</v>
      </c>
      <c r="Z26" s="35">
        <f t="shared" si="2"/>
        <v>141.75</v>
      </c>
    </row>
    <row r="27" spans="1:26" s="12" customFormat="1" ht="80.099999999999994" customHeight="1" x14ac:dyDescent="0.25">
      <c r="A27" s="12">
        <v>2018</v>
      </c>
      <c r="B27" s="12" t="s">
        <v>2415</v>
      </c>
      <c r="C27" s="43" t="s">
        <v>647</v>
      </c>
      <c r="D27" s="43"/>
      <c r="E27" s="12" t="s">
        <v>30</v>
      </c>
      <c r="F27" s="12" t="s">
        <v>648</v>
      </c>
      <c r="G27" s="12" t="s">
        <v>649</v>
      </c>
      <c r="H27" s="12" t="s">
        <v>319</v>
      </c>
      <c r="I27" s="12" t="s">
        <v>196</v>
      </c>
      <c r="J27" s="12" t="s">
        <v>650</v>
      </c>
      <c r="K27" s="12" t="s">
        <v>651</v>
      </c>
      <c r="L27" s="60">
        <v>43102.597916666666</v>
      </c>
      <c r="M27" s="60">
        <v>43102.829861111109</v>
      </c>
      <c r="N27" s="60">
        <v>43100.999305555553</v>
      </c>
      <c r="O27" s="12">
        <f t="shared" si="0"/>
        <v>5.5666666666511446</v>
      </c>
      <c r="P27" s="12">
        <f t="shared" si="1"/>
        <v>38.366666666697711</v>
      </c>
      <c r="Q27" s="12" t="s">
        <v>22</v>
      </c>
      <c r="R27" s="12" t="s">
        <v>13</v>
      </c>
      <c r="S27" s="12" t="s">
        <v>22</v>
      </c>
      <c r="T27" s="12" t="s">
        <v>14</v>
      </c>
      <c r="U27" s="12" t="s">
        <v>139</v>
      </c>
      <c r="V27" s="12" t="s">
        <v>34</v>
      </c>
      <c r="W27" s="12" t="s">
        <v>65</v>
      </c>
      <c r="X27" s="12" t="s">
        <v>77</v>
      </c>
      <c r="Z27" s="35">
        <f t="shared" si="2"/>
        <v>43.933333333348855</v>
      </c>
    </row>
    <row r="28" spans="1:26" s="12" customFormat="1" ht="80.099999999999994" customHeight="1" x14ac:dyDescent="0.25">
      <c r="A28" s="12">
        <v>2018</v>
      </c>
      <c r="B28" s="12" t="s">
        <v>2416</v>
      </c>
      <c r="C28" s="43" t="s">
        <v>695</v>
      </c>
      <c r="D28" s="43"/>
      <c r="E28" s="12" t="s">
        <v>30</v>
      </c>
      <c r="F28" s="12" t="s">
        <v>648</v>
      </c>
      <c r="G28" s="12" t="s">
        <v>672</v>
      </c>
      <c r="H28" s="12" t="s">
        <v>319</v>
      </c>
      <c r="I28" s="12" t="s">
        <v>197</v>
      </c>
      <c r="J28" s="12" t="s">
        <v>650</v>
      </c>
      <c r="K28" s="12" t="s">
        <v>696</v>
      </c>
      <c r="L28" s="60">
        <v>43141.333333333336</v>
      </c>
      <c r="M28" s="60">
        <v>43141.708333333336</v>
      </c>
      <c r="N28" s="60">
        <v>43136.739583333336</v>
      </c>
      <c r="O28" s="12">
        <f t="shared" si="0"/>
        <v>9</v>
      </c>
      <c r="P28" s="12">
        <f t="shared" si="1"/>
        <v>110.25</v>
      </c>
      <c r="Q28" s="12" t="s">
        <v>22</v>
      </c>
      <c r="R28" s="12" t="s">
        <v>13</v>
      </c>
      <c r="S28" s="12" t="s">
        <v>22</v>
      </c>
      <c r="T28" s="12" t="s">
        <v>14</v>
      </c>
      <c r="U28" s="12" t="s">
        <v>139</v>
      </c>
      <c r="V28" s="12" t="s">
        <v>34</v>
      </c>
      <c r="W28" s="12" t="s">
        <v>70</v>
      </c>
      <c r="X28" s="12" t="s">
        <v>77</v>
      </c>
      <c r="Z28" s="35">
        <f t="shared" si="2"/>
        <v>119.25</v>
      </c>
    </row>
    <row r="29" spans="1:26" s="12" customFormat="1" ht="80.099999999999994" customHeight="1" x14ac:dyDescent="0.25">
      <c r="A29" s="12">
        <v>2018</v>
      </c>
      <c r="B29" s="12" t="s">
        <v>2417</v>
      </c>
      <c r="C29" s="43" t="s">
        <v>825</v>
      </c>
      <c r="D29" s="43"/>
      <c r="E29" s="12" t="s">
        <v>30</v>
      </c>
      <c r="F29" s="12" t="s">
        <v>826</v>
      </c>
      <c r="G29" s="12" t="s">
        <v>827</v>
      </c>
      <c r="H29" s="12" t="s">
        <v>319</v>
      </c>
      <c r="I29" s="12" t="s">
        <v>197</v>
      </c>
      <c r="J29" s="12" t="s">
        <v>828</v>
      </c>
      <c r="K29" s="12" t="s">
        <v>829</v>
      </c>
      <c r="L29" s="60">
        <v>43184.666666666664</v>
      </c>
      <c r="M29" s="60">
        <v>43184.791666666664</v>
      </c>
      <c r="N29" s="60">
        <v>43141.708333333336</v>
      </c>
      <c r="O29" s="12">
        <f t="shared" si="0"/>
        <v>3</v>
      </c>
      <c r="P29" s="12">
        <f t="shared" si="1"/>
        <v>1030.9999999998836</v>
      </c>
      <c r="Q29" s="12" t="s">
        <v>13</v>
      </c>
      <c r="R29" s="12" t="s">
        <v>13</v>
      </c>
      <c r="S29" s="12" t="s">
        <v>22</v>
      </c>
      <c r="T29" s="12" t="s">
        <v>41</v>
      </c>
      <c r="U29" s="12" t="s">
        <v>129</v>
      </c>
      <c r="V29" s="12" t="s">
        <v>34</v>
      </c>
      <c r="W29" s="12" t="s">
        <v>70</v>
      </c>
      <c r="X29" s="12" t="s">
        <v>77</v>
      </c>
      <c r="Z29" s="35">
        <f t="shared" si="2"/>
        <v>1033.9999999998836</v>
      </c>
    </row>
    <row r="30" spans="1:26" s="12" customFormat="1" ht="80.099999999999994" hidden="1" customHeight="1" x14ac:dyDescent="0.25">
      <c r="A30" s="12">
        <v>2018</v>
      </c>
      <c r="B30" s="12" t="s">
        <v>2415</v>
      </c>
      <c r="C30" s="43" t="s">
        <v>665</v>
      </c>
      <c r="D30" s="43"/>
      <c r="E30" s="12" t="s">
        <v>30</v>
      </c>
      <c r="F30" s="12" t="s">
        <v>666</v>
      </c>
      <c r="G30" s="12" t="s">
        <v>667</v>
      </c>
      <c r="H30" s="12" t="s">
        <v>1764</v>
      </c>
      <c r="I30" s="12" t="s">
        <v>168</v>
      </c>
      <c r="J30" s="12" t="s">
        <v>668</v>
      </c>
      <c r="K30" s="12" t="s">
        <v>669</v>
      </c>
      <c r="L30" s="60">
        <v>43111.588194444441</v>
      </c>
      <c r="M30" s="60">
        <v>43112.666666666664</v>
      </c>
      <c r="N30" s="60">
        <v>43100.999305555553</v>
      </c>
      <c r="O30" s="12">
        <f t="shared" si="0"/>
        <v>25.883333333360497</v>
      </c>
      <c r="P30" s="12">
        <f t="shared" si="1"/>
        <v>254.13333333330229</v>
      </c>
      <c r="Q30" s="12" t="s">
        <v>13</v>
      </c>
      <c r="R30" s="12" t="s">
        <v>13</v>
      </c>
      <c r="S30" s="12" t="s">
        <v>22</v>
      </c>
      <c r="T30" s="12" t="s">
        <v>32</v>
      </c>
      <c r="U30" s="12" t="s">
        <v>114</v>
      </c>
      <c r="V30" s="12" t="s">
        <v>34</v>
      </c>
      <c r="W30" s="12" t="s">
        <v>70</v>
      </c>
      <c r="X30" s="12" t="s">
        <v>60</v>
      </c>
      <c r="Z30" s="35">
        <f t="shared" si="2"/>
        <v>280.01666666666279</v>
      </c>
    </row>
    <row r="31" spans="1:26" s="12" customFormat="1" ht="80.099999999999994" customHeight="1" x14ac:dyDescent="0.25">
      <c r="A31" s="12">
        <v>2018</v>
      </c>
      <c r="B31" s="12" t="s">
        <v>2417</v>
      </c>
      <c r="C31" s="43" t="s">
        <v>835</v>
      </c>
      <c r="D31" s="43"/>
      <c r="E31" s="12" t="s">
        <v>30</v>
      </c>
      <c r="F31" s="12" t="s">
        <v>836</v>
      </c>
      <c r="G31" s="12" t="s">
        <v>837</v>
      </c>
      <c r="H31" s="12" t="s">
        <v>319</v>
      </c>
      <c r="I31" s="12" t="s">
        <v>197</v>
      </c>
      <c r="J31" s="12" t="s">
        <v>773</v>
      </c>
      <c r="K31" s="12" t="s">
        <v>838</v>
      </c>
      <c r="L31" s="60">
        <v>43185.333333333336</v>
      </c>
      <c r="M31" s="60">
        <v>43189</v>
      </c>
      <c r="N31" s="60">
        <v>43184.791666666664</v>
      </c>
      <c r="O31" s="12">
        <f t="shared" si="0"/>
        <v>87.999999999941792</v>
      </c>
      <c r="P31" s="12">
        <f t="shared" si="1"/>
        <v>13.000000000116415</v>
      </c>
      <c r="Q31" s="12" t="s">
        <v>13</v>
      </c>
      <c r="R31" s="12" t="s">
        <v>13</v>
      </c>
      <c r="S31" s="12" t="s">
        <v>22</v>
      </c>
      <c r="T31" s="12" t="s">
        <v>32</v>
      </c>
      <c r="U31" s="12" t="s">
        <v>111</v>
      </c>
      <c r="V31" s="12" t="s">
        <v>34</v>
      </c>
      <c r="W31" s="12" t="s">
        <v>70</v>
      </c>
      <c r="X31" s="12" t="s">
        <v>77</v>
      </c>
      <c r="Z31" s="35">
        <f t="shared" si="2"/>
        <v>101.00000000005821</v>
      </c>
    </row>
    <row r="32" spans="1:26" s="12" customFormat="1" ht="80.099999999999994" customHeight="1" x14ac:dyDescent="0.25">
      <c r="A32" s="12">
        <v>2018</v>
      </c>
      <c r="B32" s="12" t="s">
        <v>2417</v>
      </c>
      <c r="C32" s="43" t="s">
        <v>843</v>
      </c>
      <c r="D32" s="43"/>
      <c r="E32" s="12" t="s">
        <v>30</v>
      </c>
      <c r="F32" s="12" t="s">
        <v>844</v>
      </c>
      <c r="G32" s="12" t="s">
        <v>845</v>
      </c>
      <c r="H32" s="12" t="s">
        <v>319</v>
      </c>
      <c r="I32" s="12" t="s">
        <v>198</v>
      </c>
      <c r="J32" s="12" t="s">
        <v>718</v>
      </c>
      <c r="K32" s="12" t="s">
        <v>846</v>
      </c>
      <c r="L32" s="60">
        <v>43185.375</v>
      </c>
      <c r="M32" s="60">
        <v>43185.416666666664</v>
      </c>
      <c r="N32" s="60">
        <v>43184.75</v>
      </c>
      <c r="O32" s="12">
        <f t="shared" si="0"/>
        <v>0.99999999994179234</v>
      </c>
      <c r="P32" s="12">
        <f t="shared" si="1"/>
        <v>15</v>
      </c>
      <c r="Q32" s="12" t="s">
        <v>22</v>
      </c>
      <c r="R32" s="12" t="s">
        <v>22</v>
      </c>
      <c r="S32" s="12" t="s">
        <v>22</v>
      </c>
      <c r="T32" s="12" t="s">
        <v>32</v>
      </c>
      <c r="U32" s="12" t="s">
        <v>111</v>
      </c>
      <c r="V32" s="12" t="s">
        <v>34</v>
      </c>
      <c r="W32" s="12" t="s">
        <v>70</v>
      </c>
      <c r="X32" s="12" t="s">
        <v>71</v>
      </c>
      <c r="Z32" s="35">
        <f t="shared" si="2"/>
        <v>15.999999999941792</v>
      </c>
    </row>
    <row r="33" spans="1:26" s="12" customFormat="1" ht="80.099999999999994" hidden="1" customHeight="1" x14ac:dyDescent="0.25">
      <c r="A33" s="12">
        <v>2018</v>
      </c>
      <c r="B33" s="13" t="s">
        <v>2421</v>
      </c>
      <c r="C33" s="43" t="s">
        <v>1336</v>
      </c>
      <c r="D33" s="43"/>
      <c r="E33" s="12" t="s">
        <v>30</v>
      </c>
      <c r="F33" s="12" t="s">
        <v>1365</v>
      </c>
      <c r="G33" s="12" t="s">
        <v>1387</v>
      </c>
      <c r="H33" s="12" t="s">
        <v>1788</v>
      </c>
      <c r="I33" s="12" t="s">
        <v>171</v>
      </c>
      <c r="J33" s="12" t="s">
        <v>1417</v>
      </c>
      <c r="K33" s="12" t="s">
        <v>1418</v>
      </c>
      <c r="L33" s="60">
        <v>43374.375</v>
      </c>
      <c r="M33" s="60">
        <v>43384.548611111109</v>
      </c>
      <c r="N33" s="60">
        <v>43373.75</v>
      </c>
      <c r="O33" s="12">
        <f t="shared" si="0"/>
        <v>244.16666666662786</v>
      </c>
      <c r="P33" s="12">
        <f t="shared" si="1"/>
        <v>15</v>
      </c>
      <c r="Q33" s="12" t="s">
        <v>22</v>
      </c>
      <c r="R33" s="12" t="s">
        <v>22</v>
      </c>
      <c r="S33" s="12" t="s">
        <v>22</v>
      </c>
      <c r="Z33" s="35">
        <f t="shared" si="2"/>
        <v>259.16666666662786</v>
      </c>
    </row>
    <row r="34" spans="1:26" s="12" customFormat="1" ht="80.099999999999994" hidden="1" customHeight="1" x14ac:dyDescent="0.25">
      <c r="A34" s="12">
        <v>2018</v>
      </c>
      <c r="B34" s="12" t="s">
        <v>2415</v>
      </c>
      <c r="C34" s="43" t="s">
        <v>655</v>
      </c>
      <c r="D34" s="43"/>
      <c r="E34" s="12" t="s">
        <v>30</v>
      </c>
      <c r="F34" s="12" t="s">
        <v>638</v>
      </c>
      <c r="G34" s="12" t="s">
        <v>639</v>
      </c>
      <c r="H34" s="12" t="s">
        <v>1911</v>
      </c>
      <c r="I34" s="12" t="s">
        <v>125</v>
      </c>
      <c r="J34" s="12" t="s">
        <v>656</v>
      </c>
      <c r="K34" s="12" t="s">
        <v>641</v>
      </c>
      <c r="L34" s="60">
        <v>43103.354166666664</v>
      </c>
      <c r="M34" s="60">
        <v>43103.6875</v>
      </c>
      <c r="N34" s="60">
        <v>43102.708333333336</v>
      </c>
      <c r="O34" s="12">
        <f t="shared" si="0"/>
        <v>8.0000000000582077</v>
      </c>
      <c r="P34" s="12">
        <f t="shared" si="1"/>
        <v>15.499999999883585</v>
      </c>
      <c r="Q34" s="12" t="s">
        <v>13</v>
      </c>
      <c r="R34" s="12" t="s">
        <v>13</v>
      </c>
      <c r="S34" s="12" t="s">
        <v>22</v>
      </c>
      <c r="T34" s="12" t="s">
        <v>32</v>
      </c>
      <c r="U34" s="12" t="s">
        <v>117</v>
      </c>
      <c r="V34" s="12" t="s">
        <v>34</v>
      </c>
      <c r="W34" s="12" t="s">
        <v>70</v>
      </c>
      <c r="X34" s="12" t="s">
        <v>60</v>
      </c>
      <c r="Z34" s="35">
        <f t="shared" si="2"/>
        <v>23.499999999941792</v>
      </c>
    </row>
    <row r="35" spans="1:26" s="12" customFormat="1" ht="80.099999999999994" customHeight="1" x14ac:dyDescent="0.25">
      <c r="A35" s="12">
        <v>2018</v>
      </c>
      <c r="B35" s="12" t="s">
        <v>2419</v>
      </c>
      <c r="C35" s="43" t="s">
        <v>1193</v>
      </c>
      <c r="D35" s="43"/>
      <c r="E35" s="12" t="s">
        <v>20</v>
      </c>
      <c r="F35" s="12" t="s">
        <v>1204</v>
      </c>
      <c r="G35" s="12" t="s">
        <v>1211</v>
      </c>
      <c r="H35" s="12" t="s">
        <v>319</v>
      </c>
      <c r="I35" s="12" t="s">
        <v>198</v>
      </c>
      <c r="J35" s="12" t="s">
        <v>708</v>
      </c>
      <c r="K35" s="12" t="s">
        <v>1218</v>
      </c>
      <c r="L35" s="60">
        <v>43327.375</v>
      </c>
      <c r="M35" s="60">
        <v>43336.5</v>
      </c>
      <c r="N35" s="60">
        <v>43326.708333333336</v>
      </c>
      <c r="O35" s="12">
        <f t="shared" si="0"/>
        <v>219</v>
      </c>
      <c r="P35" s="12">
        <f t="shared" si="1"/>
        <v>15.999999999941792</v>
      </c>
      <c r="Q35" s="12" t="s">
        <v>22</v>
      </c>
      <c r="R35" s="12" t="s">
        <v>22</v>
      </c>
      <c r="S35" s="12" t="s">
        <v>22</v>
      </c>
      <c r="T35" s="12" t="s">
        <v>14</v>
      </c>
      <c r="U35" s="12" t="s">
        <v>42</v>
      </c>
      <c r="V35" s="12" t="s">
        <v>34</v>
      </c>
      <c r="W35" s="12" t="s">
        <v>70</v>
      </c>
      <c r="X35" s="12" t="s">
        <v>60</v>
      </c>
      <c r="Z35" s="35">
        <f t="shared" si="2"/>
        <v>234.99999999994179</v>
      </c>
    </row>
    <row r="36" spans="1:26" s="12" customFormat="1" ht="80.099999999999994" customHeight="1" x14ac:dyDescent="0.25">
      <c r="A36" s="12">
        <v>2018</v>
      </c>
      <c r="B36" s="12" t="s">
        <v>2415</v>
      </c>
      <c r="C36" s="43" t="s">
        <v>675</v>
      </c>
      <c r="D36" s="43"/>
      <c r="E36" s="12" t="s">
        <v>30</v>
      </c>
      <c r="F36" s="12" t="s">
        <v>676</v>
      </c>
      <c r="G36" s="12" t="s">
        <v>677</v>
      </c>
      <c r="H36" s="12" t="s">
        <v>319</v>
      </c>
      <c r="I36" s="12" t="s">
        <v>196</v>
      </c>
      <c r="J36" s="12" t="s">
        <v>650</v>
      </c>
      <c r="L36" s="60">
        <v>43120.375</v>
      </c>
      <c r="M36" s="60">
        <v>43123.729166666664</v>
      </c>
      <c r="N36" s="60">
        <v>43102.829861111109</v>
      </c>
      <c r="O36" s="12">
        <f t="shared" si="0"/>
        <v>80.499999999941792</v>
      </c>
      <c r="P36" s="12">
        <f t="shared" si="1"/>
        <v>421.08333333337214</v>
      </c>
      <c r="Q36" s="12" t="s">
        <v>22</v>
      </c>
      <c r="R36" s="12" t="s">
        <v>13</v>
      </c>
      <c r="S36" s="12" t="s">
        <v>22</v>
      </c>
      <c r="T36" s="12" t="s">
        <v>14</v>
      </c>
      <c r="U36" s="12" t="s">
        <v>678</v>
      </c>
      <c r="V36" s="12" t="s">
        <v>34</v>
      </c>
      <c r="W36" s="12" t="s">
        <v>70</v>
      </c>
      <c r="X36" s="12" t="s">
        <v>77</v>
      </c>
      <c r="Z36" s="35">
        <f t="shared" si="2"/>
        <v>501.58333333331393</v>
      </c>
    </row>
    <row r="37" spans="1:26" s="12" customFormat="1" ht="80.099999999999994" hidden="1" customHeight="1" x14ac:dyDescent="0.25">
      <c r="A37" s="12">
        <v>2018</v>
      </c>
      <c r="B37" s="12" t="s">
        <v>2420</v>
      </c>
      <c r="C37" s="43" t="s">
        <v>1260</v>
      </c>
      <c r="D37" s="43"/>
      <c r="E37" s="12" t="s">
        <v>30</v>
      </c>
      <c r="F37" s="12" t="s">
        <v>252</v>
      </c>
      <c r="G37" s="12" t="s">
        <v>1279</v>
      </c>
      <c r="H37" s="12" t="s">
        <v>1789</v>
      </c>
      <c r="I37" s="12" t="s">
        <v>178</v>
      </c>
      <c r="J37" s="12" t="s">
        <v>40</v>
      </c>
      <c r="K37" s="12" t="s">
        <v>1318</v>
      </c>
      <c r="L37" s="60">
        <v>43371.620833333334</v>
      </c>
      <c r="M37" s="60">
        <v>43371.861111111109</v>
      </c>
      <c r="N37" s="60">
        <v>43370.936805555553</v>
      </c>
      <c r="O37" s="12">
        <f t="shared" si="0"/>
        <v>5.7666666666045785</v>
      </c>
      <c r="P37" s="12">
        <f t="shared" si="1"/>
        <v>16.416666666744277</v>
      </c>
      <c r="Q37" s="12" t="s">
        <v>13</v>
      </c>
      <c r="R37" s="12" t="s">
        <v>13</v>
      </c>
      <c r="S37" s="12" t="s">
        <v>22</v>
      </c>
      <c r="T37" s="12" t="s">
        <v>41</v>
      </c>
      <c r="U37" s="12" t="s">
        <v>93</v>
      </c>
      <c r="V37" s="12" t="s">
        <v>929</v>
      </c>
      <c r="W37" s="12" t="s">
        <v>1322</v>
      </c>
      <c r="X37" s="12" t="s">
        <v>60</v>
      </c>
      <c r="Y37" s="12" t="s">
        <v>72</v>
      </c>
      <c r="Z37" s="35">
        <f t="shared" si="2"/>
        <v>22.183333333348855</v>
      </c>
    </row>
    <row r="38" spans="1:26" s="12" customFormat="1" ht="80.099999999999994" hidden="1" customHeight="1" x14ac:dyDescent="0.25">
      <c r="A38" s="12">
        <v>2018</v>
      </c>
      <c r="B38" s="12" t="s">
        <v>2412</v>
      </c>
      <c r="C38" s="43" t="s">
        <v>1028</v>
      </c>
      <c r="D38" s="43"/>
      <c r="E38" s="12" t="s">
        <v>30</v>
      </c>
      <c r="F38" s="12" t="s">
        <v>1064</v>
      </c>
      <c r="G38" s="12" t="s">
        <v>1083</v>
      </c>
      <c r="H38" s="12" t="s">
        <v>1789</v>
      </c>
      <c r="I38" s="12" t="s">
        <v>178</v>
      </c>
      <c r="J38" s="12" t="s">
        <v>610</v>
      </c>
      <c r="K38" s="12" t="s">
        <v>1106</v>
      </c>
      <c r="L38" s="60">
        <v>43260.48541666667</v>
      </c>
      <c r="M38" s="60">
        <v>43260.699305555558</v>
      </c>
      <c r="N38" s="60">
        <v>43259.791666666664</v>
      </c>
      <c r="O38" s="12">
        <f t="shared" si="0"/>
        <v>5.1333333333022892</v>
      </c>
      <c r="P38" s="12">
        <f t="shared" si="1"/>
        <v>16.650000000139698</v>
      </c>
      <c r="Q38" s="12" t="s">
        <v>13</v>
      </c>
      <c r="R38" s="12" t="s">
        <v>13</v>
      </c>
      <c r="S38" s="12" t="s">
        <v>22</v>
      </c>
      <c r="T38" s="12" t="s">
        <v>32</v>
      </c>
      <c r="U38" s="12" t="s">
        <v>111</v>
      </c>
      <c r="V38" s="12" t="s">
        <v>34</v>
      </c>
      <c r="W38" s="12" t="s">
        <v>70</v>
      </c>
      <c r="X38" s="12" t="s">
        <v>60</v>
      </c>
      <c r="Y38" s="12" t="s">
        <v>46</v>
      </c>
      <c r="Z38" s="35">
        <f t="shared" si="2"/>
        <v>21.783333333441988</v>
      </c>
    </row>
    <row r="39" spans="1:26" s="12" customFormat="1" ht="80.099999999999994" hidden="1" customHeight="1" x14ac:dyDescent="0.25">
      <c r="A39" s="12">
        <v>2018</v>
      </c>
      <c r="B39" s="12" t="s">
        <v>2412</v>
      </c>
      <c r="C39" s="43" t="s">
        <v>1050</v>
      </c>
      <c r="D39" s="43"/>
      <c r="E39" s="12" t="s">
        <v>30</v>
      </c>
      <c r="F39" s="12" t="s">
        <v>1074</v>
      </c>
      <c r="G39" s="12" t="s">
        <v>1074</v>
      </c>
      <c r="H39" s="12" t="s">
        <v>1764</v>
      </c>
      <c r="I39" s="12" t="s">
        <v>164</v>
      </c>
      <c r="J39" s="12" t="s">
        <v>1001</v>
      </c>
      <c r="K39" s="12" t="s">
        <v>1121</v>
      </c>
      <c r="L39" s="60">
        <v>43276.4375</v>
      </c>
      <c r="M39" s="60">
        <v>43276.708333333336</v>
      </c>
      <c r="N39" s="60">
        <v>43275.708333333336</v>
      </c>
      <c r="O39" s="12">
        <f t="shared" si="0"/>
        <v>6.5000000000582077</v>
      </c>
      <c r="P39" s="12">
        <f t="shared" si="1"/>
        <v>17.499999999941792</v>
      </c>
      <c r="Q39" s="12" t="s">
        <v>22</v>
      </c>
      <c r="R39" s="12" t="s">
        <v>22</v>
      </c>
      <c r="S39" s="12" t="s">
        <v>22</v>
      </c>
      <c r="T39" s="12" t="s">
        <v>23</v>
      </c>
      <c r="U39" s="12" t="s">
        <v>92</v>
      </c>
      <c r="V39" s="12" t="s">
        <v>34</v>
      </c>
      <c r="W39" s="12" t="s">
        <v>70</v>
      </c>
      <c r="X39" s="12" t="s">
        <v>45</v>
      </c>
      <c r="Z39" s="35">
        <f t="shared" si="2"/>
        <v>24</v>
      </c>
    </row>
    <row r="40" spans="1:26" s="12" customFormat="1" ht="80.099999999999994" hidden="1" customHeight="1" x14ac:dyDescent="0.25">
      <c r="A40" s="12">
        <v>2018</v>
      </c>
      <c r="B40" s="12" t="s">
        <v>2416</v>
      </c>
      <c r="C40" s="43" t="s">
        <v>731</v>
      </c>
      <c r="D40" s="43"/>
      <c r="E40" s="12" t="s">
        <v>11</v>
      </c>
      <c r="F40" s="12" t="s">
        <v>173</v>
      </c>
      <c r="H40" s="12" t="s">
        <v>1789</v>
      </c>
      <c r="I40" s="12" t="s">
        <v>173</v>
      </c>
      <c r="L40" s="60">
        <v>43153.375</v>
      </c>
      <c r="M40" s="60">
        <v>43158.708333333336</v>
      </c>
      <c r="N40" s="60">
        <v>43129.9375</v>
      </c>
      <c r="O40" s="12">
        <f t="shared" si="0"/>
        <v>128.00000000005821</v>
      </c>
      <c r="P40" s="12">
        <f t="shared" si="1"/>
        <v>562.5</v>
      </c>
      <c r="Q40" s="12" t="s">
        <v>22</v>
      </c>
      <c r="R40" s="12" t="s">
        <v>22</v>
      </c>
      <c r="S40" s="12" t="s">
        <v>22</v>
      </c>
      <c r="Z40" s="35">
        <f t="shared" si="2"/>
        <v>690.50000000005821</v>
      </c>
    </row>
    <row r="41" spans="1:26" s="12" customFormat="1" ht="80.099999999999994" hidden="1" customHeight="1" x14ac:dyDescent="0.25">
      <c r="A41" s="12">
        <v>2018</v>
      </c>
      <c r="B41" s="12" t="s">
        <v>2412</v>
      </c>
      <c r="C41" s="43" t="s">
        <v>1035</v>
      </c>
      <c r="D41" s="43"/>
      <c r="E41" s="12" t="s">
        <v>30</v>
      </c>
      <c r="F41" s="12" t="s">
        <v>176</v>
      </c>
      <c r="G41" s="12" t="s">
        <v>1087</v>
      </c>
      <c r="H41" s="12" t="s">
        <v>1789</v>
      </c>
      <c r="I41" s="12" t="s">
        <v>176</v>
      </c>
      <c r="J41" s="12" t="s">
        <v>1000</v>
      </c>
      <c r="K41" s="12" t="s">
        <v>1110</v>
      </c>
      <c r="L41" s="60">
        <v>43267.458333333336</v>
      </c>
      <c r="M41" s="60">
        <v>43267.708333333336</v>
      </c>
      <c r="N41" s="60">
        <v>43266.666666666664</v>
      </c>
      <c r="O41" s="12">
        <f t="shared" si="0"/>
        <v>6</v>
      </c>
      <c r="P41" s="12">
        <f t="shared" si="1"/>
        <v>19.000000000116415</v>
      </c>
      <c r="Q41" s="12" t="s">
        <v>22</v>
      </c>
      <c r="R41" s="12" t="s">
        <v>22</v>
      </c>
      <c r="S41" s="12" t="s">
        <v>22</v>
      </c>
      <c r="T41" s="12" t="s">
        <v>14</v>
      </c>
      <c r="U41" s="12" t="s">
        <v>15</v>
      </c>
      <c r="V41" s="12" t="s">
        <v>34</v>
      </c>
      <c r="W41" s="12" t="s">
        <v>70</v>
      </c>
      <c r="X41" s="12" t="s">
        <v>45</v>
      </c>
      <c r="Z41" s="35">
        <f t="shared" si="2"/>
        <v>25.000000000116415</v>
      </c>
    </row>
    <row r="42" spans="1:26" s="12" customFormat="1" ht="80.099999999999994" customHeight="1" x14ac:dyDescent="0.25">
      <c r="A42" s="12">
        <v>2018</v>
      </c>
      <c r="B42" s="12" t="s">
        <v>2417</v>
      </c>
      <c r="C42" s="43" t="s">
        <v>873</v>
      </c>
      <c r="D42" s="43"/>
      <c r="E42" s="12" t="s">
        <v>11</v>
      </c>
      <c r="F42" s="12" t="s">
        <v>874</v>
      </c>
      <c r="H42" s="12" t="s">
        <v>319</v>
      </c>
      <c r="I42" s="12" t="s">
        <v>197</v>
      </c>
      <c r="L42" s="60">
        <v>43189.333333333336</v>
      </c>
      <c r="M42" s="60">
        <v>43190.791666666664</v>
      </c>
      <c r="N42" s="60">
        <v>43189</v>
      </c>
      <c r="O42" s="12">
        <f t="shared" si="0"/>
        <v>34.999999999883585</v>
      </c>
      <c r="P42" s="12">
        <f t="shared" si="1"/>
        <v>8.0000000000582077</v>
      </c>
      <c r="Q42" s="12" t="s">
        <v>22</v>
      </c>
      <c r="R42" s="12" t="s">
        <v>22</v>
      </c>
      <c r="S42" s="12" t="s">
        <v>22</v>
      </c>
      <c r="Z42" s="35">
        <f t="shared" si="2"/>
        <v>42.999999999941792</v>
      </c>
    </row>
    <row r="43" spans="1:26" s="12" customFormat="1" ht="80.099999999999994" hidden="1" customHeight="1" x14ac:dyDescent="0.25">
      <c r="A43" s="12">
        <v>2018</v>
      </c>
      <c r="B43" s="12" t="s">
        <v>2417</v>
      </c>
      <c r="C43" s="43" t="s">
        <v>790</v>
      </c>
      <c r="D43" s="43"/>
      <c r="E43" s="12" t="s">
        <v>30</v>
      </c>
      <c r="F43" s="12" t="s">
        <v>666</v>
      </c>
      <c r="G43" s="12" t="s">
        <v>791</v>
      </c>
      <c r="H43" s="12" t="s">
        <v>1764</v>
      </c>
      <c r="I43" s="12" t="s">
        <v>168</v>
      </c>
      <c r="J43" s="12" t="s">
        <v>668</v>
      </c>
      <c r="K43" s="12" t="s">
        <v>745</v>
      </c>
      <c r="L43" s="60">
        <v>43176.555555555555</v>
      </c>
      <c r="M43" s="60">
        <v>43177.020833333336</v>
      </c>
      <c r="N43" s="60">
        <v>43112.666666666664</v>
      </c>
      <c r="O43" s="12">
        <f t="shared" si="0"/>
        <v>11.166666666744277</v>
      </c>
      <c r="P43" s="12">
        <f t="shared" si="1"/>
        <v>1533.3333333333721</v>
      </c>
      <c r="Q43" s="12" t="s">
        <v>13</v>
      </c>
      <c r="R43" s="12" t="s">
        <v>13</v>
      </c>
      <c r="S43" s="12" t="s">
        <v>13</v>
      </c>
      <c r="T43" s="12" t="s">
        <v>32</v>
      </c>
      <c r="U43" s="12" t="s">
        <v>111</v>
      </c>
      <c r="V43" s="12" t="s">
        <v>34</v>
      </c>
      <c r="W43" s="12" t="s">
        <v>70</v>
      </c>
      <c r="X43" s="12" t="s">
        <v>60</v>
      </c>
      <c r="Z43" s="35">
        <f t="shared" si="2"/>
        <v>1544.5000000001164</v>
      </c>
    </row>
    <row r="44" spans="1:26" s="12" customFormat="1" ht="80.099999999999994" customHeight="1" x14ac:dyDescent="0.25">
      <c r="A44" s="12">
        <v>2018</v>
      </c>
      <c r="B44" s="12" t="s">
        <v>2420</v>
      </c>
      <c r="C44" s="43" t="s">
        <v>1261</v>
      </c>
      <c r="D44" s="43"/>
      <c r="E44" s="12" t="s">
        <v>30</v>
      </c>
      <c r="F44" s="12" t="s">
        <v>174</v>
      </c>
      <c r="G44" s="12" t="s">
        <v>174</v>
      </c>
      <c r="H44" s="12" t="s">
        <v>319</v>
      </c>
      <c r="I44" s="12" t="s">
        <v>198</v>
      </c>
      <c r="J44" s="12" t="s">
        <v>40</v>
      </c>
      <c r="K44" s="12" t="s">
        <v>1319</v>
      </c>
      <c r="L44" s="60">
        <v>43372.612500000003</v>
      </c>
      <c r="M44" s="60">
        <v>43372.634722222225</v>
      </c>
      <c r="N44" s="60">
        <v>43371.694444444445</v>
      </c>
      <c r="O44" s="12">
        <f t="shared" si="0"/>
        <v>0.53333333332557231</v>
      </c>
      <c r="P44" s="12">
        <f t="shared" si="1"/>
        <v>22.03333333338378</v>
      </c>
      <c r="Q44" s="12" t="s">
        <v>22</v>
      </c>
      <c r="R44" s="12" t="s">
        <v>22</v>
      </c>
      <c r="S44" s="12" t="s">
        <v>22</v>
      </c>
      <c r="T44" s="12" t="s">
        <v>14</v>
      </c>
      <c r="U44" s="12" t="s">
        <v>33</v>
      </c>
      <c r="V44" s="12" t="s">
        <v>34</v>
      </c>
      <c r="W44" s="12" t="s">
        <v>34</v>
      </c>
      <c r="X44" s="12" t="s">
        <v>53</v>
      </c>
      <c r="Z44" s="35">
        <f t="shared" si="2"/>
        <v>22.566666666709352</v>
      </c>
    </row>
    <row r="45" spans="1:26" s="12" customFormat="1" ht="80.099999999999994" hidden="1" customHeight="1" x14ac:dyDescent="0.25">
      <c r="A45" s="12">
        <v>2018</v>
      </c>
      <c r="B45" s="12" t="s">
        <v>2417</v>
      </c>
      <c r="C45" s="43" t="s">
        <v>781</v>
      </c>
      <c r="D45" s="43"/>
      <c r="E45" s="12" t="s">
        <v>30</v>
      </c>
      <c r="F45" s="12" t="s">
        <v>782</v>
      </c>
      <c r="H45" s="12" t="s">
        <v>1789</v>
      </c>
      <c r="I45" s="12" t="s">
        <v>173</v>
      </c>
      <c r="L45" s="60">
        <v>43173.854166666664</v>
      </c>
      <c r="M45" s="60">
        <v>43189.895833333336</v>
      </c>
      <c r="N45" s="60">
        <v>43158.708333333336</v>
      </c>
      <c r="O45" s="12">
        <f t="shared" si="0"/>
        <v>385.00000000011642</v>
      </c>
      <c r="P45" s="12">
        <f t="shared" si="1"/>
        <v>363.49999999988358</v>
      </c>
      <c r="Q45" s="12" t="s">
        <v>13</v>
      </c>
      <c r="R45" s="12" t="s">
        <v>13</v>
      </c>
      <c r="S45" s="12" t="s">
        <v>22</v>
      </c>
      <c r="T45" s="12" t="s">
        <v>14</v>
      </c>
      <c r="U45" s="12" t="s">
        <v>33</v>
      </c>
      <c r="V45" s="12" t="s">
        <v>34</v>
      </c>
      <c r="W45" s="12" t="s">
        <v>70</v>
      </c>
      <c r="X45" s="12" t="s">
        <v>60</v>
      </c>
      <c r="Z45" s="35">
        <f t="shared" si="2"/>
        <v>748.5</v>
      </c>
    </row>
    <row r="46" spans="1:26" s="12" customFormat="1" ht="80.099999999999994" customHeight="1" x14ac:dyDescent="0.25">
      <c r="A46" s="12">
        <v>2018</v>
      </c>
      <c r="B46" s="12" t="s">
        <v>2417</v>
      </c>
      <c r="C46" s="43" t="s">
        <v>797</v>
      </c>
      <c r="D46" s="43"/>
      <c r="E46" s="12" t="s">
        <v>30</v>
      </c>
      <c r="F46" s="12" t="s">
        <v>772</v>
      </c>
      <c r="G46" s="12" t="s">
        <v>639</v>
      </c>
      <c r="H46" s="12" t="s">
        <v>319</v>
      </c>
      <c r="I46" s="12" t="s">
        <v>195</v>
      </c>
      <c r="J46" s="12" t="s">
        <v>773</v>
      </c>
      <c r="K46" s="12" t="s">
        <v>798</v>
      </c>
      <c r="L46" s="60">
        <v>43176.375</v>
      </c>
      <c r="M46" s="60">
        <v>43176.833333333336</v>
      </c>
      <c r="N46" s="60">
        <v>43175.4375</v>
      </c>
      <c r="O46" s="12">
        <f t="shared" si="0"/>
        <v>11.000000000058208</v>
      </c>
      <c r="P46" s="12">
        <f t="shared" si="1"/>
        <v>22.5</v>
      </c>
      <c r="Q46" s="12" t="s">
        <v>22</v>
      </c>
      <c r="R46" s="12" t="s">
        <v>22</v>
      </c>
      <c r="S46" s="12" t="s">
        <v>22</v>
      </c>
      <c r="T46" s="12" t="s">
        <v>32</v>
      </c>
      <c r="U46" s="12" t="s">
        <v>111</v>
      </c>
      <c r="V46" s="12" t="s">
        <v>34</v>
      </c>
      <c r="W46" s="12" t="s">
        <v>70</v>
      </c>
      <c r="X46" s="12" t="s">
        <v>45</v>
      </c>
      <c r="Z46" s="35">
        <f t="shared" si="2"/>
        <v>33.500000000058208</v>
      </c>
    </row>
    <row r="47" spans="1:26" s="12" customFormat="1" ht="80.099999999999994" customHeight="1" x14ac:dyDescent="0.25">
      <c r="A47" s="12">
        <v>2018</v>
      </c>
      <c r="B47" s="12" t="s">
        <v>2410</v>
      </c>
      <c r="C47" s="43" t="s">
        <v>878</v>
      </c>
      <c r="D47" s="43"/>
      <c r="E47" s="12" t="s">
        <v>30</v>
      </c>
      <c r="F47" s="12" t="s">
        <v>879</v>
      </c>
      <c r="G47" s="12" t="s">
        <v>880</v>
      </c>
      <c r="H47" s="12" t="s">
        <v>319</v>
      </c>
      <c r="I47" s="12" t="s">
        <v>197</v>
      </c>
      <c r="J47" s="12" t="s">
        <v>650</v>
      </c>
      <c r="K47" s="12" t="s">
        <v>881</v>
      </c>
      <c r="L47" s="60">
        <v>43200.410416666666</v>
      </c>
      <c r="M47" s="60">
        <v>43200.75</v>
      </c>
      <c r="N47" s="60">
        <v>43190.791666666664</v>
      </c>
      <c r="O47" s="12">
        <f t="shared" si="0"/>
        <v>8.1500000000232831</v>
      </c>
      <c r="P47" s="12">
        <f t="shared" si="1"/>
        <v>230.85000000003492</v>
      </c>
      <c r="Q47" s="12" t="s">
        <v>13</v>
      </c>
      <c r="R47" s="12" t="s">
        <v>13</v>
      </c>
      <c r="S47" s="12" t="s">
        <v>22</v>
      </c>
      <c r="T47" s="12" t="s">
        <v>14</v>
      </c>
      <c r="U47" s="12" t="s">
        <v>139</v>
      </c>
      <c r="V47" s="12" t="s">
        <v>34</v>
      </c>
      <c r="W47" s="12" t="s">
        <v>70</v>
      </c>
      <c r="X47" s="12" t="s">
        <v>60</v>
      </c>
      <c r="Z47" s="35">
        <f t="shared" si="2"/>
        <v>239.00000000005821</v>
      </c>
    </row>
    <row r="48" spans="1:26" s="12" customFormat="1" ht="80.099999999999994" hidden="1" customHeight="1" x14ac:dyDescent="0.25">
      <c r="A48" s="12">
        <v>2018</v>
      </c>
      <c r="B48" s="12" t="s">
        <v>2410</v>
      </c>
      <c r="C48" s="43" t="s">
        <v>912</v>
      </c>
      <c r="D48" s="43"/>
      <c r="E48" s="12" t="s">
        <v>11</v>
      </c>
      <c r="F48" s="12" t="s">
        <v>177</v>
      </c>
      <c r="H48" s="12" t="s">
        <v>1789</v>
      </c>
      <c r="I48" s="12" t="s">
        <v>177</v>
      </c>
      <c r="L48" s="60">
        <v>43201.375</v>
      </c>
      <c r="M48" s="60">
        <v>43215.708333333336</v>
      </c>
      <c r="N48" s="60">
        <v>43100.999305555553</v>
      </c>
      <c r="O48" s="12">
        <f t="shared" si="0"/>
        <v>344.00000000005821</v>
      </c>
      <c r="P48" s="12">
        <f t="shared" si="1"/>
        <v>2409.016666666721</v>
      </c>
      <c r="Q48" s="12" t="s">
        <v>22</v>
      </c>
      <c r="R48" s="12" t="s">
        <v>22</v>
      </c>
      <c r="S48" s="12" t="s">
        <v>22</v>
      </c>
      <c r="Z48" s="35">
        <f t="shared" si="2"/>
        <v>2753.0166666667792</v>
      </c>
    </row>
    <row r="49" spans="1:26" s="12" customFormat="1" ht="80.099999999999994" customHeight="1" x14ac:dyDescent="0.25">
      <c r="A49" s="12">
        <v>2018</v>
      </c>
      <c r="B49" s="12" t="s">
        <v>2417</v>
      </c>
      <c r="C49" s="43" t="s">
        <v>822</v>
      </c>
      <c r="D49" s="43"/>
      <c r="E49" s="12" t="s">
        <v>30</v>
      </c>
      <c r="F49" s="12" t="s">
        <v>772</v>
      </c>
      <c r="G49" s="12" t="s">
        <v>823</v>
      </c>
      <c r="H49" s="12" t="s">
        <v>319</v>
      </c>
      <c r="I49" s="12" t="s">
        <v>195</v>
      </c>
      <c r="J49" s="12" t="s">
        <v>818</v>
      </c>
      <c r="K49" s="12" t="s">
        <v>824</v>
      </c>
      <c r="L49" s="60">
        <v>43183.604166666664</v>
      </c>
      <c r="M49" s="60">
        <v>43183.8125</v>
      </c>
      <c r="N49" s="60">
        <v>43182.625</v>
      </c>
      <c r="O49" s="12">
        <f t="shared" si="0"/>
        <v>5.0000000000582077</v>
      </c>
      <c r="P49" s="12">
        <f t="shared" si="1"/>
        <v>23.499999999941792</v>
      </c>
      <c r="Q49" s="12" t="s">
        <v>13</v>
      </c>
      <c r="R49" s="12" t="s">
        <v>13</v>
      </c>
      <c r="S49" s="12" t="s">
        <v>22</v>
      </c>
      <c r="T49" s="12" t="s">
        <v>32</v>
      </c>
      <c r="U49" s="12" t="s">
        <v>111</v>
      </c>
      <c r="V49" s="12" t="s">
        <v>34</v>
      </c>
      <c r="W49" s="12" t="s">
        <v>70</v>
      </c>
      <c r="X49" s="12" t="s">
        <v>77</v>
      </c>
      <c r="Z49" s="35">
        <f t="shared" si="2"/>
        <v>28.5</v>
      </c>
    </row>
    <row r="50" spans="1:26" s="12" customFormat="1" ht="80.099999999999994" hidden="1" customHeight="1" x14ac:dyDescent="0.25">
      <c r="A50" s="12">
        <v>2018</v>
      </c>
      <c r="B50" s="12" t="s">
        <v>2417</v>
      </c>
      <c r="C50" s="43" t="s">
        <v>761</v>
      </c>
      <c r="D50" s="43"/>
      <c r="E50" s="12" t="s">
        <v>30</v>
      </c>
      <c r="F50" s="12" t="s">
        <v>762</v>
      </c>
      <c r="G50" s="12" t="s">
        <v>763</v>
      </c>
      <c r="H50" s="12" t="s">
        <v>1764</v>
      </c>
      <c r="I50" s="12" t="s">
        <v>164</v>
      </c>
      <c r="J50" s="12" t="s">
        <v>668</v>
      </c>
      <c r="K50" s="12" t="s">
        <v>764</v>
      </c>
      <c r="L50" s="60">
        <v>43165.520833333336</v>
      </c>
      <c r="M50" s="60">
        <v>43165.75</v>
      </c>
      <c r="N50" s="60">
        <v>43164.520833333336</v>
      </c>
      <c r="O50" s="12">
        <f t="shared" si="0"/>
        <v>5.4999999999417923</v>
      </c>
      <c r="P50" s="12">
        <f t="shared" si="1"/>
        <v>24</v>
      </c>
      <c r="Q50" s="12" t="s">
        <v>13</v>
      </c>
      <c r="R50" s="12" t="s">
        <v>13</v>
      </c>
      <c r="S50" s="12" t="s">
        <v>22</v>
      </c>
      <c r="T50" s="12" t="s">
        <v>32</v>
      </c>
      <c r="U50" s="12" t="s">
        <v>120</v>
      </c>
      <c r="V50" s="12" t="s">
        <v>34</v>
      </c>
      <c r="W50" s="12" t="s">
        <v>70</v>
      </c>
      <c r="X50" s="12" t="s">
        <v>60</v>
      </c>
      <c r="Z50" s="35">
        <f t="shared" si="2"/>
        <v>29.499999999941792</v>
      </c>
    </row>
    <row r="51" spans="1:26" s="12" customFormat="1" ht="80.099999999999994" hidden="1" customHeight="1" x14ac:dyDescent="0.25">
      <c r="A51" s="12">
        <v>2018</v>
      </c>
      <c r="B51" s="12" t="s">
        <v>2412</v>
      </c>
      <c r="C51" s="43" t="s">
        <v>1037</v>
      </c>
      <c r="D51" s="43"/>
      <c r="E51" s="12" t="s">
        <v>30</v>
      </c>
      <c r="F51" s="12" t="s">
        <v>176</v>
      </c>
      <c r="G51" s="12" t="s">
        <v>421</v>
      </c>
      <c r="H51" s="12" t="s">
        <v>1789</v>
      </c>
      <c r="I51" s="12" t="s">
        <v>176</v>
      </c>
      <c r="J51" s="12" t="s">
        <v>1095</v>
      </c>
      <c r="K51" s="12" t="s">
        <v>1112</v>
      </c>
      <c r="L51" s="60">
        <v>43268.708333333336</v>
      </c>
      <c r="M51" s="60">
        <v>43269.486111111109</v>
      </c>
      <c r="N51" s="60">
        <v>43267.708333333336</v>
      </c>
      <c r="O51" s="12">
        <f t="shared" si="0"/>
        <v>18.666666666569654</v>
      </c>
      <c r="P51" s="12">
        <f t="shared" si="1"/>
        <v>24</v>
      </c>
      <c r="Q51" s="12" t="s">
        <v>13</v>
      </c>
      <c r="R51" s="12" t="s">
        <v>13</v>
      </c>
      <c r="S51" s="12" t="s">
        <v>22</v>
      </c>
      <c r="T51" s="12" t="s">
        <v>14</v>
      </c>
      <c r="U51" s="12" t="s">
        <v>139</v>
      </c>
      <c r="V51" s="12" t="s">
        <v>34</v>
      </c>
      <c r="W51" s="12" t="s">
        <v>70</v>
      </c>
      <c r="X51" s="12" t="s">
        <v>60</v>
      </c>
      <c r="Y51" s="12" t="s">
        <v>54</v>
      </c>
      <c r="Z51" s="35">
        <f t="shared" si="2"/>
        <v>42.666666666569654</v>
      </c>
    </row>
    <row r="52" spans="1:26" s="12" customFormat="1" ht="80.099999999999994" hidden="1" customHeight="1" x14ac:dyDescent="0.25">
      <c r="A52" s="12">
        <v>2018</v>
      </c>
      <c r="B52" s="12" t="s">
        <v>2415</v>
      </c>
      <c r="C52" s="43" t="s">
        <v>637</v>
      </c>
      <c r="D52" s="43"/>
      <c r="E52" s="12" t="s">
        <v>30</v>
      </c>
      <c r="F52" s="12" t="s">
        <v>638</v>
      </c>
      <c r="G52" s="12" t="s">
        <v>639</v>
      </c>
      <c r="H52" s="12" t="s">
        <v>1911</v>
      </c>
      <c r="I52" s="12" t="s">
        <v>125</v>
      </c>
      <c r="J52" s="12" t="s">
        <v>640</v>
      </c>
      <c r="K52" s="12" t="s">
        <v>641</v>
      </c>
      <c r="L52" s="60">
        <v>43102.043749999997</v>
      </c>
      <c r="M52" s="60">
        <v>43102.708333333336</v>
      </c>
      <c r="N52" s="60">
        <v>43100.999305555553</v>
      </c>
      <c r="O52" s="12">
        <f t="shared" si="0"/>
        <v>15.950000000128057</v>
      </c>
      <c r="P52" s="12">
        <f t="shared" si="1"/>
        <v>25.066666666651145</v>
      </c>
      <c r="Q52" s="12" t="s">
        <v>13</v>
      </c>
      <c r="R52" s="12" t="s">
        <v>13</v>
      </c>
      <c r="S52" s="12" t="s">
        <v>22</v>
      </c>
      <c r="T52" s="12" t="s">
        <v>32</v>
      </c>
      <c r="U52" s="12" t="s">
        <v>117</v>
      </c>
      <c r="V52" s="12" t="s">
        <v>34</v>
      </c>
      <c r="W52" s="12" t="s">
        <v>70</v>
      </c>
      <c r="X52" s="12" t="s">
        <v>60</v>
      </c>
      <c r="Z52" s="35">
        <f t="shared" si="2"/>
        <v>41.016666666779201</v>
      </c>
    </row>
    <row r="53" spans="1:26" s="12" customFormat="1" ht="80.099999999999994" customHeight="1" x14ac:dyDescent="0.25">
      <c r="A53" s="12">
        <v>2018</v>
      </c>
      <c r="B53" s="12" t="s">
        <v>2410</v>
      </c>
      <c r="C53" s="43" t="s">
        <v>904</v>
      </c>
      <c r="D53" s="43"/>
      <c r="E53" s="12" t="s">
        <v>30</v>
      </c>
      <c r="F53" s="12" t="s">
        <v>905</v>
      </c>
      <c r="G53" s="12" t="s">
        <v>906</v>
      </c>
      <c r="H53" s="12" t="s">
        <v>319</v>
      </c>
      <c r="I53" s="12" t="s">
        <v>197</v>
      </c>
      <c r="J53" s="12" t="s">
        <v>12</v>
      </c>
      <c r="K53" s="12" t="s">
        <v>907</v>
      </c>
      <c r="L53" s="60">
        <v>43201.03125</v>
      </c>
      <c r="M53" s="60">
        <v>43210.861111111109</v>
      </c>
      <c r="N53" s="60">
        <v>43200.75</v>
      </c>
      <c r="O53" s="12">
        <f t="shared" si="0"/>
        <v>235.91666666662786</v>
      </c>
      <c r="P53" s="12">
        <f t="shared" si="1"/>
        <v>6.75</v>
      </c>
      <c r="Q53" s="12" t="s">
        <v>22</v>
      </c>
      <c r="R53" s="12" t="s">
        <v>22</v>
      </c>
      <c r="S53" s="12" t="s">
        <v>22</v>
      </c>
      <c r="T53" s="12" t="s">
        <v>23</v>
      </c>
      <c r="Z53" s="35">
        <f t="shared" si="2"/>
        <v>242.66666666662786</v>
      </c>
    </row>
    <row r="54" spans="1:26" s="12" customFormat="1" ht="80.099999999999994" customHeight="1" x14ac:dyDescent="0.25">
      <c r="A54" s="12">
        <v>2018</v>
      </c>
      <c r="B54" s="12" t="s">
        <v>2410</v>
      </c>
      <c r="C54" s="43" t="s">
        <v>921</v>
      </c>
      <c r="D54" s="43"/>
      <c r="E54" s="12" t="s">
        <v>30</v>
      </c>
      <c r="F54" s="12" t="s">
        <v>648</v>
      </c>
      <c r="G54" s="12" t="s">
        <v>922</v>
      </c>
      <c r="H54" s="12" t="s">
        <v>319</v>
      </c>
      <c r="I54" s="12" t="s">
        <v>197</v>
      </c>
      <c r="J54" s="12" t="s">
        <v>650</v>
      </c>
      <c r="K54" s="12" t="s">
        <v>923</v>
      </c>
      <c r="L54" s="60">
        <v>43211.364583333336</v>
      </c>
      <c r="M54" s="60">
        <v>43211.739583333336</v>
      </c>
      <c r="N54" s="60">
        <v>43210.861111111109</v>
      </c>
      <c r="O54" s="12">
        <f t="shared" si="0"/>
        <v>9</v>
      </c>
      <c r="P54" s="12">
        <f t="shared" si="1"/>
        <v>12.083333333430346</v>
      </c>
      <c r="Q54" s="12" t="s">
        <v>13</v>
      </c>
      <c r="R54" s="12" t="s">
        <v>13</v>
      </c>
      <c r="S54" s="12" t="s">
        <v>22</v>
      </c>
      <c r="T54" s="12" t="s">
        <v>14</v>
      </c>
      <c r="U54" s="12" t="s">
        <v>139</v>
      </c>
      <c r="V54" s="12" t="s">
        <v>34</v>
      </c>
      <c r="W54" s="12" t="s">
        <v>70</v>
      </c>
      <c r="X54" s="12" t="s">
        <v>60</v>
      </c>
      <c r="Z54" s="35">
        <f t="shared" si="2"/>
        <v>21.083333333430346</v>
      </c>
    </row>
    <row r="55" spans="1:26" s="12" customFormat="1" ht="80.099999999999994" customHeight="1" x14ac:dyDescent="0.25">
      <c r="A55" s="12">
        <v>2018</v>
      </c>
      <c r="B55" s="12" t="s">
        <v>2411</v>
      </c>
      <c r="C55" s="43" t="s">
        <v>958</v>
      </c>
      <c r="D55" s="43"/>
      <c r="E55" s="12" t="s">
        <v>11</v>
      </c>
      <c r="F55" s="12" t="s">
        <v>978</v>
      </c>
      <c r="H55" s="12" t="s">
        <v>319</v>
      </c>
      <c r="I55" s="12" t="s">
        <v>197</v>
      </c>
      <c r="J55" s="12" t="s">
        <v>727</v>
      </c>
      <c r="L55" s="60">
        <v>43225.4375</v>
      </c>
      <c r="M55" s="60">
        <v>43226.75</v>
      </c>
      <c r="N55" s="60">
        <v>43211.739583333336</v>
      </c>
      <c r="O55" s="12">
        <f t="shared" si="0"/>
        <v>31.5</v>
      </c>
      <c r="P55" s="12">
        <f t="shared" si="1"/>
        <v>328.74999999994179</v>
      </c>
      <c r="Q55" s="12" t="s">
        <v>22</v>
      </c>
      <c r="R55" s="12" t="s">
        <v>22</v>
      </c>
      <c r="S55" s="12" t="s">
        <v>22</v>
      </c>
      <c r="T55" s="12" t="s">
        <v>32</v>
      </c>
      <c r="U55" s="12" t="s">
        <v>120</v>
      </c>
      <c r="V55" s="12" t="s">
        <v>34</v>
      </c>
      <c r="W55" s="12" t="s">
        <v>34</v>
      </c>
      <c r="X55" s="12" t="s">
        <v>53</v>
      </c>
      <c r="Z55" s="35">
        <f t="shared" si="2"/>
        <v>360.24999999994179</v>
      </c>
    </row>
    <row r="56" spans="1:26" s="12" customFormat="1" ht="80.099999999999994" customHeight="1" x14ac:dyDescent="0.25">
      <c r="A56" s="12">
        <v>2018</v>
      </c>
      <c r="B56" s="12" t="s">
        <v>2411</v>
      </c>
      <c r="C56" s="43" t="s">
        <v>960</v>
      </c>
      <c r="D56" s="43"/>
      <c r="E56" s="12" t="s">
        <v>30</v>
      </c>
      <c r="F56" s="12" t="s">
        <v>648</v>
      </c>
      <c r="G56" s="12" t="s">
        <v>648</v>
      </c>
      <c r="H56" s="12" t="s">
        <v>319</v>
      </c>
      <c r="I56" s="12" t="s">
        <v>197</v>
      </c>
      <c r="J56" s="12" t="s">
        <v>650</v>
      </c>
      <c r="K56" s="12" t="s">
        <v>1009</v>
      </c>
      <c r="L56" s="60">
        <v>43228.270833333336</v>
      </c>
      <c r="M56" s="60">
        <v>43228.5</v>
      </c>
      <c r="N56" s="60">
        <v>43226.75</v>
      </c>
      <c r="O56" s="12">
        <f t="shared" si="0"/>
        <v>5.4999999999417923</v>
      </c>
      <c r="P56" s="12">
        <f t="shared" si="1"/>
        <v>36.500000000058208</v>
      </c>
      <c r="Q56" s="12" t="s">
        <v>13</v>
      </c>
      <c r="R56" s="12" t="s">
        <v>13</v>
      </c>
      <c r="S56" s="12" t="s">
        <v>22</v>
      </c>
      <c r="T56" s="12" t="s">
        <v>14</v>
      </c>
      <c r="U56" s="12" t="s">
        <v>139</v>
      </c>
      <c r="V56" s="12" t="s">
        <v>34</v>
      </c>
      <c r="W56" s="12" t="s">
        <v>70</v>
      </c>
      <c r="X56" s="12" t="s">
        <v>77</v>
      </c>
      <c r="Z56" s="35">
        <f t="shared" si="2"/>
        <v>42</v>
      </c>
    </row>
    <row r="57" spans="1:26" s="12" customFormat="1" ht="80.099999999999994" customHeight="1" x14ac:dyDescent="0.25">
      <c r="A57" s="12">
        <v>2018</v>
      </c>
      <c r="B57" s="12" t="s">
        <v>2411</v>
      </c>
      <c r="C57" s="43" t="s">
        <v>968</v>
      </c>
      <c r="D57" s="43"/>
      <c r="E57" s="12" t="s">
        <v>30</v>
      </c>
      <c r="F57" s="12" t="s">
        <v>983</v>
      </c>
      <c r="G57" s="12" t="s">
        <v>983</v>
      </c>
      <c r="H57" s="12" t="s">
        <v>319</v>
      </c>
      <c r="I57" s="12" t="s">
        <v>197</v>
      </c>
      <c r="J57" s="12" t="s">
        <v>650</v>
      </c>
      <c r="K57" s="12" t="s">
        <v>1013</v>
      </c>
      <c r="L57" s="60">
        <v>43236.375</v>
      </c>
      <c r="M57" s="60">
        <v>43236.75</v>
      </c>
      <c r="N57" s="60">
        <v>43228.5</v>
      </c>
      <c r="O57" s="12">
        <f t="shared" si="0"/>
        <v>9</v>
      </c>
      <c r="P57" s="12">
        <f t="shared" si="1"/>
        <v>189</v>
      </c>
      <c r="Q57" s="12" t="s">
        <v>22</v>
      </c>
      <c r="R57" s="12" t="s">
        <v>22</v>
      </c>
      <c r="S57" s="12" t="s">
        <v>22</v>
      </c>
      <c r="T57" s="12" t="s">
        <v>32</v>
      </c>
      <c r="U57" s="12" t="s">
        <v>117</v>
      </c>
      <c r="V57" s="12" t="s">
        <v>34</v>
      </c>
      <c r="W57" s="12" t="s">
        <v>70</v>
      </c>
      <c r="X57" s="12" t="s">
        <v>53</v>
      </c>
      <c r="Z57" s="35">
        <f t="shared" si="2"/>
        <v>198</v>
      </c>
    </row>
    <row r="58" spans="1:26" s="12" customFormat="1" ht="80.099999999999994" customHeight="1" x14ac:dyDescent="0.25">
      <c r="A58" s="12">
        <v>2018</v>
      </c>
      <c r="B58" s="12" t="s">
        <v>2411</v>
      </c>
      <c r="C58" s="43" t="s">
        <v>969</v>
      </c>
      <c r="D58" s="43"/>
      <c r="E58" s="12" t="s">
        <v>30</v>
      </c>
      <c r="F58" s="12" t="s">
        <v>983</v>
      </c>
      <c r="G58" s="12" t="s">
        <v>983</v>
      </c>
      <c r="H58" s="12" t="s">
        <v>319</v>
      </c>
      <c r="I58" s="12" t="s">
        <v>197</v>
      </c>
      <c r="J58" s="12" t="s">
        <v>650</v>
      </c>
      <c r="K58" s="12" t="s">
        <v>1013</v>
      </c>
      <c r="L58" s="60">
        <v>43238.333333333336</v>
      </c>
      <c r="M58" s="60">
        <v>43238.875</v>
      </c>
      <c r="N58" s="60">
        <v>43236.75</v>
      </c>
      <c r="O58" s="12">
        <f t="shared" si="0"/>
        <v>12.999999999941792</v>
      </c>
      <c r="P58" s="12">
        <f t="shared" si="1"/>
        <v>38.000000000058208</v>
      </c>
      <c r="Q58" s="12" t="s">
        <v>22</v>
      </c>
      <c r="R58" s="12" t="s">
        <v>22</v>
      </c>
      <c r="S58" s="12" t="s">
        <v>22</v>
      </c>
      <c r="T58" s="12" t="s">
        <v>32</v>
      </c>
      <c r="U58" s="12" t="s">
        <v>117</v>
      </c>
      <c r="V58" s="12" t="s">
        <v>34</v>
      </c>
      <c r="W58" s="12" t="s">
        <v>70</v>
      </c>
      <c r="X58" s="12" t="s">
        <v>53</v>
      </c>
      <c r="Z58" s="35">
        <f t="shared" si="2"/>
        <v>51</v>
      </c>
    </row>
    <row r="59" spans="1:26" s="12" customFormat="1" ht="80.099999999999994" customHeight="1" x14ac:dyDescent="0.25">
      <c r="A59" s="12">
        <v>2018</v>
      </c>
      <c r="B59" s="12" t="s">
        <v>2415</v>
      </c>
      <c r="C59" s="43" t="s">
        <v>697</v>
      </c>
      <c r="D59" s="43"/>
      <c r="E59" s="12" t="s">
        <v>30</v>
      </c>
      <c r="F59" s="12" t="s">
        <v>698</v>
      </c>
      <c r="G59" s="12" t="s">
        <v>693</v>
      </c>
      <c r="H59" s="12" t="s">
        <v>319</v>
      </c>
      <c r="I59" s="12" t="s">
        <v>196</v>
      </c>
      <c r="J59" s="12" t="s">
        <v>650</v>
      </c>
      <c r="L59" s="60">
        <v>43131.333333333336</v>
      </c>
      <c r="M59" s="60">
        <v>43131.583333333336</v>
      </c>
      <c r="N59" s="60">
        <v>43123.729166666664</v>
      </c>
      <c r="O59" s="12">
        <f t="shared" si="0"/>
        <v>6</v>
      </c>
      <c r="P59" s="12">
        <f t="shared" si="1"/>
        <v>182.50000000011642</v>
      </c>
      <c r="Q59" s="12" t="s">
        <v>13</v>
      </c>
      <c r="R59" s="12" t="s">
        <v>13</v>
      </c>
      <c r="S59" s="12" t="s">
        <v>22</v>
      </c>
      <c r="T59" s="12" t="s">
        <v>32</v>
      </c>
      <c r="U59" s="12" t="s">
        <v>114</v>
      </c>
      <c r="V59" s="12" t="s">
        <v>34</v>
      </c>
      <c r="W59" s="12" t="s">
        <v>70</v>
      </c>
      <c r="X59" s="12" t="s">
        <v>60</v>
      </c>
      <c r="Z59" s="35">
        <f t="shared" si="2"/>
        <v>188.50000000011642</v>
      </c>
    </row>
    <row r="60" spans="1:26" s="12" customFormat="1" ht="80.099999999999994" hidden="1" customHeight="1" x14ac:dyDescent="0.25">
      <c r="A60" s="12">
        <v>2018</v>
      </c>
      <c r="B60" s="12" t="s">
        <v>2420</v>
      </c>
      <c r="C60" s="43" t="s">
        <v>1258</v>
      </c>
      <c r="D60" s="43"/>
      <c r="E60" s="12" t="s">
        <v>30</v>
      </c>
      <c r="F60" s="12" t="s">
        <v>1281</v>
      </c>
      <c r="G60" s="12" t="s">
        <v>1281</v>
      </c>
      <c r="H60" s="12" t="s">
        <v>1911</v>
      </c>
      <c r="I60" s="12" t="s">
        <v>102</v>
      </c>
      <c r="J60" s="12" t="s">
        <v>1001</v>
      </c>
      <c r="K60" s="12" t="s">
        <v>1317</v>
      </c>
      <c r="L60" s="60">
        <v>43371.375</v>
      </c>
      <c r="M60" s="60">
        <v>43371.916666666664</v>
      </c>
      <c r="N60" s="60">
        <v>43369.756944444445</v>
      </c>
      <c r="O60" s="12">
        <f t="shared" si="0"/>
        <v>12.999999999941792</v>
      </c>
      <c r="P60" s="12">
        <f t="shared" si="1"/>
        <v>38.833333333313931</v>
      </c>
      <c r="Q60" s="12" t="s">
        <v>22</v>
      </c>
      <c r="R60" s="12" t="s">
        <v>13</v>
      </c>
      <c r="S60" s="12" t="s">
        <v>22</v>
      </c>
      <c r="T60" s="12" t="s">
        <v>41</v>
      </c>
      <c r="U60" s="12" t="s">
        <v>1321</v>
      </c>
      <c r="V60" s="12" t="s">
        <v>34</v>
      </c>
      <c r="W60" s="12" t="s">
        <v>34</v>
      </c>
      <c r="X60" s="12" t="s">
        <v>77</v>
      </c>
      <c r="Z60" s="35">
        <f t="shared" si="2"/>
        <v>51.833333333255723</v>
      </c>
    </row>
    <row r="61" spans="1:26" s="12" customFormat="1" ht="80.099999999999994" hidden="1" customHeight="1" x14ac:dyDescent="0.25">
      <c r="A61" s="12">
        <v>2018</v>
      </c>
      <c r="B61" s="12" t="s">
        <v>2412</v>
      </c>
      <c r="C61" s="43" t="s">
        <v>1056</v>
      </c>
      <c r="D61" s="43"/>
      <c r="E61" s="12" t="s">
        <v>30</v>
      </c>
      <c r="F61" s="12" t="s">
        <v>1077</v>
      </c>
      <c r="G61" s="12" t="s">
        <v>1077</v>
      </c>
      <c r="H61" s="12" t="s">
        <v>1764</v>
      </c>
      <c r="I61" s="12" t="s">
        <v>164</v>
      </c>
      <c r="J61" s="12" t="s">
        <v>998</v>
      </c>
      <c r="K61" s="12" t="s">
        <v>1125</v>
      </c>
      <c r="L61" s="60">
        <v>43278.375</v>
      </c>
      <c r="M61" s="60">
        <v>43279.375</v>
      </c>
      <c r="N61" s="60">
        <v>43276.708333333336</v>
      </c>
      <c r="O61" s="12">
        <f t="shared" si="0"/>
        <v>24</v>
      </c>
      <c r="P61" s="12">
        <f t="shared" si="1"/>
        <v>39.999999999941792</v>
      </c>
      <c r="Q61" s="12" t="s">
        <v>22</v>
      </c>
      <c r="R61" s="12" t="s">
        <v>22</v>
      </c>
      <c r="S61" s="12" t="s">
        <v>22</v>
      </c>
      <c r="T61" s="12" t="s">
        <v>23</v>
      </c>
      <c r="U61" s="12" t="s">
        <v>92</v>
      </c>
      <c r="V61" s="12" t="s">
        <v>34</v>
      </c>
      <c r="W61" s="12" t="s">
        <v>82</v>
      </c>
      <c r="X61" s="12" t="s">
        <v>45</v>
      </c>
      <c r="Z61" s="35">
        <f t="shared" si="2"/>
        <v>63.999999999941792</v>
      </c>
    </row>
    <row r="62" spans="1:26" s="12" customFormat="1" ht="80.099999999999994" customHeight="1" x14ac:dyDescent="0.25">
      <c r="A62" s="12">
        <v>2018</v>
      </c>
      <c r="B62" s="12" t="s">
        <v>2415</v>
      </c>
      <c r="C62" s="43" t="s">
        <v>652</v>
      </c>
      <c r="D62" s="43"/>
      <c r="E62" s="12" t="s">
        <v>30</v>
      </c>
      <c r="F62" s="12" t="s">
        <v>653</v>
      </c>
      <c r="G62" s="12" t="s">
        <v>654</v>
      </c>
      <c r="H62" s="12" t="s">
        <v>319</v>
      </c>
      <c r="I62" s="12" t="s">
        <v>195</v>
      </c>
      <c r="J62" s="12" t="s">
        <v>650</v>
      </c>
      <c r="L62" s="60">
        <v>43102.666666666664</v>
      </c>
      <c r="M62" s="60">
        <v>43107.416666666664</v>
      </c>
      <c r="N62" s="60">
        <v>43100.999305555553</v>
      </c>
      <c r="O62" s="12">
        <f t="shared" si="0"/>
        <v>114</v>
      </c>
      <c r="P62" s="12">
        <f t="shared" si="1"/>
        <v>40.016666666662786</v>
      </c>
      <c r="Q62" s="12" t="s">
        <v>13</v>
      </c>
      <c r="R62" s="12" t="s">
        <v>13</v>
      </c>
      <c r="S62" s="12" t="s">
        <v>22</v>
      </c>
      <c r="T62" s="12" t="s">
        <v>14</v>
      </c>
      <c r="U62" s="12" t="s">
        <v>24</v>
      </c>
      <c r="V62" s="12" t="s">
        <v>34</v>
      </c>
      <c r="W62" s="12" t="s">
        <v>70</v>
      </c>
      <c r="X62" s="12" t="s">
        <v>60</v>
      </c>
      <c r="Z62" s="35">
        <f t="shared" si="2"/>
        <v>154.01666666666279</v>
      </c>
    </row>
    <row r="63" spans="1:26" s="12" customFormat="1" ht="80.099999999999994" hidden="1" customHeight="1" x14ac:dyDescent="0.25">
      <c r="A63" s="12">
        <v>2018</v>
      </c>
      <c r="B63" s="12" t="s">
        <v>2410</v>
      </c>
      <c r="C63" s="43" t="s">
        <v>943</v>
      </c>
      <c r="D63" s="43"/>
      <c r="E63" s="12" t="s">
        <v>30</v>
      </c>
      <c r="F63" s="12" t="s">
        <v>152</v>
      </c>
      <c r="G63" s="12" t="s">
        <v>944</v>
      </c>
      <c r="H63" s="12" t="s">
        <v>1911</v>
      </c>
      <c r="I63" s="12" t="s">
        <v>152</v>
      </c>
      <c r="K63" s="12" t="s">
        <v>945</v>
      </c>
      <c r="L63" s="60">
        <v>43218.333333333336</v>
      </c>
      <c r="M63" s="60">
        <v>43219.75</v>
      </c>
      <c r="N63" s="60">
        <v>43216.604166666664</v>
      </c>
      <c r="O63" s="12">
        <f t="shared" si="0"/>
        <v>33.999999999941792</v>
      </c>
      <c r="P63" s="12">
        <f t="shared" si="1"/>
        <v>41.500000000116415</v>
      </c>
      <c r="Q63" s="12" t="s">
        <v>22</v>
      </c>
      <c r="R63" s="12" t="s">
        <v>13</v>
      </c>
      <c r="S63" s="12" t="s">
        <v>22</v>
      </c>
      <c r="T63" s="12" t="s">
        <v>32</v>
      </c>
      <c r="U63" s="12" t="s">
        <v>32</v>
      </c>
      <c r="V63" s="12" t="s">
        <v>34</v>
      </c>
      <c r="W63" s="12" t="s">
        <v>70</v>
      </c>
      <c r="X63" s="12" t="s">
        <v>27</v>
      </c>
      <c r="Z63" s="35">
        <f t="shared" si="2"/>
        <v>75.500000000058208</v>
      </c>
    </row>
    <row r="64" spans="1:26" s="12" customFormat="1" ht="80.099999999999994" customHeight="1" x14ac:dyDescent="0.25">
      <c r="A64" s="12">
        <v>2018</v>
      </c>
      <c r="B64" s="12" t="s">
        <v>2416</v>
      </c>
      <c r="C64" s="43" t="s">
        <v>707</v>
      </c>
      <c r="D64" s="43"/>
      <c r="E64" s="12" t="s">
        <v>30</v>
      </c>
      <c r="F64" s="12" t="s">
        <v>648</v>
      </c>
      <c r="G64" s="12" t="s">
        <v>672</v>
      </c>
      <c r="H64" s="12" t="s">
        <v>319</v>
      </c>
      <c r="I64" s="12" t="s">
        <v>196</v>
      </c>
      <c r="J64" s="12" t="s">
        <v>650</v>
      </c>
      <c r="K64" s="12" t="s">
        <v>674</v>
      </c>
      <c r="L64" s="60">
        <v>43133.347916666666</v>
      </c>
      <c r="M64" s="60">
        <v>43140.75</v>
      </c>
      <c r="N64" s="60">
        <v>43131.583333333336</v>
      </c>
      <c r="O64" s="12">
        <f t="shared" si="0"/>
        <v>177.65000000002328</v>
      </c>
      <c r="P64" s="12">
        <f t="shared" si="1"/>
        <v>42.349999999918509</v>
      </c>
      <c r="Q64" s="12" t="s">
        <v>22</v>
      </c>
      <c r="R64" s="12" t="s">
        <v>22</v>
      </c>
      <c r="S64" s="12" t="s">
        <v>22</v>
      </c>
      <c r="T64" s="12" t="s">
        <v>14</v>
      </c>
      <c r="U64" s="12" t="s">
        <v>139</v>
      </c>
      <c r="V64" s="12" t="s">
        <v>34</v>
      </c>
      <c r="W64" s="12" t="s">
        <v>70</v>
      </c>
      <c r="X64" s="12" t="s">
        <v>53</v>
      </c>
      <c r="Z64" s="35">
        <f t="shared" si="2"/>
        <v>219.99999999994179</v>
      </c>
    </row>
    <row r="65" spans="1:26" s="12" customFormat="1" ht="80.099999999999994" customHeight="1" x14ac:dyDescent="0.25">
      <c r="A65" s="12">
        <v>2018</v>
      </c>
      <c r="B65" s="12" t="s">
        <v>2416</v>
      </c>
      <c r="C65" s="43"/>
      <c r="D65" s="43"/>
      <c r="E65" s="12" t="s">
        <v>30</v>
      </c>
      <c r="F65" s="12" t="s">
        <v>195</v>
      </c>
      <c r="H65" s="12" t="s">
        <v>319</v>
      </c>
      <c r="I65" s="12" t="s">
        <v>195</v>
      </c>
      <c r="J65" s="12" t="s">
        <v>727</v>
      </c>
      <c r="L65" s="60">
        <v>43146.534722222219</v>
      </c>
      <c r="M65" s="60">
        <v>43150.5</v>
      </c>
      <c r="N65" s="60">
        <v>43144.729166666664</v>
      </c>
      <c r="O65" s="12">
        <f t="shared" si="0"/>
        <v>95.166666666744277</v>
      </c>
      <c r="P65" s="12">
        <f t="shared" si="1"/>
        <v>43.333333333313931</v>
      </c>
      <c r="Q65" s="12" t="s">
        <v>22</v>
      </c>
      <c r="R65" s="12" t="s">
        <v>22</v>
      </c>
      <c r="S65" s="12" t="s">
        <v>22</v>
      </c>
      <c r="Z65" s="35">
        <f t="shared" si="2"/>
        <v>138.50000000005821</v>
      </c>
    </row>
    <row r="66" spans="1:26" s="12" customFormat="1" ht="80.099999999999994" hidden="1" customHeight="1" x14ac:dyDescent="0.25">
      <c r="A66" s="12">
        <v>2018</v>
      </c>
      <c r="B66" s="12" t="s">
        <v>2410</v>
      </c>
      <c r="C66" s="43" t="s">
        <v>894</v>
      </c>
      <c r="D66" s="43"/>
      <c r="E66" s="12" t="s">
        <v>30</v>
      </c>
      <c r="F66" s="12" t="s">
        <v>895</v>
      </c>
      <c r="G66" s="12" t="s">
        <v>895</v>
      </c>
      <c r="H66" s="12" t="s">
        <v>1789</v>
      </c>
      <c r="I66" s="12" t="s">
        <v>173</v>
      </c>
      <c r="J66" s="12" t="s">
        <v>896</v>
      </c>
      <c r="K66" s="12" t="s">
        <v>897</v>
      </c>
      <c r="L66" s="60">
        <v>43198.666666666664</v>
      </c>
      <c r="M66" s="60">
        <v>43198.833333333336</v>
      </c>
      <c r="N66" s="60">
        <v>43189.895833333336</v>
      </c>
      <c r="O66" s="12">
        <f t="shared" ref="O66:O129" si="3">(M66-L66)*24</f>
        <v>4.0000000001164153</v>
      </c>
      <c r="P66" s="12">
        <f t="shared" ref="P66:P129" si="4">(L66-N66)*24</f>
        <v>210.49999999988358</v>
      </c>
      <c r="Q66" s="12" t="s">
        <v>13</v>
      </c>
      <c r="R66" s="12" t="s">
        <v>13</v>
      </c>
      <c r="S66" s="12" t="s">
        <v>22</v>
      </c>
      <c r="T66" s="12" t="s">
        <v>32</v>
      </c>
      <c r="U66" s="12" t="s">
        <v>117</v>
      </c>
      <c r="V66" s="12" t="s">
        <v>34</v>
      </c>
      <c r="W66" s="12" t="s">
        <v>70</v>
      </c>
      <c r="X66" s="12" t="s">
        <v>60</v>
      </c>
      <c r="Z66" s="35">
        <f t="shared" ref="Z66:Z129" si="5">O66+P66</f>
        <v>214.5</v>
      </c>
    </row>
    <row r="67" spans="1:26" s="12" customFormat="1" ht="80.099999999999994" customHeight="1" x14ac:dyDescent="0.25">
      <c r="A67" s="12">
        <v>2018</v>
      </c>
      <c r="B67" s="12" t="s">
        <v>2420</v>
      </c>
      <c r="C67" s="43" t="s">
        <v>1259</v>
      </c>
      <c r="D67" s="43"/>
      <c r="E67" s="12" t="s">
        <v>30</v>
      </c>
      <c r="F67" s="12" t="s">
        <v>1070</v>
      </c>
      <c r="G67" s="12" t="s">
        <v>1070</v>
      </c>
      <c r="H67" s="12" t="s">
        <v>319</v>
      </c>
      <c r="I67" s="12" t="s">
        <v>198</v>
      </c>
      <c r="J67" s="12" t="s">
        <v>708</v>
      </c>
      <c r="K67" s="12" t="s">
        <v>1312</v>
      </c>
      <c r="L67" s="60">
        <v>43371.676388888889</v>
      </c>
      <c r="M67" s="60">
        <v>43371.694444444445</v>
      </c>
      <c r="N67" s="60">
        <v>43369.684027777781</v>
      </c>
      <c r="O67" s="12">
        <f t="shared" si="3"/>
        <v>0.43333333334885538</v>
      </c>
      <c r="P67" s="12">
        <f t="shared" si="4"/>
        <v>47.816666666592937</v>
      </c>
      <c r="Q67" s="12" t="s">
        <v>13</v>
      </c>
      <c r="R67" s="12" t="s">
        <v>13</v>
      </c>
      <c r="S67" s="12" t="s">
        <v>22</v>
      </c>
      <c r="T67" s="12" t="s">
        <v>1185</v>
      </c>
      <c r="U67" s="12" t="s">
        <v>1185</v>
      </c>
      <c r="V67" s="12" t="s">
        <v>1185</v>
      </c>
      <c r="W67" s="12" t="s">
        <v>1185</v>
      </c>
      <c r="X67" s="12" t="s">
        <v>60</v>
      </c>
      <c r="Z67" s="35">
        <f t="shared" si="5"/>
        <v>48.249999999941792</v>
      </c>
    </row>
    <row r="68" spans="1:26" s="12" customFormat="1" ht="80.099999999999994" customHeight="1" x14ac:dyDescent="0.25">
      <c r="A68" s="12">
        <v>2018</v>
      </c>
      <c r="B68" s="12" t="s">
        <v>2420</v>
      </c>
      <c r="C68" s="43" t="s">
        <v>1252</v>
      </c>
      <c r="D68" s="43"/>
      <c r="E68" s="12" t="s">
        <v>30</v>
      </c>
      <c r="F68" s="12" t="s">
        <v>1070</v>
      </c>
      <c r="G68" s="12" t="s">
        <v>1070</v>
      </c>
      <c r="H68" s="12" t="s">
        <v>319</v>
      </c>
      <c r="I68" s="12" t="s">
        <v>198</v>
      </c>
      <c r="J68" s="12" t="s">
        <v>708</v>
      </c>
      <c r="K68" s="12" t="s">
        <v>1312</v>
      </c>
      <c r="L68" s="60">
        <v>43369.664583333331</v>
      </c>
      <c r="M68" s="60">
        <v>43369.684027777781</v>
      </c>
      <c r="N68" s="60">
        <v>43367.666666666664</v>
      </c>
      <c r="O68" s="12">
        <f t="shared" si="3"/>
        <v>0.46666666679084301</v>
      </c>
      <c r="P68" s="12">
        <f t="shared" si="4"/>
        <v>47.950000000011642</v>
      </c>
      <c r="Q68" s="12" t="s">
        <v>13</v>
      </c>
      <c r="R68" s="12" t="s">
        <v>13</v>
      </c>
      <c r="S68" s="12" t="s">
        <v>13</v>
      </c>
      <c r="T68" s="12" t="s">
        <v>32</v>
      </c>
      <c r="U68" s="12" t="s">
        <v>117</v>
      </c>
      <c r="X68" s="12" t="s">
        <v>60</v>
      </c>
      <c r="Z68" s="35">
        <f t="shared" si="5"/>
        <v>48.416666666802485</v>
      </c>
    </row>
    <row r="69" spans="1:26" s="12" customFormat="1" ht="80.099999999999994" hidden="1" customHeight="1" x14ac:dyDescent="0.25">
      <c r="A69" s="12">
        <v>2018</v>
      </c>
      <c r="B69" s="12" t="s">
        <v>2420</v>
      </c>
      <c r="C69" s="43" t="s">
        <v>1231</v>
      </c>
      <c r="D69" s="43"/>
      <c r="E69" s="12" t="s">
        <v>30</v>
      </c>
      <c r="F69" s="12" t="s">
        <v>1266</v>
      </c>
      <c r="G69" s="12" t="s">
        <v>1266</v>
      </c>
      <c r="H69" s="12" t="s">
        <v>1911</v>
      </c>
      <c r="I69" s="12" t="s">
        <v>161</v>
      </c>
      <c r="J69" s="12" t="s">
        <v>1004</v>
      </c>
      <c r="K69" s="12" t="s">
        <v>1292</v>
      </c>
      <c r="L69" s="60">
        <v>43351</v>
      </c>
      <c r="M69" s="60">
        <v>43351.041666666664</v>
      </c>
      <c r="N69" s="60">
        <v>43348.791666666664</v>
      </c>
      <c r="O69" s="12">
        <f t="shared" si="3"/>
        <v>0.99999999994179234</v>
      </c>
      <c r="P69" s="12">
        <f t="shared" si="4"/>
        <v>53.000000000058208</v>
      </c>
      <c r="Q69" s="12" t="s">
        <v>13</v>
      </c>
      <c r="R69" s="12" t="s">
        <v>13</v>
      </c>
      <c r="S69" s="12" t="s">
        <v>22</v>
      </c>
      <c r="T69" s="12" t="s">
        <v>14</v>
      </c>
      <c r="U69" s="12" t="s">
        <v>903</v>
      </c>
      <c r="V69" s="12" t="s">
        <v>34</v>
      </c>
      <c r="W69" s="12" t="s">
        <v>70</v>
      </c>
      <c r="X69" s="12" t="s">
        <v>77</v>
      </c>
      <c r="Z69" s="35">
        <f t="shared" si="5"/>
        <v>54</v>
      </c>
    </row>
    <row r="70" spans="1:26" s="12" customFormat="1" ht="80.099999999999994" hidden="1" customHeight="1" x14ac:dyDescent="0.25">
      <c r="A70" s="12">
        <v>2018</v>
      </c>
      <c r="B70" s="12" t="s">
        <v>2420</v>
      </c>
      <c r="C70" s="43" t="s">
        <v>1232</v>
      </c>
      <c r="D70" s="43"/>
      <c r="E70" s="12" t="s">
        <v>20</v>
      </c>
      <c r="F70" s="12" t="s">
        <v>1266</v>
      </c>
      <c r="G70" s="12" t="s">
        <v>1266</v>
      </c>
      <c r="H70" s="12" t="s">
        <v>1911</v>
      </c>
      <c r="I70" s="12" t="s">
        <v>161</v>
      </c>
      <c r="J70" s="12" t="s">
        <v>1004</v>
      </c>
      <c r="K70" s="12" t="s">
        <v>1293</v>
      </c>
      <c r="L70" s="60">
        <v>43353.333333333336</v>
      </c>
      <c r="M70" s="60">
        <v>43353.375</v>
      </c>
      <c r="N70" s="60">
        <v>43351.041666666664</v>
      </c>
      <c r="O70" s="12">
        <f t="shared" si="3"/>
        <v>0.99999999994179234</v>
      </c>
      <c r="P70" s="12">
        <f t="shared" si="4"/>
        <v>55.000000000116415</v>
      </c>
      <c r="Q70" s="12" t="s">
        <v>22</v>
      </c>
      <c r="R70" s="12" t="s">
        <v>13</v>
      </c>
      <c r="S70" s="12" t="s">
        <v>22</v>
      </c>
      <c r="T70" s="12" t="s">
        <v>14</v>
      </c>
      <c r="U70" s="12" t="s">
        <v>903</v>
      </c>
      <c r="V70" s="12" t="s">
        <v>34</v>
      </c>
      <c r="W70" s="12" t="s">
        <v>70</v>
      </c>
      <c r="X70" s="12" t="s">
        <v>60</v>
      </c>
      <c r="Z70" s="35">
        <f t="shared" si="5"/>
        <v>56.000000000058208</v>
      </c>
    </row>
    <row r="71" spans="1:26" s="12" customFormat="1" ht="80.099999999999994" hidden="1" customHeight="1" x14ac:dyDescent="0.25">
      <c r="A71" s="12">
        <v>2018</v>
      </c>
      <c r="B71" s="12" t="s">
        <v>2417</v>
      </c>
      <c r="C71" s="43" t="s">
        <v>785</v>
      </c>
      <c r="D71" s="43"/>
      <c r="E71" s="12" t="s">
        <v>30</v>
      </c>
      <c r="F71" s="12" t="s">
        <v>786</v>
      </c>
      <c r="G71" s="12" t="s">
        <v>667</v>
      </c>
      <c r="H71" s="12" t="s">
        <v>1764</v>
      </c>
      <c r="I71" s="12" t="s">
        <v>164</v>
      </c>
      <c r="J71" s="12" t="s">
        <v>787</v>
      </c>
      <c r="K71" s="12" t="s">
        <v>669</v>
      </c>
      <c r="L71" s="60">
        <v>43174.833333333336</v>
      </c>
      <c r="M71" s="60">
        <v>43174.989583333336</v>
      </c>
      <c r="N71" s="60">
        <v>43172.458333333336</v>
      </c>
      <c r="O71" s="12">
        <f t="shared" si="3"/>
        <v>3.75</v>
      </c>
      <c r="P71" s="12">
        <f t="shared" si="4"/>
        <v>57</v>
      </c>
      <c r="Q71" s="12" t="s">
        <v>13</v>
      </c>
      <c r="R71" s="12" t="s">
        <v>13</v>
      </c>
      <c r="S71" s="12" t="s">
        <v>22</v>
      </c>
      <c r="T71" s="12" t="s">
        <v>32</v>
      </c>
      <c r="U71" s="12" t="s">
        <v>114</v>
      </c>
      <c r="V71" s="12" t="s">
        <v>34</v>
      </c>
      <c r="W71" s="12" t="s">
        <v>70</v>
      </c>
      <c r="X71" s="12" t="s">
        <v>77</v>
      </c>
      <c r="Z71" s="35">
        <f t="shared" si="5"/>
        <v>60.75</v>
      </c>
    </row>
    <row r="72" spans="1:26" s="12" customFormat="1" ht="80.099999999999994" hidden="1" customHeight="1" x14ac:dyDescent="0.25">
      <c r="A72" s="12">
        <v>2018</v>
      </c>
      <c r="B72" s="12" t="s">
        <v>2415</v>
      </c>
      <c r="C72" s="43" t="s">
        <v>657</v>
      </c>
      <c r="D72" s="43"/>
      <c r="E72" s="12" t="s">
        <v>30</v>
      </c>
      <c r="F72" s="12" t="s">
        <v>68</v>
      </c>
      <c r="G72" s="12" t="s">
        <v>68</v>
      </c>
      <c r="H72" s="12" t="s">
        <v>1911</v>
      </c>
      <c r="I72" s="12" t="s">
        <v>68</v>
      </c>
      <c r="L72" s="60">
        <v>43103.395833333336</v>
      </c>
      <c r="M72" s="60">
        <v>43116.645833333336</v>
      </c>
      <c r="N72" s="60">
        <v>43100.999305555553</v>
      </c>
      <c r="O72" s="12">
        <f t="shared" si="3"/>
        <v>318</v>
      </c>
      <c r="P72" s="12">
        <f t="shared" si="4"/>
        <v>57.516666666779201</v>
      </c>
      <c r="Q72" s="12" t="s">
        <v>22</v>
      </c>
      <c r="R72" s="12" t="s">
        <v>13</v>
      </c>
      <c r="S72" s="12" t="s">
        <v>22</v>
      </c>
      <c r="T72" s="12" t="s">
        <v>14</v>
      </c>
      <c r="U72" s="12" t="s">
        <v>42</v>
      </c>
      <c r="V72" s="12" t="s">
        <v>34</v>
      </c>
      <c r="W72" s="12" t="s">
        <v>70</v>
      </c>
      <c r="X72" s="12" t="s">
        <v>17</v>
      </c>
      <c r="Z72" s="35">
        <f t="shared" si="5"/>
        <v>375.5166666667792</v>
      </c>
    </row>
    <row r="73" spans="1:26" s="12" customFormat="1" ht="80.099999999999994" customHeight="1" x14ac:dyDescent="0.25">
      <c r="A73" s="12">
        <v>2018</v>
      </c>
      <c r="B73" s="12" t="s">
        <v>2411</v>
      </c>
      <c r="C73" s="43" t="s">
        <v>972</v>
      </c>
      <c r="D73" s="43"/>
      <c r="E73" s="12" t="s">
        <v>30</v>
      </c>
      <c r="F73" s="12" t="s">
        <v>986</v>
      </c>
      <c r="G73" s="12" t="s">
        <v>995</v>
      </c>
      <c r="H73" s="12" t="s">
        <v>319</v>
      </c>
      <c r="I73" s="12" t="s">
        <v>197</v>
      </c>
      <c r="J73" s="12" t="s">
        <v>1002</v>
      </c>
      <c r="K73" s="12" t="s">
        <v>884</v>
      </c>
      <c r="L73" s="60">
        <v>43240.333333333336</v>
      </c>
      <c r="M73" s="60">
        <v>43240.583333333336</v>
      </c>
      <c r="N73" s="60">
        <v>43238.875</v>
      </c>
      <c r="O73" s="12">
        <f t="shared" si="3"/>
        <v>6</v>
      </c>
      <c r="P73" s="12">
        <f t="shared" si="4"/>
        <v>35.000000000058208</v>
      </c>
      <c r="Q73" s="12" t="s">
        <v>22</v>
      </c>
      <c r="R73" s="12" t="s">
        <v>22</v>
      </c>
      <c r="S73" s="12" t="s">
        <v>22</v>
      </c>
      <c r="T73" s="12" t="s">
        <v>32</v>
      </c>
      <c r="U73" s="12" t="s">
        <v>114</v>
      </c>
      <c r="V73" s="12" t="s">
        <v>34</v>
      </c>
      <c r="W73" s="12" t="s">
        <v>88</v>
      </c>
      <c r="X73" s="12" t="s">
        <v>45</v>
      </c>
      <c r="Z73" s="35">
        <f t="shared" si="5"/>
        <v>41.000000000058208</v>
      </c>
    </row>
    <row r="74" spans="1:26" s="12" customFormat="1" ht="80.099999999999994" hidden="1" customHeight="1" x14ac:dyDescent="0.25">
      <c r="A74" s="12">
        <v>2018</v>
      </c>
      <c r="B74" s="12" t="s">
        <v>2420</v>
      </c>
      <c r="C74" s="43" t="s">
        <v>1226</v>
      </c>
      <c r="D74" s="43"/>
      <c r="E74" s="12" t="s">
        <v>30</v>
      </c>
      <c r="F74" s="12" t="s">
        <v>110</v>
      </c>
      <c r="G74" s="12" t="s">
        <v>110</v>
      </c>
      <c r="H74" s="12" t="s">
        <v>1911</v>
      </c>
      <c r="I74" s="12" t="s">
        <v>110</v>
      </c>
      <c r="J74" s="12" t="s">
        <v>1004</v>
      </c>
      <c r="K74" s="12" t="s">
        <v>1287</v>
      </c>
      <c r="L74" s="60">
        <v>43346.395833333336</v>
      </c>
      <c r="M74" s="60">
        <v>43347.6875</v>
      </c>
      <c r="N74" s="60">
        <v>43343.708333333336</v>
      </c>
      <c r="O74" s="12">
        <f t="shared" si="3"/>
        <v>30.999999999941792</v>
      </c>
      <c r="P74" s="12">
        <f t="shared" si="4"/>
        <v>64.5</v>
      </c>
      <c r="Q74" s="12" t="s">
        <v>22</v>
      </c>
      <c r="R74" s="12" t="s">
        <v>13</v>
      </c>
      <c r="S74" s="12" t="s">
        <v>22</v>
      </c>
      <c r="T74" s="12" t="s">
        <v>14</v>
      </c>
      <c r="U74" s="12" t="s">
        <v>903</v>
      </c>
      <c r="V74" s="12" t="s">
        <v>34</v>
      </c>
      <c r="W74" s="12" t="s">
        <v>70</v>
      </c>
      <c r="X74" s="12" t="s">
        <v>36</v>
      </c>
      <c r="Z74" s="35">
        <f t="shared" si="5"/>
        <v>95.499999999941792</v>
      </c>
    </row>
    <row r="75" spans="1:26" s="12" customFormat="1" ht="80.099999999999994" hidden="1" customHeight="1" x14ac:dyDescent="0.25">
      <c r="A75" s="12">
        <v>2018</v>
      </c>
      <c r="B75" s="12" t="s">
        <v>2411</v>
      </c>
      <c r="C75" s="43" t="s">
        <v>967</v>
      </c>
      <c r="D75" s="43"/>
      <c r="E75" s="12" t="s">
        <v>11</v>
      </c>
      <c r="F75" s="12" t="s">
        <v>982</v>
      </c>
      <c r="H75" s="12" t="s">
        <v>1789</v>
      </c>
      <c r="I75" s="12" t="s">
        <v>173</v>
      </c>
      <c r="L75" s="60">
        <v>43235.333333333336</v>
      </c>
      <c r="M75" s="60">
        <v>43235.708333333336</v>
      </c>
      <c r="N75" s="60">
        <v>43198.833333333336</v>
      </c>
      <c r="O75" s="12">
        <f t="shared" si="3"/>
        <v>9</v>
      </c>
      <c r="P75" s="12">
        <f t="shared" si="4"/>
        <v>876</v>
      </c>
      <c r="Q75" s="12" t="s">
        <v>22</v>
      </c>
      <c r="R75" s="12" t="s">
        <v>22</v>
      </c>
      <c r="S75" s="12" t="s">
        <v>22</v>
      </c>
      <c r="Z75" s="35">
        <f t="shared" si="5"/>
        <v>885</v>
      </c>
    </row>
    <row r="76" spans="1:26" s="12" customFormat="1" ht="80.099999999999994" hidden="1" customHeight="1" x14ac:dyDescent="0.25">
      <c r="A76" s="12">
        <v>2018</v>
      </c>
      <c r="B76" s="12" t="s">
        <v>2417</v>
      </c>
      <c r="C76" s="43" t="s">
        <v>859</v>
      </c>
      <c r="D76" s="43"/>
      <c r="E76" s="12" t="s">
        <v>30</v>
      </c>
      <c r="F76" s="12" t="s">
        <v>743</v>
      </c>
      <c r="G76" s="12" t="s">
        <v>860</v>
      </c>
      <c r="H76" s="12" t="s">
        <v>1764</v>
      </c>
      <c r="I76" s="12" t="s">
        <v>166</v>
      </c>
      <c r="J76" s="12" t="s">
        <v>861</v>
      </c>
      <c r="K76" s="12" t="s">
        <v>862</v>
      </c>
      <c r="L76" s="60">
        <v>43164.5</v>
      </c>
      <c r="M76" s="60">
        <v>43164.708333333336</v>
      </c>
      <c r="N76" s="60">
        <v>43161.666666666664</v>
      </c>
      <c r="O76" s="12">
        <f t="shared" si="3"/>
        <v>5.0000000000582077</v>
      </c>
      <c r="P76" s="12">
        <f t="shared" si="4"/>
        <v>68.000000000058208</v>
      </c>
      <c r="Q76" s="12" t="s">
        <v>22</v>
      </c>
      <c r="R76" s="12" t="s">
        <v>22</v>
      </c>
      <c r="S76" s="12" t="s">
        <v>22</v>
      </c>
      <c r="T76" s="12" t="s">
        <v>32</v>
      </c>
      <c r="U76" s="12" t="s">
        <v>120</v>
      </c>
      <c r="V76" s="12" t="s">
        <v>34</v>
      </c>
      <c r="W76" s="12" t="s">
        <v>70</v>
      </c>
      <c r="X76" s="12" t="s">
        <v>60</v>
      </c>
      <c r="Z76" s="35">
        <f t="shared" si="5"/>
        <v>73.000000000116415</v>
      </c>
    </row>
    <row r="77" spans="1:26" s="12" customFormat="1" ht="80.099999999999994" hidden="1" customHeight="1" x14ac:dyDescent="0.25">
      <c r="A77" s="12">
        <v>2018</v>
      </c>
      <c r="B77" s="12" t="s">
        <v>2411</v>
      </c>
      <c r="C77" s="43" t="s">
        <v>966</v>
      </c>
      <c r="D77" s="43"/>
      <c r="E77" s="12" t="s">
        <v>11</v>
      </c>
      <c r="F77" s="12" t="s">
        <v>177</v>
      </c>
      <c r="H77" s="12" t="s">
        <v>1789</v>
      </c>
      <c r="I77" s="12" t="s">
        <v>177</v>
      </c>
      <c r="L77" s="60">
        <v>43235.333333333336</v>
      </c>
      <c r="M77" s="60">
        <v>43238.916666666664</v>
      </c>
      <c r="N77" s="60">
        <v>43215.708333333336</v>
      </c>
      <c r="O77" s="12">
        <f t="shared" si="3"/>
        <v>85.999999999883585</v>
      </c>
      <c r="P77" s="12">
        <f t="shared" si="4"/>
        <v>471</v>
      </c>
      <c r="Q77" s="12" t="s">
        <v>22</v>
      </c>
      <c r="R77" s="12" t="s">
        <v>22</v>
      </c>
      <c r="S77" s="12" t="s">
        <v>22</v>
      </c>
      <c r="Z77" s="35">
        <f t="shared" si="5"/>
        <v>556.99999999988358</v>
      </c>
    </row>
    <row r="78" spans="1:26" s="12" customFormat="1" ht="80.099999999999994" hidden="1" customHeight="1" x14ac:dyDescent="0.25">
      <c r="A78" s="12">
        <v>2018</v>
      </c>
      <c r="B78" s="12" t="s">
        <v>2420</v>
      </c>
      <c r="C78" s="43" t="s">
        <v>1241</v>
      </c>
      <c r="D78" s="43"/>
      <c r="E78" s="12" t="s">
        <v>30</v>
      </c>
      <c r="F78" s="12" t="s">
        <v>1273</v>
      </c>
      <c r="G78" s="12" t="s">
        <v>1273</v>
      </c>
      <c r="H78" s="12" t="s">
        <v>1764</v>
      </c>
      <c r="I78" s="12" t="s">
        <v>164</v>
      </c>
      <c r="J78" s="12" t="s">
        <v>12</v>
      </c>
      <c r="K78" s="12" t="s">
        <v>1302</v>
      </c>
      <c r="L78" s="60">
        <v>43357.4375</v>
      </c>
      <c r="M78" s="60">
        <v>43357.958333333336</v>
      </c>
      <c r="N78" s="60">
        <v>43354.375</v>
      </c>
      <c r="O78" s="12">
        <f t="shared" si="3"/>
        <v>12.500000000058208</v>
      </c>
      <c r="P78" s="12">
        <f t="shared" si="4"/>
        <v>73.5</v>
      </c>
      <c r="Q78" s="12" t="s">
        <v>22</v>
      </c>
      <c r="R78" s="12" t="s">
        <v>22</v>
      </c>
      <c r="S78" s="12" t="s">
        <v>22</v>
      </c>
      <c r="T78" s="12" t="s">
        <v>32</v>
      </c>
      <c r="U78" s="12" t="s">
        <v>122</v>
      </c>
      <c r="V78" s="12" t="s">
        <v>929</v>
      </c>
      <c r="W78" s="12" t="s">
        <v>109</v>
      </c>
      <c r="X78" s="12" t="s">
        <v>77</v>
      </c>
      <c r="Z78" s="35">
        <f t="shared" si="5"/>
        <v>86.000000000058208</v>
      </c>
    </row>
    <row r="79" spans="1:26" s="12" customFormat="1" ht="80.099999999999994" hidden="1" customHeight="1" x14ac:dyDescent="0.25">
      <c r="A79" s="12">
        <v>2018</v>
      </c>
      <c r="B79" s="12" t="s">
        <v>2415</v>
      </c>
      <c r="C79" s="43" t="s">
        <v>658</v>
      </c>
      <c r="D79" s="43"/>
      <c r="E79" s="12" t="s">
        <v>39</v>
      </c>
      <c r="F79" s="12" t="s">
        <v>659</v>
      </c>
      <c r="G79" s="12" t="s">
        <v>660</v>
      </c>
      <c r="I79" s="12" t="s">
        <v>469</v>
      </c>
      <c r="J79" s="12" t="s">
        <v>645</v>
      </c>
      <c r="K79" s="12" t="s">
        <v>661</v>
      </c>
      <c r="L79" s="60">
        <v>43104.375</v>
      </c>
      <c r="M79" s="60">
        <v>43104.5</v>
      </c>
      <c r="N79" s="60">
        <v>43100.999305555553</v>
      </c>
      <c r="O79" s="12">
        <f t="shared" si="3"/>
        <v>3</v>
      </c>
      <c r="P79" s="12">
        <f t="shared" si="4"/>
        <v>81.016666666720994</v>
      </c>
      <c r="Q79" s="12" t="s">
        <v>22</v>
      </c>
      <c r="R79" s="12" t="s">
        <v>22</v>
      </c>
      <c r="S79" s="12" t="s">
        <v>22</v>
      </c>
      <c r="T79" s="12" t="s">
        <v>14</v>
      </c>
      <c r="U79" s="12" t="s">
        <v>50</v>
      </c>
      <c r="V79" s="12" t="s">
        <v>34</v>
      </c>
      <c r="W79" s="12" t="s">
        <v>70</v>
      </c>
      <c r="X79" s="12" t="s">
        <v>45</v>
      </c>
      <c r="Z79" s="35">
        <f t="shared" si="5"/>
        <v>84.016666666720994</v>
      </c>
    </row>
    <row r="80" spans="1:26" s="12" customFormat="1" ht="80.099999999999994" hidden="1" customHeight="1" x14ac:dyDescent="0.25">
      <c r="A80" s="12">
        <v>2018</v>
      </c>
      <c r="B80" s="12" t="s">
        <v>2412</v>
      </c>
      <c r="C80" s="43" t="s">
        <v>1043</v>
      </c>
      <c r="D80" s="43"/>
      <c r="E80" s="12" t="s">
        <v>30</v>
      </c>
      <c r="F80" s="12" t="s">
        <v>178</v>
      </c>
      <c r="G80" s="12" t="s">
        <v>1090</v>
      </c>
      <c r="H80" s="12" t="s">
        <v>1789</v>
      </c>
      <c r="I80" s="12" t="s">
        <v>178</v>
      </c>
      <c r="J80" s="12" t="s">
        <v>1006</v>
      </c>
      <c r="K80" s="12" t="s">
        <v>1116</v>
      </c>
      <c r="L80" s="60">
        <v>43272.875</v>
      </c>
      <c r="M80" s="60">
        <v>43273.135416666664</v>
      </c>
      <c r="N80" s="60">
        <v>43269.486111111109</v>
      </c>
      <c r="O80" s="12">
        <f t="shared" si="3"/>
        <v>6.2499999999417923</v>
      </c>
      <c r="P80" s="12">
        <f t="shared" si="4"/>
        <v>81.333333333372138</v>
      </c>
      <c r="Q80" s="12" t="s">
        <v>13</v>
      </c>
      <c r="R80" s="12" t="s">
        <v>13</v>
      </c>
      <c r="S80" s="12" t="s">
        <v>22</v>
      </c>
      <c r="T80" s="12" t="s">
        <v>49</v>
      </c>
      <c r="U80" s="12" t="s">
        <v>139</v>
      </c>
      <c r="V80" s="12" t="s">
        <v>34</v>
      </c>
      <c r="W80" s="12" t="s">
        <v>70</v>
      </c>
      <c r="X80" s="12" t="s">
        <v>60</v>
      </c>
      <c r="Y80" s="12" t="s">
        <v>54</v>
      </c>
      <c r="Z80" s="35">
        <f t="shared" si="5"/>
        <v>87.583333333313931</v>
      </c>
    </row>
    <row r="81" spans="1:26" s="12" customFormat="1" ht="80.099999999999994" customHeight="1" x14ac:dyDescent="0.25">
      <c r="A81" s="12">
        <v>2018</v>
      </c>
      <c r="B81" s="12" t="s">
        <v>2417</v>
      </c>
      <c r="C81" s="43" t="s">
        <v>783</v>
      </c>
      <c r="D81" s="43"/>
      <c r="E81" s="12" t="s">
        <v>30</v>
      </c>
      <c r="F81" s="12" t="s">
        <v>638</v>
      </c>
      <c r="G81" s="12" t="s">
        <v>639</v>
      </c>
      <c r="H81" s="12" t="s">
        <v>319</v>
      </c>
      <c r="I81" s="12" t="s">
        <v>195</v>
      </c>
      <c r="J81" s="12" t="s">
        <v>773</v>
      </c>
      <c r="K81" s="12" t="s">
        <v>784</v>
      </c>
      <c r="L81" s="60">
        <v>43175.333333333336</v>
      </c>
      <c r="M81" s="60">
        <v>43175.4375</v>
      </c>
      <c r="N81" s="60">
        <v>43171.729166666664</v>
      </c>
      <c r="O81" s="12">
        <f t="shared" si="3"/>
        <v>2.4999999999417923</v>
      </c>
      <c r="P81" s="12">
        <f t="shared" si="4"/>
        <v>86.500000000116415</v>
      </c>
      <c r="Q81" s="12" t="s">
        <v>22</v>
      </c>
      <c r="R81" s="12" t="s">
        <v>22</v>
      </c>
      <c r="S81" s="12" t="s">
        <v>22</v>
      </c>
      <c r="T81" s="12" t="s">
        <v>32</v>
      </c>
      <c r="U81" s="12" t="s">
        <v>111</v>
      </c>
      <c r="V81" s="12" t="s">
        <v>34</v>
      </c>
      <c r="W81" s="12" t="s">
        <v>70</v>
      </c>
      <c r="X81" s="12" t="s">
        <v>45</v>
      </c>
      <c r="Z81" s="35">
        <f t="shared" si="5"/>
        <v>89.000000000058208</v>
      </c>
    </row>
    <row r="82" spans="1:26" s="12" customFormat="1" ht="80.099999999999994" hidden="1" customHeight="1" x14ac:dyDescent="0.25">
      <c r="A82" s="12">
        <v>2018</v>
      </c>
      <c r="B82" s="12" t="s">
        <v>2411</v>
      </c>
      <c r="C82" s="43" t="s">
        <v>973</v>
      </c>
      <c r="D82" s="43"/>
      <c r="E82" s="12" t="s">
        <v>30</v>
      </c>
      <c r="F82" s="12" t="s">
        <v>987</v>
      </c>
      <c r="G82" s="12" t="s">
        <v>991</v>
      </c>
      <c r="H82" s="12" t="s">
        <v>1789</v>
      </c>
      <c r="I82" s="12" t="s">
        <v>173</v>
      </c>
      <c r="J82" s="12" t="s">
        <v>999</v>
      </c>
      <c r="K82" s="12" t="s">
        <v>1015</v>
      </c>
      <c r="L82" s="60">
        <v>43240.416666666664</v>
      </c>
      <c r="M82" s="60">
        <v>43240.583333333336</v>
      </c>
      <c r="N82" s="60">
        <v>43235.708333333336</v>
      </c>
      <c r="O82" s="12">
        <f t="shared" si="3"/>
        <v>4.0000000001164153</v>
      </c>
      <c r="P82" s="12">
        <f t="shared" si="4"/>
        <v>112.99999999988358</v>
      </c>
      <c r="Q82" s="12" t="s">
        <v>22</v>
      </c>
      <c r="R82" s="12" t="s">
        <v>22</v>
      </c>
      <c r="S82" s="12" t="s">
        <v>22</v>
      </c>
      <c r="T82" s="12" t="s">
        <v>49</v>
      </c>
      <c r="U82" s="12" t="s">
        <v>139</v>
      </c>
      <c r="V82" s="12" t="s">
        <v>34</v>
      </c>
      <c r="W82" s="12" t="s">
        <v>70</v>
      </c>
      <c r="X82" s="12" t="s">
        <v>60</v>
      </c>
      <c r="Z82" s="35">
        <f t="shared" si="5"/>
        <v>117</v>
      </c>
    </row>
    <row r="83" spans="1:26" s="12" customFormat="1" ht="80.099999999999994" hidden="1" customHeight="1" x14ac:dyDescent="0.25">
      <c r="A83" s="12">
        <v>2018</v>
      </c>
      <c r="B83" s="12" t="s">
        <v>2417</v>
      </c>
      <c r="C83" s="43" t="s">
        <v>804</v>
      </c>
      <c r="D83" s="43"/>
      <c r="E83" s="12" t="s">
        <v>11</v>
      </c>
      <c r="F83" s="12" t="s">
        <v>762</v>
      </c>
      <c r="G83" s="12" t="s">
        <v>805</v>
      </c>
      <c r="H83" s="12" t="s">
        <v>1764</v>
      </c>
      <c r="I83" s="12" t="s">
        <v>164</v>
      </c>
      <c r="J83" s="12" t="s">
        <v>668</v>
      </c>
      <c r="K83" s="12" t="s">
        <v>806</v>
      </c>
      <c r="L83" s="60">
        <v>43178.65625</v>
      </c>
      <c r="M83" s="60">
        <v>43178.666666666664</v>
      </c>
      <c r="N83" s="60">
        <v>43174.989583333336</v>
      </c>
      <c r="O83" s="12">
        <f t="shared" si="3"/>
        <v>0.24999999994179234</v>
      </c>
      <c r="P83" s="12">
        <f t="shared" si="4"/>
        <v>87.999999999941792</v>
      </c>
      <c r="Q83" s="12" t="s">
        <v>22</v>
      </c>
      <c r="R83" s="12" t="s">
        <v>22</v>
      </c>
      <c r="S83" s="12" t="s">
        <v>22</v>
      </c>
      <c r="T83" s="12" t="s">
        <v>32</v>
      </c>
      <c r="U83" s="12" t="s">
        <v>111</v>
      </c>
      <c r="V83" s="12" t="s">
        <v>34</v>
      </c>
      <c r="W83" s="12" t="s">
        <v>70</v>
      </c>
      <c r="X83" s="12" t="s">
        <v>45</v>
      </c>
      <c r="Z83" s="35">
        <f t="shared" si="5"/>
        <v>88.249999999883585</v>
      </c>
    </row>
    <row r="84" spans="1:26" s="12" customFormat="1" ht="80.099999999999994" hidden="1" customHeight="1" x14ac:dyDescent="0.25">
      <c r="A84" s="12">
        <v>2018</v>
      </c>
      <c r="B84" s="13" t="s">
        <v>2421</v>
      </c>
      <c r="C84" s="43" t="s">
        <v>1339</v>
      </c>
      <c r="D84" s="43"/>
      <c r="E84" s="12" t="s">
        <v>30</v>
      </c>
      <c r="F84" s="12" t="s">
        <v>1367</v>
      </c>
      <c r="G84" s="12" t="s">
        <v>1389</v>
      </c>
      <c r="H84" s="12" t="s">
        <v>1788</v>
      </c>
      <c r="I84" s="12" t="s">
        <v>171</v>
      </c>
      <c r="J84" s="12" t="s">
        <v>1003</v>
      </c>
      <c r="K84" s="12" t="s">
        <v>1421</v>
      </c>
      <c r="L84" s="60">
        <v>43384.75</v>
      </c>
      <c r="M84" s="60">
        <v>43384.895833333336</v>
      </c>
      <c r="N84" s="60">
        <v>43384.548611111109</v>
      </c>
      <c r="O84" s="12">
        <f t="shared" si="3"/>
        <v>3.5000000000582077</v>
      </c>
      <c r="P84" s="12">
        <f t="shared" si="4"/>
        <v>4.8333333333721384</v>
      </c>
      <c r="Q84" s="12" t="s">
        <v>22</v>
      </c>
      <c r="R84" s="12" t="s">
        <v>22</v>
      </c>
      <c r="S84" s="12" t="s">
        <v>22</v>
      </c>
      <c r="X84" s="12" t="s">
        <v>77</v>
      </c>
      <c r="Z84" s="35">
        <f t="shared" si="5"/>
        <v>8.3333333334303461</v>
      </c>
    </row>
    <row r="85" spans="1:26" s="12" customFormat="1" ht="80.099999999999994" customHeight="1" x14ac:dyDescent="0.25">
      <c r="A85" s="12">
        <v>2018</v>
      </c>
      <c r="B85" s="12" t="s">
        <v>2418</v>
      </c>
      <c r="C85" s="43" t="s">
        <v>1145</v>
      </c>
      <c r="D85" s="43"/>
      <c r="E85" s="12" t="s">
        <v>30</v>
      </c>
      <c r="F85" s="12" t="s">
        <v>1161</v>
      </c>
      <c r="G85" s="12" t="s">
        <v>1161</v>
      </c>
      <c r="H85" s="12" t="s">
        <v>319</v>
      </c>
      <c r="I85" s="12" t="s">
        <v>198</v>
      </c>
      <c r="J85" s="12" t="s">
        <v>650</v>
      </c>
      <c r="K85" s="12" t="s">
        <v>1177</v>
      </c>
      <c r="L85" s="60">
        <v>43292.375</v>
      </c>
      <c r="M85" s="60">
        <v>43293.708333333336</v>
      </c>
      <c r="N85" s="60">
        <v>43288.666666666664</v>
      </c>
      <c r="O85" s="12">
        <f t="shared" si="3"/>
        <v>32.000000000058208</v>
      </c>
      <c r="P85" s="12">
        <f t="shared" si="4"/>
        <v>89.000000000058208</v>
      </c>
      <c r="Q85" s="12" t="s">
        <v>13</v>
      </c>
      <c r="R85" s="12" t="s">
        <v>13</v>
      </c>
      <c r="S85" s="12" t="s">
        <v>22</v>
      </c>
      <c r="T85" s="12" t="s">
        <v>14</v>
      </c>
      <c r="U85" s="12" t="s">
        <v>903</v>
      </c>
      <c r="V85" s="12" t="s">
        <v>34</v>
      </c>
      <c r="W85" s="12" t="s">
        <v>70</v>
      </c>
      <c r="X85" s="12" t="s">
        <v>60</v>
      </c>
      <c r="Z85" s="35">
        <f t="shared" si="5"/>
        <v>121.00000000011642</v>
      </c>
    </row>
    <row r="86" spans="1:26" s="12" customFormat="1" ht="80.099999999999994" customHeight="1" x14ac:dyDescent="0.25">
      <c r="A86" s="12">
        <v>2018</v>
      </c>
      <c r="B86" s="12" t="s">
        <v>2420</v>
      </c>
      <c r="C86" s="43" t="s">
        <v>1236</v>
      </c>
      <c r="D86" s="43"/>
      <c r="E86" s="12" t="s">
        <v>30</v>
      </c>
      <c r="F86" s="12" t="s">
        <v>1269</v>
      </c>
      <c r="G86" s="12" t="s">
        <v>1269</v>
      </c>
      <c r="H86" s="12" t="s">
        <v>319</v>
      </c>
      <c r="I86" s="12" t="s">
        <v>198</v>
      </c>
      <c r="J86" s="12" t="s">
        <v>708</v>
      </c>
      <c r="K86" s="12" t="s">
        <v>1297</v>
      </c>
      <c r="L86" s="60">
        <v>43354.229166666664</v>
      </c>
      <c r="M86" s="60">
        <v>43354.458333333336</v>
      </c>
      <c r="N86" s="60">
        <v>43350.5</v>
      </c>
      <c r="O86" s="12">
        <f t="shared" si="3"/>
        <v>5.5000000001164153</v>
      </c>
      <c r="P86" s="12">
        <f t="shared" si="4"/>
        <v>89.499999999941792</v>
      </c>
      <c r="Q86" s="12" t="s">
        <v>13</v>
      </c>
      <c r="R86" s="12" t="s">
        <v>13</v>
      </c>
      <c r="S86" s="12" t="s">
        <v>22</v>
      </c>
      <c r="T86" s="12" t="s">
        <v>32</v>
      </c>
      <c r="U86" s="12" t="s">
        <v>114</v>
      </c>
      <c r="V86" s="12" t="s">
        <v>34</v>
      </c>
      <c r="W86" s="12" t="s">
        <v>70</v>
      </c>
      <c r="X86" s="12" t="s">
        <v>60</v>
      </c>
      <c r="Z86" s="35">
        <f t="shared" si="5"/>
        <v>95.000000000058208</v>
      </c>
    </row>
    <row r="87" spans="1:26" s="12" customFormat="1" ht="80.099999999999994" hidden="1" customHeight="1" x14ac:dyDescent="0.25">
      <c r="A87" s="12">
        <v>2018</v>
      </c>
      <c r="B87" s="13" t="s">
        <v>2421</v>
      </c>
      <c r="C87" s="43" t="s">
        <v>1351</v>
      </c>
      <c r="D87" s="43"/>
      <c r="E87" s="12" t="s">
        <v>30</v>
      </c>
      <c r="F87" s="12" t="s">
        <v>128</v>
      </c>
      <c r="G87" s="12" t="s">
        <v>1396</v>
      </c>
      <c r="H87" s="12" t="s">
        <v>1911</v>
      </c>
      <c r="I87" s="12" t="s">
        <v>128</v>
      </c>
      <c r="J87" s="12" t="s">
        <v>1004</v>
      </c>
      <c r="K87" s="12" t="s">
        <v>1434</v>
      </c>
      <c r="L87" s="60">
        <v>43396.643750000003</v>
      </c>
      <c r="M87" s="60">
        <v>43424.75</v>
      </c>
      <c r="N87" s="60">
        <v>43354.666666666664</v>
      </c>
      <c r="O87" s="12">
        <f t="shared" si="3"/>
        <v>674.54999999993015</v>
      </c>
      <c r="P87" s="12">
        <f t="shared" si="4"/>
        <v>1007.4500000001281</v>
      </c>
      <c r="Q87" s="12" t="s">
        <v>22</v>
      </c>
      <c r="R87" s="12" t="s">
        <v>13</v>
      </c>
      <c r="S87" s="12" t="s">
        <v>22</v>
      </c>
      <c r="T87" s="12" t="s">
        <v>14</v>
      </c>
      <c r="U87" s="12" t="s">
        <v>1440</v>
      </c>
      <c r="V87" s="12" t="s">
        <v>34</v>
      </c>
      <c r="W87" s="12" t="s">
        <v>70</v>
      </c>
      <c r="X87" s="12" t="s">
        <v>36</v>
      </c>
      <c r="Z87" s="35">
        <f t="shared" si="5"/>
        <v>1682.0000000000582</v>
      </c>
    </row>
    <row r="88" spans="1:26" s="12" customFormat="1" ht="80.099999999999994" hidden="1" customHeight="1" x14ac:dyDescent="0.25">
      <c r="A88" s="12">
        <v>2018</v>
      </c>
      <c r="B88" s="12" t="s">
        <v>2412</v>
      </c>
      <c r="C88" s="43" t="s">
        <v>1024</v>
      </c>
      <c r="D88" s="43"/>
      <c r="E88" s="12" t="s">
        <v>30</v>
      </c>
      <c r="F88" s="12" t="s">
        <v>1062</v>
      </c>
      <c r="G88" s="12" t="s">
        <v>1082</v>
      </c>
      <c r="H88" s="12" t="s">
        <v>1788</v>
      </c>
      <c r="I88" s="12" t="s">
        <v>174</v>
      </c>
      <c r="J88" s="12" t="s">
        <v>1000</v>
      </c>
      <c r="K88" s="12" t="s">
        <v>1103</v>
      </c>
      <c r="L88" s="60">
        <v>43257.666666666664</v>
      </c>
      <c r="M88" s="60">
        <v>43258.583333333336</v>
      </c>
      <c r="N88" s="60">
        <v>43257.665972222225</v>
      </c>
      <c r="O88" s="12">
        <f t="shared" si="3"/>
        <v>22.000000000116415</v>
      </c>
      <c r="P88" s="12">
        <f t="shared" si="4"/>
        <v>1.6666666546370834E-2</v>
      </c>
      <c r="Q88" s="12" t="s">
        <v>13</v>
      </c>
      <c r="R88" s="12" t="s">
        <v>13</v>
      </c>
      <c r="S88" s="12" t="s">
        <v>22</v>
      </c>
      <c r="T88" s="12" t="s">
        <v>32</v>
      </c>
      <c r="U88" s="12" t="s">
        <v>114</v>
      </c>
      <c r="V88" s="12" t="s">
        <v>34</v>
      </c>
      <c r="W88" s="12" t="s">
        <v>70</v>
      </c>
      <c r="X88" s="12" t="s">
        <v>60</v>
      </c>
      <c r="Z88" s="35">
        <f t="shared" si="5"/>
        <v>22.016666666662786</v>
      </c>
    </row>
    <row r="89" spans="1:26" s="12" customFormat="1" ht="80.099999999999994" hidden="1" customHeight="1" x14ac:dyDescent="0.25">
      <c r="A89" s="12">
        <v>2018</v>
      </c>
      <c r="B89" s="12" t="s">
        <v>2412</v>
      </c>
      <c r="C89" s="43" t="s">
        <v>1045</v>
      </c>
      <c r="D89" s="43"/>
      <c r="E89" s="12" t="s">
        <v>30</v>
      </c>
      <c r="F89" s="12" t="s">
        <v>1069</v>
      </c>
      <c r="G89" s="12" t="s">
        <v>1069</v>
      </c>
      <c r="H89" s="12" t="s">
        <v>1789</v>
      </c>
      <c r="I89" s="12" t="s">
        <v>176</v>
      </c>
      <c r="J89" s="12" t="s">
        <v>1006</v>
      </c>
      <c r="K89" s="12" t="s">
        <v>1116</v>
      </c>
      <c r="L89" s="60">
        <v>43273.347222222219</v>
      </c>
      <c r="M89" s="60">
        <v>43273.520833333336</v>
      </c>
      <c r="N89" s="60">
        <v>43269.486111111109</v>
      </c>
      <c r="O89" s="12">
        <f t="shared" si="3"/>
        <v>4.1666666668024845</v>
      </c>
      <c r="P89" s="12">
        <f t="shared" si="4"/>
        <v>92.666666666627862</v>
      </c>
      <c r="Q89" s="12" t="s">
        <v>13</v>
      </c>
      <c r="R89" s="12" t="s">
        <v>13</v>
      </c>
      <c r="S89" s="12" t="s">
        <v>22</v>
      </c>
      <c r="T89" s="12" t="s">
        <v>49</v>
      </c>
      <c r="U89" s="12" t="s">
        <v>139</v>
      </c>
      <c r="V89" s="12" t="s">
        <v>34</v>
      </c>
      <c r="W89" s="12" t="s">
        <v>70</v>
      </c>
      <c r="X89" s="12" t="s">
        <v>60</v>
      </c>
      <c r="Y89" s="12" t="s">
        <v>54</v>
      </c>
      <c r="Z89" s="35">
        <f t="shared" si="5"/>
        <v>96.833333333430346</v>
      </c>
    </row>
    <row r="90" spans="1:26" s="12" customFormat="1" ht="80.099999999999994" customHeight="1" x14ac:dyDescent="0.25">
      <c r="A90" s="12">
        <v>2018</v>
      </c>
      <c r="B90" s="12" t="s">
        <v>2416</v>
      </c>
      <c r="C90" s="43"/>
      <c r="D90" s="43"/>
      <c r="E90" s="12" t="s">
        <v>30</v>
      </c>
      <c r="F90" s="12" t="s">
        <v>717</v>
      </c>
      <c r="H90" s="12" t="s">
        <v>319</v>
      </c>
      <c r="I90" s="12" t="s">
        <v>196</v>
      </c>
      <c r="J90" s="12" t="s">
        <v>718</v>
      </c>
      <c r="L90" s="60">
        <v>43151.541666666664</v>
      </c>
      <c r="M90" s="60">
        <v>43151.708333333336</v>
      </c>
      <c r="N90" s="60">
        <v>43140.75</v>
      </c>
      <c r="O90" s="12">
        <f t="shared" si="3"/>
        <v>4.0000000001164153</v>
      </c>
      <c r="P90" s="12">
        <f t="shared" si="4"/>
        <v>258.99999999994179</v>
      </c>
      <c r="Q90" s="12" t="s">
        <v>13</v>
      </c>
      <c r="R90" s="12" t="s">
        <v>13</v>
      </c>
      <c r="S90" s="12" t="s">
        <v>22</v>
      </c>
      <c r="T90" s="12" t="s">
        <v>32</v>
      </c>
      <c r="U90" s="12" t="s">
        <v>114</v>
      </c>
      <c r="V90" s="12" t="s">
        <v>34</v>
      </c>
      <c r="W90" s="12" t="s">
        <v>70</v>
      </c>
      <c r="X90" s="12" t="s">
        <v>77</v>
      </c>
      <c r="Z90" s="35">
        <f t="shared" si="5"/>
        <v>263.00000000005821</v>
      </c>
    </row>
    <row r="91" spans="1:26" s="12" customFormat="1" ht="80.099999999999994" customHeight="1" x14ac:dyDescent="0.25">
      <c r="A91" s="12">
        <v>2018</v>
      </c>
      <c r="B91" s="12" t="s">
        <v>2416</v>
      </c>
      <c r="C91" s="43" t="s">
        <v>720</v>
      </c>
      <c r="D91" s="43"/>
      <c r="E91" s="12" t="s">
        <v>30</v>
      </c>
      <c r="F91" s="12" t="s">
        <v>721</v>
      </c>
      <c r="G91" s="12" t="s">
        <v>722</v>
      </c>
      <c r="H91" s="12" t="s">
        <v>319</v>
      </c>
      <c r="I91" s="12" t="s">
        <v>195</v>
      </c>
      <c r="J91" s="12" t="s">
        <v>650</v>
      </c>
      <c r="L91" s="60">
        <v>43144.375</v>
      </c>
      <c r="M91" s="60">
        <v>43144.729166666664</v>
      </c>
      <c r="N91" s="60">
        <v>43139.875</v>
      </c>
      <c r="O91" s="12">
        <f t="shared" si="3"/>
        <v>8.4999999999417923</v>
      </c>
      <c r="P91" s="12">
        <f t="shared" si="4"/>
        <v>108</v>
      </c>
      <c r="Q91" s="12" t="s">
        <v>22</v>
      </c>
      <c r="R91" s="12" t="s">
        <v>22</v>
      </c>
      <c r="S91" s="12" t="s">
        <v>22</v>
      </c>
      <c r="T91" s="12" t="s">
        <v>32</v>
      </c>
      <c r="U91" s="12" t="s">
        <v>111</v>
      </c>
      <c r="V91" s="12" t="s">
        <v>34</v>
      </c>
      <c r="W91" s="12" t="s">
        <v>70</v>
      </c>
      <c r="X91" s="12" t="s">
        <v>71</v>
      </c>
      <c r="Z91" s="35">
        <f t="shared" si="5"/>
        <v>116.49999999994179</v>
      </c>
    </row>
    <row r="92" spans="1:26" s="12" customFormat="1" ht="80.099999999999994" customHeight="1" x14ac:dyDescent="0.25">
      <c r="A92" s="12">
        <v>2018</v>
      </c>
      <c r="B92" s="12" t="s">
        <v>2412</v>
      </c>
      <c r="C92" s="43" t="s">
        <v>1025</v>
      </c>
      <c r="D92" s="43"/>
      <c r="E92" s="12" t="s">
        <v>11</v>
      </c>
      <c r="F92" s="12" t="s">
        <v>1063</v>
      </c>
      <c r="G92" s="12" t="s">
        <v>865</v>
      </c>
      <c r="H92" s="12" t="s">
        <v>319</v>
      </c>
      <c r="I92" s="12" t="s">
        <v>197</v>
      </c>
      <c r="J92" s="12" t="s">
        <v>650</v>
      </c>
      <c r="K92" s="12" t="s">
        <v>1104</v>
      </c>
      <c r="L92" s="60">
        <v>43258.333333333336</v>
      </c>
      <c r="M92" s="60">
        <v>43260.625</v>
      </c>
      <c r="N92" s="60">
        <v>43240.583333333336</v>
      </c>
      <c r="O92" s="12">
        <f t="shared" si="3"/>
        <v>54.999999999941792</v>
      </c>
      <c r="P92" s="12">
        <f t="shared" si="4"/>
        <v>426</v>
      </c>
      <c r="Q92" s="12" t="s">
        <v>13</v>
      </c>
      <c r="R92" s="12" t="s">
        <v>13</v>
      </c>
      <c r="S92" s="12" t="s">
        <v>22</v>
      </c>
      <c r="T92" s="12" t="s">
        <v>32</v>
      </c>
      <c r="U92" s="12" t="s">
        <v>111</v>
      </c>
      <c r="V92" s="12" t="s">
        <v>34</v>
      </c>
      <c r="W92" s="12" t="s">
        <v>70</v>
      </c>
      <c r="X92" s="12" t="s">
        <v>60</v>
      </c>
      <c r="Z92" s="35">
        <f t="shared" si="5"/>
        <v>480.99999999994179</v>
      </c>
    </row>
    <row r="93" spans="1:26" s="12" customFormat="1" ht="80.099999999999994" customHeight="1" x14ac:dyDescent="0.25">
      <c r="A93" s="12">
        <v>2018</v>
      </c>
      <c r="B93" s="12" t="s">
        <v>2418</v>
      </c>
      <c r="C93" s="43" t="s">
        <v>1142</v>
      </c>
      <c r="D93" s="43"/>
      <c r="E93" s="12" t="s">
        <v>30</v>
      </c>
      <c r="F93" s="12" t="s">
        <v>1158</v>
      </c>
      <c r="G93" s="12" t="s">
        <v>1158</v>
      </c>
      <c r="H93" s="12" t="s">
        <v>319</v>
      </c>
      <c r="I93" s="12" t="s">
        <v>197</v>
      </c>
      <c r="J93" s="12" t="s">
        <v>650</v>
      </c>
      <c r="K93" s="12" t="s">
        <v>1174</v>
      </c>
      <c r="L93" s="60">
        <v>43298.375</v>
      </c>
      <c r="M93" s="60">
        <v>43301.486111111109</v>
      </c>
      <c r="N93" s="60">
        <v>43260.625</v>
      </c>
      <c r="O93" s="12">
        <f t="shared" si="3"/>
        <v>74.666666666627862</v>
      </c>
      <c r="P93" s="12">
        <f t="shared" si="4"/>
        <v>906</v>
      </c>
      <c r="Q93" s="12" t="s">
        <v>22</v>
      </c>
      <c r="R93" s="12" t="s">
        <v>22</v>
      </c>
      <c r="S93" s="12" t="s">
        <v>22</v>
      </c>
      <c r="T93" s="12" t="s">
        <v>14</v>
      </c>
      <c r="U93" s="12" t="s">
        <v>903</v>
      </c>
      <c r="V93" s="12" t="s">
        <v>34</v>
      </c>
      <c r="W93" s="12" t="s">
        <v>70</v>
      </c>
      <c r="X93" s="12" t="s">
        <v>71</v>
      </c>
      <c r="Z93" s="35">
        <f t="shared" si="5"/>
        <v>980.66666666662786</v>
      </c>
    </row>
    <row r="94" spans="1:26" s="12" customFormat="1" ht="80.099999999999994" hidden="1" customHeight="1" x14ac:dyDescent="0.25">
      <c r="A94" s="12">
        <v>2018</v>
      </c>
      <c r="B94" s="12" t="s">
        <v>2412</v>
      </c>
      <c r="C94" s="43" t="s">
        <v>1019</v>
      </c>
      <c r="D94" s="43"/>
      <c r="E94" s="12" t="s">
        <v>30</v>
      </c>
      <c r="F94" s="12" t="s">
        <v>173</v>
      </c>
      <c r="G94" s="12" t="s">
        <v>1080</v>
      </c>
      <c r="H94" s="12" t="s">
        <v>1789</v>
      </c>
      <c r="I94" s="12" t="s">
        <v>173</v>
      </c>
      <c r="J94" s="12" t="s">
        <v>40</v>
      </c>
      <c r="K94" s="12" t="s">
        <v>1100</v>
      </c>
      <c r="L94" s="60">
        <v>43255.541666666664</v>
      </c>
      <c r="M94" s="60">
        <v>43255.625</v>
      </c>
      <c r="N94" s="60">
        <v>43254.604166666664</v>
      </c>
      <c r="O94" s="12">
        <f t="shared" si="3"/>
        <v>2.0000000000582077</v>
      </c>
      <c r="P94" s="12">
        <f t="shared" si="4"/>
        <v>22.5</v>
      </c>
      <c r="Q94" s="12" t="s">
        <v>22</v>
      </c>
      <c r="R94" s="12" t="s">
        <v>22</v>
      </c>
      <c r="S94" s="12" t="s">
        <v>22</v>
      </c>
      <c r="T94" s="12" t="s">
        <v>14</v>
      </c>
      <c r="U94" s="12" t="s">
        <v>24</v>
      </c>
      <c r="V94" s="12" t="s">
        <v>25</v>
      </c>
      <c r="W94" s="12" t="s">
        <v>59</v>
      </c>
      <c r="X94" s="12" t="s">
        <v>45</v>
      </c>
      <c r="Z94" s="35">
        <f t="shared" si="5"/>
        <v>24.500000000058208</v>
      </c>
    </row>
    <row r="95" spans="1:26" s="12" customFormat="1" ht="80.099999999999994" customHeight="1" x14ac:dyDescent="0.25">
      <c r="A95" s="12">
        <v>2018</v>
      </c>
      <c r="B95" s="12" t="s">
        <v>2417</v>
      </c>
      <c r="C95" s="43" t="s">
        <v>871</v>
      </c>
      <c r="D95" s="43"/>
      <c r="E95" s="12" t="s">
        <v>20</v>
      </c>
      <c r="F95" s="12" t="s">
        <v>648</v>
      </c>
      <c r="G95" s="12" t="s">
        <v>872</v>
      </c>
      <c r="H95" s="12" t="s">
        <v>319</v>
      </c>
      <c r="I95" s="12" t="s">
        <v>196</v>
      </c>
      <c r="J95" s="12" t="s">
        <v>650</v>
      </c>
      <c r="K95" s="12" t="s">
        <v>674</v>
      </c>
      <c r="L95" s="60">
        <v>43163.3125</v>
      </c>
      <c r="M95" s="60">
        <v>43163.645833333336</v>
      </c>
      <c r="N95" s="60">
        <v>43151.708333333336</v>
      </c>
      <c r="O95" s="12">
        <f t="shared" si="3"/>
        <v>8.0000000000582077</v>
      </c>
      <c r="P95" s="12">
        <f t="shared" si="4"/>
        <v>278.49999999994179</v>
      </c>
      <c r="Q95" s="12" t="s">
        <v>22</v>
      </c>
      <c r="R95" s="12" t="s">
        <v>22</v>
      </c>
      <c r="S95" s="12" t="s">
        <v>22</v>
      </c>
      <c r="T95" s="12" t="s">
        <v>14</v>
      </c>
      <c r="U95" s="12" t="s">
        <v>139</v>
      </c>
      <c r="V95" s="12" t="s">
        <v>34</v>
      </c>
      <c r="W95" s="12" t="s">
        <v>70</v>
      </c>
      <c r="X95" s="12" t="s">
        <v>45</v>
      </c>
      <c r="Z95" s="35">
        <f t="shared" si="5"/>
        <v>286.5</v>
      </c>
    </row>
    <row r="96" spans="1:26" s="12" customFormat="1" ht="80.099999999999994" customHeight="1" x14ac:dyDescent="0.25">
      <c r="A96" s="12">
        <v>2018</v>
      </c>
      <c r="B96" s="12" t="s">
        <v>2417</v>
      </c>
      <c r="C96" s="43" t="s">
        <v>807</v>
      </c>
      <c r="D96" s="43"/>
      <c r="E96" s="12" t="s">
        <v>30</v>
      </c>
      <c r="F96" s="12" t="s">
        <v>808</v>
      </c>
      <c r="G96" s="12" t="s">
        <v>809</v>
      </c>
      <c r="H96" s="12" t="s">
        <v>319</v>
      </c>
      <c r="I96" s="12" t="s">
        <v>195</v>
      </c>
      <c r="J96" s="12" t="s">
        <v>12</v>
      </c>
      <c r="K96" s="12" t="s">
        <v>810</v>
      </c>
      <c r="L96" s="60">
        <v>43181.583333333336</v>
      </c>
      <c r="M96" s="60">
        <v>43182.625</v>
      </c>
      <c r="N96" s="60">
        <v>43176.833333333336</v>
      </c>
      <c r="O96" s="12">
        <f t="shared" si="3"/>
        <v>24.999999999941792</v>
      </c>
      <c r="P96" s="12">
        <f t="shared" si="4"/>
        <v>114</v>
      </c>
      <c r="Q96" s="12" t="s">
        <v>22</v>
      </c>
      <c r="R96" s="12" t="s">
        <v>22</v>
      </c>
      <c r="S96" s="12" t="s">
        <v>22</v>
      </c>
      <c r="T96" s="12" t="s">
        <v>41</v>
      </c>
      <c r="U96" s="12" t="s">
        <v>129</v>
      </c>
      <c r="V96" s="12" t="s">
        <v>34</v>
      </c>
      <c r="W96" s="12" t="s">
        <v>70</v>
      </c>
      <c r="X96" s="12" t="s">
        <v>45</v>
      </c>
      <c r="Z96" s="35">
        <f t="shared" si="5"/>
        <v>138.99999999994179</v>
      </c>
    </row>
    <row r="97" spans="1:26" s="12" customFormat="1" ht="80.099999999999994" hidden="1" customHeight="1" x14ac:dyDescent="0.25">
      <c r="A97" s="12">
        <v>2018</v>
      </c>
      <c r="B97" s="12" t="s">
        <v>2412</v>
      </c>
      <c r="C97" s="43" t="s">
        <v>1052</v>
      </c>
      <c r="D97" s="43"/>
      <c r="E97" s="12" t="s">
        <v>30</v>
      </c>
      <c r="F97" s="12" t="s">
        <v>1069</v>
      </c>
      <c r="G97" s="12" t="s">
        <v>1069</v>
      </c>
      <c r="H97" s="12" t="s">
        <v>1789</v>
      </c>
      <c r="I97" s="12" t="s">
        <v>178</v>
      </c>
      <c r="J97" s="12" t="s">
        <v>1006</v>
      </c>
      <c r="K97" s="12" t="s">
        <v>1116</v>
      </c>
      <c r="L97" s="60">
        <v>43278.4375</v>
      </c>
      <c r="M97" s="60">
        <v>43278.625</v>
      </c>
      <c r="N97" s="60">
        <v>43273.666666666664</v>
      </c>
      <c r="O97" s="12">
        <f t="shared" si="3"/>
        <v>4.5</v>
      </c>
      <c r="P97" s="12">
        <f t="shared" si="4"/>
        <v>114.50000000005821</v>
      </c>
      <c r="Q97" s="12" t="s">
        <v>13</v>
      </c>
      <c r="R97" s="12" t="s">
        <v>13</v>
      </c>
      <c r="S97" s="12" t="s">
        <v>22</v>
      </c>
      <c r="T97" s="12" t="s">
        <v>49</v>
      </c>
      <c r="U97" s="12" t="s">
        <v>139</v>
      </c>
      <c r="V97" s="12" t="s">
        <v>34</v>
      </c>
      <c r="W97" s="12" t="s">
        <v>70</v>
      </c>
      <c r="X97" s="12" t="s">
        <v>60</v>
      </c>
      <c r="Y97" s="12" t="s">
        <v>54</v>
      </c>
      <c r="Z97" s="35">
        <f t="shared" si="5"/>
        <v>119.00000000005821</v>
      </c>
    </row>
    <row r="98" spans="1:26" s="12" customFormat="1" ht="80.099999999999994" customHeight="1" x14ac:dyDescent="0.25">
      <c r="A98" s="12">
        <v>2018</v>
      </c>
      <c r="B98" s="12" t="s">
        <v>2417</v>
      </c>
      <c r="C98" s="43" t="s">
        <v>794</v>
      </c>
      <c r="D98" s="43"/>
      <c r="E98" s="12" t="s">
        <v>30</v>
      </c>
      <c r="F98" s="12" t="s">
        <v>648</v>
      </c>
      <c r="G98" s="12" t="s">
        <v>795</v>
      </c>
      <c r="H98" s="12" t="s">
        <v>319</v>
      </c>
      <c r="I98" s="12" t="s">
        <v>196</v>
      </c>
      <c r="J98" s="12" t="s">
        <v>650</v>
      </c>
      <c r="K98" s="12" t="s">
        <v>796</v>
      </c>
      <c r="L98" s="60">
        <v>43176.597222222219</v>
      </c>
      <c r="M98" s="60">
        <v>43176.770833333336</v>
      </c>
      <c r="N98" s="60">
        <v>43163.645833333336</v>
      </c>
      <c r="O98" s="12">
        <f t="shared" si="3"/>
        <v>4.1666666668024845</v>
      </c>
      <c r="P98" s="12">
        <f t="shared" si="4"/>
        <v>310.83333333319752</v>
      </c>
      <c r="Q98" s="12" t="s">
        <v>13</v>
      </c>
      <c r="R98" s="12" t="s">
        <v>13</v>
      </c>
      <c r="S98" s="12" t="s">
        <v>22</v>
      </c>
      <c r="T98" s="12" t="s">
        <v>14</v>
      </c>
      <c r="U98" s="12" t="s">
        <v>139</v>
      </c>
      <c r="V98" s="12" t="s">
        <v>34</v>
      </c>
      <c r="W98" s="12" t="s">
        <v>70</v>
      </c>
      <c r="X98" s="12" t="s">
        <v>77</v>
      </c>
      <c r="Z98" s="35">
        <f t="shared" si="5"/>
        <v>315</v>
      </c>
    </row>
    <row r="99" spans="1:26" s="12" customFormat="1" ht="80.099999999999994" customHeight="1" x14ac:dyDescent="0.25">
      <c r="A99" s="12">
        <v>2018</v>
      </c>
      <c r="B99" s="12" t="s">
        <v>2419</v>
      </c>
      <c r="C99" s="43" t="s">
        <v>1196</v>
      </c>
      <c r="D99" s="43"/>
      <c r="E99" s="12" t="s">
        <v>20</v>
      </c>
      <c r="F99" s="12" t="s">
        <v>1206</v>
      </c>
      <c r="G99" s="12" t="s">
        <v>1206</v>
      </c>
      <c r="H99" s="12" t="s">
        <v>319</v>
      </c>
      <c r="I99" s="12" t="s">
        <v>198</v>
      </c>
      <c r="J99" s="12" t="s">
        <v>773</v>
      </c>
      <c r="K99" s="12" t="s">
        <v>1221</v>
      </c>
      <c r="L99" s="60">
        <v>43334.666666666664</v>
      </c>
      <c r="M99" s="60">
        <v>43342.791666666664</v>
      </c>
      <c r="N99" s="60">
        <v>43329.708333333336</v>
      </c>
      <c r="O99" s="12">
        <f t="shared" si="3"/>
        <v>195</v>
      </c>
      <c r="P99" s="12">
        <f t="shared" si="4"/>
        <v>118.99999999988358</v>
      </c>
      <c r="Q99" s="12" t="s">
        <v>22</v>
      </c>
      <c r="R99" s="12" t="s">
        <v>22</v>
      </c>
      <c r="S99" s="12" t="s">
        <v>22</v>
      </c>
      <c r="T99" s="12" t="s">
        <v>32</v>
      </c>
      <c r="U99" s="12" t="s">
        <v>120</v>
      </c>
      <c r="V99" s="12" t="s">
        <v>34</v>
      </c>
      <c r="W99" s="12" t="s">
        <v>70</v>
      </c>
      <c r="X99" s="12" t="s">
        <v>1676</v>
      </c>
      <c r="Z99" s="35">
        <f t="shared" si="5"/>
        <v>313.99999999988358</v>
      </c>
    </row>
    <row r="100" spans="1:26" s="12" customFormat="1" ht="80.099999999999994" customHeight="1" x14ac:dyDescent="0.25">
      <c r="A100" s="12">
        <v>2018</v>
      </c>
      <c r="B100" s="12" t="s">
        <v>2417</v>
      </c>
      <c r="C100" s="43" t="s">
        <v>847</v>
      </c>
      <c r="D100" s="43"/>
      <c r="E100" s="12" t="s">
        <v>30</v>
      </c>
      <c r="F100" s="12" t="s">
        <v>848</v>
      </c>
      <c r="G100" s="12" t="s">
        <v>849</v>
      </c>
      <c r="H100" s="12" t="s">
        <v>319</v>
      </c>
      <c r="I100" s="12" t="s">
        <v>195</v>
      </c>
      <c r="J100" s="12" t="s">
        <v>12</v>
      </c>
      <c r="K100" s="12" t="s">
        <v>850</v>
      </c>
      <c r="L100" s="60">
        <v>43188.833333333336</v>
      </c>
      <c r="M100" s="60">
        <v>43188.895833333336</v>
      </c>
      <c r="N100" s="60">
        <v>43183.8125</v>
      </c>
      <c r="O100" s="12">
        <f t="shared" si="3"/>
        <v>1.5</v>
      </c>
      <c r="P100" s="12">
        <f t="shared" si="4"/>
        <v>120.50000000005821</v>
      </c>
      <c r="Q100" s="12" t="s">
        <v>22</v>
      </c>
      <c r="R100" s="12" t="s">
        <v>22</v>
      </c>
      <c r="S100" s="12" t="s">
        <v>22</v>
      </c>
      <c r="T100" s="12" t="s">
        <v>14</v>
      </c>
      <c r="U100" s="12" t="s">
        <v>24</v>
      </c>
      <c r="V100" s="12" t="s">
        <v>34</v>
      </c>
      <c r="W100" s="12" t="s">
        <v>70</v>
      </c>
      <c r="X100" s="12" t="s">
        <v>1676</v>
      </c>
      <c r="Z100" s="35">
        <f t="shared" si="5"/>
        <v>122.00000000005821</v>
      </c>
    </row>
    <row r="101" spans="1:26" s="12" customFormat="1" ht="80.099999999999994" hidden="1" customHeight="1" x14ac:dyDescent="0.25">
      <c r="A101" s="12">
        <v>2018</v>
      </c>
      <c r="B101" s="13" t="s">
        <v>2421</v>
      </c>
      <c r="C101" s="43" t="s">
        <v>1340</v>
      </c>
      <c r="D101" s="43"/>
      <c r="E101" s="12" t="s">
        <v>30</v>
      </c>
      <c r="F101" s="12" t="s">
        <v>1368</v>
      </c>
      <c r="G101" s="12" t="s">
        <v>1368</v>
      </c>
      <c r="H101" s="12" t="s">
        <v>1788</v>
      </c>
      <c r="I101" s="12" t="s">
        <v>171</v>
      </c>
      <c r="J101" s="12" t="s">
        <v>1006</v>
      </c>
      <c r="K101" s="12" t="s">
        <v>1422</v>
      </c>
      <c r="L101" s="60">
        <v>43385.3125</v>
      </c>
      <c r="M101" s="60">
        <v>43385.375</v>
      </c>
      <c r="N101" s="60">
        <v>43384.895833333336</v>
      </c>
      <c r="O101" s="12">
        <f t="shared" si="3"/>
        <v>1.5</v>
      </c>
      <c r="P101" s="12">
        <f t="shared" si="4"/>
        <v>9.9999999999417923</v>
      </c>
      <c r="Q101" s="12" t="s">
        <v>13</v>
      </c>
      <c r="R101" s="12" t="s">
        <v>13</v>
      </c>
      <c r="S101" s="12" t="s">
        <v>22</v>
      </c>
      <c r="X101" s="12" t="s">
        <v>77</v>
      </c>
      <c r="Z101" s="35">
        <f t="shared" si="5"/>
        <v>11.499999999941792</v>
      </c>
    </row>
    <row r="102" spans="1:26" s="12" customFormat="1" ht="80.099999999999994" hidden="1" customHeight="1" x14ac:dyDescent="0.25">
      <c r="A102" s="12">
        <v>2018</v>
      </c>
      <c r="B102" s="12" t="s">
        <v>2415</v>
      </c>
      <c r="C102" s="43" t="s">
        <v>662</v>
      </c>
      <c r="D102" s="43"/>
      <c r="E102" s="12" t="s">
        <v>30</v>
      </c>
      <c r="F102" s="12" t="s">
        <v>159</v>
      </c>
      <c r="G102" s="12" t="s">
        <v>663</v>
      </c>
      <c r="H102" s="12" t="s">
        <v>1911</v>
      </c>
      <c r="I102" s="12" t="s">
        <v>159</v>
      </c>
      <c r="J102" s="12" t="s">
        <v>664</v>
      </c>
      <c r="L102" s="60">
        <v>43106.416666666664</v>
      </c>
      <c r="M102" s="60">
        <v>43106.666666666664</v>
      </c>
      <c r="N102" s="60">
        <v>43100.999305555553</v>
      </c>
      <c r="O102" s="12">
        <f t="shared" si="3"/>
        <v>6</v>
      </c>
      <c r="P102" s="12">
        <f t="shared" si="4"/>
        <v>130.01666666666279</v>
      </c>
      <c r="Q102" s="12" t="s">
        <v>22</v>
      </c>
      <c r="R102" s="12" t="s">
        <v>13</v>
      </c>
      <c r="S102" s="12" t="s">
        <v>22</v>
      </c>
      <c r="T102" s="12" t="s">
        <v>32</v>
      </c>
      <c r="U102" s="12" t="s">
        <v>111</v>
      </c>
      <c r="V102" s="12" t="s">
        <v>34</v>
      </c>
      <c r="W102" s="12" t="s">
        <v>70</v>
      </c>
      <c r="X102" s="12" t="s">
        <v>60</v>
      </c>
      <c r="Z102" s="35">
        <f t="shared" si="5"/>
        <v>136.01666666666279</v>
      </c>
    </row>
    <row r="103" spans="1:26" s="12" customFormat="1" ht="80.099999999999994" customHeight="1" x14ac:dyDescent="0.25">
      <c r="A103" s="12">
        <v>2018</v>
      </c>
      <c r="B103" s="13" t="s">
        <v>2421</v>
      </c>
      <c r="C103" s="43" t="s">
        <v>1330</v>
      </c>
      <c r="D103" s="43"/>
      <c r="E103" s="12" t="s">
        <v>30</v>
      </c>
      <c r="F103" s="12" t="s">
        <v>1206</v>
      </c>
      <c r="G103" s="12" t="s">
        <v>1206</v>
      </c>
      <c r="H103" s="12" t="s">
        <v>319</v>
      </c>
      <c r="I103" s="12" t="s">
        <v>198</v>
      </c>
      <c r="J103" s="12" t="s">
        <v>773</v>
      </c>
      <c r="K103" s="12" t="s">
        <v>1411</v>
      </c>
      <c r="L103" s="60">
        <v>43378.357638888891</v>
      </c>
      <c r="M103" s="60">
        <v>43378.385416666664</v>
      </c>
      <c r="N103" s="60">
        <v>43372.634722222225</v>
      </c>
      <c r="O103" s="12">
        <f t="shared" si="3"/>
        <v>0.6666666665696539</v>
      </c>
      <c r="P103" s="12">
        <f t="shared" si="4"/>
        <v>137.34999999997672</v>
      </c>
      <c r="Q103" s="12" t="s">
        <v>13</v>
      </c>
      <c r="R103" s="12" t="s">
        <v>13</v>
      </c>
      <c r="S103" s="12" t="s">
        <v>22</v>
      </c>
      <c r="T103" s="12" t="s">
        <v>32</v>
      </c>
      <c r="U103" s="12" t="s">
        <v>65</v>
      </c>
      <c r="V103" s="12" t="s">
        <v>34</v>
      </c>
      <c r="W103" s="12" t="s">
        <v>65</v>
      </c>
      <c r="X103" s="12" t="s">
        <v>60</v>
      </c>
      <c r="Z103" s="35">
        <f t="shared" si="5"/>
        <v>138.01666666654637</v>
      </c>
    </row>
    <row r="104" spans="1:26" s="12" customFormat="1" ht="80.099999999999994" customHeight="1" x14ac:dyDescent="0.25">
      <c r="A104" s="12">
        <v>2018</v>
      </c>
      <c r="B104" s="12" t="s">
        <v>2418</v>
      </c>
      <c r="C104" s="43" t="s">
        <v>1143</v>
      </c>
      <c r="D104" s="43"/>
      <c r="E104" s="12" t="s">
        <v>30</v>
      </c>
      <c r="F104" s="12" t="s">
        <v>1159</v>
      </c>
      <c r="G104" s="12" t="s">
        <v>1159</v>
      </c>
      <c r="H104" s="12" t="s">
        <v>319</v>
      </c>
      <c r="I104" s="12" t="s">
        <v>197</v>
      </c>
      <c r="J104" s="12" t="s">
        <v>998</v>
      </c>
      <c r="K104" s="12" t="s">
        <v>1175</v>
      </c>
      <c r="L104" s="60">
        <v>43302.020833333336</v>
      </c>
      <c r="M104" s="60">
        <v>43302.097222222219</v>
      </c>
      <c r="N104" s="60">
        <v>43301.486111111109</v>
      </c>
      <c r="O104" s="12">
        <f t="shared" si="3"/>
        <v>1.8333333331975155</v>
      </c>
      <c r="P104" s="12">
        <f t="shared" si="4"/>
        <v>12.833333333430346</v>
      </c>
      <c r="Q104" s="12" t="s">
        <v>13</v>
      </c>
      <c r="R104" s="12" t="s">
        <v>13</v>
      </c>
      <c r="S104" s="12" t="s">
        <v>22</v>
      </c>
      <c r="T104" s="12" t="s">
        <v>14</v>
      </c>
      <c r="U104" s="12" t="s">
        <v>903</v>
      </c>
      <c r="V104" s="12" t="s">
        <v>34</v>
      </c>
      <c r="W104" s="12" t="s">
        <v>70</v>
      </c>
      <c r="X104" s="12" t="s">
        <v>77</v>
      </c>
      <c r="Z104" s="35">
        <f t="shared" si="5"/>
        <v>14.666666666627862</v>
      </c>
    </row>
    <row r="105" spans="1:26" s="12" customFormat="1" ht="80.099999999999994" hidden="1" customHeight="1" x14ac:dyDescent="0.25">
      <c r="A105" s="12">
        <v>2018</v>
      </c>
      <c r="B105" s="12" t="s">
        <v>2412</v>
      </c>
      <c r="C105" s="43" t="s">
        <v>1054</v>
      </c>
      <c r="D105" s="43"/>
      <c r="E105" s="12" t="s">
        <v>39</v>
      </c>
      <c r="F105" s="12" t="s">
        <v>1076</v>
      </c>
      <c r="G105" s="12" t="s">
        <v>1076</v>
      </c>
      <c r="H105" s="12" t="s">
        <v>1788</v>
      </c>
      <c r="I105" s="12" t="s">
        <v>169</v>
      </c>
      <c r="J105" s="12" t="s">
        <v>610</v>
      </c>
      <c r="K105" s="12" t="s">
        <v>1123</v>
      </c>
      <c r="L105" s="60">
        <v>43279.541666666664</v>
      </c>
      <c r="M105" s="60">
        <v>43279.583333333336</v>
      </c>
      <c r="N105" s="60">
        <v>43273.625</v>
      </c>
      <c r="O105" s="12">
        <f t="shared" si="3"/>
        <v>1.0000000001164153</v>
      </c>
      <c r="P105" s="12">
        <f t="shared" si="4"/>
        <v>141.99999999994179</v>
      </c>
      <c r="Q105" s="12" t="s">
        <v>22</v>
      </c>
      <c r="R105" s="12" t="s">
        <v>22</v>
      </c>
      <c r="S105" s="12" t="s">
        <v>22</v>
      </c>
      <c r="T105" s="12" t="s">
        <v>14</v>
      </c>
      <c r="U105" s="12" t="s">
        <v>903</v>
      </c>
      <c r="V105" s="12" t="s">
        <v>34</v>
      </c>
      <c r="W105" s="12" t="s">
        <v>70</v>
      </c>
      <c r="X105" s="12" t="s">
        <v>53</v>
      </c>
      <c r="Z105" s="35">
        <f t="shared" si="5"/>
        <v>143.00000000005821</v>
      </c>
    </row>
    <row r="106" spans="1:26" s="12" customFormat="1" ht="80.099999999999994" hidden="1" customHeight="1" x14ac:dyDescent="0.25">
      <c r="A106" s="12">
        <v>2018</v>
      </c>
      <c r="B106" s="12" t="s">
        <v>2412</v>
      </c>
      <c r="C106" s="43" t="s">
        <v>1036</v>
      </c>
      <c r="D106" s="43"/>
      <c r="E106" s="12" t="s">
        <v>30</v>
      </c>
      <c r="F106" s="12" t="s">
        <v>793</v>
      </c>
      <c r="G106" s="12" t="s">
        <v>1088</v>
      </c>
      <c r="H106" s="12" t="s">
        <v>1764</v>
      </c>
      <c r="I106" s="12" t="s">
        <v>167</v>
      </c>
      <c r="J106" s="12" t="s">
        <v>773</v>
      </c>
      <c r="K106" s="12" t="s">
        <v>1111</v>
      </c>
      <c r="L106" s="60">
        <v>43280.333333333336</v>
      </c>
      <c r="M106" s="60">
        <v>43280.375</v>
      </c>
      <c r="N106" s="60">
        <v>43274.416666666664</v>
      </c>
      <c r="O106" s="12">
        <f t="shared" si="3"/>
        <v>0.99999999994179234</v>
      </c>
      <c r="P106" s="12">
        <f t="shared" si="4"/>
        <v>142.00000000011642</v>
      </c>
      <c r="Q106" s="12" t="s">
        <v>22</v>
      </c>
      <c r="R106" s="12" t="s">
        <v>22</v>
      </c>
      <c r="S106" s="12" t="s">
        <v>22</v>
      </c>
      <c r="T106" s="12" t="s">
        <v>32</v>
      </c>
      <c r="U106" s="12" t="s">
        <v>111</v>
      </c>
      <c r="V106" s="12" t="s">
        <v>34</v>
      </c>
      <c r="W106" s="12" t="s">
        <v>65</v>
      </c>
      <c r="X106" s="12" t="s">
        <v>77</v>
      </c>
      <c r="Z106" s="35">
        <f t="shared" si="5"/>
        <v>143.00000000005821</v>
      </c>
    </row>
    <row r="107" spans="1:26" s="12" customFormat="1" ht="80.099999999999994" hidden="1" customHeight="1" x14ac:dyDescent="0.25">
      <c r="A107" s="12">
        <v>2018</v>
      </c>
      <c r="B107" s="12" t="s">
        <v>2417</v>
      </c>
      <c r="C107" s="43" t="s">
        <v>775</v>
      </c>
      <c r="D107" s="43"/>
      <c r="E107" s="12" t="s">
        <v>30</v>
      </c>
      <c r="F107" s="12" t="s">
        <v>762</v>
      </c>
      <c r="G107" s="12" t="s">
        <v>776</v>
      </c>
      <c r="H107" s="12" t="s">
        <v>1764</v>
      </c>
      <c r="I107" s="12" t="s">
        <v>164</v>
      </c>
      <c r="J107" s="12" t="s">
        <v>668</v>
      </c>
      <c r="K107" s="12" t="s">
        <v>777</v>
      </c>
      <c r="L107" s="60">
        <v>43171.729166666664</v>
      </c>
      <c r="M107" s="60">
        <v>43172.458333333336</v>
      </c>
      <c r="N107" s="60">
        <v>43165.75</v>
      </c>
      <c r="O107" s="12">
        <f t="shared" si="3"/>
        <v>17.500000000116415</v>
      </c>
      <c r="P107" s="12">
        <f t="shared" si="4"/>
        <v>143.49999999994179</v>
      </c>
      <c r="Q107" s="12" t="s">
        <v>22</v>
      </c>
      <c r="R107" s="12" t="s">
        <v>22</v>
      </c>
      <c r="S107" s="12" t="s">
        <v>22</v>
      </c>
      <c r="T107" s="12" t="s">
        <v>32</v>
      </c>
      <c r="U107" s="12" t="s">
        <v>111</v>
      </c>
      <c r="V107" s="12" t="s">
        <v>34</v>
      </c>
      <c r="W107" s="12" t="s">
        <v>70</v>
      </c>
      <c r="X107" s="12" t="s">
        <v>60</v>
      </c>
      <c r="Z107" s="35">
        <f t="shared" si="5"/>
        <v>161.00000000005821</v>
      </c>
    </row>
    <row r="108" spans="1:26" s="12" customFormat="1" ht="80.099999999999994" hidden="1" customHeight="1" x14ac:dyDescent="0.25">
      <c r="A108" s="12">
        <v>2018</v>
      </c>
      <c r="B108" s="12" t="s">
        <v>2412</v>
      </c>
      <c r="C108" s="43" t="s">
        <v>1023</v>
      </c>
      <c r="D108" s="43"/>
      <c r="E108" s="12" t="s">
        <v>30</v>
      </c>
      <c r="F108" s="12" t="s">
        <v>895</v>
      </c>
      <c r="G108" s="12" t="s">
        <v>1081</v>
      </c>
      <c r="H108" s="12" t="s">
        <v>1789</v>
      </c>
      <c r="I108" s="12" t="s">
        <v>173</v>
      </c>
      <c r="J108" s="12" t="s">
        <v>1094</v>
      </c>
      <c r="K108" s="12" t="s">
        <v>1102</v>
      </c>
      <c r="L108" s="60">
        <v>43258.333333333336</v>
      </c>
      <c r="M108" s="60">
        <v>43258.5</v>
      </c>
      <c r="N108" s="60">
        <v>43255.625</v>
      </c>
      <c r="O108" s="12">
        <f t="shared" si="3"/>
        <v>3.9999999999417923</v>
      </c>
      <c r="P108" s="12">
        <f t="shared" si="4"/>
        <v>65.000000000058208</v>
      </c>
      <c r="Q108" s="12" t="s">
        <v>13</v>
      </c>
      <c r="R108" s="12" t="s">
        <v>13</v>
      </c>
      <c r="S108" s="12" t="s">
        <v>22</v>
      </c>
      <c r="T108" s="12" t="s">
        <v>32</v>
      </c>
      <c r="U108" s="12" t="s">
        <v>117</v>
      </c>
      <c r="V108" s="12" t="s">
        <v>34</v>
      </c>
      <c r="W108" s="12" t="s">
        <v>70</v>
      </c>
      <c r="X108" s="12" t="s">
        <v>60</v>
      </c>
      <c r="Z108" s="35">
        <f t="shared" si="5"/>
        <v>69</v>
      </c>
    </row>
    <row r="109" spans="1:26" s="12" customFormat="1" ht="80.099999999999994" hidden="1" customHeight="1" x14ac:dyDescent="0.25">
      <c r="A109" s="12">
        <v>2018</v>
      </c>
      <c r="B109" s="12" t="s">
        <v>2416</v>
      </c>
      <c r="C109" s="43" t="s">
        <v>703</v>
      </c>
      <c r="D109" s="43"/>
      <c r="E109" s="12" t="s">
        <v>30</v>
      </c>
      <c r="F109" s="12" t="s">
        <v>165</v>
      </c>
      <c r="G109" s="12" t="s">
        <v>704</v>
      </c>
      <c r="H109" s="12" t="s">
        <v>1764</v>
      </c>
      <c r="I109" s="12" t="s">
        <v>165</v>
      </c>
      <c r="J109" s="12" t="s">
        <v>40</v>
      </c>
      <c r="K109" s="12" t="s">
        <v>705</v>
      </c>
      <c r="L109" s="60">
        <v>43132.375</v>
      </c>
      <c r="M109" s="60">
        <v>43187</v>
      </c>
      <c r="N109" s="60">
        <v>43100.999305555553</v>
      </c>
      <c r="O109" s="12">
        <f t="shared" si="3"/>
        <v>1311</v>
      </c>
      <c r="P109" s="12">
        <f t="shared" si="4"/>
        <v>753.01666666672099</v>
      </c>
      <c r="Q109" s="12" t="s">
        <v>22</v>
      </c>
      <c r="R109" s="12" t="s">
        <v>22</v>
      </c>
      <c r="S109" s="12" t="s">
        <v>22</v>
      </c>
      <c r="T109" s="12" t="s">
        <v>49</v>
      </c>
      <c r="U109" s="12" t="s">
        <v>706</v>
      </c>
      <c r="V109" s="12" t="s">
        <v>16</v>
      </c>
      <c r="W109" s="12" t="s">
        <v>25</v>
      </c>
      <c r="X109" s="12" t="s">
        <v>27</v>
      </c>
      <c r="Z109" s="35">
        <f t="shared" si="5"/>
        <v>2064.016666666721</v>
      </c>
    </row>
    <row r="110" spans="1:26" s="12" customFormat="1" ht="80.099999999999994" hidden="1" customHeight="1" x14ac:dyDescent="0.25">
      <c r="A110" s="12">
        <v>2018</v>
      </c>
      <c r="B110" s="12" t="s">
        <v>2410</v>
      </c>
      <c r="C110" s="43" t="s">
        <v>913</v>
      </c>
      <c r="D110" s="43"/>
      <c r="E110" s="12" t="s">
        <v>30</v>
      </c>
      <c r="F110" s="12" t="s">
        <v>914</v>
      </c>
      <c r="G110" s="12" t="s">
        <v>915</v>
      </c>
      <c r="H110" s="12" t="s">
        <v>1764</v>
      </c>
      <c r="I110" s="12" t="s">
        <v>165</v>
      </c>
      <c r="J110" s="12" t="s">
        <v>914</v>
      </c>
      <c r="K110" s="12" t="s">
        <v>916</v>
      </c>
      <c r="L110" s="60">
        <v>43207.3125</v>
      </c>
      <c r="M110" s="60">
        <v>43207.833333333336</v>
      </c>
      <c r="N110" s="60">
        <v>43187</v>
      </c>
      <c r="O110" s="12">
        <f t="shared" si="3"/>
        <v>12.500000000058208</v>
      </c>
      <c r="P110" s="12">
        <f t="shared" si="4"/>
        <v>487.5</v>
      </c>
      <c r="Q110" s="12" t="s">
        <v>13</v>
      </c>
      <c r="R110" s="12" t="s">
        <v>13</v>
      </c>
      <c r="S110" s="12" t="s">
        <v>22</v>
      </c>
      <c r="T110" s="12" t="s">
        <v>23</v>
      </c>
      <c r="U110" s="12" t="s">
        <v>103</v>
      </c>
      <c r="V110" s="12" t="s">
        <v>34</v>
      </c>
      <c r="W110" s="12" t="s">
        <v>70</v>
      </c>
      <c r="X110" s="12" t="s">
        <v>60</v>
      </c>
      <c r="Z110" s="35">
        <f t="shared" si="5"/>
        <v>500.00000000005821</v>
      </c>
    </row>
    <row r="111" spans="1:26" s="12" customFormat="1" ht="80.099999999999994" hidden="1" customHeight="1" x14ac:dyDescent="0.25">
      <c r="A111" s="12">
        <v>2018</v>
      </c>
      <c r="B111" s="12" t="s">
        <v>2417</v>
      </c>
      <c r="C111" s="43" t="s">
        <v>778</v>
      </c>
      <c r="D111" s="43"/>
      <c r="E111" s="12" t="s">
        <v>30</v>
      </c>
      <c r="F111" s="12" t="s">
        <v>743</v>
      </c>
      <c r="G111" s="12" t="s">
        <v>779</v>
      </c>
      <c r="H111" s="12" t="s">
        <v>1764</v>
      </c>
      <c r="I111" s="12" t="s">
        <v>166</v>
      </c>
      <c r="J111" s="12" t="s">
        <v>668</v>
      </c>
      <c r="K111" s="12" t="s">
        <v>780</v>
      </c>
      <c r="L111" s="60">
        <v>43171.625</v>
      </c>
      <c r="M111" s="60">
        <v>43171.708333333336</v>
      </c>
      <c r="N111" s="60">
        <v>43164.708333333336</v>
      </c>
      <c r="O111" s="12">
        <f t="shared" si="3"/>
        <v>2.0000000000582077</v>
      </c>
      <c r="P111" s="12">
        <f t="shared" si="4"/>
        <v>165.99999999994179</v>
      </c>
      <c r="Q111" s="12" t="s">
        <v>13</v>
      </c>
      <c r="R111" s="12" t="s">
        <v>13</v>
      </c>
      <c r="S111" s="12" t="s">
        <v>22</v>
      </c>
      <c r="T111" s="12" t="s">
        <v>32</v>
      </c>
      <c r="U111" s="12" t="s">
        <v>111</v>
      </c>
      <c r="V111" s="12" t="s">
        <v>34</v>
      </c>
      <c r="W111" s="12" t="s">
        <v>70</v>
      </c>
      <c r="X111" s="12" t="s">
        <v>77</v>
      </c>
      <c r="Z111" s="35">
        <f t="shared" si="5"/>
        <v>168</v>
      </c>
    </row>
    <row r="112" spans="1:26" s="12" customFormat="1" ht="80.099999999999994" customHeight="1" x14ac:dyDescent="0.25">
      <c r="A112" s="12">
        <v>2018</v>
      </c>
      <c r="B112" s="12" t="s">
        <v>2417</v>
      </c>
      <c r="C112" s="43" t="s">
        <v>839</v>
      </c>
      <c r="D112" s="43"/>
      <c r="E112" s="12" t="s">
        <v>11</v>
      </c>
      <c r="F112" s="12" t="s">
        <v>840</v>
      </c>
      <c r="G112" s="12" t="s">
        <v>841</v>
      </c>
      <c r="H112" s="12" t="s">
        <v>319</v>
      </c>
      <c r="I112" s="12" t="s">
        <v>196</v>
      </c>
      <c r="J112" s="12" t="s">
        <v>436</v>
      </c>
      <c r="K112" s="12" t="s">
        <v>842</v>
      </c>
      <c r="L112" s="60">
        <v>43185.729166666664</v>
      </c>
      <c r="M112" s="60">
        <v>43185.819444444445</v>
      </c>
      <c r="N112" s="60">
        <v>43176.770833333336</v>
      </c>
      <c r="O112" s="12">
        <f t="shared" si="3"/>
        <v>2.1666666667442769</v>
      </c>
      <c r="P112" s="12">
        <f t="shared" si="4"/>
        <v>214.99999999988358</v>
      </c>
      <c r="Q112" s="12" t="s">
        <v>13</v>
      </c>
      <c r="R112" s="12" t="s">
        <v>13</v>
      </c>
      <c r="S112" s="12" t="s">
        <v>22</v>
      </c>
      <c r="T112" s="12" t="s">
        <v>32</v>
      </c>
      <c r="U112" s="12" t="s">
        <v>32</v>
      </c>
      <c r="V112" s="12" t="s">
        <v>34</v>
      </c>
      <c r="W112" s="12" t="s">
        <v>70</v>
      </c>
      <c r="X112" s="12" t="s">
        <v>60</v>
      </c>
      <c r="Z112" s="35">
        <f t="shared" si="5"/>
        <v>217.16666666662786</v>
      </c>
    </row>
    <row r="113" spans="1:26" s="12" customFormat="1" ht="80.099999999999994" customHeight="1" x14ac:dyDescent="0.25">
      <c r="A113" s="12">
        <v>2018</v>
      </c>
      <c r="B113" s="12" t="s">
        <v>2418</v>
      </c>
      <c r="C113" s="43" t="s">
        <v>1144</v>
      </c>
      <c r="D113" s="43"/>
      <c r="E113" s="12" t="s">
        <v>30</v>
      </c>
      <c r="F113" s="12" t="s">
        <v>1160</v>
      </c>
      <c r="G113" s="12" t="s">
        <v>1160</v>
      </c>
      <c r="H113" s="12" t="s">
        <v>319</v>
      </c>
      <c r="I113" s="12" t="s">
        <v>197</v>
      </c>
      <c r="J113" s="12" t="s">
        <v>718</v>
      </c>
      <c r="K113" s="12" t="s">
        <v>1176</v>
      </c>
      <c r="L113" s="60">
        <v>43303.319444444445</v>
      </c>
      <c r="M113" s="60">
        <v>43304.708333333336</v>
      </c>
      <c r="N113" s="60">
        <v>43302.097222222219</v>
      </c>
      <c r="O113" s="12">
        <f t="shared" si="3"/>
        <v>33.333333333372138</v>
      </c>
      <c r="P113" s="12">
        <f t="shared" si="4"/>
        <v>29.333333333430346</v>
      </c>
      <c r="Q113" s="12" t="s">
        <v>13</v>
      </c>
      <c r="R113" s="12" t="s">
        <v>13</v>
      </c>
      <c r="S113" s="12" t="s">
        <v>22</v>
      </c>
      <c r="T113" s="12" t="s">
        <v>32</v>
      </c>
      <c r="U113" s="12" t="s">
        <v>120</v>
      </c>
      <c r="V113" s="12" t="s">
        <v>34</v>
      </c>
      <c r="W113" s="12" t="s">
        <v>70</v>
      </c>
      <c r="X113" s="12" t="s">
        <v>77</v>
      </c>
      <c r="Z113" s="35">
        <f t="shared" si="5"/>
        <v>62.666666666802485</v>
      </c>
    </row>
    <row r="114" spans="1:26" s="12" customFormat="1" ht="80.099999999999994" hidden="1" customHeight="1" x14ac:dyDescent="0.25">
      <c r="A114" s="12">
        <v>2018</v>
      </c>
      <c r="B114" s="12" t="s">
        <v>2412</v>
      </c>
      <c r="C114" s="43" t="s">
        <v>1038</v>
      </c>
      <c r="D114" s="43"/>
      <c r="E114" s="12" t="s">
        <v>30</v>
      </c>
      <c r="F114" s="12" t="s">
        <v>178</v>
      </c>
      <c r="G114" s="12" t="s">
        <v>421</v>
      </c>
      <c r="H114" s="12" t="s">
        <v>1789</v>
      </c>
      <c r="I114" s="12" t="s">
        <v>178</v>
      </c>
      <c r="J114" s="12" t="s">
        <v>1095</v>
      </c>
      <c r="K114" s="12" t="s">
        <v>1112</v>
      </c>
      <c r="L114" s="60">
        <v>43269</v>
      </c>
      <c r="M114" s="60">
        <v>43269.486111111109</v>
      </c>
      <c r="N114" s="60">
        <v>43260.699305555558</v>
      </c>
      <c r="O114" s="12">
        <f t="shared" si="3"/>
        <v>11.666666666627862</v>
      </c>
      <c r="P114" s="12">
        <f t="shared" si="4"/>
        <v>199.21666666661622</v>
      </c>
      <c r="Q114" s="12" t="s">
        <v>22</v>
      </c>
      <c r="R114" s="12" t="s">
        <v>22</v>
      </c>
      <c r="S114" s="12" t="s">
        <v>22</v>
      </c>
      <c r="T114" s="12" t="s">
        <v>14</v>
      </c>
      <c r="U114" s="12" t="s">
        <v>139</v>
      </c>
      <c r="V114" s="12" t="s">
        <v>34</v>
      </c>
      <c r="W114" s="12" t="s">
        <v>70</v>
      </c>
      <c r="X114" s="12" t="s">
        <v>60</v>
      </c>
      <c r="Z114" s="35">
        <f t="shared" si="5"/>
        <v>210.88333333324408</v>
      </c>
    </row>
    <row r="115" spans="1:26" s="12" customFormat="1" ht="80.099999999999994" hidden="1" customHeight="1" x14ac:dyDescent="0.25">
      <c r="A115" s="12">
        <v>2018</v>
      </c>
      <c r="B115" s="12" t="s">
        <v>2412</v>
      </c>
      <c r="C115" s="43" t="s">
        <v>1034</v>
      </c>
      <c r="D115" s="43"/>
      <c r="E115" s="12" t="s">
        <v>30</v>
      </c>
      <c r="F115" s="12" t="s">
        <v>176</v>
      </c>
      <c r="G115" s="12" t="s">
        <v>176</v>
      </c>
      <c r="H115" s="12" t="s">
        <v>1789</v>
      </c>
      <c r="I115" s="12" t="s">
        <v>176</v>
      </c>
      <c r="J115" s="12" t="s">
        <v>1006</v>
      </c>
      <c r="K115" s="12" t="s">
        <v>1109</v>
      </c>
      <c r="L115" s="60">
        <v>43265</v>
      </c>
      <c r="M115" s="60">
        <v>43266.666666666664</v>
      </c>
      <c r="N115" s="60">
        <v>43256.582638888889</v>
      </c>
      <c r="O115" s="12">
        <f t="shared" si="3"/>
        <v>39.999999999941792</v>
      </c>
      <c r="P115" s="12">
        <f t="shared" si="4"/>
        <v>202.01666666666279</v>
      </c>
      <c r="Q115" s="12" t="s">
        <v>22</v>
      </c>
      <c r="R115" s="12" t="s">
        <v>22</v>
      </c>
      <c r="S115" s="12" t="s">
        <v>22</v>
      </c>
      <c r="T115" s="12" t="s">
        <v>49</v>
      </c>
      <c r="U115" s="12" t="s">
        <v>143</v>
      </c>
      <c r="V115" s="12" t="s">
        <v>1131</v>
      </c>
      <c r="W115" s="12" t="s">
        <v>1132</v>
      </c>
      <c r="X115" s="12" t="s">
        <v>71</v>
      </c>
      <c r="Z115" s="35">
        <f t="shared" si="5"/>
        <v>242.01666666660458</v>
      </c>
    </row>
    <row r="116" spans="1:26" s="12" customFormat="1" ht="80.099999999999994" hidden="1" customHeight="1" x14ac:dyDescent="0.25">
      <c r="A116" s="12">
        <v>2018</v>
      </c>
      <c r="B116" s="12" t="s">
        <v>2412</v>
      </c>
      <c r="C116" s="43" t="s">
        <v>1029</v>
      </c>
      <c r="D116" s="43"/>
      <c r="E116" s="12" t="s">
        <v>30</v>
      </c>
      <c r="F116" s="12" t="s">
        <v>1065</v>
      </c>
      <c r="G116" s="12" t="s">
        <v>1084</v>
      </c>
      <c r="H116" s="12" t="s">
        <v>1789</v>
      </c>
      <c r="I116" s="12" t="s">
        <v>173</v>
      </c>
      <c r="J116" s="12" t="s">
        <v>1094</v>
      </c>
      <c r="K116" s="12" t="s">
        <v>1107</v>
      </c>
      <c r="L116" s="60">
        <v>43260.344444444447</v>
      </c>
      <c r="M116" s="60">
        <v>43260.625</v>
      </c>
      <c r="N116" s="60">
        <v>43258.5</v>
      </c>
      <c r="O116" s="12">
        <f t="shared" si="3"/>
        <v>6.7333333332790062</v>
      </c>
      <c r="P116" s="12">
        <f t="shared" si="4"/>
        <v>44.266666666720994</v>
      </c>
      <c r="Q116" s="12" t="s">
        <v>13</v>
      </c>
      <c r="R116" s="12" t="s">
        <v>13</v>
      </c>
      <c r="S116" s="12" t="s">
        <v>22</v>
      </c>
      <c r="T116" s="12" t="s">
        <v>32</v>
      </c>
      <c r="U116" s="12" t="s">
        <v>117</v>
      </c>
      <c r="V116" s="12" t="s">
        <v>34</v>
      </c>
      <c r="W116" s="12" t="s">
        <v>70</v>
      </c>
      <c r="X116" s="12" t="s">
        <v>60</v>
      </c>
      <c r="Z116" s="35">
        <f t="shared" si="5"/>
        <v>51</v>
      </c>
    </row>
    <row r="117" spans="1:26" s="12" customFormat="1" ht="80.099999999999994" customHeight="1" x14ac:dyDescent="0.25">
      <c r="A117" s="12">
        <v>2018</v>
      </c>
      <c r="B117" s="12" t="s">
        <v>2410</v>
      </c>
      <c r="C117" s="43" t="s">
        <v>891</v>
      </c>
      <c r="D117" s="43"/>
      <c r="E117" s="12" t="s">
        <v>30</v>
      </c>
      <c r="F117" s="12" t="s">
        <v>892</v>
      </c>
      <c r="G117" s="12" t="s">
        <v>893</v>
      </c>
      <c r="H117" s="12" t="s">
        <v>319</v>
      </c>
      <c r="I117" s="12" t="s">
        <v>196</v>
      </c>
      <c r="J117" s="12" t="s">
        <v>650</v>
      </c>
      <c r="K117" s="12" t="s">
        <v>867</v>
      </c>
      <c r="L117" s="60">
        <v>43198.291666666664</v>
      </c>
      <c r="M117" s="60">
        <v>43199.708333333336</v>
      </c>
      <c r="N117" s="60">
        <v>43185.819444444445</v>
      </c>
      <c r="O117" s="12">
        <f t="shared" si="3"/>
        <v>34.000000000116415</v>
      </c>
      <c r="P117" s="12">
        <f t="shared" si="4"/>
        <v>299.33333333325572</v>
      </c>
      <c r="Q117" s="12" t="s">
        <v>13</v>
      </c>
      <c r="R117" s="12" t="s">
        <v>13</v>
      </c>
      <c r="S117" s="12" t="s">
        <v>22</v>
      </c>
      <c r="T117" s="12" t="s">
        <v>32</v>
      </c>
      <c r="U117" s="12" t="s">
        <v>32</v>
      </c>
      <c r="V117" s="12" t="s">
        <v>34</v>
      </c>
      <c r="W117" s="12" t="s">
        <v>70</v>
      </c>
      <c r="X117" s="12" t="s">
        <v>77</v>
      </c>
      <c r="Z117" s="35">
        <f t="shared" si="5"/>
        <v>333.33333333337214</v>
      </c>
    </row>
    <row r="118" spans="1:26" s="12" customFormat="1" ht="80.099999999999994" hidden="1" customHeight="1" x14ac:dyDescent="0.25">
      <c r="A118" s="12">
        <v>2018</v>
      </c>
      <c r="B118" s="12" t="s">
        <v>2418</v>
      </c>
      <c r="C118" s="43" t="s">
        <v>1137</v>
      </c>
      <c r="D118" s="43"/>
      <c r="E118" s="12" t="s">
        <v>11</v>
      </c>
      <c r="F118" s="12" t="s">
        <v>1154</v>
      </c>
      <c r="G118" s="12" t="s">
        <v>176</v>
      </c>
      <c r="H118" s="12" t="s">
        <v>1789</v>
      </c>
      <c r="I118" s="12" t="s">
        <v>176</v>
      </c>
      <c r="J118" s="12" t="s">
        <v>40</v>
      </c>
      <c r="K118" s="12" t="s">
        <v>926</v>
      </c>
      <c r="L118" s="60">
        <v>43282.541666666664</v>
      </c>
      <c r="M118" s="60">
        <v>43282.625</v>
      </c>
      <c r="N118" s="60">
        <v>43273.520833333336</v>
      </c>
      <c r="O118" s="12">
        <f t="shared" si="3"/>
        <v>2.0000000000582077</v>
      </c>
      <c r="P118" s="12">
        <f t="shared" si="4"/>
        <v>216.49999999988358</v>
      </c>
      <c r="Q118" s="12" t="s">
        <v>22</v>
      </c>
      <c r="R118" s="12" t="s">
        <v>22</v>
      </c>
      <c r="S118" s="12" t="s">
        <v>22</v>
      </c>
      <c r="T118" s="12" t="s">
        <v>14</v>
      </c>
      <c r="U118" s="12" t="s">
        <v>33</v>
      </c>
      <c r="V118" s="12" t="s">
        <v>34</v>
      </c>
      <c r="W118" s="12" t="s">
        <v>65</v>
      </c>
      <c r="X118" s="12" t="s">
        <v>45</v>
      </c>
      <c r="Z118" s="35">
        <f t="shared" si="5"/>
        <v>218.49999999994179</v>
      </c>
    </row>
    <row r="119" spans="1:26" s="12" customFormat="1" ht="80.099999999999994" hidden="1" customHeight="1" x14ac:dyDescent="0.25">
      <c r="A119" s="12">
        <v>2018</v>
      </c>
      <c r="B119" s="12" t="s">
        <v>2412</v>
      </c>
      <c r="C119" s="43" t="s">
        <v>1041</v>
      </c>
      <c r="D119" s="43"/>
      <c r="E119" s="12" t="s">
        <v>30</v>
      </c>
      <c r="F119" s="12" t="s">
        <v>1067</v>
      </c>
      <c r="G119" s="12" t="s">
        <v>1086</v>
      </c>
      <c r="H119" s="12" t="s">
        <v>1764</v>
      </c>
      <c r="I119" s="12" t="s">
        <v>165</v>
      </c>
      <c r="J119" s="12" t="s">
        <v>1001</v>
      </c>
      <c r="K119" s="12" t="s">
        <v>1114</v>
      </c>
      <c r="L119" s="60">
        <v>43269.51666666667</v>
      </c>
      <c r="M119" s="60">
        <v>43269.538194444445</v>
      </c>
      <c r="N119" s="60">
        <v>43207.833333333336</v>
      </c>
      <c r="O119" s="12">
        <f t="shared" si="3"/>
        <v>0.5166666666045785</v>
      </c>
      <c r="P119" s="12">
        <f t="shared" si="4"/>
        <v>1480.4000000000233</v>
      </c>
      <c r="Q119" s="12" t="s">
        <v>13</v>
      </c>
      <c r="R119" s="12" t="s">
        <v>13</v>
      </c>
      <c r="S119" s="12" t="s">
        <v>22</v>
      </c>
      <c r="T119" s="12" t="s">
        <v>32</v>
      </c>
      <c r="U119" s="12" t="s">
        <v>117</v>
      </c>
      <c r="V119" s="12" t="s">
        <v>34</v>
      </c>
      <c r="W119" s="12" t="s">
        <v>70</v>
      </c>
      <c r="X119" s="12" t="s">
        <v>60</v>
      </c>
      <c r="Z119" s="35">
        <f t="shared" si="5"/>
        <v>1480.9166666666279</v>
      </c>
    </row>
    <row r="120" spans="1:26" s="12" customFormat="1" ht="80.099999999999994" customHeight="1" x14ac:dyDescent="0.25">
      <c r="A120" s="12">
        <v>2018</v>
      </c>
      <c r="B120" s="12" t="s">
        <v>2418</v>
      </c>
      <c r="C120" s="43" t="s">
        <v>1150</v>
      </c>
      <c r="D120" s="43"/>
      <c r="E120" s="12" t="s">
        <v>30</v>
      </c>
      <c r="F120" s="12" t="s">
        <v>1070</v>
      </c>
      <c r="G120" s="12" t="s">
        <v>197</v>
      </c>
      <c r="H120" s="12" t="s">
        <v>319</v>
      </c>
      <c r="I120" s="12" t="s">
        <v>197</v>
      </c>
      <c r="J120" s="12" t="s">
        <v>718</v>
      </c>
      <c r="K120" s="12" t="s">
        <v>1182</v>
      </c>
      <c r="L120" s="60">
        <v>43307.354166666664</v>
      </c>
      <c r="M120" s="60">
        <v>43360.708333333336</v>
      </c>
      <c r="N120" s="60">
        <v>43304.708333333336</v>
      </c>
      <c r="O120" s="12">
        <f t="shared" si="3"/>
        <v>1280.5000000001164</v>
      </c>
      <c r="P120" s="12">
        <f t="shared" si="4"/>
        <v>63.499999999883585</v>
      </c>
      <c r="Q120" s="12" t="s">
        <v>13</v>
      </c>
      <c r="R120" s="12" t="s">
        <v>13</v>
      </c>
      <c r="S120" s="12" t="s">
        <v>22</v>
      </c>
      <c r="T120" s="12" t="s">
        <v>1185</v>
      </c>
      <c r="U120" s="12" t="s">
        <v>1185</v>
      </c>
      <c r="V120" s="12" t="s">
        <v>1185</v>
      </c>
      <c r="W120" s="12" t="s">
        <v>1185</v>
      </c>
      <c r="X120" s="12" t="s">
        <v>60</v>
      </c>
      <c r="Z120" s="35">
        <f t="shared" si="5"/>
        <v>1344</v>
      </c>
    </row>
    <row r="121" spans="1:26" s="12" customFormat="1" ht="80.099999999999994" customHeight="1" x14ac:dyDescent="0.25">
      <c r="A121" s="12">
        <v>2018</v>
      </c>
      <c r="B121" s="12" t="s">
        <v>2420</v>
      </c>
      <c r="C121" s="43" t="s">
        <v>1228</v>
      </c>
      <c r="D121" s="43"/>
      <c r="E121" s="12" t="s">
        <v>30</v>
      </c>
      <c r="F121" s="12" t="s">
        <v>1264</v>
      </c>
      <c r="G121" s="12" t="s">
        <v>1264</v>
      </c>
      <c r="H121" s="12" t="s">
        <v>319</v>
      </c>
      <c r="I121" s="12" t="s">
        <v>198</v>
      </c>
      <c r="J121" s="12" t="s">
        <v>708</v>
      </c>
      <c r="K121" s="12" t="s">
        <v>1289</v>
      </c>
      <c r="L121" s="60">
        <v>43347.541666666664</v>
      </c>
      <c r="M121" s="60">
        <v>43347.666666666664</v>
      </c>
      <c r="N121" s="60">
        <v>43337.770833333336</v>
      </c>
      <c r="O121" s="12">
        <f t="shared" si="3"/>
        <v>3</v>
      </c>
      <c r="P121" s="12">
        <f t="shared" si="4"/>
        <v>234.49999999988358</v>
      </c>
      <c r="Q121" s="12" t="s">
        <v>22</v>
      </c>
      <c r="R121" s="12" t="s">
        <v>22</v>
      </c>
      <c r="S121" s="12" t="s">
        <v>22</v>
      </c>
      <c r="T121" s="12" t="s">
        <v>32</v>
      </c>
      <c r="U121" s="12" t="s">
        <v>114</v>
      </c>
      <c r="V121" s="12" t="s">
        <v>34</v>
      </c>
      <c r="W121" s="12" t="s">
        <v>70</v>
      </c>
      <c r="X121" s="12" t="s">
        <v>36</v>
      </c>
      <c r="Z121" s="35">
        <f t="shared" si="5"/>
        <v>237.49999999988358</v>
      </c>
    </row>
    <row r="122" spans="1:26" s="12" customFormat="1" ht="80.099999999999994" hidden="1" customHeight="1" x14ac:dyDescent="0.25">
      <c r="A122" s="12">
        <v>2018</v>
      </c>
      <c r="B122" s="12" t="s">
        <v>2410</v>
      </c>
      <c r="C122" s="43" t="s">
        <v>927</v>
      </c>
      <c r="D122" s="43"/>
      <c r="E122" s="12" t="s">
        <v>30</v>
      </c>
      <c r="F122" s="12" t="s">
        <v>666</v>
      </c>
      <c r="G122" s="12" t="s">
        <v>928</v>
      </c>
      <c r="H122" s="12" t="s">
        <v>1764</v>
      </c>
      <c r="I122" s="12" t="s">
        <v>168</v>
      </c>
      <c r="J122" s="12" t="s">
        <v>773</v>
      </c>
      <c r="K122" s="12" t="s">
        <v>646</v>
      </c>
      <c r="L122" s="60">
        <v>43214.625</v>
      </c>
      <c r="M122" s="60">
        <v>43214.666666666664</v>
      </c>
      <c r="N122" s="60">
        <v>43177.020833333336</v>
      </c>
      <c r="O122" s="12">
        <f t="shared" si="3"/>
        <v>0.99999999994179234</v>
      </c>
      <c r="P122" s="12">
        <f t="shared" si="4"/>
        <v>902.49999999994179</v>
      </c>
      <c r="Q122" s="12" t="s">
        <v>22</v>
      </c>
      <c r="R122" s="12" t="s">
        <v>22</v>
      </c>
      <c r="S122" s="12" t="s">
        <v>22</v>
      </c>
      <c r="T122" s="12" t="s">
        <v>32</v>
      </c>
      <c r="U122" s="12" t="s">
        <v>117</v>
      </c>
      <c r="V122" s="12" t="s">
        <v>929</v>
      </c>
      <c r="W122" s="12" t="s">
        <v>118</v>
      </c>
      <c r="X122" s="12" t="s">
        <v>60</v>
      </c>
      <c r="Z122" s="35">
        <f t="shared" si="5"/>
        <v>903.49999999988358</v>
      </c>
    </row>
    <row r="123" spans="1:26" s="12" customFormat="1" ht="80.099999999999994" hidden="1" customHeight="1" x14ac:dyDescent="0.25">
      <c r="A123" s="12">
        <v>2018</v>
      </c>
      <c r="B123" s="12" t="s">
        <v>2411</v>
      </c>
      <c r="C123" s="43" t="s">
        <v>959</v>
      </c>
      <c r="D123" s="43"/>
      <c r="E123" s="12" t="s">
        <v>30</v>
      </c>
      <c r="F123" s="12" t="s">
        <v>164</v>
      </c>
      <c r="G123" s="12" t="s">
        <v>40</v>
      </c>
      <c r="H123" s="12" t="s">
        <v>1764</v>
      </c>
      <c r="I123" s="12" t="s">
        <v>164</v>
      </c>
      <c r="J123" s="12" t="s">
        <v>40</v>
      </c>
      <c r="K123" s="12" t="s">
        <v>705</v>
      </c>
      <c r="L123" s="60">
        <v>43225.333333333336</v>
      </c>
      <c r="M123" s="60">
        <v>43227.666666666664</v>
      </c>
      <c r="N123" s="60">
        <v>43214.697916666664</v>
      </c>
      <c r="O123" s="12">
        <f t="shared" si="3"/>
        <v>55.999999999883585</v>
      </c>
      <c r="P123" s="12">
        <f t="shared" si="4"/>
        <v>255.25000000011642</v>
      </c>
      <c r="Q123" s="12" t="s">
        <v>22</v>
      </c>
      <c r="R123" s="12" t="s">
        <v>22</v>
      </c>
      <c r="S123" s="12" t="s">
        <v>22</v>
      </c>
      <c r="T123" s="12" t="s">
        <v>49</v>
      </c>
      <c r="U123" s="12" t="s">
        <v>706</v>
      </c>
      <c r="V123" s="12" t="s">
        <v>16</v>
      </c>
      <c r="W123" s="12" t="s">
        <v>25</v>
      </c>
      <c r="X123" s="12" t="s">
        <v>27</v>
      </c>
      <c r="Z123" s="35">
        <f t="shared" si="5"/>
        <v>311.25</v>
      </c>
    </row>
    <row r="124" spans="1:26" s="12" customFormat="1" ht="80.099999999999994" customHeight="1" x14ac:dyDescent="0.25">
      <c r="A124" s="12">
        <v>2018</v>
      </c>
      <c r="B124" s="12" t="s">
        <v>2411</v>
      </c>
      <c r="C124" s="43" t="s">
        <v>956</v>
      </c>
      <c r="D124" s="43"/>
      <c r="E124" s="12" t="s">
        <v>30</v>
      </c>
      <c r="F124" s="12" t="s">
        <v>648</v>
      </c>
      <c r="G124" s="12" t="s">
        <v>648</v>
      </c>
      <c r="H124" s="12" t="s">
        <v>319</v>
      </c>
      <c r="I124" s="12" t="s">
        <v>196</v>
      </c>
      <c r="J124" s="12" t="s">
        <v>650</v>
      </c>
      <c r="K124" s="12" t="s">
        <v>1009</v>
      </c>
      <c r="L124" s="60">
        <v>43223.388888888891</v>
      </c>
      <c r="M124" s="60">
        <v>43223.708333333336</v>
      </c>
      <c r="N124" s="60">
        <v>43199.708333333336</v>
      </c>
      <c r="O124" s="12">
        <f t="shared" si="3"/>
        <v>7.6666666666860692</v>
      </c>
      <c r="P124" s="12">
        <f t="shared" si="4"/>
        <v>568.33333333331393</v>
      </c>
      <c r="Q124" s="12" t="s">
        <v>13</v>
      </c>
      <c r="R124" s="12" t="s">
        <v>13</v>
      </c>
      <c r="S124" s="12" t="s">
        <v>22</v>
      </c>
      <c r="T124" s="12" t="s">
        <v>14</v>
      </c>
      <c r="U124" s="12" t="s">
        <v>139</v>
      </c>
      <c r="V124" s="12" t="s">
        <v>34</v>
      </c>
      <c r="W124" s="12" t="s">
        <v>70</v>
      </c>
      <c r="X124" s="12" t="s">
        <v>60</v>
      </c>
      <c r="Z124" s="35">
        <f t="shared" si="5"/>
        <v>576</v>
      </c>
    </row>
    <row r="125" spans="1:26" s="12" customFormat="1" ht="80.099999999999994" hidden="1" customHeight="1" x14ac:dyDescent="0.25">
      <c r="A125" s="12">
        <v>2018</v>
      </c>
      <c r="B125" s="12" t="s">
        <v>2412</v>
      </c>
      <c r="C125" s="43" t="s">
        <v>1026</v>
      </c>
      <c r="D125" s="43"/>
      <c r="E125" s="12" t="s">
        <v>30</v>
      </c>
      <c r="F125" s="12" t="s">
        <v>178</v>
      </c>
      <c r="G125" s="12" t="s">
        <v>991</v>
      </c>
      <c r="H125" s="12" t="s">
        <v>1789</v>
      </c>
      <c r="I125" s="12" t="s">
        <v>178</v>
      </c>
      <c r="J125" s="12" t="s">
        <v>1095</v>
      </c>
      <c r="K125" s="12" t="s">
        <v>1105</v>
      </c>
      <c r="L125" s="60">
        <v>43259.440972222219</v>
      </c>
      <c r="M125" s="60">
        <v>43259.791666666664</v>
      </c>
      <c r="N125" s="60">
        <v>43248.5625</v>
      </c>
      <c r="O125" s="12">
        <f t="shared" si="3"/>
        <v>8.4166666666860692</v>
      </c>
      <c r="P125" s="12">
        <f t="shared" si="4"/>
        <v>261.08333333325572</v>
      </c>
      <c r="Q125" s="12" t="s">
        <v>13</v>
      </c>
      <c r="R125" s="12" t="s">
        <v>13</v>
      </c>
      <c r="S125" s="12" t="s">
        <v>22</v>
      </c>
      <c r="T125" s="12" t="s">
        <v>49</v>
      </c>
      <c r="U125" s="12" t="s">
        <v>139</v>
      </c>
      <c r="V125" s="12" t="s">
        <v>34</v>
      </c>
      <c r="W125" s="12" t="s">
        <v>70</v>
      </c>
      <c r="X125" s="12" t="s">
        <v>60</v>
      </c>
      <c r="Y125" s="12" t="s">
        <v>54</v>
      </c>
      <c r="Z125" s="35">
        <f t="shared" si="5"/>
        <v>269.49999999994179</v>
      </c>
    </row>
    <row r="126" spans="1:26" s="12" customFormat="1" ht="80.099999999999994" hidden="1" customHeight="1" x14ac:dyDescent="0.25">
      <c r="A126" s="12">
        <v>2018</v>
      </c>
      <c r="B126" s="12" t="s">
        <v>2418</v>
      </c>
      <c r="C126" s="43" t="s">
        <v>1141</v>
      </c>
      <c r="D126" s="43"/>
      <c r="E126" s="12" t="s">
        <v>30</v>
      </c>
      <c r="F126" s="12" t="s">
        <v>1157</v>
      </c>
      <c r="G126" s="12" t="s">
        <v>1157</v>
      </c>
      <c r="H126" s="12" t="s">
        <v>1789</v>
      </c>
      <c r="I126" s="12" t="s">
        <v>178</v>
      </c>
      <c r="J126" s="12" t="s">
        <v>1006</v>
      </c>
      <c r="K126" s="12" t="s">
        <v>1173</v>
      </c>
      <c r="L126" s="60">
        <v>43290.375</v>
      </c>
      <c r="M126" s="60">
        <v>43290.541666666664</v>
      </c>
      <c r="N126" s="60">
        <v>43279.1875</v>
      </c>
      <c r="O126" s="12">
        <f t="shared" si="3"/>
        <v>3.9999999999417923</v>
      </c>
      <c r="P126" s="12">
        <f t="shared" si="4"/>
        <v>268.5</v>
      </c>
      <c r="Q126" s="12" t="s">
        <v>22</v>
      </c>
      <c r="R126" s="12" t="s">
        <v>22</v>
      </c>
      <c r="S126" s="12" t="s">
        <v>22</v>
      </c>
      <c r="T126" s="12" t="s">
        <v>49</v>
      </c>
      <c r="U126" s="12" t="s">
        <v>139</v>
      </c>
      <c r="V126" s="12" t="s">
        <v>34</v>
      </c>
      <c r="W126" s="12" t="s">
        <v>70</v>
      </c>
      <c r="X126" s="12" t="s">
        <v>60</v>
      </c>
      <c r="Z126" s="35">
        <f t="shared" si="5"/>
        <v>272.49999999994179</v>
      </c>
    </row>
    <row r="127" spans="1:26" s="12" customFormat="1" ht="80.099999999999994" hidden="1" customHeight="1" x14ac:dyDescent="0.25">
      <c r="A127" s="12">
        <v>2018</v>
      </c>
      <c r="B127" s="13" t="s">
        <v>2421</v>
      </c>
      <c r="C127" s="43" t="s">
        <v>1348</v>
      </c>
      <c r="D127" s="43"/>
      <c r="E127" s="12" t="s">
        <v>30</v>
      </c>
      <c r="F127" s="12" t="s">
        <v>1004</v>
      </c>
      <c r="G127" s="12" t="s">
        <v>1394</v>
      </c>
      <c r="H127" s="12" t="s">
        <v>1911</v>
      </c>
      <c r="I127" s="12" t="s">
        <v>134</v>
      </c>
      <c r="J127" s="12" t="s">
        <v>1430</v>
      </c>
      <c r="K127" s="12" t="s">
        <v>1431</v>
      </c>
      <c r="L127" s="60">
        <v>43398.354166666664</v>
      </c>
      <c r="M127" s="60">
        <v>43424.5625</v>
      </c>
      <c r="N127" s="60">
        <v>43100.999305555553</v>
      </c>
      <c r="O127" s="12">
        <f t="shared" si="3"/>
        <v>629.00000000005821</v>
      </c>
      <c r="P127" s="12">
        <f t="shared" si="4"/>
        <v>7136.5166666666628</v>
      </c>
      <c r="Q127" s="12" t="s">
        <v>22</v>
      </c>
      <c r="R127" s="12" t="s">
        <v>13</v>
      </c>
      <c r="S127" s="12" t="s">
        <v>22</v>
      </c>
      <c r="T127" s="12" t="s">
        <v>14</v>
      </c>
      <c r="U127" s="12" t="s">
        <v>50</v>
      </c>
      <c r="V127" s="12" t="s">
        <v>34</v>
      </c>
      <c r="W127" s="12" t="s">
        <v>82</v>
      </c>
      <c r="X127" s="12" t="s">
        <v>36</v>
      </c>
      <c r="Z127" s="35">
        <f t="shared" si="5"/>
        <v>7765.516666666721</v>
      </c>
    </row>
    <row r="128" spans="1:26" s="12" customFormat="1" ht="80.099999999999994" customHeight="1" x14ac:dyDescent="0.25">
      <c r="A128" s="12">
        <v>2018</v>
      </c>
      <c r="B128" s="12" t="s">
        <v>2411</v>
      </c>
      <c r="C128" s="43" t="s">
        <v>961</v>
      </c>
      <c r="D128" s="43"/>
      <c r="E128" s="12" t="s">
        <v>11</v>
      </c>
      <c r="F128" s="12" t="s">
        <v>648</v>
      </c>
      <c r="G128" s="12" t="s">
        <v>648</v>
      </c>
      <c r="H128" s="12" t="s">
        <v>319</v>
      </c>
      <c r="I128" s="12" t="s">
        <v>196</v>
      </c>
      <c r="J128" s="12" t="s">
        <v>650</v>
      </c>
      <c r="K128" s="12" t="s">
        <v>1009</v>
      </c>
      <c r="L128" s="60">
        <v>43228.5</v>
      </c>
      <c r="M128" s="60">
        <v>43228.833333333336</v>
      </c>
      <c r="N128" s="60">
        <v>43223.708333333336</v>
      </c>
      <c r="O128" s="12">
        <f t="shared" si="3"/>
        <v>8.0000000000582077</v>
      </c>
      <c r="P128" s="12">
        <f t="shared" si="4"/>
        <v>114.99999999994179</v>
      </c>
      <c r="Q128" s="12" t="s">
        <v>22</v>
      </c>
      <c r="R128" s="12" t="s">
        <v>22</v>
      </c>
      <c r="S128" s="12" t="s">
        <v>22</v>
      </c>
      <c r="T128" s="12" t="s">
        <v>14</v>
      </c>
      <c r="U128" s="12" t="s">
        <v>139</v>
      </c>
      <c r="V128" s="12" t="s">
        <v>34</v>
      </c>
      <c r="W128" s="12" t="s">
        <v>70</v>
      </c>
      <c r="X128" s="12" t="s">
        <v>53</v>
      </c>
      <c r="Z128" s="35">
        <f t="shared" si="5"/>
        <v>123</v>
      </c>
    </row>
    <row r="129" spans="1:26" s="12" customFormat="1" ht="80.099999999999994" hidden="1" customHeight="1" x14ac:dyDescent="0.25">
      <c r="A129" s="12">
        <v>2018</v>
      </c>
      <c r="B129" s="12" t="s">
        <v>2412</v>
      </c>
      <c r="C129" s="43" t="s">
        <v>1044</v>
      </c>
      <c r="D129" s="43"/>
      <c r="E129" s="12" t="s">
        <v>30</v>
      </c>
      <c r="F129" s="12" t="s">
        <v>1068</v>
      </c>
      <c r="G129" s="12" t="s">
        <v>1068</v>
      </c>
      <c r="H129" s="12" t="s">
        <v>1788</v>
      </c>
      <c r="I129" s="12" t="s">
        <v>169</v>
      </c>
      <c r="J129" s="12" t="s">
        <v>1096</v>
      </c>
      <c r="K129" s="12" t="s">
        <v>1117</v>
      </c>
      <c r="L129" s="60">
        <v>43273.5</v>
      </c>
      <c r="M129" s="60">
        <v>43273.625</v>
      </c>
      <c r="N129" s="60">
        <v>43261.854166666664</v>
      </c>
      <c r="O129" s="12">
        <f t="shared" si="3"/>
        <v>3</v>
      </c>
      <c r="P129" s="12">
        <f t="shared" si="4"/>
        <v>279.50000000005821</v>
      </c>
      <c r="Q129" s="12" t="s">
        <v>13</v>
      </c>
      <c r="R129" s="12" t="s">
        <v>13</v>
      </c>
      <c r="S129" s="12" t="s">
        <v>22</v>
      </c>
      <c r="T129" s="12" t="s">
        <v>49</v>
      </c>
      <c r="U129" s="12" t="s">
        <v>139</v>
      </c>
      <c r="V129" s="12" t="s">
        <v>34</v>
      </c>
      <c r="W129" s="12" t="s">
        <v>88</v>
      </c>
      <c r="X129" s="12" t="s">
        <v>60</v>
      </c>
      <c r="Z129" s="35">
        <f t="shared" si="5"/>
        <v>282.50000000005821</v>
      </c>
    </row>
    <row r="130" spans="1:26" s="12" customFormat="1" ht="80.099999999999994" customHeight="1" x14ac:dyDescent="0.25">
      <c r="A130" s="12">
        <v>2018</v>
      </c>
      <c r="B130" s="12" t="s">
        <v>2411</v>
      </c>
      <c r="C130" s="43" t="s">
        <v>962</v>
      </c>
      <c r="D130" s="43"/>
      <c r="E130" s="12" t="s">
        <v>30</v>
      </c>
      <c r="F130" s="12" t="s">
        <v>979</v>
      </c>
      <c r="H130" s="12" t="s">
        <v>319</v>
      </c>
      <c r="I130" s="12" t="s">
        <v>196</v>
      </c>
      <c r="J130" s="12" t="s">
        <v>12</v>
      </c>
      <c r="L130" s="60">
        <v>43229.354166666664</v>
      </c>
      <c r="M130" s="60">
        <v>43229.6875</v>
      </c>
      <c r="N130" s="60">
        <v>43228.833333333336</v>
      </c>
      <c r="O130" s="12">
        <f t="shared" ref="O130:O193" si="6">(M130-L130)*24</f>
        <v>8.0000000000582077</v>
      </c>
      <c r="P130" s="12">
        <f t="shared" ref="P130:P193" si="7">(L130-N130)*24</f>
        <v>12.499999999883585</v>
      </c>
      <c r="Q130" s="12" t="s">
        <v>22</v>
      </c>
      <c r="R130" s="12" t="s">
        <v>22</v>
      </c>
      <c r="S130" s="12" t="s">
        <v>22</v>
      </c>
      <c r="Z130" s="35">
        <f t="shared" ref="Z130:Z193" si="8">O130+P130</f>
        <v>20.499999999941792</v>
      </c>
    </row>
    <row r="131" spans="1:26" s="12" customFormat="1" ht="80.099999999999994" hidden="1" customHeight="1" x14ac:dyDescent="0.25">
      <c r="A131" s="12">
        <v>2018</v>
      </c>
      <c r="B131" s="12" t="s">
        <v>2419</v>
      </c>
      <c r="C131" s="43" t="s">
        <v>1192</v>
      </c>
      <c r="D131" s="43"/>
      <c r="E131" s="12" t="s">
        <v>30</v>
      </c>
      <c r="F131" s="12" t="s">
        <v>1203</v>
      </c>
      <c r="G131" s="12" t="s">
        <v>1210</v>
      </c>
      <c r="H131" s="12" t="s">
        <v>1911</v>
      </c>
      <c r="I131" s="12" t="s">
        <v>136</v>
      </c>
      <c r="J131" s="12" t="s">
        <v>1004</v>
      </c>
      <c r="K131" s="12" t="s">
        <v>1217</v>
      </c>
      <c r="L131" s="60">
        <v>43325.5625</v>
      </c>
      <c r="M131" s="60">
        <v>43374.395833333336</v>
      </c>
      <c r="N131" s="60">
        <v>43100.999305555553</v>
      </c>
      <c r="O131" s="12">
        <f t="shared" si="6"/>
        <v>1172.0000000000582</v>
      </c>
      <c r="P131" s="12">
        <f t="shared" si="7"/>
        <v>5389.516666666721</v>
      </c>
      <c r="Q131" s="12" t="s">
        <v>22</v>
      </c>
      <c r="R131" s="12" t="s">
        <v>13</v>
      </c>
      <c r="S131" s="12" t="s">
        <v>22</v>
      </c>
      <c r="T131" s="12" t="s">
        <v>14</v>
      </c>
      <c r="U131" s="12" t="s">
        <v>33</v>
      </c>
      <c r="V131" s="12" t="s">
        <v>34</v>
      </c>
      <c r="W131" s="12" t="s">
        <v>88</v>
      </c>
      <c r="X131" s="12" t="s">
        <v>45</v>
      </c>
      <c r="Z131" s="35">
        <f t="shared" si="8"/>
        <v>6561.5166666667792</v>
      </c>
    </row>
    <row r="132" spans="1:26" s="12" customFormat="1" ht="80.099999999999994" customHeight="1" x14ac:dyDescent="0.25">
      <c r="A132" s="12">
        <v>2018</v>
      </c>
      <c r="B132" s="12" t="s">
        <v>2418</v>
      </c>
      <c r="C132" s="43" t="s">
        <v>1148</v>
      </c>
      <c r="D132" s="43"/>
      <c r="E132" s="12" t="s">
        <v>30</v>
      </c>
      <c r="F132" s="12" t="s">
        <v>198</v>
      </c>
      <c r="G132" s="12" t="s">
        <v>198</v>
      </c>
      <c r="H132" s="12" t="s">
        <v>319</v>
      </c>
      <c r="I132" s="12" t="s">
        <v>198</v>
      </c>
      <c r="J132" s="12" t="s">
        <v>773</v>
      </c>
      <c r="K132" s="12" t="s">
        <v>1180</v>
      </c>
      <c r="L132" s="60">
        <v>43306.416666666664</v>
      </c>
      <c r="M132" s="60">
        <v>43307.520833333336</v>
      </c>
      <c r="N132" s="60">
        <v>43293.708333333336</v>
      </c>
      <c r="O132" s="12">
        <f t="shared" si="6"/>
        <v>26.500000000116415</v>
      </c>
      <c r="P132" s="12">
        <f t="shared" si="7"/>
        <v>304.99999999988358</v>
      </c>
      <c r="Q132" s="12" t="s">
        <v>13</v>
      </c>
      <c r="R132" s="12" t="s">
        <v>13</v>
      </c>
      <c r="S132" s="12" t="s">
        <v>22</v>
      </c>
      <c r="T132" s="12" t="s">
        <v>1185</v>
      </c>
      <c r="U132" s="12" t="s">
        <v>1185</v>
      </c>
      <c r="V132" s="12" t="s">
        <v>1185</v>
      </c>
      <c r="W132" s="12" t="s">
        <v>1185</v>
      </c>
      <c r="X132" s="12" t="s">
        <v>60</v>
      </c>
      <c r="Z132" s="35">
        <f t="shared" si="8"/>
        <v>331.5</v>
      </c>
    </row>
    <row r="133" spans="1:26" s="12" customFormat="1" ht="80.099999999999994" customHeight="1" x14ac:dyDescent="0.25">
      <c r="A133" s="12">
        <v>2018</v>
      </c>
      <c r="B133" s="12" t="s">
        <v>2412</v>
      </c>
      <c r="C133" s="43" t="s">
        <v>1047</v>
      </c>
      <c r="D133" s="43"/>
      <c r="E133" s="12" t="s">
        <v>11</v>
      </c>
      <c r="F133" s="12" t="s">
        <v>1071</v>
      </c>
      <c r="G133" s="12" t="s">
        <v>1071</v>
      </c>
      <c r="H133" s="12" t="s">
        <v>319</v>
      </c>
      <c r="I133" s="12" t="s">
        <v>196</v>
      </c>
      <c r="J133" s="12" t="s">
        <v>773</v>
      </c>
      <c r="K133" s="12" t="s">
        <v>1118</v>
      </c>
      <c r="L133" s="60">
        <v>43274.375</v>
      </c>
      <c r="M133" s="60">
        <v>43274.708333333336</v>
      </c>
      <c r="N133" s="60">
        <v>43229.6875</v>
      </c>
      <c r="O133" s="12">
        <f t="shared" si="6"/>
        <v>8.0000000000582077</v>
      </c>
      <c r="P133" s="12">
        <f t="shared" si="7"/>
        <v>1072.5</v>
      </c>
      <c r="Q133" s="12" t="s">
        <v>22</v>
      </c>
      <c r="R133" s="12" t="s">
        <v>22</v>
      </c>
      <c r="S133" s="12" t="s">
        <v>22</v>
      </c>
      <c r="T133" s="12" t="s">
        <v>32</v>
      </c>
      <c r="U133" s="12" t="s">
        <v>120</v>
      </c>
      <c r="V133" s="12" t="s">
        <v>34</v>
      </c>
      <c r="W133" s="12" t="s">
        <v>70</v>
      </c>
      <c r="X133" s="12" t="s">
        <v>53</v>
      </c>
      <c r="Z133" s="35">
        <f t="shared" si="8"/>
        <v>1080.5000000000582</v>
      </c>
    </row>
    <row r="134" spans="1:26" s="12" customFormat="1" ht="80.099999999999994" hidden="1" customHeight="1" x14ac:dyDescent="0.25">
      <c r="A134" s="12">
        <v>2018</v>
      </c>
      <c r="B134" s="12" t="s">
        <v>2412</v>
      </c>
      <c r="C134" s="43" t="s">
        <v>1030</v>
      </c>
      <c r="D134" s="43"/>
      <c r="E134" s="12" t="s">
        <v>30</v>
      </c>
      <c r="F134" s="12" t="s">
        <v>1066</v>
      </c>
      <c r="G134" s="12" t="s">
        <v>1085</v>
      </c>
      <c r="H134" s="12" t="s">
        <v>1788</v>
      </c>
      <c r="I134" s="12" t="s">
        <v>169</v>
      </c>
      <c r="J134" s="12" t="s">
        <v>1000</v>
      </c>
      <c r="K134" s="12" t="s">
        <v>1010</v>
      </c>
      <c r="L134" s="60">
        <v>43261.725694444445</v>
      </c>
      <c r="M134" s="60">
        <v>43261.854166666664</v>
      </c>
      <c r="N134" s="60">
        <v>43248.944444444445</v>
      </c>
      <c r="O134" s="12">
        <f t="shared" si="6"/>
        <v>3.0833333332557231</v>
      </c>
      <c r="P134" s="12">
        <f t="shared" si="7"/>
        <v>306.75</v>
      </c>
      <c r="Q134" s="12" t="s">
        <v>22</v>
      </c>
      <c r="R134" s="12" t="s">
        <v>22</v>
      </c>
      <c r="S134" s="12" t="s">
        <v>22</v>
      </c>
      <c r="T134" s="12" t="s">
        <v>49</v>
      </c>
      <c r="U134" s="12" t="s">
        <v>139</v>
      </c>
      <c r="V134" s="12" t="s">
        <v>34</v>
      </c>
      <c r="W134" s="12" t="s">
        <v>70</v>
      </c>
      <c r="X134" s="12" t="s">
        <v>45</v>
      </c>
      <c r="Z134" s="35">
        <f t="shared" si="8"/>
        <v>309.83333333325572</v>
      </c>
    </row>
    <row r="135" spans="1:26" s="12" customFormat="1" ht="80.099999999999994" hidden="1" customHeight="1" x14ac:dyDescent="0.25">
      <c r="A135" s="12">
        <v>2018</v>
      </c>
      <c r="B135" s="12" t="s">
        <v>2412</v>
      </c>
      <c r="C135" s="43" t="s">
        <v>1032</v>
      </c>
      <c r="D135" s="43"/>
      <c r="E135" s="12" t="s">
        <v>30</v>
      </c>
      <c r="F135" s="12" t="s">
        <v>1065</v>
      </c>
      <c r="G135" s="12" t="s">
        <v>1086</v>
      </c>
      <c r="H135" s="12" t="s">
        <v>1789</v>
      </c>
      <c r="I135" s="12" t="s">
        <v>173</v>
      </c>
      <c r="J135" s="12" t="s">
        <v>1094</v>
      </c>
      <c r="K135" s="12" t="s">
        <v>1107</v>
      </c>
      <c r="L135" s="60">
        <v>43264.435416666667</v>
      </c>
      <c r="M135" s="60">
        <v>43264.572916666664</v>
      </c>
      <c r="N135" s="60">
        <v>43260.625</v>
      </c>
      <c r="O135" s="12">
        <f t="shared" si="6"/>
        <v>3.2999999999301508</v>
      </c>
      <c r="P135" s="12">
        <f t="shared" si="7"/>
        <v>91.450000000011642</v>
      </c>
      <c r="Q135" s="12" t="s">
        <v>13</v>
      </c>
      <c r="R135" s="12" t="s">
        <v>13</v>
      </c>
      <c r="S135" s="12" t="s">
        <v>22</v>
      </c>
      <c r="T135" s="12" t="s">
        <v>32</v>
      </c>
      <c r="U135" s="12" t="s">
        <v>117</v>
      </c>
      <c r="V135" s="12" t="s">
        <v>34</v>
      </c>
      <c r="W135" s="12" t="s">
        <v>70</v>
      </c>
      <c r="X135" s="12" t="s">
        <v>60</v>
      </c>
      <c r="Z135" s="35">
        <f t="shared" si="8"/>
        <v>94.749999999941792</v>
      </c>
    </row>
    <row r="136" spans="1:26" s="12" customFormat="1" ht="80.099999999999994" customHeight="1" x14ac:dyDescent="0.25">
      <c r="A136" s="12">
        <v>2018</v>
      </c>
      <c r="B136" s="12" t="s">
        <v>2418</v>
      </c>
      <c r="C136" s="43" t="s">
        <v>1136</v>
      </c>
      <c r="D136" s="43"/>
      <c r="E136" s="12" t="s">
        <v>30</v>
      </c>
      <c r="F136" s="12" t="s">
        <v>1153</v>
      </c>
      <c r="G136" s="12" t="s">
        <v>1153</v>
      </c>
      <c r="H136" s="12" t="s">
        <v>319</v>
      </c>
      <c r="I136" s="12" t="s">
        <v>196</v>
      </c>
      <c r="J136" s="12" t="s">
        <v>1167</v>
      </c>
      <c r="K136" s="12" t="s">
        <v>1169</v>
      </c>
      <c r="L136" s="60">
        <v>43302.0625</v>
      </c>
      <c r="M136" s="60">
        <v>43302.416666666664</v>
      </c>
      <c r="N136" s="60">
        <v>43274.708333333336</v>
      </c>
      <c r="O136" s="12">
        <f t="shared" si="6"/>
        <v>8.4999999999417923</v>
      </c>
      <c r="P136" s="12">
        <f t="shared" si="7"/>
        <v>656.49999999994179</v>
      </c>
      <c r="Q136" s="12" t="s">
        <v>13</v>
      </c>
      <c r="R136" s="12" t="s">
        <v>13</v>
      </c>
      <c r="S136" s="12" t="s">
        <v>22</v>
      </c>
      <c r="T136" s="12" t="s">
        <v>1185</v>
      </c>
      <c r="U136" s="12" t="s">
        <v>1185</v>
      </c>
      <c r="V136" s="12" t="s">
        <v>1185</v>
      </c>
      <c r="W136" s="12" t="s">
        <v>1185</v>
      </c>
      <c r="X136" s="12" t="s">
        <v>60</v>
      </c>
      <c r="Z136" s="35">
        <f t="shared" si="8"/>
        <v>664.99999999988358</v>
      </c>
    </row>
    <row r="137" spans="1:26" s="12" customFormat="1" ht="80.099999999999994" customHeight="1" x14ac:dyDescent="0.25">
      <c r="A137" s="12">
        <v>2018</v>
      </c>
      <c r="B137" s="12" t="s">
        <v>2420</v>
      </c>
      <c r="C137" s="43" t="s">
        <v>1249</v>
      </c>
      <c r="D137" s="43"/>
      <c r="E137" s="12" t="s">
        <v>30</v>
      </c>
      <c r="F137" s="12" t="s">
        <v>677</v>
      </c>
      <c r="G137" s="12" t="s">
        <v>677</v>
      </c>
      <c r="H137" s="12" t="s">
        <v>319</v>
      </c>
      <c r="I137" s="12" t="s">
        <v>198</v>
      </c>
      <c r="J137" s="12" t="s">
        <v>12</v>
      </c>
      <c r="K137" s="12" t="s">
        <v>1310</v>
      </c>
      <c r="L137" s="60">
        <v>43367.536805555559</v>
      </c>
      <c r="M137" s="60">
        <v>43367.666666666664</v>
      </c>
      <c r="N137" s="60">
        <v>43354.458333333336</v>
      </c>
      <c r="O137" s="12">
        <f t="shared" si="6"/>
        <v>3.1166666665230878</v>
      </c>
      <c r="P137" s="12">
        <f t="shared" si="7"/>
        <v>313.8833333333605</v>
      </c>
      <c r="Q137" s="12" t="s">
        <v>22</v>
      </c>
      <c r="R137" s="12" t="s">
        <v>22</v>
      </c>
      <c r="S137" s="12" t="s">
        <v>22</v>
      </c>
      <c r="T137" s="12" t="s">
        <v>32</v>
      </c>
      <c r="U137" s="12" t="s">
        <v>122</v>
      </c>
      <c r="V137" s="12" t="s">
        <v>34</v>
      </c>
      <c r="W137" s="12" t="s">
        <v>70</v>
      </c>
      <c r="X137" s="12" t="s">
        <v>77</v>
      </c>
      <c r="Z137" s="35">
        <f t="shared" si="8"/>
        <v>316.99999999988358</v>
      </c>
    </row>
    <row r="138" spans="1:26" s="12" customFormat="1" ht="80.099999999999994" hidden="1" customHeight="1" x14ac:dyDescent="0.25">
      <c r="A138" s="12">
        <v>2018</v>
      </c>
      <c r="B138" s="12" t="s">
        <v>2417</v>
      </c>
      <c r="C138" s="43" t="s">
        <v>863</v>
      </c>
      <c r="D138" s="43"/>
      <c r="E138" s="12" t="s">
        <v>30</v>
      </c>
      <c r="F138" s="12" t="s">
        <v>864</v>
      </c>
      <c r="G138" s="12" t="s">
        <v>865</v>
      </c>
      <c r="H138" s="12" t="s">
        <v>1788</v>
      </c>
      <c r="I138" s="12" t="s">
        <v>169</v>
      </c>
      <c r="J138" s="12" t="s">
        <v>866</v>
      </c>
      <c r="K138" s="12" t="s">
        <v>867</v>
      </c>
      <c r="L138" s="60">
        <v>43176.8125</v>
      </c>
      <c r="M138" s="60">
        <v>43177.0625</v>
      </c>
      <c r="N138" s="60">
        <v>43163.458333333336</v>
      </c>
      <c r="O138" s="12">
        <f t="shared" si="6"/>
        <v>6</v>
      </c>
      <c r="P138" s="12">
        <f t="shared" si="7"/>
        <v>320.49999999994179</v>
      </c>
      <c r="Q138" s="12" t="s">
        <v>22</v>
      </c>
      <c r="R138" s="12" t="s">
        <v>22</v>
      </c>
      <c r="S138" s="12" t="s">
        <v>22</v>
      </c>
      <c r="T138" s="12" t="s">
        <v>32</v>
      </c>
      <c r="U138" s="12" t="s">
        <v>120</v>
      </c>
      <c r="V138" s="12" t="s">
        <v>34</v>
      </c>
      <c r="W138" s="12" t="s">
        <v>70</v>
      </c>
      <c r="X138" s="12" t="s">
        <v>60</v>
      </c>
      <c r="Z138" s="35">
        <f t="shared" si="8"/>
        <v>326.49999999994179</v>
      </c>
    </row>
    <row r="139" spans="1:26" s="12" customFormat="1" ht="80.099999999999994" hidden="1" customHeight="1" x14ac:dyDescent="0.25">
      <c r="A139" s="12">
        <v>2018</v>
      </c>
      <c r="B139" s="13" t="s">
        <v>2421</v>
      </c>
      <c r="C139" s="43" t="s">
        <v>1344</v>
      </c>
      <c r="D139" s="43"/>
      <c r="E139" s="12" t="s">
        <v>30</v>
      </c>
      <c r="F139" s="12" t="s">
        <v>1371</v>
      </c>
      <c r="G139" s="12" t="s">
        <v>1371</v>
      </c>
      <c r="H139" s="12" t="s">
        <v>1911</v>
      </c>
      <c r="I139" s="12" t="s">
        <v>125</v>
      </c>
      <c r="J139" s="12" t="s">
        <v>773</v>
      </c>
      <c r="K139" s="12" t="s">
        <v>1426</v>
      </c>
      <c r="L139" s="60">
        <v>43391.32916666667</v>
      </c>
      <c r="M139" s="60">
        <v>43391.875</v>
      </c>
      <c r="N139" s="60">
        <v>43377.854166666664</v>
      </c>
      <c r="O139" s="12">
        <f t="shared" si="6"/>
        <v>13.099999999918509</v>
      </c>
      <c r="P139" s="12">
        <f t="shared" si="7"/>
        <v>323.4000000001397</v>
      </c>
      <c r="Q139" s="12" t="s">
        <v>13</v>
      </c>
      <c r="R139" s="12" t="s">
        <v>13</v>
      </c>
      <c r="S139" s="12" t="s">
        <v>22</v>
      </c>
      <c r="T139" s="12" t="s">
        <v>14</v>
      </c>
      <c r="U139" s="12" t="s">
        <v>42</v>
      </c>
      <c r="V139" s="12" t="s">
        <v>34</v>
      </c>
      <c r="W139" s="12" t="s">
        <v>88</v>
      </c>
      <c r="X139" s="12" t="s">
        <v>60</v>
      </c>
      <c r="Z139" s="35">
        <f t="shared" si="8"/>
        <v>336.50000000005821</v>
      </c>
    </row>
    <row r="140" spans="1:26" s="12" customFormat="1" ht="80.099999999999994" hidden="1" customHeight="1" x14ac:dyDescent="0.25">
      <c r="A140" s="12">
        <v>2018</v>
      </c>
      <c r="B140" s="13" t="s">
        <v>2421</v>
      </c>
      <c r="C140" s="43" t="s">
        <v>1341</v>
      </c>
      <c r="D140" s="43"/>
      <c r="E140" s="12" t="s">
        <v>30</v>
      </c>
      <c r="F140" s="12" t="s">
        <v>677</v>
      </c>
      <c r="G140" s="12" t="s">
        <v>1390</v>
      </c>
      <c r="H140" s="12" t="s">
        <v>3594</v>
      </c>
      <c r="I140" s="12" t="s">
        <v>199</v>
      </c>
      <c r="J140" s="12" t="s">
        <v>773</v>
      </c>
      <c r="K140" s="12" t="s">
        <v>1423</v>
      </c>
      <c r="L140" s="60">
        <v>43387.3125</v>
      </c>
      <c r="M140" s="60">
        <v>43387.791666666664</v>
      </c>
      <c r="N140" s="60">
        <v>43373.708333333336</v>
      </c>
      <c r="O140" s="12">
        <f t="shared" si="6"/>
        <v>11.499999999941792</v>
      </c>
      <c r="P140" s="12">
        <f t="shared" si="7"/>
        <v>326.49999999994179</v>
      </c>
      <c r="Q140" s="12" t="s">
        <v>22</v>
      </c>
      <c r="R140" s="12" t="s">
        <v>22</v>
      </c>
      <c r="S140" s="12" t="s">
        <v>22</v>
      </c>
      <c r="X140" s="12" t="s">
        <v>77</v>
      </c>
      <c r="Z140" s="35">
        <f t="shared" si="8"/>
        <v>337.99999999988358</v>
      </c>
    </row>
    <row r="141" spans="1:26" s="12" customFormat="1" ht="80.099999999999994" customHeight="1" x14ac:dyDescent="0.25">
      <c r="A141" s="12">
        <v>2018</v>
      </c>
      <c r="B141" s="12" t="s">
        <v>2420</v>
      </c>
      <c r="C141" s="43" t="s">
        <v>1245</v>
      </c>
      <c r="D141" s="43"/>
      <c r="E141" s="12" t="s">
        <v>30</v>
      </c>
      <c r="F141" s="12" t="s">
        <v>1263</v>
      </c>
      <c r="G141" s="12" t="s">
        <v>1263</v>
      </c>
      <c r="H141" s="12" t="s">
        <v>319</v>
      </c>
      <c r="I141" s="12" t="s">
        <v>197</v>
      </c>
      <c r="J141" s="12" t="s">
        <v>650</v>
      </c>
      <c r="K141" s="12" t="s">
        <v>1306</v>
      </c>
      <c r="L141" s="60">
        <v>43366.577777777777</v>
      </c>
      <c r="M141" s="60">
        <v>43366.719444444447</v>
      </c>
      <c r="N141" s="60">
        <v>43360.708333333336</v>
      </c>
      <c r="O141" s="12">
        <f t="shared" si="6"/>
        <v>3.4000000000814907</v>
      </c>
      <c r="P141" s="12">
        <f t="shared" si="7"/>
        <v>140.8666666665813</v>
      </c>
      <c r="Q141" s="12" t="s">
        <v>22</v>
      </c>
      <c r="R141" s="12" t="s">
        <v>22</v>
      </c>
      <c r="S141" s="12" t="s">
        <v>22</v>
      </c>
      <c r="T141" s="12" t="s">
        <v>14</v>
      </c>
      <c r="U141" s="12" t="s">
        <v>903</v>
      </c>
      <c r="V141" s="12" t="s">
        <v>34</v>
      </c>
      <c r="W141" s="12" t="s">
        <v>82</v>
      </c>
      <c r="X141" s="12" t="s">
        <v>77</v>
      </c>
      <c r="Z141" s="35">
        <f t="shared" si="8"/>
        <v>144.26666666666279</v>
      </c>
    </row>
    <row r="142" spans="1:26" s="12" customFormat="1" ht="80.099999999999994" hidden="1" customHeight="1" x14ac:dyDescent="0.25">
      <c r="A142" s="12">
        <v>2018</v>
      </c>
      <c r="B142" s="12" t="s">
        <v>2411</v>
      </c>
      <c r="C142" s="43" t="s">
        <v>977</v>
      </c>
      <c r="D142" s="43"/>
      <c r="E142" s="12" t="s">
        <v>30</v>
      </c>
      <c r="F142" s="12" t="s">
        <v>102</v>
      </c>
      <c r="G142" s="12" t="s">
        <v>704</v>
      </c>
      <c r="H142" s="12" t="s">
        <v>1911</v>
      </c>
      <c r="I142" s="12" t="s">
        <v>102</v>
      </c>
      <c r="J142" s="12" t="s">
        <v>1005</v>
      </c>
      <c r="K142" s="12" t="s">
        <v>870</v>
      </c>
      <c r="L142" s="60">
        <v>43248.425000000003</v>
      </c>
      <c r="M142" s="60">
        <v>43284.822916666664</v>
      </c>
      <c r="N142" s="60">
        <v>43234.6875</v>
      </c>
      <c r="O142" s="12">
        <f t="shared" si="6"/>
        <v>873.54999999987194</v>
      </c>
      <c r="P142" s="12">
        <f t="shared" si="7"/>
        <v>329.70000000006985</v>
      </c>
      <c r="Q142" s="12" t="s">
        <v>22</v>
      </c>
      <c r="S142" s="12" t="s">
        <v>22</v>
      </c>
      <c r="T142" s="12" t="s">
        <v>14</v>
      </c>
      <c r="U142" s="12" t="s">
        <v>24</v>
      </c>
      <c r="V142" s="12" t="s">
        <v>34</v>
      </c>
      <c r="W142" s="12" t="s">
        <v>70</v>
      </c>
      <c r="X142" s="12" t="s">
        <v>45</v>
      </c>
      <c r="Z142" s="35">
        <f t="shared" si="8"/>
        <v>1203.2499999999418</v>
      </c>
    </row>
    <row r="143" spans="1:26" s="12" customFormat="1" ht="80.099999999999994" hidden="1" customHeight="1" x14ac:dyDescent="0.25">
      <c r="A143" s="12">
        <v>2018</v>
      </c>
      <c r="B143" s="13" t="s">
        <v>2421</v>
      </c>
      <c r="C143" s="43" t="s">
        <v>1329</v>
      </c>
      <c r="D143" s="43"/>
      <c r="E143" s="12" t="s">
        <v>30</v>
      </c>
      <c r="F143" s="12" t="s">
        <v>1362</v>
      </c>
      <c r="G143" s="12" t="s">
        <v>263</v>
      </c>
      <c r="H143" s="12" t="s">
        <v>1911</v>
      </c>
      <c r="I143" s="12" t="s">
        <v>125</v>
      </c>
      <c r="J143" s="12" t="s">
        <v>1004</v>
      </c>
      <c r="K143" s="12" t="s">
        <v>1410</v>
      </c>
      <c r="L143" s="60">
        <v>43377.625</v>
      </c>
      <c r="M143" s="60">
        <v>43377.854166666664</v>
      </c>
      <c r="N143" s="60">
        <v>43363.659722222219</v>
      </c>
      <c r="O143" s="12">
        <f t="shared" si="6"/>
        <v>5.4999999999417923</v>
      </c>
      <c r="P143" s="12">
        <f t="shared" si="7"/>
        <v>335.16666666674428</v>
      </c>
      <c r="Q143" s="12" t="s">
        <v>22</v>
      </c>
      <c r="R143" s="12" t="s">
        <v>13</v>
      </c>
      <c r="S143" s="12" t="s">
        <v>22</v>
      </c>
      <c r="T143" s="12" t="s">
        <v>41</v>
      </c>
      <c r="U143" s="12" t="s">
        <v>41</v>
      </c>
      <c r="V143" s="12" t="s">
        <v>929</v>
      </c>
      <c r="W143" s="12" t="s">
        <v>1322</v>
      </c>
      <c r="X143" s="12" t="s">
        <v>77</v>
      </c>
      <c r="Z143" s="35">
        <f t="shared" si="8"/>
        <v>340.66666666668607</v>
      </c>
    </row>
    <row r="144" spans="1:26" s="12" customFormat="1" ht="80.099999999999994" hidden="1" customHeight="1" x14ac:dyDescent="0.25">
      <c r="A144" s="12">
        <v>2018</v>
      </c>
      <c r="B144" s="12" t="s">
        <v>2410</v>
      </c>
      <c r="C144" s="43" t="s">
        <v>930</v>
      </c>
      <c r="D144" s="43"/>
      <c r="E144" s="12" t="s">
        <v>30</v>
      </c>
      <c r="F144" s="12" t="s">
        <v>666</v>
      </c>
      <c r="G144" s="12" t="s">
        <v>667</v>
      </c>
      <c r="H144" s="12" t="s">
        <v>1764</v>
      </c>
      <c r="I144" s="12" t="s">
        <v>168</v>
      </c>
      <c r="J144" s="12" t="s">
        <v>773</v>
      </c>
      <c r="K144" s="12" t="s">
        <v>931</v>
      </c>
      <c r="L144" s="60">
        <v>43215.541666666664</v>
      </c>
      <c r="M144" s="60">
        <v>43215.583333333336</v>
      </c>
      <c r="N144" s="60">
        <v>43214.666666666664</v>
      </c>
      <c r="O144" s="12">
        <f t="shared" si="6"/>
        <v>1.0000000001164153</v>
      </c>
      <c r="P144" s="12">
        <f t="shared" si="7"/>
        <v>21</v>
      </c>
      <c r="Q144" s="12" t="s">
        <v>13</v>
      </c>
      <c r="R144" s="12" t="s">
        <v>13</v>
      </c>
      <c r="S144" s="12" t="s">
        <v>22</v>
      </c>
      <c r="T144" s="12" t="s">
        <v>32</v>
      </c>
      <c r="U144" s="12" t="s">
        <v>117</v>
      </c>
      <c r="V144" s="12" t="s">
        <v>929</v>
      </c>
      <c r="W144" s="12" t="s">
        <v>118</v>
      </c>
      <c r="X144" s="12" t="s">
        <v>60</v>
      </c>
      <c r="Z144" s="35">
        <f t="shared" si="8"/>
        <v>22.000000000116415</v>
      </c>
    </row>
    <row r="145" spans="1:26" s="12" customFormat="1" ht="80.099999999999994" hidden="1" customHeight="1" x14ac:dyDescent="0.25">
      <c r="A145" s="12">
        <v>2018</v>
      </c>
      <c r="B145" s="12" t="s">
        <v>2412</v>
      </c>
      <c r="C145" s="43" t="s">
        <v>1022</v>
      </c>
      <c r="D145" s="43"/>
      <c r="E145" s="12" t="s">
        <v>30</v>
      </c>
      <c r="F145" s="12" t="s">
        <v>1061</v>
      </c>
      <c r="G145" s="12" t="s">
        <v>993</v>
      </c>
      <c r="H145" s="12" t="s">
        <v>1788</v>
      </c>
      <c r="I145" s="12" t="s">
        <v>174</v>
      </c>
      <c r="J145" s="12" t="s">
        <v>773</v>
      </c>
      <c r="K145" s="12" t="s">
        <v>1012</v>
      </c>
      <c r="L145" s="60">
        <v>43256.583333333336</v>
      </c>
      <c r="M145" s="60">
        <v>43257.666666666664</v>
      </c>
      <c r="N145" s="60">
        <v>43241.770833333336</v>
      </c>
      <c r="O145" s="12">
        <f t="shared" si="6"/>
        <v>25.999999999883585</v>
      </c>
      <c r="P145" s="12">
        <f t="shared" si="7"/>
        <v>355.5</v>
      </c>
      <c r="Q145" s="12" t="s">
        <v>22</v>
      </c>
      <c r="R145" s="12" t="s">
        <v>22</v>
      </c>
      <c r="S145" s="12" t="s">
        <v>22</v>
      </c>
      <c r="T145" s="12" t="s">
        <v>32</v>
      </c>
      <c r="U145" s="12" t="s">
        <v>111</v>
      </c>
      <c r="V145" s="12" t="s">
        <v>34</v>
      </c>
      <c r="W145" s="12" t="s">
        <v>70</v>
      </c>
      <c r="X145" s="12" t="s">
        <v>66</v>
      </c>
      <c r="Z145" s="35">
        <f t="shared" si="8"/>
        <v>381.49999999988358</v>
      </c>
    </row>
    <row r="146" spans="1:26" s="12" customFormat="1" ht="80.099999999999994" hidden="1" customHeight="1" x14ac:dyDescent="0.25">
      <c r="A146" s="12">
        <v>2018</v>
      </c>
      <c r="B146" s="12" t="s">
        <v>2419</v>
      </c>
      <c r="C146" s="43" t="s">
        <v>1189</v>
      </c>
      <c r="D146" s="43"/>
      <c r="E146" s="12" t="s">
        <v>11</v>
      </c>
      <c r="F146" s="12" t="s">
        <v>1201</v>
      </c>
      <c r="G146" s="12" t="s">
        <v>1201</v>
      </c>
      <c r="H146" s="12" t="s">
        <v>1764</v>
      </c>
      <c r="I146" s="12" t="s">
        <v>165</v>
      </c>
      <c r="J146" s="12" t="s">
        <v>1006</v>
      </c>
      <c r="K146" s="12" t="s">
        <v>1215</v>
      </c>
      <c r="L146" s="60">
        <v>43315.354166666664</v>
      </c>
      <c r="M146" s="60">
        <v>43318.625</v>
      </c>
      <c r="N146" s="60">
        <v>43269.538194444445</v>
      </c>
      <c r="O146" s="12">
        <f t="shared" si="6"/>
        <v>78.500000000058208</v>
      </c>
      <c r="P146" s="12">
        <f t="shared" si="7"/>
        <v>1099.5833333332557</v>
      </c>
      <c r="Q146" s="12" t="s">
        <v>22</v>
      </c>
      <c r="R146" s="12" t="s">
        <v>22</v>
      </c>
      <c r="S146" s="12" t="s">
        <v>22</v>
      </c>
      <c r="T146" s="12" t="s">
        <v>1127</v>
      </c>
      <c r="U146" s="12" t="s">
        <v>1127</v>
      </c>
      <c r="V146" s="12" t="s">
        <v>1127</v>
      </c>
      <c r="W146" s="12" t="s">
        <v>1127</v>
      </c>
      <c r="X146" s="12" t="s">
        <v>17</v>
      </c>
      <c r="Z146" s="35">
        <f t="shared" si="8"/>
        <v>1178.0833333333139</v>
      </c>
    </row>
    <row r="147" spans="1:26" s="12" customFormat="1" ht="80.099999999999994" hidden="1" customHeight="1" x14ac:dyDescent="0.25">
      <c r="A147" s="12">
        <v>2018</v>
      </c>
      <c r="B147" s="12" t="s">
        <v>2410</v>
      </c>
      <c r="C147" s="43" t="s">
        <v>877</v>
      </c>
      <c r="D147" s="43"/>
      <c r="E147" s="12" t="s">
        <v>30</v>
      </c>
      <c r="F147" s="12" t="s">
        <v>164</v>
      </c>
      <c r="H147" s="12" t="s">
        <v>1764</v>
      </c>
      <c r="I147" s="12" t="s">
        <v>164</v>
      </c>
      <c r="L147" s="60">
        <v>43193.729166666664</v>
      </c>
      <c r="M147" s="60">
        <v>43193.84375</v>
      </c>
      <c r="N147" s="60">
        <v>43178.666666666664</v>
      </c>
      <c r="O147" s="12">
        <f t="shared" si="6"/>
        <v>2.7500000000582077</v>
      </c>
      <c r="P147" s="12">
        <f t="shared" si="7"/>
        <v>361.5</v>
      </c>
      <c r="Q147" s="12" t="s">
        <v>13</v>
      </c>
      <c r="R147" s="12" t="s">
        <v>13</v>
      </c>
      <c r="S147" s="12" t="s">
        <v>22</v>
      </c>
      <c r="T147" s="12" t="s">
        <v>32</v>
      </c>
      <c r="U147" s="12" t="s">
        <v>111</v>
      </c>
      <c r="V147" s="12" t="s">
        <v>34</v>
      </c>
      <c r="W147" s="12" t="s">
        <v>70</v>
      </c>
      <c r="X147" s="12" t="s">
        <v>60</v>
      </c>
      <c r="Z147" s="35">
        <f t="shared" si="8"/>
        <v>364.25000000005821</v>
      </c>
    </row>
    <row r="148" spans="1:26" s="12" customFormat="1" ht="80.099999999999994" hidden="1" customHeight="1" x14ac:dyDescent="0.25">
      <c r="A148" s="12">
        <v>2018</v>
      </c>
      <c r="B148" s="12" t="s">
        <v>2417</v>
      </c>
      <c r="C148" s="43" t="s">
        <v>851</v>
      </c>
      <c r="D148" s="43"/>
      <c r="E148" s="12" t="s">
        <v>30</v>
      </c>
      <c r="F148" s="12" t="s">
        <v>172</v>
      </c>
      <c r="G148" s="12" t="s">
        <v>852</v>
      </c>
      <c r="H148" s="12" t="s">
        <v>1789</v>
      </c>
      <c r="I148" s="12" t="s">
        <v>172</v>
      </c>
      <c r="J148" s="12" t="s">
        <v>853</v>
      </c>
      <c r="K148" s="12" t="s">
        <v>854</v>
      </c>
      <c r="L148" s="60">
        <v>43189.916666666664</v>
      </c>
      <c r="M148" s="60">
        <v>43195.666666666664</v>
      </c>
      <c r="N148" s="60">
        <v>43174.819444444445</v>
      </c>
      <c r="O148" s="12">
        <f t="shared" si="6"/>
        <v>138</v>
      </c>
      <c r="P148" s="12">
        <f t="shared" si="7"/>
        <v>362.33333333325572</v>
      </c>
      <c r="Q148" s="12" t="s">
        <v>13</v>
      </c>
      <c r="R148" s="12" t="s">
        <v>13</v>
      </c>
      <c r="S148" s="12" t="s">
        <v>22</v>
      </c>
      <c r="T148" s="12" t="s">
        <v>14</v>
      </c>
      <c r="U148" s="12" t="s">
        <v>33</v>
      </c>
      <c r="V148" s="12" t="s">
        <v>34</v>
      </c>
      <c r="W148" s="12" t="s">
        <v>70</v>
      </c>
      <c r="X148" s="12" t="s">
        <v>60</v>
      </c>
      <c r="Z148" s="35">
        <f t="shared" si="8"/>
        <v>500.33333333325572</v>
      </c>
    </row>
    <row r="149" spans="1:26" s="12" customFormat="1" ht="80.099999999999994" hidden="1" customHeight="1" x14ac:dyDescent="0.25">
      <c r="A149" s="12">
        <v>2018</v>
      </c>
      <c r="B149" s="12" t="s">
        <v>2412</v>
      </c>
      <c r="C149" s="43" t="s">
        <v>1033</v>
      </c>
      <c r="D149" s="43"/>
      <c r="E149" s="12" t="s">
        <v>30</v>
      </c>
      <c r="F149" s="12" t="s">
        <v>1065</v>
      </c>
      <c r="G149" s="12" t="s">
        <v>1084</v>
      </c>
      <c r="H149" s="12" t="s">
        <v>1789</v>
      </c>
      <c r="I149" s="12" t="s">
        <v>173</v>
      </c>
      <c r="J149" s="12" t="s">
        <v>1094</v>
      </c>
      <c r="K149" s="12" t="s">
        <v>1107</v>
      </c>
      <c r="L149" s="60">
        <v>43265.333333333336</v>
      </c>
      <c r="M149" s="60">
        <v>43265.625</v>
      </c>
      <c r="N149" s="60">
        <v>43264.572916666664</v>
      </c>
      <c r="O149" s="12">
        <f t="shared" si="6"/>
        <v>6.9999999999417923</v>
      </c>
      <c r="P149" s="12">
        <f t="shared" si="7"/>
        <v>18.250000000116415</v>
      </c>
      <c r="Q149" s="12" t="s">
        <v>13</v>
      </c>
      <c r="R149" s="12" t="s">
        <v>13</v>
      </c>
      <c r="S149" s="12" t="s">
        <v>22</v>
      </c>
      <c r="U149" s="12" t="s">
        <v>117</v>
      </c>
      <c r="V149" s="12" t="s">
        <v>34</v>
      </c>
      <c r="W149" s="12" t="s">
        <v>70</v>
      </c>
      <c r="X149" s="12" t="s">
        <v>60</v>
      </c>
      <c r="Z149" s="35">
        <f t="shared" si="8"/>
        <v>25.250000000058208</v>
      </c>
    </row>
    <row r="150" spans="1:26" s="12" customFormat="1" ht="80.099999999999994" hidden="1" customHeight="1" x14ac:dyDescent="0.25">
      <c r="A150" s="12">
        <v>2018</v>
      </c>
      <c r="B150" s="12" t="s">
        <v>2417</v>
      </c>
      <c r="C150" s="43" t="s">
        <v>875</v>
      </c>
      <c r="D150" s="43"/>
      <c r="E150" s="12" t="s">
        <v>30</v>
      </c>
      <c r="F150" s="12" t="s">
        <v>166</v>
      </c>
      <c r="G150" s="12" t="s">
        <v>704</v>
      </c>
      <c r="H150" s="12" t="s">
        <v>1764</v>
      </c>
      <c r="I150" s="12" t="s">
        <v>166</v>
      </c>
      <c r="J150" s="12" t="s">
        <v>40</v>
      </c>
      <c r="K150" s="12" t="s">
        <v>705</v>
      </c>
      <c r="L150" s="60">
        <v>43187</v>
      </c>
      <c r="M150" s="60">
        <v>43214.4375</v>
      </c>
      <c r="N150" s="60">
        <v>43171.708333333336</v>
      </c>
      <c r="O150" s="12">
        <f t="shared" si="6"/>
        <v>658.5</v>
      </c>
      <c r="P150" s="12">
        <f t="shared" si="7"/>
        <v>366.99999999994179</v>
      </c>
      <c r="Q150" s="12" t="s">
        <v>22</v>
      </c>
      <c r="R150" s="12" t="s">
        <v>22</v>
      </c>
      <c r="S150" s="12" t="s">
        <v>22</v>
      </c>
      <c r="T150" s="12" t="s">
        <v>49</v>
      </c>
      <c r="U150" s="12" t="s">
        <v>706</v>
      </c>
      <c r="V150" s="12" t="s">
        <v>16</v>
      </c>
      <c r="W150" s="12" t="s">
        <v>25</v>
      </c>
      <c r="X150" s="12" t="s">
        <v>27</v>
      </c>
      <c r="Z150" s="35">
        <f t="shared" si="8"/>
        <v>1025.4999999999418</v>
      </c>
    </row>
    <row r="151" spans="1:26" s="12" customFormat="1" ht="80.099999999999994" hidden="1" customHeight="1" x14ac:dyDescent="0.25">
      <c r="A151" s="12">
        <v>2018</v>
      </c>
      <c r="B151" s="12" t="s">
        <v>2410</v>
      </c>
      <c r="C151" s="43" t="s">
        <v>898</v>
      </c>
      <c r="D151" s="43"/>
      <c r="E151" s="12" t="s">
        <v>30</v>
      </c>
      <c r="F151" s="12" t="s">
        <v>899</v>
      </c>
      <c r="G151" s="12" t="s">
        <v>900</v>
      </c>
      <c r="H151" s="12" t="s">
        <v>1911</v>
      </c>
      <c r="I151" s="12" t="s">
        <v>152</v>
      </c>
      <c r="J151" s="12" t="s">
        <v>901</v>
      </c>
      <c r="K151" s="12" t="s">
        <v>902</v>
      </c>
      <c r="L151" s="60">
        <v>43198.75</v>
      </c>
      <c r="M151" s="60">
        <v>43199.791666666664</v>
      </c>
      <c r="N151" s="60">
        <v>43182.666666666664</v>
      </c>
      <c r="O151" s="12">
        <f t="shared" si="6"/>
        <v>24.999999999941792</v>
      </c>
      <c r="P151" s="12">
        <f t="shared" si="7"/>
        <v>386.00000000005821</v>
      </c>
      <c r="Q151" s="12" t="s">
        <v>22</v>
      </c>
      <c r="R151" s="12" t="s">
        <v>13</v>
      </c>
      <c r="S151" s="12" t="s">
        <v>22</v>
      </c>
      <c r="T151" s="12" t="s">
        <v>14</v>
      </c>
      <c r="U151" s="12" t="s">
        <v>903</v>
      </c>
      <c r="V151" s="12" t="s">
        <v>34</v>
      </c>
      <c r="W151" s="12" t="s">
        <v>70</v>
      </c>
      <c r="X151" s="12" t="s">
        <v>27</v>
      </c>
      <c r="Z151" s="35">
        <f t="shared" si="8"/>
        <v>411</v>
      </c>
    </row>
    <row r="152" spans="1:26" s="12" customFormat="1" ht="80.099999999999994" hidden="1" customHeight="1" x14ac:dyDescent="0.25">
      <c r="A152" s="12">
        <v>2018</v>
      </c>
      <c r="B152" s="12" t="s">
        <v>2419</v>
      </c>
      <c r="C152" s="43" t="s">
        <v>1195</v>
      </c>
      <c r="D152" s="43"/>
      <c r="E152" s="12" t="s">
        <v>30</v>
      </c>
      <c r="F152" s="12" t="s">
        <v>1205</v>
      </c>
      <c r="G152" s="12" t="s">
        <v>1205</v>
      </c>
      <c r="H152" s="12" t="s">
        <v>1764</v>
      </c>
      <c r="I152" s="12" t="s">
        <v>165</v>
      </c>
      <c r="J152" s="12" t="s">
        <v>1006</v>
      </c>
      <c r="K152" s="12" t="s">
        <v>1220</v>
      </c>
      <c r="L152" s="60">
        <v>43333.541666666664</v>
      </c>
      <c r="M152" s="60">
        <v>43333.625</v>
      </c>
      <c r="N152" s="60">
        <v>43318.625</v>
      </c>
      <c r="O152" s="12">
        <f t="shared" si="6"/>
        <v>2.0000000000582077</v>
      </c>
      <c r="P152" s="12">
        <f t="shared" si="7"/>
        <v>357.99999999994179</v>
      </c>
      <c r="Q152" s="12" t="s">
        <v>22</v>
      </c>
      <c r="R152" s="12" t="s">
        <v>22</v>
      </c>
      <c r="S152" s="12" t="s">
        <v>22</v>
      </c>
      <c r="T152" s="12" t="s">
        <v>14</v>
      </c>
      <c r="U152" s="12" t="s">
        <v>903</v>
      </c>
      <c r="V152" s="12" t="s">
        <v>34</v>
      </c>
      <c r="W152" s="12" t="s">
        <v>70</v>
      </c>
      <c r="X152" s="12" t="s">
        <v>60</v>
      </c>
      <c r="Z152" s="35">
        <f t="shared" si="8"/>
        <v>360</v>
      </c>
    </row>
    <row r="153" spans="1:26" s="12" customFormat="1" ht="80.099999999999994" hidden="1" customHeight="1" x14ac:dyDescent="0.25">
      <c r="A153" s="12">
        <v>2018</v>
      </c>
      <c r="B153" s="12" t="s">
        <v>2410</v>
      </c>
      <c r="C153" s="43" t="s">
        <v>940</v>
      </c>
      <c r="D153" s="43"/>
      <c r="E153" s="12" t="s">
        <v>30</v>
      </c>
      <c r="F153" s="12" t="s">
        <v>152</v>
      </c>
      <c r="G153" s="12" t="s">
        <v>941</v>
      </c>
      <c r="H153" s="12" t="s">
        <v>1911</v>
      </c>
      <c r="I153" s="12" t="s">
        <v>152</v>
      </c>
      <c r="K153" s="12" t="s">
        <v>942</v>
      </c>
      <c r="L153" s="60">
        <v>43216.541666666664</v>
      </c>
      <c r="M153" s="60">
        <v>43216.604166666664</v>
      </c>
      <c r="N153" s="60">
        <v>43199.791666666664</v>
      </c>
      <c r="O153" s="12">
        <f t="shared" si="6"/>
        <v>1.5</v>
      </c>
      <c r="P153" s="12">
        <f t="shared" si="7"/>
        <v>402</v>
      </c>
      <c r="Q153" s="12" t="s">
        <v>22</v>
      </c>
      <c r="R153" s="12" t="s">
        <v>13</v>
      </c>
      <c r="S153" s="12" t="s">
        <v>22</v>
      </c>
      <c r="T153" s="12" t="s">
        <v>32</v>
      </c>
      <c r="U153" s="12" t="s">
        <v>32</v>
      </c>
      <c r="V153" s="12" t="s">
        <v>34</v>
      </c>
      <c r="W153" s="12" t="s">
        <v>70</v>
      </c>
      <c r="X153" s="12" t="s">
        <v>27</v>
      </c>
      <c r="Z153" s="35">
        <f t="shared" si="8"/>
        <v>403.5</v>
      </c>
    </row>
    <row r="154" spans="1:26" s="12" customFormat="1" ht="80.099999999999994" hidden="1" customHeight="1" x14ac:dyDescent="0.25">
      <c r="A154" s="12">
        <v>2018</v>
      </c>
      <c r="B154" s="12" t="s">
        <v>2420</v>
      </c>
      <c r="C154" s="43" t="s">
        <v>1244</v>
      </c>
      <c r="D154" s="43"/>
      <c r="E154" s="12" t="s">
        <v>30</v>
      </c>
      <c r="F154" s="12" t="s">
        <v>1276</v>
      </c>
      <c r="G154" s="12" t="s">
        <v>1276</v>
      </c>
      <c r="H154" s="12" t="s">
        <v>1911</v>
      </c>
      <c r="I154" s="12" t="s">
        <v>110</v>
      </c>
      <c r="J154" s="12" t="s">
        <v>1004</v>
      </c>
      <c r="K154" s="12" t="s">
        <v>1305</v>
      </c>
      <c r="L154" s="60">
        <v>43364.569444444445</v>
      </c>
      <c r="M154" s="60">
        <v>43364.902777777781</v>
      </c>
      <c r="N154" s="60">
        <v>43347.6875</v>
      </c>
      <c r="O154" s="12">
        <f t="shared" si="6"/>
        <v>8.0000000000582077</v>
      </c>
      <c r="P154" s="12">
        <f t="shared" si="7"/>
        <v>405.16666666668607</v>
      </c>
      <c r="Q154" s="12" t="s">
        <v>22</v>
      </c>
      <c r="R154" s="12" t="s">
        <v>13</v>
      </c>
      <c r="S154" s="12" t="s">
        <v>22</v>
      </c>
      <c r="T154" s="12" t="s">
        <v>820</v>
      </c>
      <c r="U154" s="12" t="s">
        <v>145</v>
      </c>
      <c r="V154" s="12" t="s">
        <v>929</v>
      </c>
      <c r="W154" s="12" t="s">
        <v>1322</v>
      </c>
      <c r="X154" s="12" t="s">
        <v>77</v>
      </c>
      <c r="Z154" s="35">
        <f t="shared" si="8"/>
        <v>413.16666666674428</v>
      </c>
    </row>
    <row r="155" spans="1:26" s="12" customFormat="1" ht="80.099999999999994" customHeight="1" x14ac:dyDescent="0.25">
      <c r="A155" s="12">
        <v>2018</v>
      </c>
      <c r="B155" s="12" t="s">
        <v>2418</v>
      </c>
      <c r="C155" s="43" t="s">
        <v>1147</v>
      </c>
      <c r="D155" s="43"/>
      <c r="E155" s="12" t="s">
        <v>30</v>
      </c>
      <c r="F155" s="12" t="s">
        <v>1162</v>
      </c>
      <c r="G155" s="12" t="s">
        <v>1166</v>
      </c>
      <c r="H155" s="12" t="s">
        <v>319</v>
      </c>
      <c r="I155" s="12" t="s">
        <v>196</v>
      </c>
      <c r="J155" s="12" t="s">
        <v>12</v>
      </c>
      <c r="K155" s="12" t="s">
        <v>1179</v>
      </c>
      <c r="L155" s="60">
        <v>43306.3125</v>
      </c>
      <c r="M155" s="60">
        <v>43306.791666666664</v>
      </c>
      <c r="N155" s="60">
        <v>43302.416666666664</v>
      </c>
      <c r="O155" s="12">
        <f t="shared" si="6"/>
        <v>11.499999999941792</v>
      </c>
      <c r="P155" s="12">
        <f t="shared" si="7"/>
        <v>93.500000000058208</v>
      </c>
      <c r="Q155" s="12" t="s">
        <v>13</v>
      </c>
      <c r="R155" s="12" t="s">
        <v>13</v>
      </c>
      <c r="S155" s="12" t="s">
        <v>22</v>
      </c>
      <c r="T155" s="12" t="s">
        <v>32</v>
      </c>
      <c r="U155" s="12" t="s">
        <v>120</v>
      </c>
      <c r="V155" s="12" t="s">
        <v>34</v>
      </c>
      <c r="W155" s="12" t="s">
        <v>70</v>
      </c>
      <c r="X155" s="12" t="s">
        <v>60</v>
      </c>
      <c r="Z155" s="35">
        <f t="shared" si="8"/>
        <v>105</v>
      </c>
    </row>
    <row r="156" spans="1:26" s="12" customFormat="1" ht="80.099999999999994" customHeight="1" x14ac:dyDescent="0.25">
      <c r="A156" s="12">
        <v>2018</v>
      </c>
      <c r="B156" s="12" t="s">
        <v>2420</v>
      </c>
      <c r="C156" s="43" t="s">
        <v>1246</v>
      </c>
      <c r="D156" s="43"/>
      <c r="E156" s="12" t="s">
        <v>30</v>
      </c>
      <c r="F156" s="12" t="s">
        <v>197</v>
      </c>
      <c r="G156" s="12" t="s">
        <v>197</v>
      </c>
      <c r="H156" s="12" t="s">
        <v>319</v>
      </c>
      <c r="I156" s="12" t="s">
        <v>197</v>
      </c>
      <c r="J156" s="12" t="s">
        <v>708</v>
      </c>
      <c r="K156" s="12" t="s">
        <v>1307</v>
      </c>
      <c r="L156" s="60">
        <v>43367.540972222225</v>
      </c>
      <c r="M156" s="60">
        <v>43368.340277777781</v>
      </c>
      <c r="N156" s="60">
        <v>43366.719444444447</v>
      </c>
      <c r="O156" s="12">
        <f t="shared" si="6"/>
        <v>19.183333333348855</v>
      </c>
      <c r="P156" s="12">
        <f t="shared" si="7"/>
        <v>19.716666666674428</v>
      </c>
      <c r="Q156" s="12" t="s">
        <v>13</v>
      </c>
      <c r="R156" s="12" t="s">
        <v>13</v>
      </c>
      <c r="S156" s="12" t="s">
        <v>13</v>
      </c>
      <c r="T156" s="12" t="s">
        <v>14</v>
      </c>
      <c r="U156" s="12" t="s">
        <v>903</v>
      </c>
      <c r="V156" s="12" t="s">
        <v>34</v>
      </c>
      <c r="W156" s="12" t="s">
        <v>65</v>
      </c>
      <c r="X156" s="12" t="s">
        <v>60</v>
      </c>
      <c r="Z156" s="35">
        <f t="shared" si="8"/>
        <v>38.900000000023283</v>
      </c>
    </row>
    <row r="157" spans="1:26" s="12" customFormat="1" ht="80.099999999999994" hidden="1" customHeight="1" x14ac:dyDescent="0.25">
      <c r="A157" s="12">
        <v>2018</v>
      </c>
      <c r="B157" s="12" t="s">
        <v>2411</v>
      </c>
      <c r="C157" s="43" t="s">
        <v>970</v>
      </c>
      <c r="D157" s="43"/>
      <c r="E157" s="12" t="s">
        <v>30</v>
      </c>
      <c r="F157" s="12" t="s">
        <v>984</v>
      </c>
      <c r="G157" s="12" t="s">
        <v>991</v>
      </c>
      <c r="H157" s="12" t="s">
        <v>1789</v>
      </c>
      <c r="I157" s="12" t="s">
        <v>177</v>
      </c>
      <c r="K157" s="12" t="s">
        <v>1014</v>
      </c>
      <c r="L157" s="60">
        <v>43238.666666666664</v>
      </c>
      <c r="M157" s="60">
        <v>43238.729166666664</v>
      </c>
      <c r="N157" s="60">
        <v>43237.708333333336</v>
      </c>
      <c r="O157" s="12">
        <f t="shared" si="6"/>
        <v>1.5</v>
      </c>
      <c r="P157" s="12">
        <f t="shared" si="7"/>
        <v>22.999999999883585</v>
      </c>
      <c r="Q157" s="12" t="s">
        <v>22</v>
      </c>
      <c r="R157" s="12" t="s">
        <v>22</v>
      </c>
      <c r="S157" s="12" t="s">
        <v>22</v>
      </c>
      <c r="T157" s="12" t="s">
        <v>49</v>
      </c>
      <c r="U157" s="12" t="s">
        <v>139</v>
      </c>
      <c r="V157" s="12" t="s">
        <v>34</v>
      </c>
      <c r="W157" s="12" t="s">
        <v>70</v>
      </c>
      <c r="X157" s="12" t="s">
        <v>60</v>
      </c>
      <c r="Z157" s="35">
        <f t="shared" si="8"/>
        <v>24.499999999883585</v>
      </c>
    </row>
    <row r="158" spans="1:26" s="12" customFormat="1" ht="80.099999999999994" customHeight="1" x14ac:dyDescent="0.25">
      <c r="A158" s="12">
        <v>2018</v>
      </c>
      <c r="B158" s="12" t="s">
        <v>2410</v>
      </c>
      <c r="C158" s="43" t="s">
        <v>908</v>
      </c>
      <c r="D158" s="43"/>
      <c r="E158" s="12" t="s">
        <v>30</v>
      </c>
      <c r="F158" s="12" t="s">
        <v>848</v>
      </c>
      <c r="G158" s="12" t="s">
        <v>909</v>
      </c>
      <c r="H158" s="12" t="s">
        <v>319</v>
      </c>
      <c r="I158" s="12" t="s">
        <v>195</v>
      </c>
      <c r="J158" s="12" t="s">
        <v>910</v>
      </c>
      <c r="K158" s="12" t="s">
        <v>911</v>
      </c>
      <c r="L158" s="60">
        <v>43207.333333333336</v>
      </c>
      <c r="M158" s="60">
        <v>43216.541666666664</v>
      </c>
      <c r="N158" s="60">
        <v>43188.895833333336</v>
      </c>
      <c r="O158" s="12">
        <f t="shared" si="6"/>
        <v>220.99999999988358</v>
      </c>
      <c r="P158" s="12">
        <f t="shared" si="7"/>
        <v>442.5</v>
      </c>
      <c r="Q158" s="12" t="s">
        <v>22</v>
      </c>
      <c r="R158" s="12" t="s">
        <v>22</v>
      </c>
      <c r="S158" s="12" t="s">
        <v>22</v>
      </c>
      <c r="Z158" s="35">
        <f t="shared" si="8"/>
        <v>663.49999999988358</v>
      </c>
    </row>
    <row r="159" spans="1:26" s="12" customFormat="1" ht="80.099999999999994" hidden="1" customHeight="1" x14ac:dyDescent="0.25">
      <c r="A159" s="12">
        <v>2018</v>
      </c>
      <c r="B159" s="12" t="s">
        <v>2417</v>
      </c>
      <c r="C159" s="43" t="s">
        <v>746</v>
      </c>
      <c r="D159" s="43"/>
      <c r="E159" s="12" t="s">
        <v>30</v>
      </c>
      <c r="F159" s="12" t="s">
        <v>747</v>
      </c>
      <c r="G159" s="12" t="s">
        <v>748</v>
      </c>
      <c r="H159" s="12" t="s">
        <v>1788</v>
      </c>
      <c r="I159" s="12" t="s">
        <v>170</v>
      </c>
      <c r="J159" s="12" t="s">
        <v>694</v>
      </c>
      <c r="K159" s="12" t="s">
        <v>749</v>
      </c>
      <c r="L159" s="60">
        <v>43163.333333333336</v>
      </c>
      <c r="M159" s="60">
        <v>43163.375</v>
      </c>
      <c r="N159" s="60">
        <v>43144.770833333336</v>
      </c>
      <c r="O159" s="12">
        <f t="shared" si="6"/>
        <v>0.99999999994179234</v>
      </c>
      <c r="P159" s="12">
        <f t="shared" si="7"/>
        <v>445.5</v>
      </c>
      <c r="Q159" s="12" t="s">
        <v>22</v>
      </c>
      <c r="R159" s="12" t="s">
        <v>22</v>
      </c>
      <c r="S159" s="12" t="s">
        <v>22</v>
      </c>
      <c r="T159" s="12" t="s">
        <v>49</v>
      </c>
      <c r="U159" s="12" t="s">
        <v>139</v>
      </c>
      <c r="V159" s="12" t="s">
        <v>34</v>
      </c>
      <c r="W159" s="12" t="s">
        <v>34</v>
      </c>
      <c r="X159" s="12" t="s">
        <v>77</v>
      </c>
      <c r="Z159" s="35">
        <f t="shared" si="8"/>
        <v>446.49999999994179</v>
      </c>
    </row>
    <row r="160" spans="1:26" s="12" customFormat="1" ht="80.099999999999994" customHeight="1" x14ac:dyDescent="0.25">
      <c r="A160" s="12">
        <v>2018</v>
      </c>
      <c r="B160" s="12" t="s">
        <v>2419</v>
      </c>
      <c r="C160" s="43" t="s">
        <v>1199</v>
      </c>
      <c r="D160" s="43"/>
      <c r="E160" s="12" t="s">
        <v>30</v>
      </c>
      <c r="F160" s="12" t="s">
        <v>1207</v>
      </c>
      <c r="G160" s="12" t="s">
        <v>1212</v>
      </c>
      <c r="H160" s="12" t="s">
        <v>319</v>
      </c>
      <c r="I160" s="12" t="s">
        <v>198</v>
      </c>
      <c r="J160" s="12" t="s">
        <v>828</v>
      </c>
      <c r="K160" s="12" t="s">
        <v>1224</v>
      </c>
      <c r="L160" s="60">
        <v>43326.333333333336</v>
      </c>
      <c r="M160" s="60">
        <v>43326.708333333336</v>
      </c>
      <c r="N160" s="60">
        <v>43307.520833333336</v>
      </c>
      <c r="O160" s="12">
        <f t="shared" si="6"/>
        <v>9</v>
      </c>
      <c r="P160" s="12">
        <f t="shared" si="7"/>
        <v>451.5</v>
      </c>
      <c r="Q160" s="12" t="s">
        <v>22</v>
      </c>
      <c r="R160" s="12" t="s">
        <v>22</v>
      </c>
      <c r="S160" s="12" t="s">
        <v>22</v>
      </c>
      <c r="T160" s="12" t="s">
        <v>32</v>
      </c>
      <c r="U160" s="12" t="s">
        <v>114</v>
      </c>
      <c r="V160" s="12" t="s">
        <v>34</v>
      </c>
      <c r="W160" s="12" t="s">
        <v>70</v>
      </c>
      <c r="X160" s="12" t="s">
        <v>53</v>
      </c>
      <c r="Z160" s="35">
        <f t="shared" si="8"/>
        <v>460.5</v>
      </c>
    </row>
    <row r="161" spans="1:26" s="12" customFormat="1" ht="80.099999999999994" customHeight="1" x14ac:dyDescent="0.25">
      <c r="A161" s="12">
        <v>2018</v>
      </c>
      <c r="B161" s="12" t="s">
        <v>2415</v>
      </c>
      <c r="C161" s="43" t="s">
        <v>670</v>
      </c>
      <c r="D161" s="43"/>
      <c r="E161" s="12" t="s">
        <v>30</v>
      </c>
      <c r="F161" s="12" t="s">
        <v>671</v>
      </c>
      <c r="G161" s="12" t="s">
        <v>672</v>
      </c>
      <c r="H161" s="12" t="s">
        <v>319</v>
      </c>
      <c r="I161" s="12" t="s">
        <v>198</v>
      </c>
      <c r="J161" s="12" t="s">
        <v>673</v>
      </c>
      <c r="K161" s="12" t="s">
        <v>674</v>
      </c>
      <c r="L161" s="60">
        <v>43120.229166666664</v>
      </c>
      <c r="M161" s="60">
        <v>43120.541666666664</v>
      </c>
      <c r="N161" s="60">
        <v>43100.999305555553</v>
      </c>
      <c r="O161" s="12">
        <f t="shared" si="6"/>
        <v>7.5</v>
      </c>
      <c r="P161" s="12">
        <f t="shared" si="7"/>
        <v>461.51666666666279</v>
      </c>
      <c r="Q161" s="12" t="s">
        <v>22</v>
      </c>
      <c r="R161" s="12" t="s">
        <v>13</v>
      </c>
      <c r="S161" s="12" t="s">
        <v>22</v>
      </c>
      <c r="T161" s="12" t="s">
        <v>14</v>
      </c>
      <c r="U161" s="12" t="s">
        <v>139</v>
      </c>
      <c r="V161" s="12" t="s">
        <v>34</v>
      </c>
      <c r="W161" s="12" t="s">
        <v>70</v>
      </c>
      <c r="X161" s="12" t="s">
        <v>60</v>
      </c>
      <c r="Z161" s="35">
        <f t="shared" si="8"/>
        <v>469.01666666666279</v>
      </c>
    </row>
    <row r="162" spans="1:26" s="12" customFormat="1" ht="80.099999999999994" hidden="1" customHeight="1" x14ac:dyDescent="0.25">
      <c r="A162" s="12">
        <v>2018</v>
      </c>
      <c r="B162" s="13" t="s">
        <v>2421</v>
      </c>
      <c r="C162" s="43" t="s">
        <v>1356</v>
      </c>
      <c r="D162" s="43"/>
      <c r="E162" s="12" t="s">
        <v>30</v>
      </c>
      <c r="F162" s="12" t="s">
        <v>1004</v>
      </c>
      <c r="G162" s="12" t="s">
        <v>1401</v>
      </c>
      <c r="H162" s="12" t="s">
        <v>1911</v>
      </c>
      <c r="I162" s="12" t="s">
        <v>146</v>
      </c>
      <c r="J162" s="12" t="s">
        <v>1004</v>
      </c>
      <c r="K162" s="12" t="s">
        <v>1438</v>
      </c>
      <c r="L162" s="60">
        <v>43403.375</v>
      </c>
      <c r="M162" s="60">
        <v>43410.436111111114</v>
      </c>
      <c r="N162" s="60">
        <v>43256.625</v>
      </c>
      <c r="O162" s="12">
        <f t="shared" si="6"/>
        <v>169.46666666673264</v>
      </c>
      <c r="P162" s="12">
        <f t="shared" si="7"/>
        <v>3522</v>
      </c>
      <c r="Q162" s="12" t="s">
        <v>22</v>
      </c>
      <c r="R162" s="12" t="s">
        <v>13</v>
      </c>
      <c r="S162" s="12" t="s">
        <v>22</v>
      </c>
      <c r="T162" s="12" t="s">
        <v>49</v>
      </c>
      <c r="U162" s="12" t="s">
        <v>139</v>
      </c>
      <c r="V162" s="12" t="s">
        <v>34</v>
      </c>
      <c r="W162" s="12" t="s">
        <v>88</v>
      </c>
      <c r="X162" s="12" t="s">
        <v>45</v>
      </c>
      <c r="Z162" s="35">
        <f t="shared" si="8"/>
        <v>3691.4666666667326</v>
      </c>
    </row>
    <row r="163" spans="1:26" s="12" customFormat="1" ht="80.099999999999994" hidden="1" customHeight="1" x14ac:dyDescent="0.25">
      <c r="A163" s="12">
        <v>2018</v>
      </c>
      <c r="B163" s="12" t="s">
        <v>2411</v>
      </c>
      <c r="C163" s="43" t="s">
        <v>970</v>
      </c>
      <c r="D163" s="43"/>
      <c r="E163" s="12" t="s">
        <v>30</v>
      </c>
      <c r="F163" s="12" t="s">
        <v>984</v>
      </c>
      <c r="G163" s="12" t="s">
        <v>991</v>
      </c>
      <c r="H163" s="12" t="s">
        <v>1789</v>
      </c>
      <c r="I163" s="12" t="s">
        <v>177</v>
      </c>
      <c r="K163" s="12" t="s">
        <v>1014</v>
      </c>
      <c r="L163" s="60">
        <v>43241.583333333336</v>
      </c>
      <c r="M163" s="60">
        <v>43241.666666666664</v>
      </c>
      <c r="N163" s="60">
        <v>43238.729166666664</v>
      </c>
      <c r="O163" s="12">
        <f t="shared" si="6"/>
        <v>1.9999999998835847</v>
      </c>
      <c r="P163" s="12">
        <f t="shared" si="7"/>
        <v>68.500000000116415</v>
      </c>
      <c r="Q163" s="12" t="s">
        <v>22</v>
      </c>
      <c r="R163" s="12" t="s">
        <v>22</v>
      </c>
      <c r="S163" s="12" t="s">
        <v>22</v>
      </c>
      <c r="T163" s="12" t="s">
        <v>49</v>
      </c>
      <c r="U163" s="12" t="s">
        <v>139</v>
      </c>
      <c r="V163" s="12" t="s">
        <v>34</v>
      </c>
      <c r="W163" s="12" t="s">
        <v>70</v>
      </c>
      <c r="X163" s="12" t="s">
        <v>60</v>
      </c>
      <c r="Z163" s="35">
        <f t="shared" si="8"/>
        <v>70.5</v>
      </c>
    </row>
    <row r="164" spans="1:26" s="12" customFormat="1" ht="80.099999999999994" hidden="1" customHeight="1" x14ac:dyDescent="0.25">
      <c r="A164" s="12">
        <v>2018</v>
      </c>
      <c r="B164" s="12" t="s">
        <v>2412</v>
      </c>
      <c r="C164" s="43" t="s">
        <v>1055</v>
      </c>
      <c r="D164" s="43"/>
      <c r="E164" s="12" t="s">
        <v>30</v>
      </c>
      <c r="F164" s="12" t="s">
        <v>108</v>
      </c>
      <c r="G164" s="12" t="s">
        <v>1092</v>
      </c>
      <c r="H164" s="12" t="s">
        <v>1911</v>
      </c>
      <c r="I164" s="12" t="s">
        <v>108</v>
      </c>
      <c r="J164" s="12" t="s">
        <v>1098</v>
      </c>
      <c r="K164" s="12" t="s">
        <v>1124</v>
      </c>
      <c r="L164" s="60">
        <v>43278.375</v>
      </c>
      <c r="M164" s="60">
        <v>43285.666666666664</v>
      </c>
      <c r="N164" s="60">
        <v>43100.999305555553</v>
      </c>
      <c r="O164" s="12">
        <f t="shared" si="6"/>
        <v>174.99999999994179</v>
      </c>
      <c r="P164" s="12">
        <f t="shared" si="7"/>
        <v>4257.016666666721</v>
      </c>
      <c r="Q164" s="12" t="s">
        <v>22</v>
      </c>
      <c r="R164" s="12" t="s">
        <v>13</v>
      </c>
      <c r="S164" s="12" t="s">
        <v>22</v>
      </c>
      <c r="T164" s="12" t="s">
        <v>14</v>
      </c>
      <c r="U164" s="12" t="s">
        <v>903</v>
      </c>
      <c r="V164" s="12" t="s">
        <v>34</v>
      </c>
      <c r="W164" s="12" t="s">
        <v>70</v>
      </c>
      <c r="X164" s="12" t="s">
        <v>45</v>
      </c>
      <c r="Z164" s="35">
        <f t="shared" si="8"/>
        <v>4432.0166666666628</v>
      </c>
    </row>
    <row r="165" spans="1:26" s="12" customFormat="1" ht="80.099999999999994" hidden="1" customHeight="1" x14ac:dyDescent="0.25">
      <c r="A165" s="12">
        <v>2018</v>
      </c>
      <c r="B165" s="12" t="s">
        <v>2420</v>
      </c>
      <c r="C165" s="43" t="s">
        <v>1243</v>
      </c>
      <c r="D165" s="43"/>
      <c r="E165" s="12" t="s">
        <v>30</v>
      </c>
      <c r="F165" s="12" t="s">
        <v>1275</v>
      </c>
      <c r="G165" s="12" t="s">
        <v>993</v>
      </c>
      <c r="H165" s="12" t="s">
        <v>1764</v>
      </c>
      <c r="I165" s="12" t="s">
        <v>165</v>
      </c>
      <c r="J165" s="12" t="s">
        <v>1286</v>
      </c>
      <c r="K165" s="12" t="s">
        <v>1304</v>
      </c>
      <c r="L165" s="60">
        <v>43358.020833333336</v>
      </c>
      <c r="M165" s="60">
        <v>43361.125</v>
      </c>
      <c r="N165" s="60">
        <v>43333.625</v>
      </c>
      <c r="O165" s="12">
        <f t="shared" si="6"/>
        <v>74.499999999941792</v>
      </c>
      <c r="P165" s="12">
        <f t="shared" si="7"/>
        <v>585.50000000005821</v>
      </c>
      <c r="Q165" s="12" t="s">
        <v>22</v>
      </c>
      <c r="R165" s="12" t="s">
        <v>22</v>
      </c>
      <c r="S165" s="12" t="s">
        <v>22</v>
      </c>
      <c r="T165" s="12" t="s">
        <v>41</v>
      </c>
      <c r="U165" s="12" t="s">
        <v>1321</v>
      </c>
      <c r="V165" s="12" t="s">
        <v>34</v>
      </c>
      <c r="W165" s="12" t="s">
        <v>82</v>
      </c>
      <c r="X165" s="12" t="s">
        <v>77</v>
      </c>
      <c r="Z165" s="35">
        <f t="shared" si="8"/>
        <v>660</v>
      </c>
    </row>
    <row r="166" spans="1:26" s="12" customFormat="1" ht="80.099999999999994" hidden="1" customHeight="1" x14ac:dyDescent="0.25">
      <c r="A166" s="12">
        <v>2018</v>
      </c>
      <c r="B166" s="12" t="s">
        <v>2415</v>
      </c>
      <c r="C166" s="43" t="s">
        <v>679</v>
      </c>
      <c r="D166" s="43"/>
      <c r="E166" s="12" t="s">
        <v>30</v>
      </c>
      <c r="F166" s="12" t="s">
        <v>680</v>
      </c>
      <c r="G166" s="12" t="s">
        <v>681</v>
      </c>
      <c r="H166" s="12" t="s">
        <v>1788</v>
      </c>
      <c r="I166" s="12" t="s">
        <v>170</v>
      </c>
      <c r="J166" s="12" t="s">
        <v>12</v>
      </c>
      <c r="K166" s="12" t="s">
        <v>682</v>
      </c>
      <c r="L166" s="60">
        <v>43121.354166666664</v>
      </c>
      <c r="M166" s="60">
        <v>43121.479166666664</v>
      </c>
      <c r="N166" s="60">
        <v>43100.999305555553</v>
      </c>
      <c r="O166" s="12">
        <f t="shared" si="6"/>
        <v>3</v>
      </c>
      <c r="P166" s="12">
        <f t="shared" si="7"/>
        <v>488.51666666666279</v>
      </c>
      <c r="Q166" s="12" t="s">
        <v>22</v>
      </c>
      <c r="R166" s="12" t="s">
        <v>22</v>
      </c>
      <c r="S166" s="12" t="s">
        <v>22</v>
      </c>
      <c r="T166" s="12" t="s">
        <v>32</v>
      </c>
      <c r="U166" s="12" t="s">
        <v>117</v>
      </c>
      <c r="V166" s="12" t="s">
        <v>34</v>
      </c>
      <c r="W166" s="12" t="s">
        <v>70</v>
      </c>
      <c r="X166" s="12" t="s">
        <v>60</v>
      </c>
      <c r="Z166" s="35">
        <f t="shared" si="8"/>
        <v>491.51666666666279</v>
      </c>
    </row>
    <row r="167" spans="1:26" s="12" customFormat="1" ht="80.099999999999994" hidden="1" customHeight="1" x14ac:dyDescent="0.25">
      <c r="A167" s="12">
        <v>2018</v>
      </c>
      <c r="B167" s="12" t="s">
        <v>2410</v>
      </c>
      <c r="C167" s="43" t="s">
        <v>924</v>
      </c>
      <c r="D167" s="43"/>
      <c r="E167" s="12" t="s">
        <v>30</v>
      </c>
      <c r="F167" s="12" t="s">
        <v>762</v>
      </c>
      <c r="G167" s="12" t="s">
        <v>925</v>
      </c>
      <c r="H167" s="12" t="s">
        <v>1764</v>
      </c>
      <c r="I167" s="12" t="s">
        <v>164</v>
      </c>
      <c r="K167" s="12" t="s">
        <v>926</v>
      </c>
      <c r="L167" s="60">
        <v>43214.625</v>
      </c>
      <c r="M167" s="60">
        <v>43214.697916666664</v>
      </c>
      <c r="N167" s="60">
        <v>43193.84375</v>
      </c>
      <c r="O167" s="12">
        <f t="shared" si="6"/>
        <v>1.7499999999417923</v>
      </c>
      <c r="P167" s="12">
        <f t="shared" si="7"/>
        <v>498.75</v>
      </c>
      <c r="Q167" s="12" t="s">
        <v>22</v>
      </c>
      <c r="R167" s="12" t="s">
        <v>22</v>
      </c>
      <c r="S167" s="12" t="s">
        <v>22</v>
      </c>
      <c r="T167" s="12" t="s">
        <v>32</v>
      </c>
      <c r="U167" s="12" t="s">
        <v>111</v>
      </c>
      <c r="V167" s="12" t="s">
        <v>34</v>
      </c>
      <c r="W167" s="12" t="s">
        <v>70</v>
      </c>
      <c r="X167" s="12" t="s">
        <v>60</v>
      </c>
      <c r="Z167" s="35">
        <f t="shared" si="8"/>
        <v>500.49999999994179</v>
      </c>
    </row>
    <row r="168" spans="1:26" s="12" customFormat="1" ht="80.099999999999994" hidden="1" customHeight="1" x14ac:dyDescent="0.25">
      <c r="A168" s="12">
        <v>2018</v>
      </c>
      <c r="B168" s="12" t="s">
        <v>2417</v>
      </c>
      <c r="C168" s="43" t="s">
        <v>830</v>
      </c>
      <c r="D168" s="43"/>
      <c r="E168" s="12" t="s">
        <v>30</v>
      </c>
      <c r="F168" s="12" t="s">
        <v>831</v>
      </c>
      <c r="G168" s="12" t="s">
        <v>832</v>
      </c>
      <c r="H168" s="12" t="s">
        <v>1788</v>
      </c>
      <c r="I168" s="12" t="s">
        <v>170</v>
      </c>
      <c r="J168" s="12" t="s">
        <v>833</v>
      </c>
      <c r="K168" s="12" t="s">
        <v>834</v>
      </c>
      <c r="L168" s="60">
        <v>43184.354166666664</v>
      </c>
      <c r="M168" s="60">
        <v>43184.791666666664</v>
      </c>
      <c r="N168" s="60">
        <v>43163.375</v>
      </c>
      <c r="O168" s="12">
        <f t="shared" si="6"/>
        <v>10.5</v>
      </c>
      <c r="P168" s="12">
        <f t="shared" si="7"/>
        <v>503.49999999994179</v>
      </c>
      <c r="Q168" s="12" t="s">
        <v>13</v>
      </c>
      <c r="R168" s="12" t="s">
        <v>13</v>
      </c>
      <c r="S168" s="12" t="s">
        <v>22</v>
      </c>
      <c r="T168" s="12" t="s">
        <v>14</v>
      </c>
      <c r="U168" s="12" t="s">
        <v>139</v>
      </c>
      <c r="V168" s="12" t="s">
        <v>34</v>
      </c>
      <c r="W168" s="12" t="s">
        <v>70</v>
      </c>
      <c r="X168" s="12" t="s">
        <v>60</v>
      </c>
      <c r="Z168" s="35">
        <f t="shared" si="8"/>
        <v>513.99999999994179</v>
      </c>
    </row>
    <row r="169" spans="1:26" s="12" customFormat="1" ht="80.099999999999994" customHeight="1" x14ac:dyDescent="0.25">
      <c r="A169" s="12">
        <v>2018</v>
      </c>
      <c r="B169" s="12" t="s">
        <v>2417</v>
      </c>
      <c r="C169" s="43" t="s">
        <v>771</v>
      </c>
      <c r="D169" s="43"/>
      <c r="E169" s="12" t="s">
        <v>30</v>
      </c>
      <c r="F169" s="12" t="s">
        <v>772</v>
      </c>
      <c r="G169" s="12" t="s">
        <v>639</v>
      </c>
      <c r="H169" s="12" t="s">
        <v>319</v>
      </c>
      <c r="I169" s="12" t="s">
        <v>195</v>
      </c>
      <c r="J169" s="12" t="s">
        <v>773</v>
      </c>
      <c r="K169" s="12" t="s">
        <v>774</v>
      </c>
      <c r="L169" s="60">
        <v>43171.541666666664</v>
      </c>
      <c r="M169" s="60">
        <v>43171.729166666664</v>
      </c>
      <c r="N169" s="60">
        <v>43150.5</v>
      </c>
      <c r="O169" s="12">
        <f t="shared" si="6"/>
        <v>4.5</v>
      </c>
      <c r="P169" s="12">
        <f t="shared" si="7"/>
        <v>504.99999999994179</v>
      </c>
      <c r="Q169" s="12" t="s">
        <v>22</v>
      </c>
      <c r="R169" s="12" t="s">
        <v>22</v>
      </c>
      <c r="S169" s="12" t="s">
        <v>22</v>
      </c>
      <c r="T169" s="12" t="s">
        <v>32</v>
      </c>
      <c r="U169" s="12" t="s">
        <v>111</v>
      </c>
      <c r="V169" s="12" t="s">
        <v>34</v>
      </c>
      <c r="W169" s="12" t="s">
        <v>70</v>
      </c>
      <c r="X169" s="12" t="s">
        <v>60</v>
      </c>
      <c r="Z169" s="35">
        <f t="shared" si="8"/>
        <v>509.49999999994179</v>
      </c>
    </row>
    <row r="170" spans="1:26" s="12" customFormat="1" ht="80.099999999999994" hidden="1" customHeight="1" x14ac:dyDescent="0.25">
      <c r="A170" s="12">
        <v>2018</v>
      </c>
      <c r="B170" s="13" t="s">
        <v>2421</v>
      </c>
      <c r="C170" s="43" t="s">
        <v>1346</v>
      </c>
      <c r="D170" s="43"/>
      <c r="E170" s="12" t="s">
        <v>30</v>
      </c>
      <c r="F170" s="12" t="s">
        <v>1373</v>
      </c>
      <c r="G170" s="12" t="s">
        <v>1392</v>
      </c>
      <c r="H170" s="12" t="s">
        <v>1789</v>
      </c>
      <c r="I170" s="12" t="s">
        <v>178</v>
      </c>
      <c r="J170" s="12" t="s">
        <v>1006</v>
      </c>
      <c r="K170" s="12" t="s">
        <v>1428</v>
      </c>
      <c r="L170" s="60">
        <v>43393.0625</v>
      </c>
      <c r="M170" s="60">
        <v>43393.166666666664</v>
      </c>
      <c r="N170" s="60">
        <v>43371.861111111109</v>
      </c>
      <c r="O170" s="12">
        <f t="shared" si="6"/>
        <v>2.4999999999417923</v>
      </c>
      <c r="P170" s="12">
        <f t="shared" si="7"/>
        <v>508.83333333337214</v>
      </c>
      <c r="Q170" s="12" t="s">
        <v>22</v>
      </c>
      <c r="R170" s="12" t="s">
        <v>22</v>
      </c>
      <c r="S170" s="12" t="s">
        <v>22</v>
      </c>
      <c r="T170" s="12" t="s">
        <v>49</v>
      </c>
      <c r="U170" s="12" t="s">
        <v>139</v>
      </c>
      <c r="V170" s="12" t="s">
        <v>34</v>
      </c>
      <c r="W170" s="12" t="s">
        <v>70</v>
      </c>
      <c r="X170" s="12" t="s">
        <v>45</v>
      </c>
      <c r="Z170" s="35">
        <f t="shared" si="8"/>
        <v>511.33333333331393</v>
      </c>
    </row>
    <row r="171" spans="1:26" s="12" customFormat="1" ht="80.099999999999994" hidden="1" customHeight="1" x14ac:dyDescent="0.25">
      <c r="A171" s="12">
        <v>2018</v>
      </c>
      <c r="B171" s="12" t="s">
        <v>2418</v>
      </c>
      <c r="C171" s="43" t="s">
        <v>1152</v>
      </c>
      <c r="D171" s="43"/>
      <c r="E171" s="12" t="s">
        <v>30</v>
      </c>
      <c r="F171" s="12" t="s">
        <v>172</v>
      </c>
      <c r="G171" s="12" t="s">
        <v>172</v>
      </c>
      <c r="H171" s="12" t="s">
        <v>1789</v>
      </c>
      <c r="I171" s="12" t="s">
        <v>172</v>
      </c>
      <c r="J171" s="12" t="s">
        <v>40</v>
      </c>
      <c r="K171" s="12" t="s">
        <v>1184</v>
      </c>
      <c r="L171" s="60">
        <v>43292.333333333336</v>
      </c>
      <c r="M171" s="60">
        <v>43325.395138888889</v>
      </c>
      <c r="N171" s="60">
        <v>43270.791666666664</v>
      </c>
      <c r="O171" s="12">
        <f t="shared" si="6"/>
        <v>793.48333333327901</v>
      </c>
      <c r="P171" s="12">
        <f t="shared" si="7"/>
        <v>517.00000000011642</v>
      </c>
      <c r="Q171" s="12" t="s">
        <v>13</v>
      </c>
      <c r="R171" s="12" t="s">
        <v>13</v>
      </c>
      <c r="S171" s="12" t="s">
        <v>22</v>
      </c>
      <c r="T171" s="12" t="s">
        <v>1185</v>
      </c>
      <c r="U171" s="12" t="s">
        <v>1185</v>
      </c>
      <c r="V171" s="12" t="s">
        <v>1185</v>
      </c>
      <c r="W171" s="12" t="s">
        <v>1185</v>
      </c>
      <c r="X171" s="12" t="s">
        <v>77</v>
      </c>
      <c r="Z171" s="35">
        <f t="shared" si="8"/>
        <v>1310.4833333333954</v>
      </c>
    </row>
    <row r="172" spans="1:26" s="12" customFormat="1" ht="80.099999999999994" customHeight="1" x14ac:dyDescent="0.25">
      <c r="A172" s="12">
        <v>2018</v>
      </c>
      <c r="B172" s="12" t="s">
        <v>2420</v>
      </c>
      <c r="C172" s="43" t="s">
        <v>1251</v>
      </c>
      <c r="D172" s="43"/>
      <c r="E172" s="12" t="s">
        <v>30</v>
      </c>
      <c r="F172" s="12" t="s">
        <v>1070</v>
      </c>
      <c r="G172" s="12" t="s">
        <v>1070</v>
      </c>
      <c r="H172" s="12" t="s">
        <v>319</v>
      </c>
      <c r="I172" s="12" t="s">
        <v>197</v>
      </c>
      <c r="J172" s="12" t="s">
        <v>718</v>
      </c>
      <c r="K172" s="12" t="s">
        <v>1312</v>
      </c>
      <c r="L172" s="60">
        <v>43369.465277777781</v>
      </c>
      <c r="M172" s="60">
        <v>43373.598611111112</v>
      </c>
      <c r="N172" s="60">
        <v>43368.340277777781</v>
      </c>
      <c r="O172" s="12">
        <f t="shared" si="6"/>
        <v>99.199999999953434</v>
      </c>
      <c r="P172" s="12">
        <f t="shared" si="7"/>
        <v>27</v>
      </c>
      <c r="Q172" s="12" t="s">
        <v>13</v>
      </c>
      <c r="R172" s="12" t="s">
        <v>13</v>
      </c>
      <c r="S172" s="12" t="s">
        <v>22</v>
      </c>
      <c r="T172" s="12" t="s">
        <v>32</v>
      </c>
      <c r="U172" s="12" t="s">
        <v>117</v>
      </c>
      <c r="X172" s="12" t="s">
        <v>60</v>
      </c>
      <c r="Z172" s="35">
        <f t="shared" si="8"/>
        <v>126.19999999995343</v>
      </c>
    </row>
    <row r="173" spans="1:26" s="12" customFormat="1" ht="80.099999999999994" hidden="1" customHeight="1" x14ac:dyDescent="0.25">
      <c r="A173" s="12">
        <v>2018</v>
      </c>
      <c r="B173" s="12" t="s">
        <v>2410</v>
      </c>
      <c r="C173" s="43"/>
      <c r="D173" s="43"/>
      <c r="E173" s="12" t="s">
        <v>30</v>
      </c>
      <c r="F173" s="12" t="s">
        <v>660</v>
      </c>
      <c r="G173" s="12" t="s">
        <v>989</v>
      </c>
      <c r="H173" s="12" t="s">
        <v>3115</v>
      </c>
      <c r="I173" s="12" t="s">
        <v>529</v>
      </c>
      <c r="J173" s="12" t="s">
        <v>998</v>
      </c>
      <c r="K173" s="12" t="s">
        <v>1007</v>
      </c>
      <c r="L173" s="60">
        <v>43215.4375</v>
      </c>
      <c r="M173" s="60">
        <v>43294.708333333336</v>
      </c>
      <c r="N173" s="60">
        <v>43192.6875</v>
      </c>
      <c r="O173" s="12">
        <f t="shared" si="6"/>
        <v>1902.5000000000582</v>
      </c>
      <c r="P173" s="12">
        <f t="shared" si="7"/>
        <v>546</v>
      </c>
      <c r="Q173" s="12" t="s">
        <v>22</v>
      </c>
      <c r="R173" s="12" t="s">
        <v>22</v>
      </c>
      <c r="S173" s="12" t="s">
        <v>22</v>
      </c>
      <c r="T173" s="12" t="s">
        <v>23</v>
      </c>
      <c r="U173" s="12" t="s">
        <v>100</v>
      </c>
      <c r="V173" s="12" t="s">
        <v>34</v>
      </c>
      <c r="W173" s="12" t="s">
        <v>70</v>
      </c>
      <c r="X173" s="12" t="s">
        <v>45</v>
      </c>
      <c r="Z173" s="35">
        <f t="shared" si="8"/>
        <v>2448.5000000000582</v>
      </c>
    </row>
    <row r="174" spans="1:26" s="12" customFormat="1" ht="80.099999999999994" hidden="1" customHeight="1" x14ac:dyDescent="0.25">
      <c r="A174" s="12">
        <v>2018</v>
      </c>
      <c r="B174" s="12" t="s">
        <v>2411</v>
      </c>
      <c r="C174" s="43" t="s">
        <v>965</v>
      </c>
      <c r="D174" s="43"/>
      <c r="E174" s="12" t="s">
        <v>11</v>
      </c>
      <c r="F174" s="12" t="s">
        <v>980</v>
      </c>
      <c r="G174" s="12" t="s">
        <v>992</v>
      </c>
      <c r="H174" s="12" t="s">
        <v>1911</v>
      </c>
      <c r="I174" s="12" t="s">
        <v>102</v>
      </c>
      <c r="J174" s="12" t="s">
        <v>1001</v>
      </c>
      <c r="K174" s="12" t="s">
        <v>1011</v>
      </c>
      <c r="L174" s="60">
        <v>43229.416666666664</v>
      </c>
      <c r="M174" s="60">
        <v>43230.583333333336</v>
      </c>
      <c r="N174" s="60">
        <v>43206.583333333336</v>
      </c>
      <c r="O174" s="12">
        <f t="shared" si="6"/>
        <v>28.000000000116415</v>
      </c>
      <c r="P174" s="12">
        <f t="shared" si="7"/>
        <v>547.99999999988358</v>
      </c>
      <c r="Q174" s="12" t="s">
        <v>22</v>
      </c>
      <c r="R174" s="12" t="s">
        <v>13</v>
      </c>
      <c r="S174" s="12" t="s">
        <v>22</v>
      </c>
      <c r="Z174" s="35">
        <f t="shared" si="8"/>
        <v>576</v>
      </c>
    </row>
    <row r="175" spans="1:26" s="12" customFormat="1" ht="80.099999999999994" customHeight="1" x14ac:dyDescent="0.25">
      <c r="A175" s="12">
        <v>2018</v>
      </c>
      <c r="B175" s="13" t="s">
        <v>2421</v>
      </c>
      <c r="C175" s="43" t="s">
        <v>1354</v>
      </c>
      <c r="D175" s="43"/>
      <c r="E175" s="12" t="s">
        <v>30</v>
      </c>
      <c r="F175" s="12" t="s">
        <v>1379</v>
      </c>
      <c r="G175" s="12" t="s">
        <v>1399</v>
      </c>
      <c r="H175" s="12" t="s">
        <v>319</v>
      </c>
      <c r="I175" s="12" t="s">
        <v>198</v>
      </c>
      <c r="J175" s="12" t="s">
        <v>650</v>
      </c>
      <c r="K175" s="12" t="s">
        <v>1436</v>
      </c>
      <c r="L175" s="60">
        <v>43401.392361111109</v>
      </c>
      <c r="M175" s="60">
        <v>43401.808333333334</v>
      </c>
      <c r="N175" s="60">
        <v>43378.385416666664</v>
      </c>
      <c r="O175" s="12">
        <f t="shared" si="6"/>
        <v>9.9833333333954215</v>
      </c>
      <c r="P175" s="12">
        <f t="shared" si="7"/>
        <v>552.16666666668607</v>
      </c>
      <c r="Q175" s="12" t="s">
        <v>22</v>
      </c>
      <c r="R175" s="12" t="s">
        <v>22</v>
      </c>
      <c r="S175" s="12" t="s">
        <v>22</v>
      </c>
      <c r="T175" s="12" t="s">
        <v>32</v>
      </c>
      <c r="U175" s="12" t="s">
        <v>114</v>
      </c>
      <c r="V175" s="12" t="s">
        <v>34</v>
      </c>
      <c r="W175" s="12" t="s">
        <v>88</v>
      </c>
      <c r="X175" s="12" t="s">
        <v>77</v>
      </c>
      <c r="Z175" s="35">
        <f t="shared" si="8"/>
        <v>562.15000000008149</v>
      </c>
    </row>
    <row r="176" spans="1:26" s="12" customFormat="1" ht="80.099999999999994" hidden="1" customHeight="1" x14ac:dyDescent="0.25">
      <c r="A176" s="12">
        <v>2018</v>
      </c>
      <c r="B176" s="12" t="s">
        <v>2416</v>
      </c>
      <c r="C176" s="43" t="s">
        <v>723</v>
      </c>
      <c r="D176" s="43"/>
      <c r="E176" s="12" t="s">
        <v>30</v>
      </c>
      <c r="F176" s="12" t="s">
        <v>724</v>
      </c>
      <c r="G176" s="12" t="s">
        <v>724</v>
      </c>
      <c r="H176" s="12" t="s">
        <v>1788</v>
      </c>
      <c r="I176" s="12" t="s">
        <v>170</v>
      </c>
      <c r="J176" s="12" t="s">
        <v>725</v>
      </c>
      <c r="K176" s="12" t="s">
        <v>726</v>
      </c>
      <c r="L176" s="60">
        <v>43144.645833333336</v>
      </c>
      <c r="M176" s="60">
        <v>43144.770833333336</v>
      </c>
      <c r="N176" s="60">
        <v>43121.479166666664</v>
      </c>
      <c r="O176" s="12">
        <f t="shared" si="6"/>
        <v>3</v>
      </c>
      <c r="P176" s="12">
        <f t="shared" si="7"/>
        <v>556.00000000011642</v>
      </c>
      <c r="Q176" s="12" t="s">
        <v>22</v>
      </c>
      <c r="R176" s="12" t="s">
        <v>22</v>
      </c>
      <c r="S176" s="12" t="s">
        <v>22</v>
      </c>
      <c r="T176" s="12" t="s">
        <v>49</v>
      </c>
      <c r="U176" s="12" t="s">
        <v>139</v>
      </c>
      <c r="V176" s="12" t="s">
        <v>34</v>
      </c>
      <c r="W176" s="12" t="s">
        <v>70</v>
      </c>
      <c r="X176" s="12" t="s">
        <v>45</v>
      </c>
      <c r="Z176" s="35">
        <f t="shared" si="8"/>
        <v>559.00000000011642</v>
      </c>
    </row>
    <row r="177" spans="1:26" s="12" customFormat="1" ht="80.099999999999994" hidden="1" customHeight="1" x14ac:dyDescent="0.25">
      <c r="A177" s="12">
        <v>2018</v>
      </c>
      <c r="B177" s="12" t="s">
        <v>2412</v>
      </c>
      <c r="C177" s="43" t="s">
        <v>1053</v>
      </c>
      <c r="D177" s="43"/>
      <c r="E177" s="12" t="s">
        <v>30</v>
      </c>
      <c r="F177" s="12" t="s">
        <v>1075</v>
      </c>
      <c r="G177" s="12" t="s">
        <v>1091</v>
      </c>
      <c r="H177" s="12" t="s">
        <v>1789</v>
      </c>
      <c r="I177" s="12" t="s">
        <v>173</v>
      </c>
      <c r="J177" s="12" t="s">
        <v>1097</v>
      </c>
      <c r="K177" s="12" t="s">
        <v>1122</v>
      </c>
      <c r="L177" s="60">
        <v>43278.541666666664</v>
      </c>
      <c r="M177" s="60">
        <v>43278.708333333336</v>
      </c>
      <c r="N177" s="60">
        <v>43265.625</v>
      </c>
      <c r="O177" s="12">
        <f t="shared" si="6"/>
        <v>4.0000000001164153</v>
      </c>
      <c r="P177" s="12">
        <f t="shared" si="7"/>
        <v>309.99999999994179</v>
      </c>
      <c r="Q177" s="12" t="s">
        <v>22</v>
      </c>
      <c r="R177" s="12" t="s">
        <v>22</v>
      </c>
      <c r="S177" s="12" t="s">
        <v>22</v>
      </c>
      <c r="T177" s="12" t="s">
        <v>14</v>
      </c>
      <c r="U177" s="12" t="s">
        <v>24</v>
      </c>
      <c r="V177" s="12" t="s">
        <v>16</v>
      </c>
      <c r="W177" s="12" t="s">
        <v>35</v>
      </c>
      <c r="X177" s="12" t="s">
        <v>53</v>
      </c>
      <c r="Z177" s="35">
        <f t="shared" si="8"/>
        <v>314.00000000005821</v>
      </c>
    </row>
    <row r="178" spans="1:26" s="12" customFormat="1" ht="80.099999999999994" customHeight="1" x14ac:dyDescent="0.25">
      <c r="A178" s="12">
        <v>2018</v>
      </c>
      <c r="B178" s="12" t="s">
        <v>2419</v>
      </c>
      <c r="C178" s="43" t="s">
        <v>1194</v>
      </c>
      <c r="D178" s="43"/>
      <c r="E178" s="12" t="s">
        <v>30</v>
      </c>
      <c r="F178" s="12" t="s">
        <v>196</v>
      </c>
      <c r="G178" s="12" t="s">
        <v>196</v>
      </c>
      <c r="H178" s="12" t="s">
        <v>319</v>
      </c>
      <c r="I178" s="12" t="s">
        <v>196</v>
      </c>
      <c r="J178" s="12" t="s">
        <v>708</v>
      </c>
      <c r="K178" s="12" t="s">
        <v>1219</v>
      </c>
      <c r="L178" s="60">
        <v>43330.416666666664</v>
      </c>
      <c r="M178" s="60">
        <v>43353.4375</v>
      </c>
      <c r="N178" s="60">
        <v>43306.791666666664</v>
      </c>
      <c r="O178" s="12">
        <f t="shared" si="6"/>
        <v>552.50000000005821</v>
      </c>
      <c r="P178" s="12">
        <f t="shared" si="7"/>
        <v>567</v>
      </c>
      <c r="Q178" s="12" t="s">
        <v>22</v>
      </c>
      <c r="R178" s="12" t="s">
        <v>22</v>
      </c>
      <c r="S178" s="12" t="s">
        <v>22</v>
      </c>
      <c r="T178" s="12" t="s">
        <v>820</v>
      </c>
      <c r="U178" s="12" t="s">
        <v>1225</v>
      </c>
      <c r="V178" s="12" t="s">
        <v>34</v>
      </c>
      <c r="W178" s="12" t="s">
        <v>70</v>
      </c>
      <c r="X178" s="12" t="s">
        <v>60</v>
      </c>
      <c r="Z178" s="35">
        <f t="shared" si="8"/>
        <v>1119.5000000000582</v>
      </c>
    </row>
    <row r="179" spans="1:26" s="12" customFormat="1" ht="80.099999999999994" customHeight="1" x14ac:dyDescent="0.25">
      <c r="A179" s="12">
        <v>2018</v>
      </c>
      <c r="B179" s="13" t="s">
        <v>2421</v>
      </c>
      <c r="C179" s="43" t="s">
        <v>1332</v>
      </c>
      <c r="D179" s="43"/>
      <c r="E179" s="12" t="s">
        <v>30</v>
      </c>
      <c r="F179" s="12" t="s">
        <v>1363</v>
      </c>
      <c r="G179" s="12" t="s">
        <v>1384</v>
      </c>
      <c r="H179" s="12" t="s">
        <v>319</v>
      </c>
      <c r="I179" s="12" t="s">
        <v>196</v>
      </c>
      <c r="J179" s="12" t="s">
        <v>773</v>
      </c>
      <c r="K179" s="12" t="s">
        <v>1413</v>
      </c>
      <c r="L179" s="60">
        <v>43382.220833333333</v>
      </c>
      <c r="M179" s="60">
        <v>43382.666666666664</v>
      </c>
      <c r="N179" s="60">
        <v>43353.4375</v>
      </c>
      <c r="O179" s="12">
        <f t="shared" si="6"/>
        <v>10.699999999953434</v>
      </c>
      <c r="P179" s="12">
        <f t="shared" si="7"/>
        <v>690.79999999998836</v>
      </c>
      <c r="Q179" s="12" t="s">
        <v>13</v>
      </c>
      <c r="R179" s="12" t="s">
        <v>13</v>
      </c>
      <c r="S179" s="12" t="s">
        <v>22</v>
      </c>
      <c r="T179" s="12" t="s">
        <v>32</v>
      </c>
      <c r="U179" s="12" t="s">
        <v>117</v>
      </c>
      <c r="X179" s="12" t="s">
        <v>60</v>
      </c>
      <c r="Z179" s="35">
        <f t="shared" si="8"/>
        <v>701.49999999994179</v>
      </c>
    </row>
    <row r="180" spans="1:26" s="12" customFormat="1" ht="80.099999999999994" hidden="1" customHeight="1" x14ac:dyDescent="0.25">
      <c r="A180" s="12">
        <v>2018</v>
      </c>
      <c r="B180" s="12" t="s">
        <v>2420</v>
      </c>
      <c r="C180" s="43" t="s">
        <v>1247</v>
      </c>
      <c r="D180" s="43"/>
      <c r="E180" s="12" t="s">
        <v>30</v>
      </c>
      <c r="F180" s="12" t="s">
        <v>993</v>
      </c>
      <c r="G180" s="12" t="s">
        <v>993</v>
      </c>
      <c r="H180" s="12" t="s">
        <v>1764</v>
      </c>
      <c r="I180" s="12" t="s">
        <v>165</v>
      </c>
      <c r="J180" s="12" t="s">
        <v>773</v>
      </c>
      <c r="K180" s="12" t="s">
        <v>1308</v>
      </c>
      <c r="L180" s="60">
        <v>43367.541666666664</v>
      </c>
      <c r="M180" s="60">
        <v>43367.625</v>
      </c>
      <c r="N180" s="60">
        <v>43361.125</v>
      </c>
      <c r="O180" s="12">
        <f t="shared" si="6"/>
        <v>2.0000000000582077</v>
      </c>
      <c r="P180" s="12">
        <f t="shared" si="7"/>
        <v>153.99999999994179</v>
      </c>
      <c r="Q180" s="12" t="s">
        <v>22</v>
      </c>
      <c r="R180" s="12" t="s">
        <v>22</v>
      </c>
      <c r="S180" s="12" t="s">
        <v>22</v>
      </c>
      <c r="T180" s="12" t="s">
        <v>32</v>
      </c>
      <c r="U180" s="12" t="s">
        <v>122</v>
      </c>
      <c r="V180" s="12" t="s">
        <v>1131</v>
      </c>
      <c r="W180" s="12" t="s">
        <v>1132</v>
      </c>
      <c r="X180" s="12" t="s">
        <v>77</v>
      </c>
      <c r="Z180" s="35">
        <f t="shared" si="8"/>
        <v>156</v>
      </c>
    </row>
    <row r="181" spans="1:26" s="12" customFormat="1" ht="80.099999999999994" customHeight="1" x14ac:dyDescent="0.25">
      <c r="A181" s="12">
        <v>2018</v>
      </c>
      <c r="B181" s="13" t="s">
        <v>2421</v>
      </c>
      <c r="C181" s="43" t="s">
        <v>1324</v>
      </c>
      <c r="D181" s="43"/>
      <c r="E181" s="12" t="s">
        <v>30</v>
      </c>
      <c r="F181" s="12" t="s">
        <v>1263</v>
      </c>
      <c r="G181" s="12" t="s">
        <v>1381</v>
      </c>
      <c r="H181" s="12" t="s">
        <v>319</v>
      </c>
      <c r="I181" s="12" t="s">
        <v>197</v>
      </c>
      <c r="J181" s="12" t="s">
        <v>31</v>
      </c>
      <c r="K181" s="12" t="s">
        <v>1405</v>
      </c>
      <c r="L181" s="60">
        <v>43374.541666666664</v>
      </c>
      <c r="M181" s="60">
        <v>43374.708333333336</v>
      </c>
      <c r="N181" s="60">
        <v>43373.598611111112</v>
      </c>
      <c r="O181" s="12">
        <f t="shared" si="6"/>
        <v>4.0000000001164153</v>
      </c>
      <c r="P181" s="12">
        <f t="shared" si="7"/>
        <v>22.633333333244082</v>
      </c>
      <c r="Q181" s="12" t="s">
        <v>22</v>
      </c>
      <c r="R181" s="12" t="s">
        <v>22</v>
      </c>
      <c r="S181" s="12" t="s">
        <v>22</v>
      </c>
      <c r="T181" s="12" t="s">
        <v>14</v>
      </c>
      <c r="U181" s="12" t="s">
        <v>903</v>
      </c>
      <c r="V181" s="12" t="s">
        <v>34</v>
      </c>
      <c r="W181" s="12" t="s">
        <v>34</v>
      </c>
      <c r="X181" s="12" t="s">
        <v>77</v>
      </c>
      <c r="Z181" s="35">
        <f t="shared" si="8"/>
        <v>26.633333333360497</v>
      </c>
    </row>
    <row r="182" spans="1:26" s="12" customFormat="1" ht="80.099999999999994" customHeight="1" x14ac:dyDescent="0.25">
      <c r="A182" s="12">
        <v>2018</v>
      </c>
      <c r="B182" s="13" t="s">
        <v>2421</v>
      </c>
      <c r="C182" s="43" t="s">
        <v>1326</v>
      </c>
      <c r="D182" s="43"/>
      <c r="E182" s="12" t="s">
        <v>30</v>
      </c>
      <c r="F182" s="12" t="s">
        <v>1263</v>
      </c>
      <c r="G182" s="12" t="s">
        <v>1382</v>
      </c>
      <c r="H182" s="12" t="s">
        <v>319</v>
      </c>
      <c r="I182" s="12" t="s">
        <v>196</v>
      </c>
      <c r="J182" s="12" t="s">
        <v>31</v>
      </c>
      <c r="K182" s="12" t="s">
        <v>1407</v>
      </c>
      <c r="L182" s="60">
        <v>43383.333333333336</v>
      </c>
      <c r="M182" s="60">
        <v>43383.8125</v>
      </c>
      <c r="N182" s="60">
        <v>43382.666666666664</v>
      </c>
      <c r="O182" s="12">
        <f t="shared" si="6"/>
        <v>11.499999999941792</v>
      </c>
      <c r="P182" s="12">
        <f t="shared" si="7"/>
        <v>16.000000000116415</v>
      </c>
      <c r="Q182" s="12" t="s">
        <v>22</v>
      </c>
      <c r="R182" s="12" t="s">
        <v>22</v>
      </c>
      <c r="S182" s="12" t="s">
        <v>22</v>
      </c>
      <c r="T182" s="12" t="s">
        <v>14</v>
      </c>
      <c r="U182" s="12" t="s">
        <v>903</v>
      </c>
      <c r="V182" s="12" t="s">
        <v>34</v>
      </c>
      <c r="W182" s="12" t="s">
        <v>34</v>
      </c>
      <c r="X182" s="12" t="s">
        <v>77</v>
      </c>
      <c r="Z182" s="35">
        <f t="shared" si="8"/>
        <v>27.500000000058208</v>
      </c>
    </row>
    <row r="183" spans="1:26" s="12" customFormat="1" ht="80.099999999999994" customHeight="1" x14ac:dyDescent="0.25">
      <c r="A183" s="12">
        <v>2018</v>
      </c>
      <c r="B183" s="13" t="s">
        <v>2421</v>
      </c>
      <c r="C183" s="43" t="s">
        <v>1342</v>
      </c>
      <c r="D183" s="43"/>
      <c r="E183" s="12" t="s">
        <v>30</v>
      </c>
      <c r="F183" s="12" t="s">
        <v>1369</v>
      </c>
      <c r="G183" s="12" t="s">
        <v>12</v>
      </c>
      <c r="H183" s="12" t="s">
        <v>319</v>
      </c>
      <c r="I183" s="12" t="s">
        <v>196</v>
      </c>
      <c r="J183" s="12" t="s">
        <v>910</v>
      </c>
      <c r="K183" s="12" t="s">
        <v>1424</v>
      </c>
      <c r="L183" s="60">
        <v>43388.541666666664</v>
      </c>
      <c r="M183" s="60">
        <v>43388.625</v>
      </c>
      <c r="N183" s="60">
        <v>43383.8125</v>
      </c>
      <c r="O183" s="12">
        <f t="shared" si="6"/>
        <v>2.0000000000582077</v>
      </c>
      <c r="P183" s="12">
        <f t="shared" si="7"/>
        <v>113.49999999994179</v>
      </c>
      <c r="Q183" s="12" t="s">
        <v>22</v>
      </c>
      <c r="R183" s="12" t="s">
        <v>22</v>
      </c>
      <c r="S183" s="12" t="s">
        <v>22</v>
      </c>
      <c r="X183" s="12" t="s">
        <v>77</v>
      </c>
      <c r="Z183" s="35">
        <f t="shared" si="8"/>
        <v>115.5</v>
      </c>
    </row>
    <row r="184" spans="1:26" s="12" customFormat="1" ht="80.099999999999994" hidden="1" customHeight="1" x14ac:dyDescent="0.25">
      <c r="A184" s="12">
        <v>2018</v>
      </c>
      <c r="B184" s="12" t="s">
        <v>2420</v>
      </c>
      <c r="C184" s="43" t="s">
        <v>1235</v>
      </c>
      <c r="D184" s="43"/>
      <c r="E184" s="12" t="s">
        <v>30</v>
      </c>
      <c r="F184" s="12" t="s">
        <v>1268</v>
      </c>
      <c r="G184" s="12" t="s">
        <v>1283</v>
      </c>
      <c r="H184" s="12" t="s">
        <v>1789</v>
      </c>
      <c r="I184" s="12" t="s">
        <v>173</v>
      </c>
      <c r="J184" s="12" t="s">
        <v>610</v>
      </c>
      <c r="K184" s="12" t="s">
        <v>1296</v>
      </c>
      <c r="L184" s="60">
        <v>43344</v>
      </c>
      <c r="M184" s="60">
        <v>43353.6875</v>
      </c>
      <c r="N184" s="60">
        <v>43278.708333333336</v>
      </c>
      <c r="O184" s="12">
        <f t="shared" si="6"/>
        <v>232.5</v>
      </c>
      <c r="P184" s="12">
        <f t="shared" si="7"/>
        <v>1566.9999999999418</v>
      </c>
      <c r="Q184" s="12" t="s">
        <v>22</v>
      </c>
      <c r="R184" s="12" t="s">
        <v>22</v>
      </c>
      <c r="S184" s="12" t="s">
        <v>22</v>
      </c>
      <c r="T184" s="12" t="s">
        <v>14</v>
      </c>
      <c r="U184" s="12" t="s">
        <v>50</v>
      </c>
      <c r="V184" s="12" t="s">
        <v>34</v>
      </c>
      <c r="W184" s="12" t="s">
        <v>70</v>
      </c>
      <c r="X184" s="12" t="s">
        <v>53</v>
      </c>
      <c r="Z184" s="35">
        <f t="shared" si="8"/>
        <v>1799.4999999999418</v>
      </c>
    </row>
    <row r="185" spans="1:26" s="12" customFormat="1" ht="80.099999999999994" hidden="1" customHeight="1" x14ac:dyDescent="0.25">
      <c r="A185" s="12">
        <v>2018</v>
      </c>
      <c r="B185" s="12" t="s">
        <v>2412</v>
      </c>
      <c r="C185" s="43" t="s">
        <v>1027</v>
      </c>
      <c r="D185" s="43"/>
      <c r="E185" s="12" t="s">
        <v>30</v>
      </c>
      <c r="F185" s="12" t="s">
        <v>177</v>
      </c>
      <c r="G185" s="12" t="s">
        <v>991</v>
      </c>
      <c r="H185" s="12" t="s">
        <v>1789</v>
      </c>
      <c r="I185" s="12" t="s">
        <v>177</v>
      </c>
      <c r="J185" s="12" t="s">
        <v>1095</v>
      </c>
      <c r="K185" s="12" t="s">
        <v>1105</v>
      </c>
      <c r="L185" s="60">
        <v>43259.5</v>
      </c>
      <c r="M185" s="60">
        <v>43259.791666666664</v>
      </c>
      <c r="N185" s="60">
        <v>43241.666666666664</v>
      </c>
      <c r="O185" s="12">
        <f t="shared" si="6"/>
        <v>6.9999999999417923</v>
      </c>
      <c r="P185" s="12">
        <f t="shared" si="7"/>
        <v>428.00000000005821</v>
      </c>
      <c r="Q185" s="12" t="s">
        <v>13</v>
      </c>
      <c r="R185" s="12" t="s">
        <v>13</v>
      </c>
      <c r="S185" s="12" t="s">
        <v>22</v>
      </c>
      <c r="T185" s="12" t="s">
        <v>49</v>
      </c>
      <c r="U185" s="12" t="s">
        <v>139</v>
      </c>
      <c r="V185" s="12" t="s">
        <v>34</v>
      </c>
      <c r="W185" s="12" t="s">
        <v>70</v>
      </c>
      <c r="X185" s="12" t="s">
        <v>60</v>
      </c>
      <c r="Y185" s="12" t="s">
        <v>54</v>
      </c>
      <c r="Z185" s="35">
        <f t="shared" si="8"/>
        <v>435</v>
      </c>
    </row>
    <row r="186" spans="1:26" s="12" customFormat="1" ht="80.099999999999994" hidden="1" customHeight="1" x14ac:dyDescent="0.25">
      <c r="A186" s="12">
        <v>2018</v>
      </c>
      <c r="B186" s="12" t="s">
        <v>2419</v>
      </c>
      <c r="C186" s="43" t="s">
        <v>1189</v>
      </c>
      <c r="D186" s="43"/>
      <c r="E186" s="12" t="s">
        <v>11</v>
      </c>
      <c r="F186" s="12" t="s">
        <v>1201</v>
      </c>
      <c r="G186" s="12" t="s">
        <v>1201</v>
      </c>
      <c r="H186" s="12" t="s">
        <v>1764</v>
      </c>
      <c r="I186" s="12" t="s">
        <v>166</v>
      </c>
      <c r="J186" s="12" t="s">
        <v>1006</v>
      </c>
      <c r="K186" s="12" t="s">
        <v>1215</v>
      </c>
      <c r="L186" s="60">
        <v>43315.354166666664</v>
      </c>
      <c r="M186" s="60">
        <v>43318.625</v>
      </c>
      <c r="N186" s="60">
        <v>43284.458333333336</v>
      </c>
      <c r="O186" s="12">
        <f t="shared" si="6"/>
        <v>78.500000000058208</v>
      </c>
      <c r="P186" s="12">
        <f t="shared" si="7"/>
        <v>741.49999999988358</v>
      </c>
      <c r="Q186" s="12" t="s">
        <v>22</v>
      </c>
      <c r="R186" s="12" t="s">
        <v>22</v>
      </c>
      <c r="S186" s="12" t="s">
        <v>22</v>
      </c>
      <c r="T186" s="12" t="s">
        <v>1127</v>
      </c>
      <c r="U186" s="12" t="s">
        <v>1127</v>
      </c>
      <c r="V186" s="12" t="s">
        <v>1127</v>
      </c>
      <c r="W186" s="12" t="s">
        <v>1127</v>
      </c>
      <c r="X186" s="12" t="s">
        <v>17</v>
      </c>
      <c r="Z186" s="35">
        <f t="shared" si="8"/>
        <v>819.99999999994179</v>
      </c>
    </row>
    <row r="187" spans="1:26" s="12" customFormat="1" ht="80.099999999999994" hidden="1" customHeight="1" x14ac:dyDescent="0.25">
      <c r="A187" s="12">
        <v>2018</v>
      </c>
      <c r="B187" s="12" t="s">
        <v>2416</v>
      </c>
      <c r="C187" s="43" t="s">
        <v>699</v>
      </c>
      <c r="D187" s="43"/>
      <c r="E187" s="12" t="s">
        <v>11</v>
      </c>
      <c r="G187" s="12" t="s">
        <v>700</v>
      </c>
      <c r="H187" s="12" t="s">
        <v>1764</v>
      </c>
      <c r="I187" s="12" t="s">
        <v>167</v>
      </c>
      <c r="J187" s="12" t="s">
        <v>701</v>
      </c>
      <c r="K187" s="12" t="s">
        <v>702</v>
      </c>
      <c r="L187" s="60">
        <v>43132</v>
      </c>
      <c r="M187" s="60">
        <v>43175.625</v>
      </c>
      <c r="N187" s="60">
        <v>43100.999305555553</v>
      </c>
      <c r="O187" s="12">
        <f t="shared" si="6"/>
        <v>1047</v>
      </c>
      <c r="P187" s="12">
        <f t="shared" si="7"/>
        <v>744.01666666672099</v>
      </c>
      <c r="Q187" s="12" t="s">
        <v>22</v>
      </c>
      <c r="R187" s="12" t="s">
        <v>13</v>
      </c>
      <c r="S187" s="12" t="s">
        <v>22</v>
      </c>
      <c r="T187" s="12" t="s">
        <v>32</v>
      </c>
      <c r="U187" s="12" t="s">
        <v>114</v>
      </c>
      <c r="V187" s="12" t="s">
        <v>34</v>
      </c>
      <c r="W187" s="12" t="s">
        <v>70</v>
      </c>
      <c r="X187" s="12" t="s">
        <v>60</v>
      </c>
      <c r="Z187" s="35">
        <f t="shared" si="8"/>
        <v>1791.016666666721</v>
      </c>
    </row>
    <row r="188" spans="1:26" s="12" customFormat="1" ht="80.099999999999994" hidden="1" customHeight="1" x14ac:dyDescent="0.25">
      <c r="A188" s="12">
        <v>2018</v>
      </c>
      <c r="B188" s="13" t="s">
        <v>2421</v>
      </c>
      <c r="C188" s="43" t="s">
        <v>1323</v>
      </c>
      <c r="D188" s="43"/>
      <c r="E188" s="12" t="s">
        <v>30</v>
      </c>
      <c r="F188" s="12" t="s">
        <v>993</v>
      </c>
      <c r="G188" s="12" t="s">
        <v>993</v>
      </c>
      <c r="H188" s="12" t="s">
        <v>1764</v>
      </c>
      <c r="I188" s="12" t="s">
        <v>165</v>
      </c>
      <c r="J188" s="12" t="s">
        <v>773</v>
      </c>
      <c r="K188" s="12" t="s">
        <v>1404</v>
      </c>
      <c r="L188" s="60">
        <v>43374.25</v>
      </c>
      <c r="M188" s="60">
        <v>43374.291666666664</v>
      </c>
      <c r="N188" s="60">
        <v>43367.625</v>
      </c>
      <c r="O188" s="12">
        <f t="shared" si="6"/>
        <v>0.99999999994179234</v>
      </c>
      <c r="P188" s="12">
        <f t="shared" si="7"/>
        <v>159</v>
      </c>
      <c r="Q188" s="12" t="s">
        <v>13</v>
      </c>
      <c r="R188" s="12" t="s">
        <v>13</v>
      </c>
      <c r="S188" s="12" t="s">
        <v>22</v>
      </c>
      <c r="T188" s="12" t="s">
        <v>32</v>
      </c>
      <c r="U188" s="12" t="s">
        <v>122</v>
      </c>
      <c r="V188" s="12" t="s">
        <v>929</v>
      </c>
      <c r="W188" s="12" t="s">
        <v>1186</v>
      </c>
      <c r="X188" s="12" t="s">
        <v>60</v>
      </c>
      <c r="Z188" s="35">
        <f t="shared" si="8"/>
        <v>159.99999999994179</v>
      </c>
    </row>
    <row r="189" spans="1:26" s="12" customFormat="1" ht="80.099999999999994" customHeight="1" x14ac:dyDescent="0.25">
      <c r="A189" s="12">
        <v>2018</v>
      </c>
      <c r="B189" s="12" t="s">
        <v>2416</v>
      </c>
      <c r="C189" s="43" t="s">
        <v>719</v>
      </c>
      <c r="D189" s="43"/>
      <c r="E189" s="12" t="s">
        <v>30</v>
      </c>
      <c r="F189" s="12" t="s">
        <v>195</v>
      </c>
      <c r="G189" s="12" t="s">
        <v>672</v>
      </c>
      <c r="H189" s="12" t="s">
        <v>319</v>
      </c>
      <c r="I189" s="12" t="s">
        <v>195</v>
      </c>
      <c r="J189" s="12" t="s">
        <v>650</v>
      </c>
      <c r="L189" s="60">
        <v>43139.760416666664</v>
      </c>
      <c r="M189" s="60">
        <v>43139.875</v>
      </c>
      <c r="N189" s="60">
        <v>43107.416666666664</v>
      </c>
      <c r="O189" s="12">
        <f t="shared" si="6"/>
        <v>2.7500000000582077</v>
      </c>
      <c r="P189" s="12">
        <f t="shared" si="7"/>
        <v>776.25</v>
      </c>
      <c r="Q189" s="12" t="s">
        <v>13</v>
      </c>
      <c r="R189" s="12" t="s">
        <v>13</v>
      </c>
      <c r="S189" s="12" t="s">
        <v>13</v>
      </c>
      <c r="T189" s="12" t="s">
        <v>32</v>
      </c>
      <c r="V189" s="12" t="s">
        <v>34</v>
      </c>
      <c r="W189" s="12" t="s">
        <v>65</v>
      </c>
      <c r="X189" s="12" t="s">
        <v>60</v>
      </c>
      <c r="Z189" s="35">
        <f t="shared" si="8"/>
        <v>779.00000000005821</v>
      </c>
    </row>
    <row r="190" spans="1:26" s="12" customFormat="1" ht="80.099999999999994" hidden="1" customHeight="1" x14ac:dyDescent="0.25">
      <c r="A190" s="12">
        <v>2018</v>
      </c>
      <c r="B190" s="12" t="s">
        <v>2416</v>
      </c>
      <c r="C190" s="43" t="s">
        <v>709</v>
      </c>
      <c r="D190" s="43"/>
      <c r="E190" s="12" t="s">
        <v>30</v>
      </c>
      <c r="F190" s="12" t="s">
        <v>152</v>
      </c>
      <c r="G190" s="12" t="s">
        <v>710</v>
      </c>
      <c r="H190" s="12" t="s">
        <v>1911</v>
      </c>
      <c r="I190" s="12" t="s">
        <v>152</v>
      </c>
      <c r="J190" s="12" t="s">
        <v>711</v>
      </c>
      <c r="K190" s="12" t="s">
        <v>712</v>
      </c>
      <c r="L190" s="60">
        <v>43134.399305555555</v>
      </c>
      <c r="M190" s="60">
        <v>43136.829861111109</v>
      </c>
      <c r="N190" s="60">
        <v>43100.999305555553</v>
      </c>
      <c r="O190" s="12">
        <f t="shared" si="6"/>
        <v>58.333333333313931</v>
      </c>
      <c r="P190" s="12">
        <f t="shared" si="7"/>
        <v>801.60000000003492</v>
      </c>
      <c r="Q190" s="12" t="s">
        <v>22</v>
      </c>
      <c r="R190" s="12" t="s">
        <v>13</v>
      </c>
      <c r="S190" s="12" t="s">
        <v>22</v>
      </c>
      <c r="T190" s="12" t="s">
        <v>32</v>
      </c>
      <c r="U190" s="12" t="s">
        <v>117</v>
      </c>
      <c r="V190" s="12" t="s">
        <v>34</v>
      </c>
      <c r="W190" s="12" t="s">
        <v>70</v>
      </c>
      <c r="X190" s="12" t="s">
        <v>27</v>
      </c>
      <c r="Z190" s="35">
        <f t="shared" si="8"/>
        <v>859.93333333334886</v>
      </c>
    </row>
    <row r="191" spans="1:26" s="12" customFormat="1" ht="80.099999999999994" hidden="1" customHeight="1" x14ac:dyDescent="0.25">
      <c r="A191" s="12">
        <v>2018</v>
      </c>
      <c r="B191" s="12" t="s">
        <v>2416</v>
      </c>
      <c r="C191" s="43" t="s">
        <v>728</v>
      </c>
      <c r="D191" s="43"/>
      <c r="E191" s="12" t="s">
        <v>30</v>
      </c>
      <c r="F191" s="12" t="s">
        <v>68</v>
      </c>
      <c r="G191" s="12" t="s">
        <v>729</v>
      </c>
      <c r="H191" s="12" t="s">
        <v>1911</v>
      </c>
      <c r="I191" s="12" t="s">
        <v>68</v>
      </c>
      <c r="K191" s="12" t="s">
        <v>730</v>
      </c>
      <c r="L191" s="60">
        <v>43150.354166666664</v>
      </c>
      <c r="M191" s="60">
        <v>43157.69027777778</v>
      </c>
      <c r="N191" s="60">
        <v>43116.645833333336</v>
      </c>
      <c r="O191" s="12">
        <f t="shared" si="6"/>
        <v>176.06666666676756</v>
      </c>
      <c r="P191" s="12">
        <f t="shared" si="7"/>
        <v>808.99999999988358</v>
      </c>
      <c r="Q191" s="12" t="s">
        <v>22</v>
      </c>
      <c r="R191" s="12" t="s">
        <v>13</v>
      </c>
      <c r="S191" s="12" t="s">
        <v>22</v>
      </c>
      <c r="T191" s="12" t="s">
        <v>14</v>
      </c>
      <c r="U191" s="12" t="s">
        <v>24</v>
      </c>
      <c r="V191" s="12" t="s">
        <v>34</v>
      </c>
      <c r="W191" s="12" t="s">
        <v>70</v>
      </c>
      <c r="X191" s="12" t="s">
        <v>45</v>
      </c>
      <c r="Z191" s="35">
        <f t="shared" si="8"/>
        <v>985.06666666665114</v>
      </c>
    </row>
    <row r="192" spans="1:26" s="12" customFormat="1" ht="80.099999999999994" hidden="1" customHeight="1" x14ac:dyDescent="0.25">
      <c r="A192" s="12">
        <v>2018</v>
      </c>
      <c r="B192" s="12" t="s">
        <v>2410</v>
      </c>
      <c r="C192" s="43" t="s">
        <v>728</v>
      </c>
      <c r="D192" s="43"/>
      <c r="E192" s="12" t="s">
        <v>30</v>
      </c>
      <c r="F192" s="12" t="s">
        <v>68</v>
      </c>
      <c r="G192" s="12" t="s">
        <v>729</v>
      </c>
      <c r="H192" s="12" t="s">
        <v>1911</v>
      </c>
      <c r="I192" s="12" t="s">
        <v>68</v>
      </c>
      <c r="K192" s="12" t="s">
        <v>730</v>
      </c>
      <c r="L192" s="60">
        <v>43192.625</v>
      </c>
      <c r="M192" s="60">
        <v>43207.706250000003</v>
      </c>
      <c r="N192" s="60">
        <v>43157.69027777778</v>
      </c>
      <c r="O192" s="12">
        <f t="shared" si="6"/>
        <v>361.95000000006985</v>
      </c>
      <c r="P192" s="12">
        <f t="shared" si="7"/>
        <v>838.43333333329065</v>
      </c>
      <c r="Q192" s="12" t="s">
        <v>22</v>
      </c>
      <c r="R192" s="12" t="s">
        <v>13</v>
      </c>
      <c r="S192" s="12" t="s">
        <v>22</v>
      </c>
      <c r="T192" s="12" t="s">
        <v>14</v>
      </c>
      <c r="U192" s="12" t="s">
        <v>24</v>
      </c>
      <c r="V192" s="12" t="s">
        <v>34</v>
      </c>
      <c r="W192" s="12" t="s">
        <v>70</v>
      </c>
      <c r="X192" s="12" t="s">
        <v>45</v>
      </c>
      <c r="Z192" s="35">
        <f t="shared" si="8"/>
        <v>1200.3833333333605</v>
      </c>
    </row>
    <row r="193" spans="1:26" s="12" customFormat="1" ht="80.099999999999994" hidden="1" customHeight="1" x14ac:dyDescent="0.25">
      <c r="A193" s="12">
        <v>2018</v>
      </c>
      <c r="B193" s="12" t="s">
        <v>2420</v>
      </c>
      <c r="C193" s="43" t="s">
        <v>1242</v>
      </c>
      <c r="D193" s="43"/>
      <c r="E193" s="12" t="s">
        <v>30</v>
      </c>
      <c r="F193" s="12" t="s">
        <v>1274</v>
      </c>
      <c r="G193" s="12" t="s">
        <v>1274</v>
      </c>
      <c r="H193" s="12" t="s">
        <v>1789</v>
      </c>
      <c r="I193" s="12" t="s">
        <v>173</v>
      </c>
      <c r="J193" s="12" t="s">
        <v>1001</v>
      </c>
      <c r="K193" s="12" t="s">
        <v>1303</v>
      </c>
      <c r="L193" s="60">
        <v>43357.333333333336</v>
      </c>
      <c r="M193" s="60">
        <v>43361.875</v>
      </c>
      <c r="N193" s="60">
        <v>43353.6875</v>
      </c>
      <c r="O193" s="12">
        <f t="shared" si="6"/>
        <v>108.99999999994179</v>
      </c>
      <c r="P193" s="12">
        <f t="shared" si="7"/>
        <v>87.500000000058208</v>
      </c>
      <c r="Q193" s="12" t="s">
        <v>22</v>
      </c>
      <c r="R193" s="12" t="s">
        <v>22</v>
      </c>
      <c r="S193" s="12" t="s">
        <v>22</v>
      </c>
      <c r="T193" s="12" t="s">
        <v>41</v>
      </c>
      <c r="U193" s="12" t="s">
        <v>1321</v>
      </c>
      <c r="V193" s="12" t="s">
        <v>34</v>
      </c>
      <c r="W193" s="12" t="s">
        <v>82</v>
      </c>
      <c r="X193" s="12" t="s">
        <v>77</v>
      </c>
      <c r="Z193" s="35">
        <f t="shared" si="8"/>
        <v>196.5</v>
      </c>
    </row>
    <row r="194" spans="1:26" s="12" customFormat="1" ht="80.099999999999994" hidden="1" customHeight="1" x14ac:dyDescent="0.25">
      <c r="A194" s="12">
        <v>2018</v>
      </c>
      <c r="B194" s="12" t="s">
        <v>2416</v>
      </c>
      <c r="C194" s="43" t="s">
        <v>713</v>
      </c>
      <c r="D194" s="43"/>
      <c r="E194" s="12" t="s">
        <v>30</v>
      </c>
      <c r="F194" s="12" t="s">
        <v>659</v>
      </c>
      <c r="G194" s="12" t="s">
        <v>660</v>
      </c>
      <c r="I194" s="12" t="s">
        <v>519</v>
      </c>
      <c r="J194" s="12" t="s">
        <v>444</v>
      </c>
      <c r="K194" s="12" t="s">
        <v>714</v>
      </c>
      <c r="L194" s="60">
        <v>43137.541666666664</v>
      </c>
      <c r="M194" s="60">
        <v>43139.458333333336</v>
      </c>
      <c r="N194" s="60">
        <v>43100.999305555553</v>
      </c>
      <c r="O194" s="12">
        <f t="shared" ref="O194:O257" si="9">(M194-L194)*24</f>
        <v>46.000000000116415</v>
      </c>
      <c r="P194" s="12">
        <f t="shared" ref="P194:P257" si="10">(L194-N194)*24</f>
        <v>877.01666666666279</v>
      </c>
      <c r="Q194" s="12" t="s">
        <v>13</v>
      </c>
      <c r="R194" s="12" t="s">
        <v>13</v>
      </c>
      <c r="S194" s="12" t="s">
        <v>22</v>
      </c>
      <c r="T194" s="12" t="s">
        <v>14</v>
      </c>
      <c r="U194" s="12" t="s">
        <v>678</v>
      </c>
      <c r="V194" s="12" t="s">
        <v>34</v>
      </c>
      <c r="W194" s="12" t="s">
        <v>70</v>
      </c>
      <c r="X194" s="12" t="s">
        <v>60</v>
      </c>
      <c r="Z194" s="35">
        <f t="shared" ref="Z194:Z257" si="11">O194+P194</f>
        <v>923.0166666667792</v>
      </c>
    </row>
    <row r="195" spans="1:26" s="12" customFormat="1" ht="80.099999999999994" hidden="1" customHeight="1" x14ac:dyDescent="0.25">
      <c r="A195" s="12">
        <v>2018</v>
      </c>
      <c r="B195" s="12" t="s">
        <v>2410</v>
      </c>
      <c r="C195" s="43" t="s">
        <v>932</v>
      </c>
      <c r="D195" s="43"/>
      <c r="E195" s="12" t="s">
        <v>30</v>
      </c>
      <c r="F195" s="12" t="s">
        <v>167</v>
      </c>
      <c r="G195" s="12" t="s">
        <v>704</v>
      </c>
      <c r="H195" s="12" t="s">
        <v>1764</v>
      </c>
      <c r="I195" s="12" t="s">
        <v>167</v>
      </c>
      <c r="J195" s="12" t="s">
        <v>40</v>
      </c>
      <c r="K195" s="12" t="s">
        <v>705</v>
      </c>
      <c r="L195" s="60">
        <v>43215.333333333336</v>
      </c>
      <c r="M195" s="60">
        <v>43217.416666666664</v>
      </c>
      <c r="N195" s="60">
        <v>43178.604166666664</v>
      </c>
      <c r="O195" s="12">
        <f t="shared" si="9"/>
        <v>49.999999999883585</v>
      </c>
      <c r="P195" s="12">
        <f t="shared" si="10"/>
        <v>881.50000000011642</v>
      </c>
      <c r="Q195" s="12" t="s">
        <v>22</v>
      </c>
      <c r="R195" s="12" t="s">
        <v>22</v>
      </c>
      <c r="S195" s="12" t="s">
        <v>22</v>
      </c>
      <c r="T195" s="12" t="s">
        <v>49</v>
      </c>
      <c r="U195" s="12" t="s">
        <v>706</v>
      </c>
      <c r="V195" s="12" t="s">
        <v>16</v>
      </c>
      <c r="W195" s="12" t="s">
        <v>25</v>
      </c>
      <c r="X195" s="12" t="s">
        <v>27</v>
      </c>
      <c r="Z195" s="35">
        <f t="shared" si="11"/>
        <v>931.5</v>
      </c>
    </row>
    <row r="196" spans="1:26" s="12" customFormat="1" ht="80.099999999999994" hidden="1" customHeight="1" x14ac:dyDescent="0.25">
      <c r="A196" s="12">
        <v>2018</v>
      </c>
      <c r="B196" s="12" t="s">
        <v>2416</v>
      </c>
      <c r="C196" s="43" t="s">
        <v>715</v>
      </c>
      <c r="D196" s="43"/>
      <c r="E196" s="12" t="s">
        <v>30</v>
      </c>
      <c r="F196" s="12" t="s">
        <v>659</v>
      </c>
      <c r="G196" s="12" t="s">
        <v>660</v>
      </c>
      <c r="I196" s="12" t="s">
        <v>521</v>
      </c>
      <c r="J196" s="12" t="s">
        <v>444</v>
      </c>
      <c r="K196" s="12" t="s">
        <v>716</v>
      </c>
      <c r="L196" s="60">
        <v>43138.416666666664</v>
      </c>
      <c r="M196" s="60">
        <v>43140.458333333336</v>
      </c>
      <c r="N196" s="60">
        <v>43100.999305555553</v>
      </c>
      <c r="O196" s="12">
        <f t="shared" si="9"/>
        <v>49.000000000116415</v>
      </c>
      <c r="P196" s="12">
        <f t="shared" si="10"/>
        <v>898.01666666666279</v>
      </c>
      <c r="Q196" s="12" t="s">
        <v>13</v>
      </c>
      <c r="R196" s="12" t="s">
        <v>13</v>
      </c>
      <c r="S196" s="12" t="s">
        <v>22</v>
      </c>
      <c r="T196" s="12" t="s">
        <v>14</v>
      </c>
      <c r="U196" s="12" t="s">
        <v>678</v>
      </c>
      <c r="V196" s="12" t="s">
        <v>34</v>
      </c>
      <c r="W196" s="12" t="s">
        <v>70</v>
      </c>
      <c r="X196" s="12" t="s">
        <v>60</v>
      </c>
      <c r="Z196" s="35">
        <f t="shared" si="11"/>
        <v>947.0166666667792</v>
      </c>
    </row>
    <row r="197" spans="1:26" s="12" customFormat="1" ht="80.099999999999994" hidden="1" customHeight="1" x14ac:dyDescent="0.25">
      <c r="A197" s="12">
        <v>2018</v>
      </c>
      <c r="B197" s="12" t="s">
        <v>2411</v>
      </c>
      <c r="C197" s="43" t="s">
        <v>963</v>
      </c>
      <c r="D197" s="43"/>
      <c r="E197" s="12" t="s">
        <v>30</v>
      </c>
      <c r="F197" s="12" t="s">
        <v>168</v>
      </c>
      <c r="H197" s="12" t="s">
        <v>1764</v>
      </c>
      <c r="I197" s="12" t="s">
        <v>168</v>
      </c>
      <c r="J197" s="12" t="s">
        <v>40</v>
      </c>
      <c r="K197" s="12" t="s">
        <v>705</v>
      </c>
      <c r="L197" s="60">
        <v>43229.666666666664</v>
      </c>
      <c r="M197" s="60">
        <v>43229.75</v>
      </c>
      <c r="N197" s="60">
        <v>43215.583333333336</v>
      </c>
      <c r="O197" s="12">
        <f t="shared" si="9"/>
        <v>2.0000000000582077</v>
      </c>
      <c r="P197" s="12">
        <f t="shared" si="10"/>
        <v>337.99999999988358</v>
      </c>
      <c r="Q197" s="12" t="s">
        <v>22</v>
      </c>
      <c r="R197" s="12" t="s">
        <v>22</v>
      </c>
      <c r="S197" s="12" t="s">
        <v>22</v>
      </c>
      <c r="T197" s="12" t="s">
        <v>49</v>
      </c>
      <c r="U197" s="12" t="s">
        <v>706</v>
      </c>
      <c r="V197" s="12" t="s">
        <v>16</v>
      </c>
      <c r="W197" s="12" t="s">
        <v>25</v>
      </c>
      <c r="X197" s="12" t="s">
        <v>27</v>
      </c>
      <c r="Z197" s="35">
        <f t="shared" si="11"/>
        <v>339.99999999994179</v>
      </c>
    </row>
    <row r="198" spans="1:26" s="12" customFormat="1" ht="80.099999999999994" customHeight="1" x14ac:dyDescent="0.25">
      <c r="A198" s="12">
        <v>2018</v>
      </c>
      <c r="B198" s="13" t="s">
        <v>2421</v>
      </c>
      <c r="C198" s="43" t="s">
        <v>1331</v>
      </c>
      <c r="D198" s="43"/>
      <c r="E198" s="12" t="s">
        <v>30</v>
      </c>
      <c r="F198" s="12" t="s">
        <v>1263</v>
      </c>
      <c r="G198" s="12" t="s">
        <v>1383</v>
      </c>
      <c r="H198" s="12" t="s">
        <v>319</v>
      </c>
      <c r="I198" s="12" t="s">
        <v>197</v>
      </c>
      <c r="J198" s="12" t="s">
        <v>31</v>
      </c>
      <c r="K198" s="12" t="s">
        <v>1412</v>
      </c>
      <c r="L198" s="60">
        <v>43379.375</v>
      </c>
      <c r="M198" s="60">
        <v>43379.645833333336</v>
      </c>
      <c r="N198" s="60">
        <v>43374.708333333336</v>
      </c>
      <c r="O198" s="12">
        <f t="shared" si="9"/>
        <v>6.5000000000582077</v>
      </c>
      <c r="P198" s="12">
        <f t="shared" si="10"/>
        <v>111.99999999994179</v>
      </c>
      <c r="Q198" s="12" t="s">
        <v>22</v>
      </c>
      <c r="R198" s="12" t="s">
        <v>22</v>
      </c>
      <c r="S198" s="12" t="s">
        <v>22</v>
      </c>
      <c r="T198" s="12" t="s">
        <v>14</v>
      </c>
      <c r="U198" s="12" t="s">
        <v>903</v>
      </c>
      <c r="V198" s="12" t="s">
        <v>34</v>
      </c>
      <c r="W198" s="12" t="s">
        <v>34</v>
      </c>
      <c r="X198" s="12" t="s">
        <v>71</v>
      </c>
      <c r="Z198" s="35">
        <f t="shared" si="11"/>
        <v>118.5</v>
      </c>
    </row>
    <row r="199" spans="1:26" s="12" customFormat="1" ht="80.099999999999994" hidden="1" customHeight="1" x14ac:dyDescent="0.25">
      <c r="A199" s="12">
        <v>2018</v>
      </c>
      <c r="B199" s="13" t="s">
        <v>2421</v>
      </c>
      <c r="C199" s="43" t="s">
        <v>1335</v>
      </c>
      <c r="D199" s="43"/>
      <c r="E199" s="12" t="s">
        <v>30</v>
      </c>
      <c r="F199" s="12" t="s">
        <v>40</v>
      </c>
      <c r="G199" s="12" t="s">
        <v>40</v>
      </c>
      <c r="H199" s="12" t="s">
        <v>1788</v>
      </c>
      <c r="I199" s="12" t="s">
        <v>169</v>
      </c>
      <c r="J199" s="12" t="s">
        <v>40</v>
      </c>
      <c r="K199" s="12" t="s">
        <v>1416</v>
      </c>
      <c r="L199" s="60">
        <v>43383.431944444441</v>
      </c>
      <c r="M199" s="60">
        <v>43434.999988425923</v>
      </c>
      <c r="N199" s="60">
        <v>43370.75</v>
      </c>
      <c r="O199" s="12">
        <f t="shared" si="9"/>
        <v>1237.633055555576</v>
      </c>
      <c r="P199" s="12">
        <f t="shared" si="10"/>
        <v>304.3666666665813</v>
      </c>
      <c r="Q199" s="12" t="s">
        <v>13</v>
      </c>
      <c r="R199" s="12" t="s">
        <v>13</v>
      </c>
      <c r="S199" s="12" t="s">
        <v>22</v>
      </c>
      <c r="X199" s="12" t="s">
        <v>60</v>
      </c>
      <c r="Z199" s="35">
        <f t="shared" si="11"/>
        <v>1541.9997222221573</v>
      </c>
    </row>
    <row r="200" spans="1:26" s="12" customFormat="1" ht="80.099999999999994" hidden="1" customHeight="1" x14ac:dyDescent="0.25">
      <c r="A200" s="12">
        <v>2018</v>
      </c>
      <c r="B200" s="13" t="s">
        <v>2421</v>
      </c>
      <c r="C200" s="43" t="s">
        <v>1343</v>
      </c>
      <c r="D200" s="43"/>
      <c r="E200" s="12" t="s">
        <v>30</v>
      </c>
      <c r="F200" s="12" t="s">
        <v>1370</v>
      </c>
      <c r="G200" s="12" t="s">
        <v>1368</v>
      </c>
      <c r="H200" s="12" t="s">
        <v>1788</v>
      </c>
      <c r="I200" s="12" t="s">
        <v>171</v>
      </c>
      <c r="J200" s="12" t="s">
        <v>1006</v>
      </c>
      <c r="K200" s="12" t="s">
        <v>1425</v>
      </c>
      <c r="L200" s="60">
        <v>43389.05972222222</v>
      </c>
      <c r="M200" s="60">
        <v>43390.545138888891</v>
      </c>
      <c r="N200" s="60">
        <v>43385.375</v>
      </c>
      <c r="O200" s="12">
        <f t="shared" si="9"/>
        <v>35.650000000081491</v>
      </c>
      <c r="P200" s="12">
        <f t="shared" si="10"/>
        <v>88.433333333290648</v>
      </c>
      <c r="Q200" s="12" t="s">
        <v>13</v>
      </c>
      <c r="R200" s="12" t="s">
        <v>13</v>
      </c>
      <c r="S200" s="12" t="s">
        <v>22</v>
      </c>
      <c r="X200" s="12" t="s">
        <v>60</v>
      </c>
      <c r="Z200" s="35">
        <f t="shared" si="11"/>
        <v>124.08333333337214</v>
      </c>
    </row>
    <row r="201" spans="1:26" s="12" customFormat="1" ht="80.099999999999994" customHeight="1" x14ac:dyDescent="0.25">
      <c r="A201" s="12">
        <v>2018</v>
      </c>
      <c r="B201" s="13" t="s">
        <v>2421</v>
      </c>
      <c r="C201" s="43" t="s">
        <v>1353</v>
      </c>
      <c r="D201" s="43"/>
      <c r="E201" s="12" t="s">
        <v>30</v>
      </c>
      <c r="F201" s="12" t="s">
        <v>1378</v>
      </c>
      <c r="G201" s="12" t="s">
        <v>1398</v>
      </c>
      <c r="H201" s="12" t="s">
        <v>319</v>
      </c>
      <c r="I201" s="12" t="s">
        <v>197</v>
      </c>
      <c r="J201" s="12" t="s">
        <v>773</v>
      </c>
      <c r="K201" s="12" t="s">
        <v>1435</v>
      </c>
      <c r="L201" s="60">
        <v>43401.430555555555</v>
      </c>
      <c r="M201" s="60">
        <v>43401.455555555556</v>
      </c>
      <c r="N201" s="60">
        <v>43379.645833333336</v>
      </c>
      <c r="O201" s="12">
        <f t="shared" si="9"/>
        <v>0.6000000000349246</v>
      </c>
      <c r="P201" s="12">
        <f t="shared" si="10"/>
        <v>522.83333333325572</v>
      </c>
      <c r="Q201" s="12" t="s">
        <v>22</v>
      </c>
      <c r="R201" s="12" t="s">
        <v>22</v>
      </c>
      <c r="S201" s="12" t="s">
        <v>22</v>
      </c>
      <c r="T201" s="12" t="s">
        <v>32</v>
      </c>
      <c r="U201" s="12" t="s">
        <v>117</v>
      </c>
      <c r="V201" s="12" t="s">
        <v>929</v>
      </c>
      <c r="W201" s="12" t="s">
        <v>118</v>
      </c>
      <c r="X201" s="12" t="s">
        <v>77</v>
      </c>
      <c r="Z201" s="35">
        <f t="shared" si="11"/>
        <v>523.43333333329065</v>
      </c>
    </row>
    <row r="202" spans="1:26" s="12" customFormat="1" ht="80.099999999999994" hidden="1" customHeight="1" x14ac:dyDescent="0.25">
      <c r="A202" s="12">
        <v>2018</v>
      </c>
      <c r="B202" s="12" t="s">
        <v>2411</v>
      </c>
      <c r="C202" s="43" t="s">
        <v>964</v>
      </c>
      <c r="D202" s="43"/>
      <c r="E202" s="12" t="s">
        <v>30</v>
      </c>
      <c r="F202" s="12" t="s">
        <v>168</v>
      </c>
      <c r="H202" s="12" t="s">
        <v>1764</v>
      </c>
      <c r="I202" s="12" t="s">
        <v>168</v>
      </c>
      <c r="L202" s="60">
        <v>43230.333333333336</v>
      </c>
      <c r="M202" s="60">
        <v>43231.666666666664</v>
      </c>
      <c r="N202" s="60">
        <v>43229.75</v>
      </c>
      <c r="O202" s="12">
        <f t="shared" si="9"/>
        <v>31.999999999883585</v>
      </c>
      <c r="P202" s="12">
        <f t="shared" si="10"/>
        <v>14.000000000058208</v>
      </c>
      <c r="Q202" s="12" t="s">
        <v>22</v>
      </c>
      <c r="R202" s="12" t="s">
        <v>22</v>
      </c>
      <c r="S202" s="12" t="s">
        <v>22</v>
      </c>
      <c r="Z202" s="35">
        <f t="shared" si="11"/>
        <v>45.999999999941792</v>
      </c>
    </row>
    <row r="203" spans="1:26" s="12" customFormat="1" ht="80.099999999999994" customHeight="1" x14ac:dyDescent="0.25">
      <c r="A203" s="12">
        <v>2018</v>
      </c>
      <c r="B203" s="13" t="s">
        <v>2421</v>
      </c>
      <c r="C203" s="43" t="s">
        <v>1352</v>
      </c>
      <c r="D203" s="43"/>
      <c r="E203" s="12" t="s">
        <v>30</v>
      </c>
      <c r="F203" s="12" t="s">
        <v>1377</v>
      </c>
      <c r="G203" s="12" t="s">
        <v>1397</v>
      </c>
      <c r="H203" s="12" t="s">
        <v>319</v>
      </c>
      <c r="I203" s="12" t="s">
        <v>196</v>
      </c>
      <c r="J203" s="12" t="s">
        <v>12</v>
      </c>
      <c r="K203" s="12" t="s">
        <v>1424</v>
      </c>
      <c r="L203" s="60">
        <v>43401.380555555559</v>
      </c>
      <c r="M203" s="60">
        <v>43401.459027777775</v>
      </c>
      <c r="N203" s="60">
        <v>43388.625</v>
      </c>
      <c r="O203" s="12">
        <f t="shared" si="9"/>
        <v>1.8833333331858739</v>
      </c>
      <c r="P203" s="12">
        <f t="shared" si="10"/>
        <v>306.1333333334187</v>
      </c>
      <c r="Q203" s="12" t="s">
        <v>22</v>
      </c>
      <c r="R203" s="12" t="s">
        <v>22</v>
      </c>
      <c r="S203" s="12" t="s">
        <v>22</v>
      </c>
      <c r="T203" s="12" t="s">
        <v>32</v>
      </c>
      <c r="U203" s="12" t="s">
        <v>120</v>
      </c>
      <c r="V203" s="12" t="s">
        <v>929</v>
      </c>
      <c r="W203" s="12" t="s">
        <v>118</v>
      </c>
      <c r="X203" s="12" t="s">
        <v>77</v>
      </c>
      <c r="Z203" s="35">
        <f t="shared" si="11"/>
        <v>308.01666666660458</v>
      </c>
    </row>
    <row r="204" spans="1:26" s="12" customFormat="1" ht="80.099999999999994" hidden="1" customHeight="1" x14ac:dyDescent="0.25">
      <c r="A204" s="12">
        <v>2018</v>
      </c>
      <c r="B204" s="12" t="s">
        <v>2417</v>
      </c>
      <c r="C204" s="43" t="s">
        <v>811</v>
      </c>
      <c r="D204" s="43"/>
      <c r="E204" s="12" t="s">
        <v>30</v>
      </c>
      <c r="F204" s="12" t="s">
        <v>152</v>
      </c>
      <c r="G204" s="12" t="s">
        <v>812</v>
      </c>
      <c r="H204" s="12" t="s">
        <v>1911</v>
      </c>
      <c r="I204" s="12" t="s">
        <v>152</v>
      </c>
      <c r="J204" s="12" t="s">
        <v>813</v>
      </c>
      <c r="K204" s="12" t="s">
        <v>814</v>
      </c>
      <c r="L204" s="60">
        <v>43182.583333333336</v>
      </c>
      <c r="M204" s="60">
        <v>43182.666666666664</v>
      </c>
      <c r="N204" s="60">
        <v>43136.829861111109</v>
      </c>
      <c r="O204" s="12">
        <f t="shared" si="9"/>
        <v>1.9999999998835847</v>
      </c>
      <c r="P204" s="12">
        <f t="shared" si="10"/>
        <v>1098.0833333334303</v>
      </c>
      <c r="Q204" s="12" t="s">
        <v>22</v>
      </c>
      <c r="R204" s="12" t="s">
        <v>13</v>
      </c>
      <c r="S204" s="12" t="s">
        <v>22</v>
      </c>
      <c r="T204" s="12" t="s">
        <v>14</v>
      </c>
      <c r="U204" s="12" t="s">
        <v>24</v>
      </c>
      <c r="V204" s="12" t="s">
        <v>34</v>
      </c>
      <c r="W204" s="12" t="s">
        <v>70</v>
      </c>
      <c r="X204" s="12" t="s">
        <v>17</v>
      </c>
      <c r="Z204" s="35">
        <f t="shared" si="11"/>
        <v>1100.0833333333139</v>
      </c>
    </row>
    <row r="205" spans="1:26" s="12" customFormat="1" ht="80.099999999999994" hidden="1" customHeight="1" x14ac:dyDescent="0.25">
      <c r="A205" s="12">
        <v>2018</v>
      </c>
      <c r="B205" s="13" t="s">
        <v>2421</v>
      </c>
      <c r="C205" s="43" t="s">
        <v>1337</v>
      </c>
      <c r="D205" s="43"/>
      <c r="E205" s="12" t="s">
        <v>30</v>
      </c>
      <c r="F205" s="12" t="s">
        <v>1366</v>
      </c>
      <c r="G205" s="12" t="s">
        <v>1366</v>
      </c>
      <c r="H205" s="12" t="s">
        <v>1764</v>
      </c>
      <c r="I205" s="12" t="s">
        <v>165</v>
      </c>
      <c r="J205" s="12" t="s">
        <v>1005</v>
      </c>
      <c r="K205" s="12" t="s">
        <v>1419</v>
      </c>
      <c r="L205" s="60">
        <v>43383.541666666664</v>
      </c>
      <c r="M205" s="60">
        <v>43383.625</v>
      </c>
      <c r="N205" s="60">
        <v>43374.291666666664</v>
      </c>
      <c r="O205" s="12">
        <f t="shared" si="9"/>
        <v>2.0000000000582077</v>
      </c>
      <c r="P205" s="12">
        <f t="shared" si="10"/>
        <v>222</v>
      </c>
      <c r="Q205" s="12" t="s">
        <v>22</v>
      </c>
      <c r="R205" s="12" t="s">
        <v>22</v>
      </c>
      <c r="S205" s="12" t="s">
        <v>22</v>
      </c>
      <c r="X205" s="12" t="s">
        <v>77</v>
      </c>
      <c r="Z205" s="35">
        <f t="shared" si="11"/>
        <v>224.00000000005821</v>
      </c>
    </row>
    <row r="206" spans="1:26" s="12" customFormat="1" ht="80.099999999999994" hidden="1" customHeight="1" x14ac:dyDescent="0.25">
      <c r="A206" s="12">
        <v>2018</v>
      </c>
      <c r="B206" s="12" t="s">
        <v>2420</v>
      </c>
      <c r="C206" s="43" t="s">
        <v>1230</v>
      </c>
      <c r="D206" s="43"/>
      <c r="E206" s="12" t="s">
        <v>30</v>
      </c>
      <c r="F206" s="12" t="s">
        <v>1265</v>
      </c>
      <c r="G206" s="12" t="s">
        <v>1265</v>
      </c>
      <c r="H206" s="12" t="s">
        <v>1920</v>
      </c>
      <c r="I206" s="12" t="s">
        <v>184</v>
      </c>
      <c r="J206" s="12" t="s">
        <v>40</v>
      </c>
      <c r="K206" s="12" t="s">
        <v>1291</v>
      </c>
      <c r="L206" s="60">
        <v>43348.541666666664</v>
      </c>
      <c r="M206" s="60">
        <v>43348.625</v>
      </c>
      <c r="N206" s="60">
        <v>43100.999305555553</v>
      </c>
      <c r="O206" s="12">
        <f t="shared" si="9"/>
        <v>2.0000000000582077</v>
      </c>
      <c r="P206" s="12">
        <f t="shared" si="10"/>
        <v>5941.0166666666628</v>
      </c>
      <c r="Q206" s="12" t="s">
        <v>22</v>
      </c>
      <c r="R206" s="12" t="s">
        <v>22</v>
      </c>
      <c r="S206" s="12" t="s">
        <v>22</v>
      </c>
      <c r="T206" s="12" t="s">
        <v>41</v>
      </c>
      <c r="U206" s="12" t="s">
        <v>93</v>
      </c>
      <c r="V206" s="12" t="s">
        <v>25</v>
      </c>
      <c r="W206" s="12" t="s">
        <v>25</v>
      </c>
      <c r="X206" s="12" t="s">
        <v>71</v>
      </c>
      <c r="Z206" s="35">
        <f t="shared" si="11"/>
        <v>5943.016666666721</v>
      </c>
    </row>
    <row r="207" spans="1:26" s="12" customFormat="1" ht="80.099999999999994" hidden="1" customHeight="1" x14ac:dyDescent="0.25">
      <c r="A207" s="12">
        <v>2018</v>
      </c>
      <c r="B207" s="12" t="s">
        <v>2412</v>
      </c>
      <c r="C207" s="43" t="s">
        <v>1048</v>
      </c>
      <c r="D207" s="43"/>
      <c r="E207" s="12" t="s">
        <v>30</v>
      </c>
      <c r="F207" s="12" t="s">
        <v>1072</v>
      </c>
      <c r="G207" s="12" t="s">
        <v>1072</v>
      </c>
      <c r="H207" s="12" t="s">
        <v>1764</v>
      </c>
      <c r="I207" s="12" t="s">
        <v>164</v>
      </c>
      <c r="J207" s="12" t="s">
        <v>1006</v>
      </c>
      <c r="K207" s="12" t="s">
        <v>1119</v>
      </c>
      <c r="L207" s="60">
        <v>43275.375</v>
      </c>
      <c r="M207" s="60">
        <v>43275.708333333336</v>
      </c>
      <c r="N207" s="60">
        <v>43227.666666666664</v>
      </c>
      <c r="O207" s="12">
        <f t="shared" si="9"/>
        <v>8.0000000000582077</v>
      </c>
      <c r="P207" s="12">
        <f t="shared" si="10"/>
        <v>1145.0000000000582</v>
      </c>
      <c r="Q207" s="12" t="s">
        <v>22</v>
      </c>
      <c r="R207" s="12" t="s">
        <v>22</v>
      </c>
      <c r="S207" s="12" t="s">
        <v>22</v>
      </c>
      <c r="T207" s="12" t="s">
        <v>1133</v>
      </c>
      <c r="U207" s="12" t="s">
        <v>1134</v>
      </c>
      <c r="V207" s="12" t="s">
        <v>1133</v>
      </c>
      <c r="W207" s="12" t="s">
        <v>1135</v>
      </c>
      <c r="X207" s="12" t="s">
        <v>71</v>
      </c>
      <c r="Z207" s="35">
        <f t="shared" si="11"/>
        <v>1153.0000000001164</v>
      </c>
    </row>
    <row r="208" spans="1:26" s="12" customFormat="1" ht="80.099999999999994" hidden="1" customHeight="1" x14ac:dyDescent="0.25">
      <c r="A208" s="12">
        <v>2018</v>
      </c>
      <c r="B208" s="12" t="s">
        <v>2412</v>
      </c>
      <c r="C208" s="43" t="s">
        <v>1042</v>
      </c>
      <c r="D208" s="43"/>
      <c r="E208" s="12" t="s">
        <v>30</v>
      </c>
      <c r="F208" s="12" t="s">
        <v>128</v>
      </c>
      <c r="G208" s="12" t="s">
        <v>1089</v>
      </c>
      <c r="H208" s="12" t="s">
        <v>1911</v>
      </c>
      <c r="I208" s="12" t="s">
        <v>128</v>
      </c>
      <c r="J208" s="12" t="s">
        <v>1004</v>
      </c>
      <c r="K208" s="12" t="s">
        <v>1115</v>
      </c>
      <c r="L208" s="60">
        <v>43271.333333333336</v>
      </c>
      <c r="M208" s="60">
        <v>43354.666666666664</v>
      </c>
      <c r="N208" s="60">
        <v>43222.708333333336</v>
      </c>
      <c r="O208" s="12">
        <f t="shared" si="9"/>
        <v>1999.9999999998836</v>
      </c>
      <c r="P208" s="12">
        <f t="shared" si="10"/>
        <v>1167</v>
      </c>
      <c r="Q208" s="12" t="s">
        <v>22</v>
      </c>
      <c r="R208" s="12" t="s">
        <v>13</v>
      </c>
      <c r="S208" s="12" t="s">
        <v>22</v>
      </c>
      <c r="T208" s="12" t="s">
        <v>14</v>
      </c>
      <c r="U208" s="12" t="s">
        <v>24</v>
      </c>
      <c r="V208" s="12" t="s">
        <v>34</v>
      </c>
      <c r="W208" s="12" t="s">
        <v>70</v>
      </c>
      <c r="X208" s="12" t="s">
        <v>45</v>
      </c>
      <c r="Z208" s="35">
        <f t="shared" si="11"/>
        <v>3166.9999999998836</v>
      </c>
    </row>
    <row r="209" spans="1:26" s="12" customFormat="1" ht="80.099999999999994" hidden="1" customHeight="1" x14ac:dyDescent="0.25">
      <c r="A209" s="12">
        <v>2018</v>
      </c>
      <c r="B209" s="12" t="s">
        <v>2412</v>
      </c>
      <c r="C209" s="43" t="s">
        <v>1036</v>
      </c>
      <c r="D209" s="43"/>
      <c r="E209" s="12" t="s">
        <v>30</v>
      </c>
      <c r="F209" s="12" t="s">
        <v>793</v>
      </c>
      <c r="G209" s="12" t="s">
        <v>1088</v>
      </c>
      <c r="H209" s="12" t="s">
        <v>1764</v>
      </c>
      <c r="I209" s="12" t="s">
        <v>167</v>
      </c>
      <c r="J209" s="12" t="s">
        <v>773</v>
      </c>
      <c r="K209" s="12" t="s">
        <v>1111</v>
      </c>
      <c r="L209" s="60">
        <v>43268.375</v>
      </c>
      <c r="M209" s="60">
        <v>43274.416666666664</v>
      </c>
      <c r="N209" s="60">
        <v>43217.416666666664</v>
      </c>
      <c r="O209" s="12">
        <f t="shared" si="9"/>
        <v>144.99999999994179</v>
      </c>
      <c r="P209" s="12">
        <f t="shared" si="10"/>
        <v>1223.0000000000582</v>
      </c>
      <c r="Q209" s="12" t="s">
        <v>22</v>
      </c>
      <c r="R209" s="12" t="s">
        <v>22</v>
      </c>
      <c r="S209" s="12" t="s">
        <v>22</v>
      </c>
      <c r="T209" s="12" t="s">
        <v>32</v>
      </c>
      <c r="U209" s="12" t="s">
        <v>111</v>
      </c>
      <c r="V209" s="12" t="s">
        <v>34</v>
      </c>
      <c r="W209" s="12" t="s">
        <v>65</v>
      </c>
      <c r="X209" s="12" t="s">
        <v>60</v>
      </c>
      <c r="Z209" s="35">
        <f t="shared" si="11"/>
        <v>1368</v>
      </c>
    </row>
    <row r="210" spans="1:26" s="12" customFormat="1" ht="80.099999999999994" hidden="1" customHeight="1" x14ac:dyDescent="0.25">
      <c r="A210" s="12">
        <v>2018</v>
      </c>
      <c r="B210" s="12" t="s">
        <v>2416</v>
      </c>
      <c r="C210" s="43" t="s">
        <v>732</v>
      </c>
      <c r="D210" s="43"/>
      <c r="E210" s="12" t="s">
        <v>30</v>
      </c>
      <c r="F210" s="12" t="s">
        <v>733</v>
      </c>
      <c r="G210" s="12" t="s">
        <v>734</v>
      </c>
      <c r="H210" s="12" t="s">
        <v>1788</v>
      </c>
      <c r="I210" s="12" t="s">
        <v>175</v>
      </c>
      <c r="J210" s="12" t="s">
        <v>735</v>
      </c>
      <c r="L210" s="60">
        <v>43154.375</v>
      </c>
      <c r="M210" s="60">
        <v>43154.645833333336</v>
      </c>
      <c r="N210" s="60">
        <v>43100.999305555553</v>
      </c>
      <c r="O210" s="12">
        <f t="shared" si="9"/>
        <v>6.5000000000582077</v>
      </c>
      <c r="P210" s="12">
        <f t="shared" si="10"/>
        <v>1281.016666666721</v>
      </c>
      <c r="Q210" s="12" t="s">
        <v>13</v>
      </c>
      <c r="R210" s="12" t="s">
        <v>13</v>
      </c>
      <c r="S210" s="12" t="s">
        <v>22</v>
      </c>
      <c r="T210" s="12" t="s">
        <v>32</v>
      </c>
      <c r="U210" s="12" t="s">
        <v>120</v>
      </c>
      <c r="V210" s="12" t="s">
        <v>34</v>
      </c>
      <c r="W210" s="12" t="s">
        <v>70</v>
      </c>
      <c r="X210" s="12" t="s">
        <v>60</v>
      </c>
      <c r="Z210" s="35">
        <f t="shared" si="11"/>
        <v>1287.5166666667792</v>
      </c>
    </row>
    <row r="211" spans="1:26" s="12" customFormat="1" ht="80.099999999999994" hidden="1" customHeight="1" x14ac:dyDescent="0.25">
      <c r="A211" s="12">
        <v>2018</v>
      </c>
      <c r="B211" s="13" t="s">
        <v>2421</v>
      </c>
      <c r="C211" s="43" t="s">
        <v>1327</v>
      </c>
      <c r="D211" s="43"/>
      <c r="E211" s="12" t="s">
        <v>30</v>
      </c>
      <c r="F211" s="12" t="s">
        <v>1360</v>
      </c>
      <c r="G211" s="12" t="s">
        <v>1360</v>
      </c>
      <c r="H211" s="12" t="s">
        <v>1764</v>
      </c>
      <c r="I211" s="12" t="s">
        <v>166</v>
      </c>
      <c r="J211" s="12" t="s">
        <v>1286</v>
      </c>
      <c r="K211" s="12" t="s">
        <v>1408</v>
      </c>
      <c r="L211" s="60">
        <v>43376.354166666664</v>
      </c>
      <c r="M211" s="60">
        <v>43376.604166666664</v>
      </c>
      <c r="N211" s="60">
        <v>43318.625</v>
      </c>
      <c r="O211" s="12">
        <f t="shared" si="9"/>
        <v>6</v>
      </c>
      <c r="P211" s="12">
        <f t="shared" si="10"/>
        <v>1385.4999999999418</v>
      </c>
      <c r="Q211" s="12" t="s">
        <v>22</v>
      </c>
      <c r="R211" s="12" t="s">
        <v>22</v>
      </c>
      <c r="S211" s="12" t="s">
        <v>22</v>
      </c>
      <c r="T211" s="12" t="s">
        <v>41</v>
      </c>
      <c r="U211" s="12" t="s">
        <v>93</v>
      </c>
      <c r="V211" s="12" t="s">
        <v>34</v>
      </c>
      <c r="W211" s="12" t="s">
        <v>65</v>
      </c>
      <c r="X211" s="12" t="s">
        <v>77</v>
      </c>
      <c r="Z211" s="35">
        <f t="shared" si="11"/>
        <v>1391.4999999999418</v>
      </c>
    </row>
    <row r="212" spans="1:26" s="12" customFormat="1" ht="80.099999999999994" hidden="1" customHeight="1" x14ac:dyDescent="0.25">
      <c r="A212" s="12">
        <v>2018</v>
      </c>
      <c r="B212" s="12" t="s">
        <v>2416</v>
      </c>
      <c r="C212" s="43" t="s">
        <v>736</v>
      </c>
      <c r="D212" s="43"/>
      <c r="E212" s="12" t="s">
        <v>30</v>
      </c>
      <c r="F212" s="12" t="s">
        <v>737</v>
      </c>
      <c r="G212" s="12" t="s">
        <v>738</v>
      </c>
      <c r="H212" s="12" t="s">
        <v>1789</v>
      </c>
      <c r="I212" s="12" t="s">
        <v>172</v>
      </c>
      <c r="J212" s="12" t="s">
        <v>172</v>
      </c>
      <c r="K212" s="12" t="s">
        <v>739</v>
      </c>
      <c r="L212" s="60">
        <v>43159.291666666664</v>
      </c>
      <c r="M212" s="60">
        <v>43174.819444444445</v>
      </c>
      <c r="N212" s="60">
        <v>43100.999305555553</v>
      </c>
      <c r="O212" s="12">
        <f t="shared" si="9"/>
        <v>372.66666666674428</v>
      </c>
      <c r="P212" s="12">
        <f t="shared" si="10"/>
        <v>1399.0166666666628</v>
      </c>
      <c r="Q212" s="12" t="s">
        <v>13</v>
      </c>
      <c r="R212" s="12" t="s">
        <v>13</v>
      </c>
      <c r="S212" s="12" t="s">
        <v>22</v>
      </c>
      <c r="T212" s="12" t="s">
        <v>23</v>
      </c>
      <c r="U212" s="12" t="s">
        <v>97</v>
      </c>
      <c r="V212" s="12" t="s">
        <v>34</v>
      </c>
      <c r="W212" s="12" t="s">
        <v>65</v>
      </c>
      <c r="X212" s="12" t="s">
        <v>60</v>
      </c>
      <c r="Z212" s="35">
        <f t="shared" si="11"/>
        <v>1771.6833333334071</v>
      </c>
    </row>
    <row r="213" spans="1:26" s="12" customFormat="1" ht="80.099999999999994" hidden="1" customHeight="1" x14ac:dyDescent="0.25">
      <c r="A213" s="12">
        <v>2018</v>
      </c>
      <c r="B213" s="12" t="s">
        <v>2416</v>
      </c>
      <c r="C213" s="43" t="s">
        <v>740</v>
      </c>
      <c r="D213" s="43"/>
      <c r="E213" s="12" t="s">
        <v>30</v>
      </c>
      <c r="F213" s="12" t="s">
        <v>85</v>
      </c>
      <c r="G213" s="12" t="s">
        <v>704</v>
      </c>
      <c r="H213" s="12" t="s">
        <v>1911</v>
      </c>
      <c r="I213" s="12" t="s">
        <v>85</v>
      </c>
      <c r="J213" s="12" t="s">
        <v>329</v>
      </c>
      <c r="K213" s="12" t="s">
        <v>741</v>
      </c>
      <c r="L213" s="60">
        <v>43159.333333333336</v>
      </c>
      <c r="M213" s="60">
        <v>43383.6875</v>
      </c>
      <c r="N213" s="60">
        <v>43100.999305555553</v>
      </c>
      <c r="O213" s="12">
        <f t="shared" si="9"/>
        <v>5384.4999999999418</v>
      </c>
      <c r="P213" s="12">
        <f t="shared" si="10"/>
        <v>1400.0166666667792</v>
      </c>
      <c r="Q213" s="12" t="s">
        <v>22</v>
      </c>
      <c r="R213" s="12" t="s">
        <v>13</v>
      </c>
      <c r="S213" s="12" t="s">
        <v>22</v>
      </c>
      <c r="T213" s="12" t="s">
        <v>14</v>
      </c>
      <c r="U213" s="12" t="s">
        <v>24</v>
      </c>
      <c r="V213" s="12" t="s">
        <v>34</v>
      </c>
      <c r="W213" s="12" t="s">
        <v>70</v>
      </c>
      <c r="X213" s="12" t="s">
        <v>60</v>
      </c>
      <c r="Z213" s="35">
        <f t="shared" si="11"/>
        <v>6784.516666666721</v>
      </c>
    </row>
    <row r="214" spans="1:26" s="12" customFormat="1" ht="80.099999999999994" hidden="1" customHeight="1" x14ac:dyDescent="0.25">
      <c r="A214" s="12">
        <v>2018</v>
      </c>
      <c r="B214" s="12" t="s">
        <v>2419</v>
      </c>
      <c r="C214" s="43" t="s">
        <v>1198</v>
      </c>
      <c r="D214" s="43"/>
      <c r="E214" s="12" t="s">
        <v>30</v>
      </c>
      <c r="F214" s="12" t="s">
        <v>167</v>
      </c>
      <c r="G214" s="12" t="s">
        <v>167</v>
      </c>
      <c r="H214" s="12" t="s">
        <v>1764</v>
      </c>
      <c r="I214" s="12" t="s">
        <v>167</v>
      </c>
      <c r="J214" s="12" t="s">
        <v>40</v>
      </c>
      <c r="K214" s="12" t="s">
        <v>1223</v>
      </c>
      <c r="L214" s="60">
        <v>43339.375</v>
      </c>
      <c r="M214" s="60">
        <v>43369.697916666664</v>
      </c>
      <c r="N214" s="60">
        <v>43280.375</v>
      </c>
      <c r="O214" s="12">
        <f t="shared" si="9"/>
        <v>727.74999999994179</v>
      </c>
      <c r="P214" s="12">
        <f t="shared" si="10"/>
        <v>1416</v>
      </c>
      <c r="Q214" s="12" t="s">
        <v>22</v>
      </c>
      <c r="R214" s="12" t="s">
        <v>22</v>
      </c>
      <c r="S214" s="12" t="s">
        <v>22</v>
      </c>
      <c r="T214" s="12" t="s">
        <v>14</v>
      </c>
      <c r="U214" s="12" t="s">
        <v>42</v>
      </c>
      <c r="V214" s="12" t="s">
        <v>34</v>
      </c>
      <c r="W214" s="12" t="s">
        <v>70</v>
      </c>
      <c r="X214" s="12" t="s">
        <v>45</v>
      </c>
      <c r="Z214" s="35">
        <f t="shared" si="11"/>
        <v>2143.7499999999418</v>
      </c>
    </row>
    <row r="215" spans="1:26" s="12" customFormat="1" ht="80.099999999999994" hidden="1" customHeight="1" x14ac:dyDescent="0.25">
      <c r="A215" s="12">
        <v>2018</v>
      </c>
      <c r="B215" s="12" t="s">
        <v>2417</v>
      </c>
      <c r="C215" s="43" t="s">
        <v>742</v>
      </c>
      <c r="D215" s="43"/>
      <c r="E215" s="12" t="s">
        <v>30</v>
      </c>
      <c r="F215" s="12" t="s">
        <v>743</v>
      </c>
      <c r="G215" s="12" t="s">
        <v>744</v>
      </c>
      <c r="H215" s="12" t="s">
        <v>1764</v>
      </c>
      <c r="I215" s="12" t="s">
        <v>166</v>
      </c>
      <c r="K215" s="12" t="s">
        <v>745</v>
      </c>
      <c r="L215" s="60">
        <v>43161.604166666664</v>
      </c>
      <c r="M215" s="60">
        <v>43161.666666666664</v>
      </c>
      <c r="N215" s="60">
        <v>43100.999305555553</v>
      </c>
      <c r="O215" s="12">
        <f t="shared" si="9"/>
        <v>1.5</v>
      </c>
      <c r="P215" s="12">
        <f t="shared" si="10"/>
        <v>1454.5166666666628</v>
      </c>
      <c r="Q215" s="12" t="s">
        <v>22</v>
      </c>
      <c r="R215" s="12" t="s">
        <v>22</v>
      </c>
      <c r="S215" s="12" t="s">
        <v>22</v>
      </c>
      <c r="T215" s="12" t="s">
        <v>32</v>
      </c>
      <c r="U215" s="12" t="s">
        <v>111</v>
      </c>
      <c r="V215" s="12" t="s">
        <v>34</v>
      </c>
      <c r="W215" s="12" t="s">
        <v>70</v>
      </c>
      <c r="X215" s="12" t="s">
        <v>77</v>
      </c>
      <c r="Z215" s="35">
        <f t="shared" si="11"/>
        <v>1456.0166666666628</v>
      </c>
    </row>
    <row r="216" spans="1:26" s="12" customFormat="1" ht="80.099999999999994" hidden="1" customHeight="1" x14ac:dyDescent="0.25">
      <c r="A216" s="12">
        <v>2018</v>
      </c>
      <c r="B216" s="13" t="s">
        <v>2421</v>
      </c>
      <c r="C216" s="43" t="s">
        <v>1349</v>
      </c>
      <c r="D216" s="43"/>
      <c r="E216" s="12" t="s">
        <v>30</v>
      </c>
      <c r="F216" s="12" t="s">
        <v>1375</v>
      </c>
      <c r="G216" s="12" t="s">
        <v>1395</v>
      </c>
      <c r="H216" s="12" t="s">
        <v>1764</v>
      </c>
      <c r="I216" s="12" t="s">
        <v>165</v>
      </c>
      <c r="J216" s="12" t="s">
        <v>773</v>
      </c>
      <c r="K216" s="12" t="s">
        <v>1432</v>
      </c>
      <c r="L216" s="60">
        <v>43399.708333333336</v>
      </c>
      <c r="M216" s="60">
        <v>43399.791666666664</v>
      </c>
      <c r="N216" s="60">
        <v>43383.625</v>
      </c>
      <c r="O216" s="12">
        <f t="shared" si="9"/>
        <v>1.9999999998835847</v>
      </c>
      <c r="P216" s="12">
        <f t="shared" si="10"/>
        <v>386.00000000005821</v>
      </c>
      <c r="Q216" s="12" t="s">
        <v>22</v>
      </c>
      <c r="R216" s="12" t="s">
        <v>22</v>
      </c>
      <c r="S216" s="12" t="s">
        <v>22</v>
      </c>
      <c r="T216" s="12" t="s">
        <v>32</v>
      </c>
      <c r="U216" s="12" t="s">
        <v>122</v>
      </c>
      <c r="V216" s="12" t="s">
        <v>34</v>
      </c>
      <c r="W216" s="12" t="s">
        <v>82</v>
      </c>
      <c r="X216" s="12" t="s">
        <v>77</v>
      </c>
      <c r="Z216" s="35">
        <f t="shared" si="11"/>
        <v>387.99999999994179</v>
      </c>
    </row>
    <row r="217" spans="1:26" s="12" customFormat="1" ht="80.099999999999994" hidden="1" customHeight="1" x14ac:dyDescent="0.25">
      <c r="A217" s="12">
        <v>2018</v>
      </c>
      <c r="B217" s="12" t="s">
        <v>2417</v>
      </c>
      <c r="C217" s="43" t="s">
        <v>750</v>
      </c>
      <c r="D217" s="43"/>
      <c r="E217" s="12" t="s">
        <v>30</v>
      </c>
      <c r="F217" s="12" t="s">
        <v>751</v>
      </c>
      <c r="G217" s="12" t="s">
        <v>752</v>
      </c>
      <c r="H217" s="12" t="s">
        <v>1788</v>
      </c>
      <c r="I217" s="12" t="s">
        <v>169</v>
      </c>
      <c r="J217" s="12" t="s">
        <v>753</v>
      </c>
      <c r="K217" s="12" t="s">
        <v>754</v>
      </c>
      <c r="L217" s="60">
        <v>43163.333333333336</v>
      </c>
      <c r="M217" s="60">
        <v>43163.395833333336</v>
      </c>
      <c r="N217" s="60">
        <v>43100.999305555553</v>
      </c>
      <c r="O217" s="12">
        <f t="shared" si="9"/>
        <v>1.5</v>
      </c>
      <c r="P217" s="12">
        <f t="shared" si="10"/>
        <v>1496.0166666667792</v>
      </c>
      <c r="Q217" s="12" t="s">
        <v>22</v>
      </c>
      <c r="R217" s="12" t="s">
        <v>22</v>
      </c>
      <c r="S217" s="12" t="s">
        <v>22</v>
      </c>
      <c r="T217" s="12" t="s">
        <v>32</v>
      </c>
      <c r="U217" s="12" t="s">
        <v>120</v>
      </c>
      <c r="V217" s="12" t="s">
        <v>34</v>
      </c>
      <c r="W217" s="12" t="s">
        <v>70</v>
      </c>
      <c r="X217" s="12" t="s">
        <v>60</v>
      </c>
      <c r="Z217" s="35">
        <f t="shared" si="11"/>
        <v>1497.5166666667792</v>
      </c>
    </row>
    <row r="218" spans="1:26" s="12" customFormat="1" ht="80.099999999999994" hidden="1" customHeight="1" x14ac:dyDescent="0.25">
      <c r="A218" s="12">
        <v>2018</v>
      </c>
      <c r="B218" s="12" t="s">
        <v>2417</v>
      </c>
      <c r="C218" s="43" t="s">
        <v>758</v>
      </c>
      <c r="D218" s="43"/>
      <c r="E218" s="12" t="s">
        <v>30</v>
      </c>
      <c r="F218" s="12" t="s">
        <v>759</v>
      </c>
      <c r="G218" s="12" t="s">
        <v>667</v>
      </c>
      <c r="H218" s="12" t="s">
        <v>1764</v>
      </c>
      <c r="I218" s="12" t="s">
        <v>164</v>
      </c>
      <c r="J218" s="12" t="s">
        <v>760</v>
      </c>
      <c r="K218" s="12" t="s">
        <v>669</v>
      </c>
      <c r="L218" s="60">
        <v>43163.666666666664</v>
      </c>
      <c r="M218" s="60">
        <v>43164.458333333336</v>
      </c>
      <c r="N218" s="60">
        <v>43100.999305555553</v>
      </c>
      <c r="O218" s="12">
        <f t="shared" si="9"/>
        <v>19.000000000116415</v>
      </c>
      <c r="P218" s="12">
        <f t="shared" si="10"/>
        <v>1504.0166666666628</v>
      </c>
      <c r="Q218" s="12" t="s">
        <v>13</v>
      </c>
      <c r="R218" s="12" t="s">
        <v>13</v>
      </c>
      <c r="S218" s="12" t="s">
        <v>22</v>
      </c>
      <c r="T218" s="12" t="s">
        <v>32</v>
      </c>
      <c r="U218" s="12" t="s">
        <v>114</v>
      </c>
      <c r="V218" s="12" t="s">
        <v>34</v>
      </c>
      <c r="W218" s="12" t="s">
        <v>70</v>
      </c>
      <c r="X218" s="12" t="s">
        <v>77</v>
      </c>
      <c r="Z218" s="35">
        <f t="shared" si="11"/>
        <v>1523.0166666667792</v>
      </c>
    </row>
    <row r="219" spans="1:26" s="12" customFormat="1" ht="80.099999999999994" customHeight="1" x14ac:dyDescent="0.25">
      <c r="A219" s="12">
        <v>2018</v>
      </c>
      <c r="B219" s="12" t="s">
        <v>2417</v>
      </c>
      <c r="C219" s="43" t="s">
        <v>815</v>
      </c>
      <c r="D219" s="43"/>
      <c r="E219" s="12" t="s">
        <v>30</v>
      </c>
      <c r="F219" s="12" t="s">
        <v>816</v>
      </c>
      <c r="G219" s="12" t="s">
        <v>817</v>
      </c>
      <c r="H219" s="12" t="s">
        <v>319</v>
      </c>
      <c r="I219" s="12" t="s">
        <v>198</v>
      </c>
      <c r="J219" s="12" t="s">
        <v>818</v>
      </c>
      <c r="K219" s="12" t="s">
        <v>819</v>
      </c>
      <c r="L219" s="60">
        <v>43183.604166666664</v>
      </c>
      <c r="M219" s="60">
        <v>43184.75</v>
      </c>
      <c r="N219" s="60">
        <v>43120.541666666664</v>
      </c>
      <c r="O219" s="12">
        <f t="shared" si="9"/>
        <v>27.500000000058208</v>
      </c>
      <c r="P219" s="12">
        <f t="shared" si="10"/>
        <v>1513.5</v>
      </c>
      <c r="Q219" s="12" t="s">
        <v>13</v>
      </c>
      <c r="R219" s="12" t="s">
        <v>13</v>
      </c>
      <c r="S219" s="12" t="s">
        <v>22</v>
      </c>
      <c r="T219" s="12" t="s">
        <v>820</v>
      </c>
      <c r="U219" s="12" t="s">
        <v>821</v>
      </c>
      <c r="V219" s="12" t="s">
        <v>34</v>
      </c>
      <c r="W219" s="12" t="s">
        <v>70</v>
      </c>
      <c r="X219" s="12" t="s">
        <v>60</v>
      </c>
      <c r="Z219" s="35">
        <f t="shared" si="11"/>
        <v>1541.0000000000582</v>
      </c>
    </row>
    <row r="220" spans="1:26" s="12" customFormat="1" ht="80.099999999999994" hidden="1" customHeight="1" x14ac:dyDescent="0.25">
      <c r="A220" s="12">
        <v>2018</v>
      </c>
      <c r="B220" s="12" t="s">
        <v>2412</v>
      </c>
      <c r="C220" s="43" t="s">
        <v>1049</v>
      </c>
      <c r="D220" s="43"/>
      <c r="E220" s="12" t="s">
        <v>30</v>
      </c>
      <c r="F220" s="12" t="s">
        <v>1073</v>
      </c>
      <c r="G220" s="12" t="s">
        <v>1073</v>
      </c>
      <c r="H220" s="12" t="s">
        <v>1764</v>
      </c>
      <c r="I220" s="12" t="s">
        <v>168</v>
      </c>
      <c r="J220" s="12" t="s">
        <v>12</v>
      </c>
      <c r="K220" s="12" t="s">
        <v>1120</v>
      </c>
      <c r="L220" s="60">
        <v>43276.3125</v>
      </c>
      <c r="M220" s="60">
        <v>43276.354166666664</v>
      </c>
      <c r="N220" s="60">
        <v>43231.666666666664</v>
      </c>
      <c r="O220" s="12">
        <f t="shared" si="9"/>
        <v>0.99999999994179234</v>
      </c>
      <c r="P220" s="12">
        <f t="shared" si="10"/>
        <v>1071.5000000000582</v>
      </c>
      <c r="Q220" s="12" t="s">
        <v>22</v>
      </c>
      <c r="R220" s="12" t="s">
        <v>22</v>
      </c>
      <c r="S220" s="12" t="s">
        <v>22</v>
      </c>
      <c r="T220" s="12" t="s">
        <v>32</v>
      </c>
      <c r="U220" s="12" t="s">
        <v>122</v>
      </c>
      <c r="V220" s="12" t="s">
        <v>34</v>
      </c>
      <c r="W220" s="12" t="s">
        <v>70</v>
      </c>
      <c r="X220" s="12" t="s">
        <v>53</v>
      </c>
      <c r="Z220" s="35">
        <f t="shared" si="11"/>
        <v>1072.5</v>
      </c>
    </row>
    <row r="221" spans="1:26" s="12" customFormat="1" ht="80.099999999999994" hidden="1" customHeight="1" x14ac:dyDescent="0.25">
      <c r="A221" s="12">
        <v>2018</v>
      </c>
      <c r="B221" s="12" t="s">
        <v>2417</v>
      </c>
      <c r="C221" s="43" t="s">
        <v>765</v>
      </c>
      <c r="D221" s="43"/>
      <c r="E221" s="12" t="s">
        <v>30</v>
      </c>
      <c r="F221" s="12" t="s">
        <v>161</v>
      </c>
      <c r="G221" s="12" t="s">
        <v>766</v>
      </c>
      <c r="H221" s="12" t="s">
        <v>1911</v>
      </c>
      <c r="I221" s="12" t="s">
        <v>161</v>
      </c>
      <c r="K221" s="12" t="s">
        <v>767</v>
      </c>
      <c r="L221" s="60">
        <v>43165.729166666664</v>
      </c>
      <c r="M221" s="60">
        <v>43167.375</v>
      </c>
      <c r="N221" s="60">
        <v>43100.999305555553</v>
      </c>
      <c r="O221" s="12">
        <f t="shared" si="9"/>
        <v>39.500000000058208</v>
      </c>
      <c r="P221" s="12">
        <f t="shared" si="10"/>
        <v>1553.5166666666628</v>
      </c>
      <c r="Q221" s="12" t="s">
        <v>22</v>
      </c>
      <c r="R221" s="12" t="s">
        <v>13</v>
      </c>
      <c r="S221" s="12" t="s">
        <v>22</v>
      </c>
      <c r="T221" s="12" t="s">
        <v>14</v>
      </c>
      <c r="U221" s="12" t="s">
        <v>24</v>
      </c>
      <c r="V221" s="12" t="s">
        <v>34</v>
      </c>
      <c r="W221" s="12" t="s">
        <v>70</v>
      </c>
      <c r="X221" s="12" t="s">
        <v>60</v>
      </c>
      <c r="Z221" s="35">
        <f t="shared" si="11"/>
        <v>1593.016666666721</v>
      </c>
    </row>
    <row r="222" spans="1:26" s="12" customFormat="1" ht="80.099999999999994" hidden="1" customHeight="1" x14ac:dyDescent="0.25">
      <c r="A222" s="12">
        <v>2018</v>
      </c>
      <c r="B222" s="12" t="s">
        <v>2420</v>
      </c>
      <c r="C222" s="43" t="s">
        <v>1256</v>
      </c>
      <c r="D222" s="43"/>
      <c r="E222" s="12" t="s">
        <v>30</v>
      </c>
      <c r="F222" s="12" t="s">
        <v>173</v>
      </c>
      <c r="G222" s="12" t="s">
        <v>173</v>
      </c>
      <c r="H222" s="12" t="s">
        <v>1789</v>
      </c>
      <c r="I222" s="12" t="s">
        <v>173</v>
      </c>
      <c r="J222" s="12" t="s">
        <v>40</v>
      </c>
      <c r="K222" s="12" t="s">
        <v>1315</v>
      </c>
      <c r="L222" s="60">
        <v>43367.9375</v>
      </c>
      <c r="M222" s="60">
        <v>43378.645833333336</v>
      </c>
      <c r="N222" s="60">
        <v>43361.875</v>
      </c>
      <c r="O222" s="12">
        <f t="shared" si="9"/>
        <v>257.00000000005821</v>
      </c>
      <c r="P222" s="12">
        <f t="shared" si="10"/>
        <v>145.5</v>
      </c>
      <c r="Q222" s="12" t="s">
        <v>22</v>
      </c>
      <c r="R222" s="12" t="s">
        <v>22</v>
      </c>
      <c r="S222" s="12" t="s">
        <v>22</v>
      </c>
      <c r="T222" s="12" t="s">
        <v>820</v>
      </c>
      <c r="U222" s="12" t="s">
        <v>149</v>
      </c>
      <c r="V222" s="12" t="s">
        <v>929</v>
      </c>
      <c r="W222" s="12" t="s">
        <v>112</v>
      </c>
      <c r="X222" s="12" t="s">
        <v>36</v>
      </c>
      <c r="Z222" s="35">
        <f t="shared" si="11"/>
        <v>402.50000000005821</v>
      </c>
    </row>
    <row r="223" spans="1:26" s="12" customFormat="1" ht="80.099999999999994" hidden="1" customHeight="1" x14ac:dyDescent="0.25">
      <c r="A223" s="12">
        <v>2018</v>
      </c>
      <c r="B223" s="12" t="s">
        <v>2418</v>
      </c>
      <c r="C223" s="43" t="s">
        <v>1139</v>
      </c>
      <c r="D223" s="43"/>
      <c r="E223" s="12" t="s">
        <v>30</v>
      </c>
      <c r="F223" s="12" t="s">
        <v>166</v>
      </c>
      <c r="G223" s="12" t="s">
        <v>1164</v>
      </c>
      <c r="H223" s="12" t="s">
        <v>1764</v>
      </c>
      <c r="I223" s="12" t="s">
        <v>166</v>
      </c>
      <c r="J223" s="12" t="s">
        <v>773</v>
      </c>
      <c r="K223" s="12" t="s">
        <v>1171</v>
      </c>
      <c r="L223" s="60">
        <v>43284.375</v>
      </c>
      <c r="M223" s="60">
        <v>43284.458333333336</v>
      </c>
      <c r="N223" s="60">
        <v>43214.4375</v>
      </c>
      <c r="O223" s="12">
        <f t="shared" si="9"/>
        <v>2.0000000000582077</v>
      </c>
      <c r="P223" s="12">
        <f t="shared" si="10"/>
        <v>1678.5</v>
      </c>
      <c r="Q223" s="12" t="s">
        <v>13</v>
      </c>
      <c r="R223" s="12" t="s">
        <v>13</v>
      </c>
      <c r="S223" s="12" t="s">
        <v>22</v>
      </c>
      <c r="T223" s="12" t="s">
        <v>32</v>
      </c>
      <c r="U223" s="12" t="s">
        <v>120</v>
      </c>
      <c r="V223" s="12" t="s">
        <v>34</v>
      </c>
      <c r="W223" s="12" t="s">
        <v>70</v>
      </c>
      <c r="X223" s="12" t="s">
        <v>60</v>
      </c>
      <c r="Z223" s="35">
        <f t="shared" si="11"/>
        <v>1680.5000000000582</v>
      </c>
    </row>
    <row r="224" spans="1:26" s="12" customFormat="1" ht="80.099999999999994" hidden="1" customHeight="1" x14ac:dyDescent="0.25">
      <c r="A224" s="12">
        <v>2018</v>
      </c>
      <c r="B224" s="13" t="s">
        <v>2421</v>
      </c>
      <c r="C224" s="43" t="s">
        <v>1355</v>
      </c>
      <c r="D224" s="43"/>
      <c r="E224" s="12" t="s">
        <v>30</v>
      </c>
      <c r="F224" s="12" t="s">
        <v>1365</v>
      </c>
      <c r="G224" s="12" t="s">
        <v>1400</v>
      </c>
      <c r="H224" s="12" t="s">
        <v>1788</v>
      </c>
      <c r="I224" s="12" t="s">
        <v>171</v>
      </c>
      <c r="J224" s="12" t="s">
        <v>1286</v>
      </c>
      <c r="K224" s="12" t="s">
        <v>1437</v>
      </c>
      <c r="L224" s="60">
        <v>43401.740277777775</v>
      </c>
      <c r="M224" s="60">
        <v>43404.848611111112</v>
      </c>
      <c r="N224" s="60">
        <v>43390.545138888891</v>
      </c>
      <c r="O224" s="12">
        <f t="shared" si="9"/>
        <v>74.600000000093132</v>
      </c>
      <c r="P224" s="12">
        <f t="shared" si="10"/>
        <v>268.68333333323244</v>
      </c>
      <c r="Q224" s="12" t="s">
        <v>22</v>
      </c>
      <c r="R224" s="12" t="s">
        <v>22</v>
      </c>
      <c r="S224" s="12" t="s">
        <v>22</v>
      </c>
      <c r="T224" s="12" t="s">
        <v>41</v>
      </c>
      <c r="U224" s="12" t="s">
        <v>127</v>
      </c>
      <c r="V224" s="12" t="s">
        <v>34</v>
      </c>
      <c r="W224" s="12" t="s">
        <v>82</v>
      </c>
      <c r="X224" s="12" t="s">
        <v>77</v>
      </c>
      <c r="Z224" s="35">
        <f t="shared" si="11"/>
        <v>343.28333333332557</v>
      </c>
    </row>
    <row r="225" spans="1:26" s="12" customFormat="1" ht="80.099999999999994" hidden="1" customHeight="1" x14ac:dyDescent="0.25">
      <c r="A225" s="12">
        <v>2018</v>
      </c>
      <c r="B225" s="12" t="s">
        <v>2420</v>
      </c>
      <c r="C225" s="43" t="s">
        <v>1238</v>
      </c>
      <c r="D225" s="43"/>
      <c r="E225" s="12" t="s">
        <v>30</v>
      </c>
      <c r="F225" s="12" t="s">
        <v>1271</v>
      </c>
      <c r="G225" s="12" t="s">
        <v>1284</v>
      </c>
      <c r="H225" s="12" t="s">
        <v>1911</v>
      </c>
      <c r="I225" s="12" t="s">
        <v>108</v>
      </c>
      <c r="J225" s="12" t="s">
        <v>1001</v>
      </c>
      <c r="K225" s="12" t="s">
        <v>1299</v>
      </c>
      <c r="L225" s="60">
        <v>43356.333333333336</v>
      </c>
      <c r="M225" s="60">
        <v>43356.708333333336</v>
      </c>
      <c r="N225" s="60">
        <v>43285.666666666664</v>
      </c>
      <c r="O225" s="12">
        <f t="shared" si="9"/>
        <v>9</v>
      </c>
      <c r="P225" s="12">
        <f t="shared" si="10"/>
        <v>1696.0000000001164</v>
      </c>
      <c r="Q225" s="12" t="s">
        <v>13</v>
      </c>
      <c r="R225" s="12" t="s">
        <v>13</v>
      </c>
      <c r="S225" s="12" t="s">
        <v>22</v>
      </c>
      <c r="T225" s="12" t="s">
        <v>23</v>
      </c>
      <c r="U225" s="12" t="s">
        <v>97</v>
      </c>
      <c r="V225" s="12" t="s">
        <v>34</v>
      </c>
      <c r="W225" s="12" t="s">
        <v>70</v>
      </c>
      <c r="X225" s="12" t="s">
        <v>60</v>
      </c>
      <c r="Z225" s="35">
        <f t="shared" si="11"/>
        <v>1705.0000000001164</v>
      </c>
    </row>
    <row r="226" spans="1:26" s="12" customFormat="1" ht="80.099999999999994" hidden="1" customHeight="1" x14ac:dyDescent="0.25">
      <c r="A226" s="12">
        <v>2018</v>
      </c>
      <c r="B226" s="12" t="s">
        <v>2411</v>
      </c>
      <c r="C226" s="43" t="s">
        <v>975</v>
      </c>
      <c r="D226" s="43"/>
      <c r="E226" s="12" t="s">
        <v>30</v>
      </c>
      <c r="F226" s="12" t="s">
        <v>988</v>
      </c>
      <c r="G226" s="12" t="s">
        <v>996</v>
      </c>
      <c r="H226" s="12" t="s">
        <v>1788</v>
      </c>
      <c r="I226" s="12" t="s">
        <v>169</v>
      </c>
      <c r="J226" s="12" t="s">
        <v>1003</v>
      </c>
      <c r="K226" s="12" t="s">
        <v>1016</v>
      </c>
      <c r="L226" s="60">
        <v>43248.541666666664</v>
      </c>
      <c r="M226" s="60">
        <v>43248.944444444445</v>
      </c>
      <c r="N226" s="60">
        <v>43177.0625</v>
      </c>
      <c r="O226" s="12">
        <f t="shared" si="9"/>
        <v>9.6666666667442769</v>
      </c>
      <c r="P226" s="12">
        <f t="shared" si="10"/>
        <v>1715.4999999999418</v>
      </c>
      <c r="Q226" s="12" t="s">
        <v>13</v>
      </c>
      <c r="S226" s="12" t="s">
        <v>22</v>
      </c>
      <c r="T226" s="12" t="s">
        <v>23</v>
      </c>
      <c r="U226" s="12" t="s">
        <v>97</v>
      </c>
      <c r="V226" s="12" t="s">
        <v>34</v>
      </c>
      <c r="W226" s="12" t="s">
        <v>52</v>
      </c>
      <c r="X226" s="12" t="s">
        <v>66</v>
      </c>
      <c r="Z226" s="35">
        <f t="shared" si="11"/>
        <v>1725.1666666666861</v>
      </c>
    </row>
    <row r="227" spans="1:26" s="12" customFormat="1" ht="80.099999999999994" hidden="1" customHeight="1" x14ac:dyDescent="0.25">
      <c r="A227" s="12">
        <v>2018</v>
      </c>
      <c r="B227" s="12" t="s">
        <v>2420</v>
      </c>
      <c r="C227" s="43" t="s">
        <v>1233</v>
      </c>
      <c r="D227" s="43"/>
      <c r="E227" s="12" t="s">
        <v>30</v>
      </c>
      <c r="F227" s="12" t="s">
        <v>762</v>
      </c>
      <c r="G227" s="12" t="s">
        <v>762</v>
      </c>
      <c r="H227" s="12" t="s">
        <v>1764</v>
      </c>
      <c r="I227" s="12" t="s">
        <v>164</v>
      </c>
      <c r="J227" s="12" t="s">
        <v>1286</v>
      </c>
      <c r="K227" s="12" t="s">
        <v>1294</v>
      </c>
      <c r="L227" s="60">
        <v>43351.375</v>
      </c>
      <c r="M227" s="60">
        <v>43354.375</v>
      </c>
      <c r="N227" s="60">
        <v>43279.375</v>
      </c>
      <c r="O227" s="12">
        <f t="shared" si="9"/>
        <v>72</v>
      </c>
      <c r="P227" s="12">
        <f t="shared" si="10"/>
        <v>1728</v>
      </c>
      <c r="Q227" s="12" t="s">
        <v>22</v>
      </c>
      <c r="R227" s="12" t="s">
        <v>22</v>
      </c>
      <c r="S227" s="12" t="s">
        <v>22</v>
      </c>
      <c r="T227" s="12" t="s">
        <v>32</v>
      </c>
      <c r="U227" s="12" t="s">
        <v>111</v>
      </c>
      <c r="V227" s="12" t="s">
        <v>34</v>
      </c>
      <c r="W227" s="12" t="s">
        <v>70</v>
      </c>
      <c r="X227" s="12" t="s">
        <v>17</v>
      </c>
      <c r="Z227" s="35">
        <f t="shared" si="11"/>
        <v>1800</v>
      </c>
    </row>
    <row r="228" spans="1:26" s="12" customFormat="1" ht="80.099999999999994" hidden="1" customHeight="1" x14ac:dyDescent="0.25">
      <c r="A228" s="12">
        <v>2018</v>
      </c>
      <c r="B228" s="12" t="s">
        <v>2417</v>
      </c>
      <c r="C228" s="43" t="s">
        <v>876</v>
      </c>
      <c r="D228" s="43"/>
      <c r="E228" s="12" t="s">
        <v>11</v>
      </c>
      <c r="F228" s="12" t="s">
        <v>178</v>
      </c>
      <c r="H228" s="12" t="s">
        <v>1789</v>
      </c>
      <c r="I228" s="12" t="s">
        <v>178</v>
      </c>
      <c r="L228" s="60">
        <v>43173.375</v>
      </c>
      <c r="M228" s="60">
        <v>43248.5625</v>
      </c>
      <c r="N228" s="60">
        <v>43100.999305555553</v>
      </c>
      <c r="O228" s="12">
        <f t="shared" si="9"/>
        <v>1804.5</v>
      </c>
      <c r="P228" s="12">
        <f t="shared" si="10"/>
        <v>1737.016666666721</v>
      </c>
      <c r="Q228" s="12" t="s">
        <v>22</v>
      </c>
      <c r="R228" s="12" t="s">
        <v>22</v>
      </c>
      <c r="S228" s="12" t="s">
        <v>22</v>
      </c>
      <c r="Z228" s="35">
        <f t="shared" si="11"/>
        <v>3541.516666666721</v>
      </c>
    </row>
    <row r="229" spans="1:26" s="12" customFormat="1" ht="80.099999999999994" hidden="1" customHeight="1" x14ac:dyDescent="0.25">
      <c r="A229" s="12">
        <v>2018</v>
      </c>
      <c r="B229" s="12" t="s">
        <v>2420</v>
      </c>
      <c r="C229" s="43" t="s">
        <v>1253</v>
      </c>
      <c r="D229" s="43"/>
      <c r="E229" s="12" t="s">
        <v>30</v>
      </c>
      <c r="F229" s="12" t="s">
        <v>1278</v>
      </c>
      <c r="G229" s="12" t="s">
        <v>1278</v>
      </c>
      <c r="H229" s="12" t="s">
        <v>1789</v>
      </c>
      <c r="I229" s="12" t="s">
        <v>178</v>
      </c>
      <c r="J229" s="12" t="s">
        <v>12</v>
      </c>
      <c r="L229" s="60">
        <v>43370.043749999997</v>
      </c>
      <c r="M229" s="60">
        <v>43370.936805555553</v>
      </c>
      <c r="N229" s="60">
        <v>43290.541666666664</v>
      </c>
      <c r="O229" s="12">
        <f t="shared" si="9"/>
        <v>21.433333333348855</v>
      </c>
      <c r="P229" s="12">
        <f t="shared" si="10"/>
        <v>1908.0499999999884</v>
      </c>
      <c r="Q229" s="12" t="s">
        <v>22</v>
      </c>
      <c r="R229" s="12" t="s">
        <v>22</v>
      </c>
      <c r="S229" s="12" t="s">
        <v>22</v>
      </c>
      <c r="T229" s="12" t="s">
        <v>32</v>
      </c>
      <c r="U229" s="12" t="s">
        <v>122</v>
      </c>
      <c r="V229" s="12" t="s">
        <v>34</v>
      </c>
      <c r="W229" s="12" t="s">
        <v>70</v>
      </c>
      <c r="X229" s="12" t="s">
        <v>77</v>
      </c>
      <c r="Z229" s="35">
        <f t="shared" si="11"/>
        <v>1929.4833333333372</v>
      </c>
    </row>
    <row r="230" spans="1:26" s="12" customFormat="1" ht="80.099999999999994" customHeight="1" x14ac:dyDescent="0.25">
      <c r="A230" s="12">
        <v>2018</v>
      </c>
      <c r="B230" s="12" t="s">
        <v>2412</v>
      </c>
      <c r="C230" s="43" t="s">
        <v>1039</v>
      </c>
      <c r="D230" s="43"/>
      <c r="E230" s="12" t="s">
        <v>11</v>
      </c>
      <c r="F230" s="12" t="s">
        <v>198</v>
      </c>
      <c r="G230" s="12" t="s">
        <v>198</v>
      </c>
      <c r="H230" s="12" t="s">
        <v>319</v>
      </c>
      <c r="I230" s="12" t="s">
        <v>198</v>
      </c>
      <c r="J230" s="12" t="s">
        <v>708</v>
      </c>
      <c r="K230" s="12" t="s">
        <v>1113</v>
      </c>
      <c r="L230" s="60">
        <v>43265.375</v>
      </c>
      <c r="M230" s="60">
        <v>43288.666666666664</v>
      </c>
      <c r="N230" s="60">
        <v>43185.416666666664</v>
      </c>
      <c r="O230" s="12">
        <f t="shared" si="9"/>
        <v>558.99999999994179</v>
      </c>
      <c r="P230" s="12">
        <f t="shared" si="10"/>
        <v>1919.0000000000582</v>
      </c>
      <c r="Q230" s="12" t="s">
        <v>22</v>
      </c>
      <c r="R230" s="12" t="s">
        <v>22</v>
      </c>
      <c r="S230" s="12" t="s">
        <v>22</v>
      </c>
      <c r="T230" s="12" t="s">
        <v>1127</v>
      </c>
      <c r="U230" s="12" t="s">
        <v>1128</v>
      </c>
      <c r="V230" s="12" t="s">
        <v>1129</v>
      </c>
      <c r="W230" s="12" t="s">
        <v>1130</v>
      </c>
      <c r="X230" s="12" t="s">
        <v>17</v>
      </c>
      <c r="Z230" s="35">
        <f t="shared" si="11"/>
        <v>2478</v>
      </c>
    </row>
    <row r="231" spans="1:26" s="12" customFormat="1" ht="80.099999999999994" hidden="1" customHeight="1" x14ac:dyDescent="0.25">
      <c r="A231" s="12">
        <v>2018</v>
      </c>
      <c r="B231" s="12" t="s">
        <v>2418</v>
      </c>
      <c r="C231" s="43" t="s">
        <v>1146</v>
      </c>
      <c r="D231" s="43"/>
      <c r="E231" s="12" t="s">
        <v>30</v>
      </c>
      <c r="F231" s="12" t="s">
        <v>159</v>
      </c>
      <c r="G231" s="12" t="s">
        <v>159</v>
      </c>
      <c r="H231" s="12" t="s">
        <v>1911</v>
      </c>
      <c r="I231" s="12" t="s">
        <v>159</v>
      </c>
      <c r="J231" s="12" t="s">
        <v>12</v>
      </c>
      <c r="K231" s="12" t="s">
        <v>1178</v>
      </c>
      <c r="L231" s="60">
        <v>43305.6875</v>
      </c>
      <c r="M231" s="60">
        <v>43305.916666666664</v>
      </c>
      <c r="N231" s="60">
        <v>43225.666666608799</v>
      </c>
      <c r="O231" s="12">
        <f t="shared" si="9"/>
        <v>5.4999999999417923</v>
      </c>
      <c r="P231" s="12">
        <f t="shared" si="10"/>
        <v>1920.5000013888348</v>
      </c>
      <c r="Q231" s="12" t="s">
        <v>22</v>
      </c>
      <c r="R231" s="12" t="s">
        <v>13</v>
      </c>
      <c r="S231" s="12" t="s">
        <v>22</v>
      </c>
      <c r="T231" s="12" t="s">
        <v>23</v>
      </c>
      <c r="U231" s="12" t="s">
        <v>75</v>
      </c>
      <c r="V231" s="12" t="s">
        <v>929</v>
      </c>
      <c r="W231" s="12" t="s">
        <v>1186</v>
      </c>
      <c r="X231" s="12" t="s">
        <v>77</v>
      </c>
      <c r="Z231" s="35">
        <f t="shared" si="11"/>
        <v>1926.0000013887766</v>
      </c>
    </row>
    <row r="232" spans="1:26" s="12" customFormat="1" ht="80.099999999999994" hidden="1" customHeight="1" x14ac:dyDescent="0.25">
      <c r="A232" s="12">
        <v>2018</v>
      </c>
      <c r="B232" s="12" t="s">
        <v>2418</v>
      </c>
      <c r="C232" s="43" t="s">
        <v>1138</v>
      </c>
      <c r="D232" s="43"/>
      <c r="E232" s="12" t="s">
        <v>30</v>
      </c>
      <c r="F232" s="12" t="s">
        <v>1155</v>
      </c>
      <c r="G232" s="12" t="s">
        <v>1155</v>
      </c>
      <c r="H232" s="12" t="s">
        <v>1911</v>
      </c>
      <c r="I232" s="12" t="s">
        <v>105</v>
      </c>
      <c r="J232" s="12" t="s">
        <v>1004</v>
      </c>
      <c r="K232" s="12" t="s">
        <v>1170</v>
      </c>
      <c r="L232" s="60">
        <v>43283.958333333336</v>
      </c>
      <c r="M232" s="60">
        <v>43288.458333333336</v>
      </c>
      <c r="N232" s="60">
        <v>43100.999305555553</v>
      </c>
      <c r="O232" s="12">
        <f t="shared" si="9"/>
        <v>108</v>
      </c>
      <c r="P232" s="12">
        <f t="shared" si="10"/>
        <v>4391.0166666667792</v>
      </c>
      <c r="Q232" s="12" t="s">
        <v>13</v>
      </c>
      <c r="R232" s="12" t="s">
        <v>13</v>
      </c>
      <c r="S232" s="12" t="s">
        <v>22</v>
      </c>
      <c r="T232" s="12" t="s">
        <v>14</v>
      </c>
      <c r="U232" s="12" t="s">
        <v>903</v>
      </c>
      <c r="V232" s="12" t="s">
        <v>929</v>
      </c>
      <c r="W232" s="12" t="s">
        <v>107</v>
      </c>
      <c r="X232" s="12" t="s">
        <v>60</v>
      </c>
      <c r="Z232" s="35">
        <f t="shared" si="11"/>
        <v>4499.0166666667792</v>
      </c>
    </row>
    <row r="233" spans="1:26" s="12" customFormat="1" ht="80.099999999999994" hidden="1" customHeight="1" x14ac:dyDescent="0.25">
      <c r="A233" s="12">
        <v>2018</v>
      </c>
      <c r="B233" s="12" t="s">
        <v>2420</v>
      </c>
      <c r="C233" s="43" t="s">
        <v>1254</v>
      </c>
      <c r="D233" s="43"/>
      <c r="E233" s="12" t="s">
        <v>30</v>
      </c>
      <c r="F233" s="12" t="s">
        <v>1279</v>
      </c>
      <c r="G233" s="12" t="s">
        <v>1279</v>
      </c>
      <c r="H233" s="12" t="s">
        <v>1911</v>
      </c>
      <c r="I233" s="12" t="s">
        <v>102</v>
      </c>
      <c r="J233" s="12" t="s">
        <v>1004</v>
      </c>
      <c r="K233" s="12" t="s">
        <v>1313</v>
      </c>
      <c r="L233" s="60">
        <v>43369.298611111109</v>
      </c>
      <c r="M233" s="60">
        <v>43369.756944444445</v>
      </c>
      <c r="N233" s="60">
        <v>43284.822916666664</v>
      </c>
      <c r="O233" s="12">
        <f t="shared" si="9"/>
        <v>11.000000000058208</v>
      </c>
      <c r="P233" s="12">
        <f t="shared" si="10"/>
        <v>2027.4166666666861</v>
      </c>
      <c r="Q233" s="12" t="s">
        <v>22</v>
      </c>
      <c r="R233" s="12" t="s">
        <v>13</v>
      </c>
      <c r="S233" s="12" t="s">
        <v>22</v>
      </c>
      <c r="T233" s="12" t="s">
        <v>41</v>
      </c>
      <c r="U233" s="12" t="s">
        <v>1321</v>
      </c>
      <c r="V233" s="12" t="s">
        <v>34</v>
      </c>
      <c r="W233" s="12" t="s">
        <v>65</v>
      </c>
      <c r="X233" s="12" t="s">
        <v>77</v>
      </c>
      <c r="Z233" s="35">
        <f t="shared" si="11"/>
        <v>2038.4166666667443</v>
      </c>
    </row>
    <row r="234" spans="1:26" s="12" customFormat="1" ht="80.099999999999994" hidden="1" customHeight="1" x14ac:dyDescent="0.25">
      <c r="A234" s="12">
        <v>2018</v>
      </c>
      <c r="B234" s="12" t="s">
        <v>2418</v>
      </c>
      <c r="C234" s="43" t="s">
        <v>1140</v>
      </c>
      <c r="D234" s="43"/>
      <c r="E234" s="12" t="s">
        <v>30</v>
      </c>
      <c r="F234" s="12" t="s">
        <v>1156</v>
      </c>
      <c r="G234" s="12" t="s">
        <v>1165</v>
      </c>
      <c r="H234" s="12" t="s">
        <v>1789</v>
      </c>
      <c r="I234" s="12" t="s">
        <v>177</v>
      </c>
      <c r="J234" s="12" t="s">
        <v>1168</v>
      </c>
      <c r="K234" s="12" t="s">
        <v>1172</v>
      </c>
      <c r="L234" s="60">
        <v>43289.541666666664</v>
      </c>
      <c r="M234" s="60">
        <v>43289.916666666664</v>
      </c>
      <c r="N234" s="60">
        <v>43259.791666666664</v>
      </c>
      <c r="O234" s="12">
        <f t="shared" si="9"/>
        <v>9</v>
      </c>
      <c r="P234" s="12">
        <f t="shared" si="10"/>
        <v>714</v>
      </c>
      <c r="Q234" s="12" t="s">
        <v>13</v>
      </c>
      <c r="R234" s="12" t="s">
        <v>13</v>
      </c>
      <c r="S234" s="12" t="s">
        <v>22</v>
      </c>
      <c r="T234" s="12" t="s">
        <v>32</v>
      </c>
      <c r="U234" s="12" t="s">
        <v>111</v>
      </c>
      <c r="V234" s="12" t="s">
        <v>16</v>
      </c>
      <c r="W234" s="12" t="s">
        <v>15</v>
      </c>
      <c r="X234" s="12" t="s">
        <v>60</v>
      </c>
      <c r="Y234" s="12" t="s">
        <v>37</v>
      </c>
      <c r="Z234" s="35">
        <f t="shared" si="11"/>
        <v>723</v>
      </c>
    </row>
    <row r="235" spans="1:26" s="12" customFormat="1" ht="80.099999999999994" hidden="1" customHeight="1" x14ac:dyDescent="0.25">
      <c r="A235" s="12">
        <v>2018</v>
      </c>
      <c r="B235" s="12" t="s">
        <v>2420</v>
      </c>
      <c r="C235" s="43" t="s">
        <v>1255</v>
      </c>
      <c r="D235" s="43"/>
      <c r="E235" s="12" t="s">
        <v>30</v>
      </c>
      <c r="F235" s="12" t="s">
        <v>1273</v>
      </c>
      <c r="G235" s="12" t="s">
        <v>1273</v>
      </c>
      <c r="H235" s="12" t="s">
        <v>1788</v>
      </c>
      <c r="I235" s="12" t="s">
        <v>169</v>
      </c>
      <c r="J235" s="12" t="s">
        <v>1286</v>
      </c>
      <c r="K235" s="12" t="s">
        <v>1314</v>
      </c>
      <c r="L235" s="60">
        <v>43370.541666666664</v>
      </c>
      <c r="M235" s="60">
        <v>43370.75</v>
      </c>
      <c r="N235" s="60">
        <v>43279.583333333336</v>
      </c>
      <c r="O235" s="12">
        <f t="shared" si="9"/>
        <v>5.0000000000582077</v>
      </c>
      <c r="P235" s="12">
        <f t="shared" si="10"/>
        <v>2182.9999999998836</v>
      </c>
      <c r="Q235" s="12" t="s">
        <v>13</v>
      </c>
      <c r="R235" s="12" t="s">
        <v>13</v>
      </c>
      <c r="S235" s="12" t="s">
        <v>22</v>
      </c>
      <c r="T235" s="12" t="s">
        <v>32</v>
      </c>
      <c r="U235" s="12" t="s">
        <v>114</v>
      </c>
      <c r="X235" s="12" t="s">
        <v>60</v>
      </c>
      <c r="Z235" s="35">
        <f t="shared" si="11"/>
        <v>2187.9999999999418</v>
      </c>
    </row>
    <row r="236" spans="1:26" s="12" customFormat="1" ht="80.099999999999994" hidden="1" customHeight="1" x14ac:dyDescent="0.25">
      <c r="A236" s="12">
        <v>2018</v>
      </c>
      <c r="B236" s="12" t="s">
        <v>2420</v>
      </c>
      <c r="C236" s="43" t="s">
        <v>1248</v>
      </c>
      <c r="D236" s="43"/>
      <c r="E236" s="12" t="s">
        <v>30</v>
      </c>
      <c r="F236" s="12" t="s">
        <v>993</v>
      </c>
      <c r="G236" s="12" t="s">
        <v>993</v>
      </c>
      <c r="H236" s="12" t="s">
        <v>1764</v>
      </c>
      <c r="I236" s="12" t="s">
        <v>168</v>
      </c>
      <c r="J236" s="12" t="s">
        <v>773</v>
      </c>
      <c r="K236" s="12" t="s">
        <v>1309</v>
      </c>
      <c r="L236" s="60">
        <v>43367.625</v>
      </c>
      <c r="M236" s="60">
        <v>43367.708333333336</v>
      </c>
      <c r="N236" s="60">
        <v>43276.354166666664</v>
      </c>
      <c r="O236" s="12">
        <f t="shared" si="9"/>
        <v>2.0000000000582077</v>
      </c>
      <c r="P236" s="12">
        <f t="shared" si="10"/>
        <v>2190.5000000000582</v>
      </c>
      <c r="Q236" s="12" t="s">
        <v>22</v>
      </c>
      <c r="R236" s="12" t="s">
        <v>22</v>
      </c>
      <c r="S236" s="12" t="s">
        <v>22</v>
      </c>
      <c r="T236" s="12" t="s">
        <v>32</v>
      </c>
      <c r="U236" s="12" t="s">
        <v>122</v>
      </c>
      <c r="V236" s="12" t="s">
        <v>34</v>
      </c>
      <c r="W236" s="12" t="s">
        <v>70</v>
      </c>
      <c r="X236" s="12" t="s">
        <v>77</v>
      </c>
      <c r="Z236" s="35">
        <f t="shared" si="11"/>
        <v>2192.5000000001164</v>
      </c>
    </row>
    <row r="237" spans="1:26" s="12" customFormat="1" ht="80.099999999999994" hidden="1" customHeight="1" x14ac:dyDescent="0.25">
      <c r="A237" s="12">
        <v>2018</v>
      </c>
      <c r="B237" s="12" t="s">
        <v>2410</v>
      </c>
      <c r="C237" s="43"/>
      <c r="D237" s="43"/>
      <c r="E237" s="12" t="s">
        <v>30</v>
      </c>
      <c r="F237" s="12" t="s">
        <v>660</v>
      </c>
      <c r="H237" s="12" t="s">
        <v>3115</v>
      </c>
      <c r="I237" s="12" t="s">
        <v>529</v>
      </c>
      <c r="L237" s="60">
        <v>43192.375</v>
      </c>
      <c r="M237" s="60">
        <v>43192.6875</v>
      </c>
      <c r="N237" s="60">
        <v>43100.999305555553</v>
      </c>
      <c r="O237" s="12">
        <f t="shared" si="9"/>
        <v>7.5</v>
      </c>
      <c r="P237" s="12">
        <f t="shared" si="10"/>
        <v>2193.016666666721</v>
      </c>
      <c r="Q237" s="12" t="s">
        <v>22</v>
      </c>
      <c r="R237" s="12" t="s">
        <v>22</v>
      </c>
      <c r="S237" s="12" t="s">
        <v>22</v>
      </c>
      <c r="T237" s="12" t="s">
        <v>23</v>
      </c>
      <c r="Z237" s="35">
        <f t="shared" si="11"/>
        <v>2200.516666666721</v>
      </c>
    </row>
    <row r="238" spans="1:26" s="12" customFormat="1" ht="80.099999999999994" hidden="1" customHeight="1" x14ac:dyDescent="0.25">
      <c r="A238" s="12">
        <v>2018</v>
      </c>
      <c r="B238" s="12" t="s">
        <v>2420</v>
      </c>
      <c r="C238" s="43" t="s">
        <v>1234</v>
      </c>
      <c r="D238" s="43"/>
      <c r="E238" s="12" t="s">
        <v>30</v>
      </c>
      <c r="F238" s="12" t="s">
        <v>1267</v>
      </c>
      <c r="G238" s="12" t="s">
        <v>1267</v>
      </c>
      <c r="H238" s="12" t="s">
        <v>1911</v>
      </c>
      <c r="I238" s="12" t="s">
        <v>148</v>
      </c>
      <c r="J238" s="12" t="s">
        <v>1001</v>
      </c>
      <c r="K238" s="12" t="s">
        <v>1295</v>
      </c>
      <c r="L238" s="60">
        <v>43352.458333333336</v>
      </c>
      <c r="M238" s="60">
        <v>43353.666666666664</v>
      </c>
      <c r="N238" s="60">
        <v>43256.75</v>
      </c>
      <c r="O238" s="12">
        <f t="shared" si="9"/>
        <v>28.999999999883585</v>
      </c>
      <c r="P238" s="12">
        <f t="shared" si="10"/>
        <v>2297.0000000000582</v>
      </c>
      <c r="Q238" s="12" t="s">
        <v>22</v>
      </c>
      <c r="R238" s="12" t="s">
        <v>13</v>
      </c>
      <c r="S238" s="12" t="s">
        <v>22</v>
      </c>
      <c r="T238" s="12" t="s">
        <v>23</v>
      </c>
      <c r="U238" s="12" t="s">
        <v>103</v>
      </c>
      <c r="V238" s="12" t="s">
        <v>34</v>
      </c>
      <c r="W238" s="12" t="s">
        <v>70</v>
      </c>
      <c r="X238" s="12" t="s">
        <v>66</v>
      </c>
      <c r="Z238" s="35">
        <f t="shared" si="11"/>
        <v>2325.9999999999418</v>
      </c>
    </row>
    <row r="239" spans="1:26" s="12" customFormat="1" ht="80.099999999999994" hidden="1" customHeight="1" x14ac:dyDescent="0.25">
      <c r="A239" s="12">
        <v>2018</v>
      </c>
      <c r="B239" s="13" t="s">
        <v>2421</v>
      </c>
      <c r="C239" s="43" t="s">
        <v>1334</v>
      </c>
      <c r="D239" s="43"/>
      <c r="E239" s="12" t="s">
        <v>30</v>
      </c>
      <c r="F239" s="12" t="s">
        <v>1279</v>
      </c>
      <c r="G239" s="12" t="s">
        <v>1386</v>
      </c>
      <c r="H239" s="12" t="s">
        <v>1789</v>
      </c>
      <c r="I239" s="12" t="s">
        <v>177</v>
      </c>
      <c r="J239" s="12" t="s">
        <v>1286</v>
      </c>
      <c r="K239" s="12" t="s">
        <v>1415</v>
      </c>
      <c r="L239" s="60">
        <v>43379.052083333336</v>
      </c>
      <c r="M239" s="60">
        <v>43379.21875</v>
      </c>
      <c r="N239" s="60">
        <v>43289.916666666664</v>
      </c>
      <c r="O239" s="12">
        <f t="shared" si="9"/>
        <v>3.9999999999417923</v>
      </c>
      <c r="P239" s="12">
        <f t="shared" si="10"/>
        <v>2139.2500000001164</v>
      </c>
      <c r="Q239" s="12" t="s">
        <v>22</v>
      </c>
      <c r="R239" s="12" t="s">
        <v>22</v>
      </c>
      <c r="S239" s="12" t="s">
        <v>22</v>
      </c>
      <c r="X239" s="12" t="s">
        <v>77</v>
      </c>
      <c r="Z239" s="35">
        <f t="shared" si="11"/>
        <v>2143.2500000000582</v>
      </c>
    </row>
    <row r="240" spans="1:26" s="12" customFormat="1" ht="80.099999999999994" hidden="1" customHeight="1" x14ac:dyDescent="0.25">
      <c r="A240" s="12">
        <v>2018</v>
      </c>
      <c r="B240" s="12" t="s">
        <v>2410</v>
      </c>
      <c r="C240" s="43" t="s">
        <v>882</v>
      </c>
      <c r="D240" s="43"/>
      <c r="E240" s="12" t="s">
        <v>30</v>
      </c>
      <c r="F240" s="12" t="s">
        <v>883</v>
      </c>
      <c r="G240" s="12" t="s">
        <v>883</v>
      </c>
      <c r="H240" s="12" t="s">
        <v>1920</v>
      </c>
      <c r="I240" s="12" t="s">
        <v>183</v>
      </c>
      <c r="K240" s="12" t="s">
        <v>884</v>
      </c>
      <c r="L240" s="60">
        <v>43203.625</v>
      </c>
      <c r="M240" s="60">
        <v>43203.75</v>
      </c>
      <c r="N240" s="60">
        <v>43100.999305555553</v>
      </c>
      <c r="O240" s="12">
        <f t="shared" si="9"/>
        <v>3</v>
      </c>
      <c r="P240" s="12">
        <f t="shared" si="10"/>
        <v>2463.016666666721</v>
      </c>
      <c r="Q240" s="12" t="s">
        <v>22</v>
      </c>
      <c r="R240" s="12" t="s">
        <v>22</v>
      </c>
      <c r="S240" s="12" t="s">
        <v>22</v>
      </c>
      <c r="T240" s="12" t="s">
        <v>32</v>
      </c>
      <c r="U240" s="12" t="s">
        <v>114</v>
      </c>
      <c r="V240" s="12" t="s">
        <v>34</v>
      </c>
      <c r="W240" s="12" t="s">
        <v>70</v>
      </c>
      <c r="X240" s="12" t="s">
        <v>60</v>
      </c>
      <c r="Z240" s="35">
        <f t="shared" si="11"/>
        <v>2466.016666666721</v>
      </c>
    </row>
    <row r="241" spans="1:26" s="12" customFormat="1" ht="80.099999999999994" hidden="1" customHeight="1" x14ac:dyDescent="0.25">
      <c r="A241" s="12">
        <v>2018</v>
      </c>
      <c r="B241" s="12" t="s">
        <v>2410</v>
      </c>
      <c r="C241" s="43" t="s">
        <v>917</v>
      </c>
      <c r="D241" s="43"/>
      <c r="E241" s="12" t="s">
        <v>30</v>
      </c>
      <c r="F241" s="12" t="s">
        <v>252</v>
      </c>
      <c r="G241" s="12" t="s">
        <v>918</v>
      </c>
      <c r="I241" s="12" t="s">
        <v>252</v>
      </c>
      <c r="J241" s="12" t="s">
        <v>919</v>
      </c>
      <c r="K241" s="12" t="s">
        <v>920</v>
      </c>
      <c r="L241" s="60">
        <v>43203.652777777781</v>
      </c>
      <c r="M241" s="60">
        <v>43209.666666666664</v>
      </c>
      <c r="N241" s="60">
        <v>43100.999305555553</v>
      </c>
      <c r="O241" s="12">
        <f t="shared" si="9"/>
        <v>144.33333333319752</v>
      </c>
      <c r="P241" s="12">
        <f t="shared" si="10"/>
        <v>2463.6833333334653</v>
      </c>
      <c r="Q241" s="12" t="s">
        <v>13</v>
      </c>
      <c r="R241" s="12" t="s">
        <v>13</v>
      </c>
      <c r="S241" s="12" t="s">
        <v>22</v>
      </c>
      <c r="T241" s="12" t="s">
        <v>14</v>
      </c>
      <c r="U241" s="12" t="s">
        <v>50</v>
      </c>
      <c r="V241" s="12" t="s">
        <v>34</v>
      </c>
      <c r="W241" s="12" t="s">
        <v>88</v>
      </c>
      <c r="X241" s="12" t="s">
        <v>60</v>
      </c>
      <c r="Z241" s="35">
        <f t="shared" si="11"/>
        <v>2608.0166666666628</v>
      </c>
    </row>
    <row r="242" spans="1:26" s="12" customFormat="1" ht="80.099999999999994" hidden="1" customHeight="1" x14ac:dyDescent="0.25">
      <c r="A242" s="12">
        <v>2018</v>
      </c>
      <c r="B242" s="12" t="s">
        <v>2410</v>
      </c>
      <c r="C242" s="43" t="s">
        <v>885</v>
      </c>
      <c r="D242" s="43"/>
      <c r="E242" s="12" t="s">
        <v>30</v>
      </c>
      <c r="F242" s="12" t="s">
        <v>102</v>
      </c>
      <c r="G242" s="12" t="s">
        <v>886</v>
      </c>
      <c r="H242" s="12" t="s">
        <v>1911</v>
      </c>
      <c r="I242" s="12" t="s">
        <v>102</v>
      </c>
      <c r="J242" s="12" t="s">
        <v>773</v>
      </c>
      <c r="K242" s="12" t="s">
        <v>887</v>
      </c>
      <c r="L242" s="60">
        <v>43206.333333333336</v>
      </c>
      <c r="M242" s="60">
        <v>43206.583333333336</v>
      </c>
      <c r="N242" s="60">
        <v>43100.999305555553</v>
      </c>
      <c r="O242" s="12">
        <f t="shared" si="9"/>
        <v>6</v>
      </c>
      <c r="P242" s="12">
        <f t="shared" si="10"/>
        <v>2528.0166666667792</v>
      </c>
      <c r="Q242" s="12" t="s">
        <v>22</v>
      </c>
      <c r="R242" s="12" t="s">
        <v>13</v>
      </c>
      <c r="S242" s="12" t="s">
        <v>22</v>
      </c>
      <c r="T242" s="12" t="s">
        <v>32</v>
      </c>
      <c r="U242" s="12" t="s">
        <v>111</v>
      </c>
      <c r="V242" s="12" t="s">
        <v>16</v>
      </c>
      <c r="W242" s="12" t="s">
        <v>16</v>
      </c>
      <c r="X242" s="12" t="s">
        <v>77</v>
      </c>
      <c r="Z242" s="35">
        <f t="shared" si="11"/>
        <v>2534.0166666667792</v>
      </c>
    </row>
    <row r="243" spans="1:26" s="12" customFormat="1" ht="80.099999999999994" hidden="1" customHeight="1" x14ac:dyDescent="0.25">
      <c r="A243" s="12">
        <v>2018</v>
      </c>
      <c r="B243" s="13" t="s">
        <v>2421</v>
      </c>
      <c r="C243" s="43" t="s">
        <v>1346</v>
      </c>
      <c r="D243" s="43"/>
      <c r="E243" s="12" t="s">
        <v>30</v>
      </c>
      <c r="F243" s="12" t="s">
        <v>1373</v>
      </c>
      <c r="G243" s="12" t="s">
        <v>1392</v>
      </c>
      <c r="H243" s="12" t="s">
        <v>1789</v>
      </c>
      <c r="I243" s="12" t="s">
        <v>176</v>
      </c>
      <c r="J243" s="12" t="s">
        <v>1006</v>
      </c>
      <c r="K243" s="12" t="s">
        <v>1428</v>
      </c>
      <c r="L243" s="60">
        <v>43392.958333333336</v>
      </c>
      <c r="M243" s="60">
        <v>43393.0625</v>
      </c>
      <c r="N243" s="60">
        <v>43282.625</v>
      </c>
      <c r="O243" s="12">
        <f t="shared" si="9"/>
        <v>2.4999999999417923</v>
      </c>
      <c r="P243" s="12">
        <f t="shared" si="10"/>
        <v>2648.0000000000582</v>
      </c>
      <c r="Q243" s="12" t="s">
        <v>22</v>
      </c>
      <c r="R243" s="12" t="s">
        <v>22</v>
      </c>
      <c r="S243" s="12" t="s">
        <v>22</v>
      </c>
      <c r="T243" s="12" t="s">
        <v>49</v>
      </c>
      <c r="U243" s="12" t="s">
        <v>139</v>
      </c>
      <c r="V243" s="12" t="s">
        <v>34</v>
      </c>
      <c r="W243" s="12" t="s">
        <v>70</v>
      </c>
      <c r="X243" s="12" t="s">
        <v>45</v>
      </c>
      <c r="Z243" s="35">
        <f t="shared" si="11"/>
        <v>2650.5</v>
      </c>
    </row>
    <row r="244" spans="1:26" s="12" customFormat="1" ht="80.099999999999994" hidden="1" customHeight="1" x14ac:dyDescent="0.25">
      <c r="A244" s="12">
        <v>2018</v>
      </c>
      <c r="B244" s="12" t="s">
        <v>2410</v>
      </c>
      <c r="C244" s="43" t="s">
        <v>933</v>
      </c>
      <c r="D244" s="43"/>
      <c r="E244" s="12" t="s">
        <v>30</v>
      </c>
      <c r="F244" s="12" t="s">
        <v>62</v>
      </c>
      <c r="G244" s="12" t="s">
        <v>934</v>
      </c>
      <c r="I244" s="12" t="s">
        <v>62</v>
      </c>
      <c r="K244" s="12" t="s">
        <v>935</v>
      </c>
      <c r="L244" s="60">
        <v>43213.354166666664</v>
      </c>
      <c r="M244" s="60">
        <v>43220.5</v>
      </c>
      <c r="N244" s="60">
        <v>43100.999305555553</v>
      </c>
      <c r="O244" s="12">
        <f t="shared" si="9"/>
        <v>171.50000000005821</v>
      </c>
      <c r="P244" s="12">
        <f t="shared" si="10"/>
        <v>2696.5166666666628</v>
      </c>
      <c r="Q244" s="12" t="s">
        <v>22</v>
      </c>
      <c r="R244" s="12" t="s">
        <v>13</v>
      </c>
      <c r="S244" s="12" t="s">
        <v>22</v>
      </c>
      <c r="T244" s="12" t="s">
        <v>14</v>
      </c>
      <c r="U244" s="12" t="s">
        <v>33</v>
      </c>
      <c r="V244" s="12" t="s">
        <v>25</v>
      </c>
      <c r="W244" s="12" t="s">
        <v>59</v>
      </c>
      <c r="X244" s="12" t="s">
        <v>45</v>
      </c>
      <c r="Z244" s="35">
        <f t="shared" si="11"/>
        <v>2868.016666666721</v>
      </c>
    </row>
    <row r="245" spans="1:26" s="12" customFormat="1" ht="80.099999999999994" hidden="1" customHeight="1" x14ac:dyDescent="0.25">
      <c r="A245" s="12">
        <v>2018</v>
      </c>
      <c r="B245" s="12" t="s">
        <v>2410</v>
      </c>
      <c r="C245" s="43" t="s">
        <v>937</v>
      </c>
      <c r="D245" s="43"/>
      <c r="E245" s="12" t="s">
        <v>30</v>
      </c>
      <c r="F245" s="12" t="s">
        <v>451</v>
      </c>
      <c r="G245" s="12" t="s">
        <v>938</v>
      </c>
      <c r="I245" s="12" t="s">
        <v>451</v>
      </c>
      <c r="K245" s="12" t="s">
        <v>939</v>
      </c>
      <c r="L245" s="60">
        <v>43215.583333333336</v>
      </c>
      <c r="M245" s="60">
        <v>43215.75</v>
      </c>
      <c r="N245" s="60">
        <v>43100.999305555553</v>
      </c>
      <c r="O245" s="12">
        <f t="shared" si="9"/>
        <v>3.9999999999417923</v>
      </c>
      <c r="P245" s="12">
        <f t="shared" si="10"/>
        <v>2750.0166666667792</v>
      </c>
      <c r="Q245" s="12" t="s">
        <v>22</v>
      </c>
      <c r="R245" s="12" t="s">
        <v>22</v>
      </c>
      <c r="S245" s="12" t="s">
        <v>22</v>
      </c>
      <c r="T245" s="12" t="s">
        <v>14</v>
      </c>
      <c r="U245" s="12" t="s">
        <v>42</v>
      </c>
      <c r="V245" s="12" t="s">
        <v>34</v>
      </c>
      <c r="W245" s="12" t="s">
        <v>70</v>
      </c>
      <c r="X245" s="12" t="s">
        <v>45</v>
      </c>
      <c r="Z245" s="35">
        <f t="shared" si="11"/>
        <v>2754.016666666721</v>
      </c>
    </row>
    <row r="246" spans="1:26" s="12" customFormat="1" ht="80.099999999999994" hidden="1" customHeight="1" x14ac:dyDescent="0.25">
      <c r="A246" s="12">
        <v>2018</v>
      </c>
      <c r="B246" s="12" t="s">
        <v>2410</v>
      </c>
      <c r="C246" s="43" t="s">
        <v>936</v>
      </c>
      <c r="D246" s="43"/>
      <c r="E246" s="12" t="s">
        <v>11</v>
      </c>
      <c r="F246" s="12" t="s">
        <v>176</v>
      </c>
      <c r="H246" s="12" t="s">
        <v>1789</v>
      </c>
      <c r="I246" s="12" t="s">
        <v>176</v>
      </c>
      <c r="L246" s="60">
        <v>43216.333333333336</v>
      </c>
      <c r="M246" s="60">
        <v>43256.582638888889</v>
      </c>
      <c r="N246" s="60">
        <v>43100.999305555553</v>
      </c>
      <c r="O246" s="12">
        <f t="shared" si="9"/>
        <v>965.98333333327901</v>
      </c>
      <c r="P246" s="12">
        <f t="shared" si="10"/>
        <v>2768.0166666667792</v>
      </c>
      <c r="Q246" s="12" t="s">
        <v>22</v>
      </c>
      <c r="R246" s="12" t="s">
        <v>22</v>
      </c>
      <c r="S246" s="12" t="s">
        <v>22</v>
      </c>
      <c r="Z246" s="35">
        <f t="shared" si="11"/>
        <v>3734.0000000000582</v>
      </c>
    </row>
    <row r="247" spans="1:26" s="12" customFormat="1" ht="80.099999999999994" hidden="1" customHeight="1" x14ac:dyDescent="0.25">
      <c r="A247" s="12">
        <v>2018</v>
      </c>
      <c r="B247" s="12" t="s">
        <v>2410</v>
      </c>
      <c r="C247" s="43" t="s">
        <v>946</v>
      </c>
      <c r="D247" s="43"/>
      <c r="E247" s="12" t="s">
        <v>30</v>
      </c>
      <c r="F247" s="12" t="s">
        <v>947</v>
      </c>
      <c r="G247" s="12" t="s">
        <v>948</v>
      </c>
      <c r="H247" s="12" t="s">
        <v>1920</v>
      </c>
      <c r="I247" s="12" t="s">
        <v>443</v>
      </c>
      <c r="K247" s="12" t="s">
        <v>949</v>
      </c>
      <c r="L247" s="60">
        <v>43218.333333333336</v>
      </c>
      <c r="M247" s="60">
        <v>43218.666666666664</v>
      </c>
      <c r="N247" s="60">
        <v>43100.999305555553</v>
      </c>
      <c r="O247" s="12">
        <f t="shared" si="9"/>
        <v>7.9999999998835847</v>
      </c>
      <c r="P247" s="12">
        <f t="shared" si="10"/>
        <v>2816.0166666667792</v>
      </c>
      <c r="Q247" s="12" t="s">
        <v>22</v>
      </c>
      <c r="R247" s="12" t="s">
        <v>22</v>
      </c>
      <c r="S247" s="12" t="s">
        <v>22</v>
      </c>
      <c r="T247" s="12" t="s">
        <v>41</v>
      </c>
      <c r="U247" s="12" t="s">
        <v>133</v>
      </c>
      <c r="V247" s="12" t="s">
        <v>34</v>
      </c>
      <c r="W247" s="12" t="s">
        <v>70</v>
      </c>
      <c r="X247" s="12" t="s">
        <v>60</v>
      </c>
      <c r="Z247" s="35">
        <f t="shared" si="11"/>
        <v>2824.0166666666628</v>
      </c>
    </row>
    <row r="248" spans="1:26" s="12" customFormat="1" ht="80.099999999999994" hidden="1" customHeight="1" x14ac:dyDescent="0.25">
      <c r="A248" s="12">
        <v>2018</v>
      </c>
      <c r="B248" s="12" t="s">
        <v>2411</v>
      </c>
      <c r="C248" s="43" t="s">
        <v>955</v>
      </c>
      <c r="D248" s="43"/>
      <c r="E248" s="12" t="s">
        <v>30</v>
      </c>
      <c r="F248" s="12" t="s">
        <v>128</v>
      </c>
      <c r="G248" s="12" t="s">
        <v>990</v>
      </c>
      <c r="H248" s="12" t="s">
        <v>1911</v>
      </c>
      <c r="I248" s="12" t="s">
        <v>128</v>
      </c>
      <c r="K248" s="12" t="s">
        <v>1008</v>
      </c>
      <c r="L248" s="60">
        <v>43222.333333333336</v>
      </c>
      <c r="M248" s="60">
        <v>43222.708333333336</v>
      </c>
      <c r="N248" s="60">
        <v>43104.583333333336</v>
      </c>
      <c r="O248" s="12">
        <f t="shared" si="9"/>
        <v>9</v>
      </c>
      <c r="P248" s="12">
        <f t="shared" si="10"/>
        <v>2826</v>
      </c>
      <c r="Q248" s="12" t="s">
        <v>22</v>
      </c>
      <c r="R248" s="12" t="s">
        <v>13</v>
      </c>
      <c r="S248" s="12" t="s">
        <v>22</v>
      </c>
      <c r="T248" s="12" t="s">
        <v>49</v>
      </c>
      <c r="U248" s="12" t="s">
        <v>141</v>
      </c>
      <c r="V248" s="12" t="s">
        <v>929</v>
      </c>
      <c r="W248" s="12" t="s">
        <v>109</v>
      </c>
      <c r="X248" s="12" t="s">
        <v>60</v>
      </c>
      <c r="Z248" s="35">
        <f t="shared" si="11"/>
        <v>2835</v>
      </c>
    </row>
    <row r="249" spans="1:26" s="12" customFormat="1" ht="80.099999999999994" hidden="1" customHeight="1" x14ac:dyDescent="0.25">
      <c r="A249" s="12">
        <v>2018</v>
      </c>
      <c r="B249" s="12" t="s">
        <v>2411</v>
      </c>
      <c r="C249" s="43" t="s">
        <v>957</v>
      </c>
      <c r="D249" s="43"/>
      <c r="E249" s="12" t="s">
        <v>11</v>
      </c>
      <c r="F249" s="12" t="s">
        <v>159</v>
      </c>
      <c r="H249" s="12" t="s">
        <v>1911</v>
      </c>
      <c r="I249" s="12" t="s">
        <v>159</v>
      </c>
      <c r="L249" s="60">
        <v>43224.666666666664</v>
      </c>
      <c r="M249" s="60">
        <v>43225.666666608799</v>
      </c>
      <c r="N249" s="60">
        <v>43106.666666666664</v>
      </c>
      <c r="O249" s="12">
        <f t="shared" si="9"/>
        <v>23.999998611223418</v>
      </c>
      <c r="P249" s="12">
        <f t="shared" si="10"/>
        <v>2832</v>
      </c>
      <c r="Q249" s="12" t="s">
        <v>13</v>
      </c>
      <c r="T249" s="12" t="s">
        <v>820</v>
      </c>
      <c r="U249" s="12" t="s">
        <v>149</v>
      </c>
      <c r="V249" s="12" t="s">
        <v>34</v>
      </c>
      <c r="W249" s="12" t="s">
        <v>70</v>
      </c>
      <c r="X249" s="12" t="s">
        <v>60</v>
      </c>
      <c r="Z249" s="35">
        <f t="shared" si="11"/>
        <v>2855.9999986112234</v>
      </c>
    </row>
    <row r="250" spans="1:26" s="12" customFormat="1" ht="80.099999999999994" hidden="1" customHeight="1" x14ac:dyDescent="0.25">
      <c r="A250" s="12">
        <v>2018</v>
      </c>
      <c r="B250" s="12" t="s">
        <v>2411</v>
      </c>
      <c r="C250" s="43" t="s">
        <v>971</v>
      </c>
      <c r="D250" s="43"/>
      <c r="E250" s="12" t="s">
        <v>30</v>
      </c>
      <c r="F250" s="12" t="s">
        <v>985</v>
      </c>
      <c r="G250" s="12" t="s">
        <v>994</v>
      </c>
      <c r="H250" s="12" t="s">
        <v>1911</v>
      </c>
      <c r="I250" s="12" t="s">
        <v>123</v>
      </c>
      <c r="J250" s="12" t="s">
        <v>1004</v>
      </c>
      <c r="K250" s="12" t="s">
        <v>806</v>
      </c>
      <c r="L250" s="60">
        <v>43239.3125</v>
      </c>
      <c r="M250" s="60">
        <v>43239.770833333336</v>
      </c>
      <c r="N250" s="60">
        <v>43100.999305555553</v>
      </c>
      <c r="O250" s="12">
        <f t="shared" si="9"/>
        <v>11.000000000058208</v>
      </c>
      <c r="P250" s="12">
        <f t="shared" si="10"/>
        <v>3319.516666666721</v>
      </c>
      <c r="Q250" s="12" t="s">
        <v>22</v>
      </c>
      <c r="R250" s="12" t="s">
        <v>13</v>
      </c>
      <c r="S250" s="12" t="s">
        <v>22</v>
      </c>
      <c r="T250" s="12" t="s">
        <v>41</v>
      </c>
      <c r="U250" s="12" t="s">
        <v>129</v>
      </c>
      <c r="V250" s="12" t="s">
        <v>34</v>
      </c>
      <c r="W250" s="12" t="s">
        <v>70</v>
      </c>
      <c r="X250" s="12" t="s">
        <v>60</v>
      </c>
      <c r="Z250" s="35">
        <f t="shared" si="11"/>
        <v>3330.5166666667792</v>
      </c>
    </row>
    <row r="251" spans="1:26" s="12" customFormat="1" ht="80.099999999999994" hidden="1" customHeight="1" x14ac:dyDescent="0.25">
      <c r="A251" s="12">
        <v>2018</v>
      </c>
      <c r="B251" s="12" t="s">
        <v>2420</v>
      </c>
      <c r="C251" s="43" t="s">
        <v>1262</v>
      </c>
      <c r="D251" s="43"/>
      <c r="E251" s="12" t="s">
        <v>30</v>
      </c>
      <c r="F251" s="12" t="s">
        <v>1282</v>
      </c>
      <c r="G251" s="12" t="s">
        <v>1282</v>
      </c>
      <c r="H251" s="12" t="s">
        <v>1911</v>
      </c>
      <c r="I251" s="12" t="s">
        <v>123</v>
      </c>
      <c r="J251" s="12" t="s">
        <v>1004</v>
      </c>
      <c r="K251" s="12" t="s">
        <v>1320</v>
      </c>
      <c r="L251" s="60">
        <v>43372.59375</v>
      </c>
      <c r="M251" s="60">
        <v>43372.8125</v>
      </c>
      <c r="N251" s="60">
        <v>43239.770833333336</v>
      </c>
      <c r="O251" s="12">
        <f t="shared" si="9"/>
        <v>5.25</v>
      </c>
      <c r="P251" s="12">
        <f t="shared" si="10"/>
        <v>3187.7499999999418</v>
      </c>
      <c r="Q251" s="12" t="s">
        <v>13</v>
      </c>
      <c r="R251" s="12" t="s">
        <v>13</v>
      </c>
      <c r="S251" s="12" t="s">
        <v>22</v>
      </c>
      <c r="T251" s="12" t="s">
        <v>32</v>
      </c>
      <c r="U251" s="12" t="s">
        <v>122</v>
      </c>
      <c r="V251" s="12" t="s">
        <v>34</v>
      </c>
      <c r="W251" s="12" t="s">
        <v>34</v>
      </c>
      <c r="X251" s="12" t="s">
        <v>77</v>
      </c>
      <c r="Z251" s="35">
        <f t="shared" si="11"/>
        <v>3192.9999999999418</v>
      </c>
    </row>
    <row r="252" spans="1:26" s="12" customFormat="1" ht="80.099999999999994" customHeight="1" x14ac:dyDescent="0.25">
      <c r="A252" s="12">
        <v>2018</v>
      </c>
      <c r="B252" s="12" t="s">
        <v>2420</v>
      </c>
      <c r="C252" s="43" t="s">
        <v>1227</v>
      </c>
      <c r="D252" s="43"/>
      <c r="E252" s="12" t="s">
        <v>30</v>
      </c>
      <c r="F252" s="12" t="s">
        <v>1263</v>
      </c>
      <c r="G252" s="12" t="s">
        <v>1263</v>
      </c>
      <c r="H252" s="12" t="s">
        <v>319</v>
      </c>
      <c r="I252" s="12" t="s">
        <v>198</v>
      </c>
      <c r="J252" s="12" t="s">
        <v>650</v>
      </c>
      <c r="K252" s="12" t="s">
        <v>1288</v>
      </c>
      <c r="L252" s="60">
        <v>43347.666666666664</v>
      </c>
      <c r="M252" s="60">
        <v>43350.5</v>
      </c>
      <c r="N252" s="60">
        <v>43347.665972222225</v>
      </c>
      <c r="O252" s="12">
        <f t="shared" si="9"/>
        <v>68.000000000058208</v>
      </c>
      <c r="P252" s="12">
        <f t="shared" si="10"/>
        <v>1.6666666546370834E-2</v>
      </c>
      <c r="Q252" s="12" t="s">
        <v>22</v>
      </c>
      <c r="R252" s="12" t="s">
        <v>22</v>
      </c>
      <c r="S252" s="12" t="s">
        <v>22</v>
      </c>
      <c r="T252" s="12" t="s">
        <v>14</v>
      </c>
      <c r="U252" s="12" t="s">
        <v>903</v>
      </c>
      <c r="V252" s="12" t="s">
        <v>929</v>
      </c>
      <c r="W252" s="12" t="s">
        <v>109</v>
      </c>
      <c r="X252" s="12" t="s">
        <v>36</v>
      </c>
      <c r="Z252" s="35">
        <f t="shared" si="11"/>
        <v>68.016666666604578</v>
      </c>
    </row>
    <row r="253" spans="1:26" s="12" customFormat="1" ht="80.099999999999994" hidden="1" customHeight="1" x14ac:dyDescent="0.25">
      <c r="A253" s="12">
        <v>2018</v>
      </c>
      <c r="B253" s="13" t="s">
        <v>2421</v>
      </c>
      <c r="C253" s="43" t="s">
        <v>1350</v>
      </c>
      <c r="D253" s="43"/>
      <c r="E253" s="12" t="s">
        <v>30</v>
      </c>
      <c r="F253" s="12" t="s">
        <v>1376</v>
      </c>
      <c r="G253" s="12" t="s">
        <v>1376</v>
      </c>
      <c r="H253" s="12" t="s">
        <v>1788</v>
      </c>
      <c r="I253" s="12" t="s">
        <v>174</v>
      </c>
      <c r="J253" s="12" t="s">
        <v>1000</v>
      </c>
      <c r="K253" s="12" t="s">
        <v>1433</v>
      </c>
      <c r="L253" s="60">
        <v>43399.3125</v>
      </c>
      <c r="M253" s="60">
        <v>43403.666666666664</v>
      </c>
      <c r="N253" s="60">
        <v>43258.583333333336</v>
      </c>
      <c r="O253" s="12">
        <f t="shared" si="9"/>
        <v>104.49999999994179</v>
      </c>
      <c r="P253" s="12">
        <f t="shared" si="10"/>
        <v>3377.4999999999418</v>
      </c>
      <c r="Q253" s="12" t="s">
        <v>22</v>
      </c>
      <c r="R253" s="12" t="s">
        <v>22</v>
      </c>
      <c r="S253" s="12" t="s">
        <v>22</v>
      </c>
      <c r="T253" s="12" t="s">
        <v>14</v>
      </c>
      <c r="U253" s="12" t="s">
        <v>42</v>
      </c>
      <c r="V253" s="12" t="s">
        <v>34</v>
      </c>
      <c r="W253" s="12" t="s">
        <v>88</v>
      </c>
      <c r="X253" s="12" t="s">
        <v>66</v>
      </c>
      <c r="Z253" s="35">
        <f t="shared" si="11"/>
        <v>3481.9999999998836</v>
      </c>
    </row>
    <row r="254" spans="1:26" s="12" customFormat="1" ht="80.099999999999994" hidden="1" customHeight="1" x14ac:dyDescent="0.25">
      <c r="A254" s="12">
        <v>2018</v>
      </c>
      <c r="B254" s="13" t="s">
        <v>2421</v>
      </c>
      <c r="C254" s="43" t="s">
        <v>1357</v>
      </c>
      <c r="D254" s="43"/>
      <c r="E254" s="12" t="s">
        <v>30</v>
      </c>
      <c r="F254" s="12" t="s">
        <v>1380</v>
      </c>
      <c r="G254" s="12" t="s">
        <v>1402</v>
      </c>
      <c r="H254" s="12" t="s">
        <v>1789</v>
      </c>
      <c r="I254" s="12" t="s">
        <v>172</v>
      </c>
      <c r="J254" s="12" t="s">
        <v>1000</v>
      </c>
      <c r="K254" s="12" t="s">
        <v>1439</v>
      </c>
      <c r="L254" s="60">
        <v>43404.541666666664</v>
      </c>
      <c r="M254" s="60">
        <v>43413.6875</v>
      </c>
      <c r="N254" s="60">
        <v>43364.708333333336</v>
      </c>
      <c r="O254" s="12">
        <f t="shared" si="9"/>
        <v>219.50000000005821</v>
      </c>
      <c r="P254" s="12">
        <f t="shared" si="10"/>
        <v>955.99999999988358</v>
      </c>
      <c r="Z254" s="35">
        <f t="shared" si="11"/>
        <v>1175.4999999999418</v>
      </c>
    </row>
    <row r="255" spans="1:26" s="12" customFormat="1" ht="80.099999999999994" hidden="1" customHeight="1" x14ac:dyDescent="0.25">
      <c r="A255" s="12">
        <v>2018</v>
      </c>
      <c r="B255" s="12" t="s">
        <v>2412</v>
      </c>
      <c r="C255" s="43" t="s">
        <v>1018</v>
      </c>
      <c r="D255" s="43"/>
      <c r="E255" s="12" t="s">
        <v>30</v>
      </c>
      <c r="F255" s="12" t="s">
        <v>160</v>
      </c>
      <c r="G255" s="12" t="s">
        <v>1079</v>
      </c>
      <c r="H255" s="12" t="s">
        <v>1911</v>
      </c>
      <c r="I255" s="12" t="s">
        <v>160</v>
      </c>
      <c r="J255" s="12" t="s">
        <v>773</v>
      </c>
      <c r="K255" s="12" t="s">
        <v>1099</v>
      </c>
      <c r="L255" s="60">
        <v>43253.34375</v>
      </c>
      <c r="M255" s="60">
        <v>43253.6875</v>
      </c>
      <c r="N255" s="60">
        <v>43100.999305555553</v>
      </c>
      <c r="O255" s="12">
        <f t="shared" si="9"/>
        <v>8.25</v>
      </c>
      <c r="P255" s="12">
        <f t="shared" si="10"/>
        <v>3656.266666666721</v>
      </c>
      <c r="Q255" s="12" t="s">
        <v>22</v>
      </c>
      <c r="R255" s="12" t="s">
        <v>13</v>
      </c>
      <c r="S255" s="12" t="s">
        <v>22</v>
      </c>
      <c r="T255" s="12" t="s">
        <v>32</v>
      </c>
      <c r="U255" s="12" t="s">
        <v>111</v>
      </c>
      <c r="V255" s="12" t="s">
        <v>25</v>
      </c>
      <c r="W255" s="12" t="s">
        <v>59</v>
      </c>
      <c r="X255" s="12" t="s">
        <v>60</v>
      </c>
      <c r="Z255" s="35">
        <f t="shared" si="11"/>
        <v>3664.516666666721</v>
      </c>
    </row>
    <row r="256" spans="1:26" s="12" customFormat="1" ht="80.099999999999994" hidden="1" customHeight="1" x14ac:dyDescent="0.25">
      <c r="A256" s="12">
        <v>2018</v>
      </c>
      <c r="B256" s="12" t="s">
        <v>2412</v>
      </c>
      <c r="C256" s="43" t="s">
        <v>1020</v>
      </c>
      <c r="D256" s="43"/>
      <c r="E256" s="12" t="s">
        <v>11</v>
      </c>
      <c r="F256" s="12" t="s">
        <v>1058</v>
      </c>
      <c r="G256" s="12" t="s">
        <v>1058</v>
      </c>
      <c r="H256" s="12" t="s">
        <v>1911</v>
      </c>
      <c r="I256" s="12" t="s">
        <v>144</v>
      </c>
      <c r="J256" s="12" t="s">
        <v>773</v>
      </c>
      <c r="K256" s="12" t="s">
        <v>1101</v>
      </c>
      <c r="L256" s="60">
        <v>43256.3125</v>
      </c>
      <c r="M256" s="60">
        <v>43256.458333333336</v>
      </c>
      <c r="N256" s="60">
        <v>43100.999305555553</v>
      </c>
      <c r="O256" s="12">
        <f t="shared" si="9"/>
        <v>3.5000000000582077</v>
      </c>
      <c r="P256" s="12">
        <f t="shared" si="10"/>
        <v>3727.516666666721</v>
      </c>
      <c r="Q256" s="12" t="s">
        <v>22</v>
      </c>
      <c r="R256" s="12" t="s">
        <v>13</v>
      </c>
      <c r="S256" s="12" t="s">
        <v>22</v>
      </c>
      <c r="Z256" s="35">
        <f t="shared" si="11"/>
        <v>3731.0166666667792</v>
      </c>
    </row>
    <row r="257" spans="1:26" s="12" customFormat="1" ht="80.099999999999994" hidden="1" customHeight="1" x14ac:dyDescent="0.25">
      <c r="A257" s="12">
        <v>2018</v>
      </c>
      <c r="B257" s="12" t="s">
        <v>2412</v>
      </c>
      <c r="C257" s="43" t="s">
        <v>1021</v>
      </c>
      <c r="D257" s="43"/>
      <c r="E257" s="12" t="s">
        <v>11</v>
      </c>
      <c r="F257" s="12" t="s">
        <v>1059</v>
      </c>
      <c r="G257" s="12" t="s">
        <v>1059</v>
      </c>
      <c r="H257" s="12" t="s">
        <v>1911</v>
      </c>
      <c r="I257" s="12" t="s">
        <v>146</v>
      </c>
      <c r="J257" s="12" t="s">
        <v>773</v>
      </c>
      <c r="K257" s="12" t="s">
        <v>1101</v>
      </c>
      <c r="L257" s="60">
        <v>43256.5</v>
      </c>
      <c r="M257" s="60">
        <v>43256.625</v>
      </c>
      <c r="N257" s="60">
        <v>43100.999305555553</v>
      </c>
      <c r="O257" s="12">
        <f t="shared" si="9"/>
        <v>3</v>
      </c>
      <c r="P257" s="12">
        <f t="shared" si="10"/>
        <v>3732.016666666721</v>
      </c>
      <c r="Q257" s="12" t="s">
        <v>22</v>
      </c>
      <c r="R257" s="12" t="s">
        <v>13</v>
      </c>
      <c r="S257" s="12" t="s">
        <v>22</v>
      </c>
      <c r="Z257" s="35">
        <f t="shared" si="11"/>
        <v>3735.016666666721</v>
      </c>
    </row>
    <row r="258" spans="1:26" s="12" customFormat="1" ht="80.099999999999994" hidden="1" customHeight="1" x14ac:dyDescent="0.25">
      <c r="A258" s="12">
        <v>2018</v>
      </c>
      <c r="B258" s="12" t="s">
        <v>2412</v>
      </c>
      <c r="C258" s="43" t="s">
        <v>1021</v>
      </c>
      <c r="D258" s="43"/>
      <c r="E258" s="12" t="s">
        <v>11</v>
      </c>
      <c r="F258" s="12" t="s">
        <v>1060</v>
      </c>
      <c r="G258" s="12" t="s">
        <v>1060</v>
      </c>
      <c r="H258" s="12" t="s">
        <v>1911</v>
      </c>
      <c r="I258" s="12" t="s">
        <v>148</v>
      </c>
      <c r="J258" s="12" t="s">
        <v>773</v>
      </c>
      <c r="K258" s="12" t="s">
        <v>1101</v>
      </c>
      <c r="L258" s="60">
        <v>43256.645833333336</v>
      </c>
      <c r="M258" s="60">
        <v>43256.75</v>
      </c>
      <c r="N258" s="60">
        <v>43100.999305555553</v>
      </c>
      <c r="O258" s="12">
        <f t="shared" ref="O258:O321" si="12">(M258-L258)*24</f>
        <v>2.4999999999417923</v>
      </c>
      <c r="P258" s="12">
        <f t="shared" ref="P258:P321" si="13">(L258-N258)*24</f>
        <v>3735.5166666667792</v>
      </c>
      <c r="Q258" s="12" t="s">
        <v>22</v>
      </c>
      <c r="R258" s="12" t="s">
        <v>13</v>
      </c>
      <c r="S258" s="12" t="s">
        <v>22</v>
      </c>
      <c r="Z258" s="35">
        <f t="shared" ref="Z258:Z321" si="14">O258+P258</f>
        <v>3738.016666666721</v>
      </c>
    </row>
    <row r="259" spans="1:26" s="12" customFormat="1" ht="80.099999999999994" hidden="1" customHeight="1" x14ac:dyDescent="0.25">
      <c r="A259" s="12">
        <v>2018</v>
      </c>
      <c r="B259" s="12" t="s">
        <v>2412</v>
      </c>
      <c r="C259" s="43" t="s">
        <v>1057</v>
      </c>
      <c r="D259" s="43"/>
      <c r="E259" s="12" t="s">
        <v>30</v>
      </c>
      <c r="F259" s="12" t="s">
        <v>981</v>
      </c>
      <c r="G259" s="12" t="s">
        <v>1093</v>
      </c>
      <c r="H259" s="12" t="s">
        <v>1920</v>
      </c>
      <c r="I259" s="12" t="s">
        <v>180</v>
      </c>
      <c r="J259" s="12" t="s">
        <v>40</v>
      </c>
      <c r="K259" s="12" t="s">
        <v>1126</v>
      </c>
      <c r="L259" s="60">
        <v>43258.40625</v>
      </c>
      <c r="M259" s="60">
        <v>43356.708333333336</v>
      </c>
      <c r="N259" s="60">
        <v>43100.999305555553</v>
      </c>
      <c r="O259" s="12">
        <f t="shared" si="12"/>
        <v>2359.2500000000582</v>
      </c>
      <c r="P259" s="12">
        <f t="shared" si="13"/>
        <v>3777.766666666721</v>
      </c>
      <c r="Q259" s="12" t="s">
        <v>22</v>
      </c>
      <c r="R259" s="12" t="s">
        <v>22</v>
      </c>
      <c r="S259" s="12" t="s">
        <v>22</v>
      </c>
      <c r="T259" s="12" t="s">
        <v>23</v>
      </c>
      <c r="U259" s="12" t="s">
        <v>97</v>
      </c>
      <c r="V259" s="12" t="s">
        <v>34</v>
      </c>
      <c r="W259" s="12" t="s">
        <v>70</v>
      </c>
      <c r="X259" s="12" t="s">
        <v>53</v>
      </c>
      <c r="Z259" s="35">
        <f t="shared" si="14"/>
        <v>6137.0166666667792</v>
      </c>
    </row>
    <row r="260" spans="1:26" s="12" customFormat="1" ht="80.099999999999994" hidden="1" customHeight="1" x14ac:dyDescent="0.25">
      <c r="A260" s="12">
        <v>2018</v>
      </c>
      <c r="B260" s="12" t="s">
        <v>2412</v>
      </c>
      <c r="C260" s="43" t="s">
        <v>1031</v>
      </c>
      <c r="D260" s="43"/>
      <c r="E260" s="12" t="s">
        <v>30</v>
      </c>
      <c r="F260" s="12" t="s">
        <v>453</v>
      </c>
      <c r="G260" s="12" t="s">
        <v>938</v>
      </c>
      <c r="I260" s="12" t="s">
        <v>453</v>
      </c>
      <c r="J260" s="12" t="s">
        <v>998</v>
      </c>
      <c r="K260" s="12" t="s">
        <v>1108</v>
      </c>
      <c r="L260" s="60">
        <v>43263.395833333336</v>
      </c>
      <c r="M260" s="60">
        <v>43263.6875</v>
      </c>
      <c r="N260" s="60">
        <v>43100.999305555553</v>
      </c>
      <c r="O260" s="12">
        <f t="shared" si="12"/>
        <v>6.9999999999417923</v>
      </c>
      <c r="P260" s="12">
        <f t="shared" si="13"/>
        <v>3897.5166666667792</v>
      </c>
      <c r="Q260" s="12" t="s">
        <v>22</v>
      </c>
      <c r="R260" s="12" t="s">
        <v>22</v>
      </c>
      <c r="S260" s="12" t="s">
        <v>22</v>
      </c>
      <c r="T260" s="12" t="s">
        <v>14</v>
      </c>
      <c r="U260" s="12" t="s">
        <v>678</v>
      </c>
      <c r="V260" s="12" t="s">
        <v>34</v>
      </c>
      <c r="W260" s="12" t="s">
        <v>70</v>
      </c>
      <c r="X260" s="12" t="s">
        <v>45</v>
      </c>
      <c r="Z260" s="35">
        <f t="shared" si="14"/>
        <v>3904.516666666721</v>
      </c>
    </row>
    <row r="261" spans="1:26" s="12" customFormat="1" ht="80.099999999999994" hidden="1" customHeight="1" x14ac:dyDescent="0.25">
      <c r="A261" s="12">
        <v>2018</v>
      </c>
      <c r="B261" s="12" t="s">
        <v>2420</v>
      </c>
      <c r="C261" s="43" t="s">
        <v>1239</v>
      </c>
      <c r="D261" s="43"/>
      <c r="E261" s="12" t="s">
        <v>30</v>
      </c>
      <c r="F261" s="12" t="s">
        <v>170</v>
      </c>
      <c r="G261" s="12" t="s">
        <v>1285</v>
      </c>
      <c r="H261" s="12" t="s">
        <v>1788</v>
      </c>
      <c r="I261" s="12" t="s">
        <v>170</v>
      </c>
      <c r="J261" s="12" t="s">
        <v>610</v>
      </c>
      <c r="K261" s="12" t="s">
        <v>1300</v>
      </c>
      <c r="L261" s="60">
        <v>43356.541666666664</v>
      </c>
      <c r="M261" s="60">
        <v>43356.625</v>
      </c>
      <c r="N261" s="60">
        <v>43184.791666666664</v>
      </c>
      <c r="O261" s="12">
        <f t="shared" si="12"/>
        <v>2.0000000000582077</v>
      </c>
      <c r="P261" s="12">
        <f t="shared" si="13"/>
        <v>4122</v>
      </c>
      <c r="Q261" s="12" t="s">
        <v>13</v>
      </c>
      <c r="R261" s="12" t="s">
        <v>13</v>
      </c>
      <c r="S261" s="12" t="s">
        <v>22</v>
      </c>
      <c r="T261" s="12" t="s">
        <v>32</v>
      </c>
      <c r="U261" s="12" t="s">
        <v>114</v>
      </c>
      <c r="V261" s="12" t="s">
        <v>34</v>
      </c>
      <c r="W261" s="12" t="s">
        <v>34</v>
      </c>
      <c r="X261" s="12" t="s">
        <v>60</v>
      </c>
      <c r="Z261" s="35">
        <f t="shared" si="14"/>
        <v>4124.0000000000582</v>
      </c>
    </row>
    <row r="262" spans="1:26" s="12" customFormat="1" ht="80.099999999999994" hidden="1" customHeight="1" x14ac:dyDescent="0.25">
      <c r="A262" s="12">
        <v>2018</v>
      </c>
      <c r="B262" s="13" t="s">
        <v>2421</v>
      </c>
      <c r="C262" s="43" t="s">
        <v>1345</v>
      </c>
      <c r="D262" s="43"/>
      <c r="E262" s="12" t="s">
        <v>30</v>
      </c>
      <c r="F262" s="12" t="s">
        <v>1372</v>
      </c>
      <c r="G262" s="12" t="s">
        <v>1391</v>
      </c>
      <c r="I262" s="12" t="s">
        <v>62</v>
      </c>
      <c r="J262" s="12" t="s">
        <v>1004</v>
      </c>
      <c r="K262" s="12" t="s">
        <v>1427</v>
      </c>
      <c r="L262" s="60">
        <v>43392.354166666664</v>
      </c>
      <c r="M262" s="60">
        <v>43396.59652777778</v>
      </c>
      <c r="N262" s="60">
        <v>43220.5</v>
      </c>
      <c r="O262" s="12">
        <f t="shared" si="12"/>
        <v>101.81666666676756</v>
      </c>
      <c r="P262" s="12">
        <f t="shared" si="13"/>
        <v>4124.4999999999418</v>
      </c>
      <c r="Q262" s="12" t="s">
        <v>22</v>
      </c>
      <c r="R262" s="12" t="s">
        <v>13</v>
      </c>
      <c r="S262" s="12" t="s">
        <v>22</v>
      </c>
      <c r="X262" s="12" t="s">
        <v>66</v>
      </c>
      <c r="Z262" s="35">
        <f t="shared" si="14"/>
        <v>4226.3166666667094</v>
      </c>
    </row>
    <row r="263" spans="1:26" s="12" customFormat="1" ht="80.099999999999994" hidden="1" customHeight="1" x14ac:dyDescent="0.25">
      <c r="A263" s="12">
        <v>2018</v>
      </c>
      <c r="B263" s="13" t="s">
        <v>2421</v>
      </c>
      <c r="C263" s="43" t="s">
        <v>1328</v>
      </c>
      <c r="D263" s="43"/>
      <c r="E263" s="12" t="s">
        <v>30</v>
      </c>
      <c r="F263" s="12" t="s">
        <v>1361</v>
      </c>
      <c r="G263" s="12" t="s">
        <v>1361</v>
      </c>
      <c r="H263" s="12" t="s">
        <v>1911</v>
      </c>
      <c r="I263" s="12" t="s">
        <v>108</v>
      </c>
      <c r="J263" s="12" t="s">
        <v>1004</v>
      </c>
      <c r="K263" s="12" t="s">
        <v>1409</v>
      </c>
      <c r="L263" s="60">
        <v>43376.395833333336</v>
      </c>
      <c r="M263" s="60">
        <v>43378.625</v>
      </c>
      <c r="N263" s="60">
        <v>43356.708333333336</v>
      </c>
      <c r="O263" s="12">
        <f t="shared" si="12"/>
        <v>53.499999999941792</v>
      </c>
      <c r="P263" s="12">
        <f t="shared" si="13"/>
        <v>472.5</v>
      </c>
      <c r="Q263" s="12" t="s">
        <v>22</v>
      </c>
      <c r="R263" s="12" t="s">
        <v>13</v>
      </c>
      <c r="S263" s="12" t="s">
        <v>22</v>
      </c>
      <c r="T263" s="12" t="s">
        <v>14</v>
      </c>
      <c r="U263" s="12" t="s">
        <v>24</v>
      </c>
      <c r="V263" s="12" t="s">
        <v>34</v>
      </c>
      <c r="W263" s="12" t="s">
        <v>65</v>
      </c>
      <c r="X263" s="12" t="s">
        <v>53</v>
      </c>
      <c r="Z263" s="35">
        <f t="shared" si="14"/>
        <v>525.99999999994179</v>
      </c>
    </row>
    <row r="264" spans="1:26" s="12" customFormat="1" ht="80.099999999999994" hidden="1" customHeight="1" x14ac:dyDescent="0.25">
      <c r="A264" s="12">
        <v>2018</v>
      </c>
      <c r="B264" s="12" t="s">
        <v>2420</v>
      </c>
      <c r="C264" s="43" t="s">
        <v>1229</v>
      </c>
      <c r="D264" s="43"/>
      <c r="E264" s="12" t="s">
        <v>30</v>
      </c>
      <c r="F264" s="12" t="s">
        <v>161</v>
      </c>
      <c r="G264" s="12" t="s">
        <v>161</v>
      </c>
      <c r="I264" s="12" t="s">
        <v>161</v>
      </c>
      <c r="J264" s="12" t="s">
        <v>1004</v>
      </c>
      <c r="K264" s="12" t="s">
        <v>1290</v>
      </c>
      <c r="L264" s="60">
        <v>43348.645833333336</v>
      </c>
      <c r="M264" s="60">
        <v>43348.791666666664</v>
      </c>
      <c r="N264" s="60">
        <v>43167.375</v>
      </c>
      <c r="O264" s="12">
        <f t="shared" si="12"/>
        <v>3.4999999998835847</v>
      </c>
      <c r="P264" s="12">
        <f t="shared" si="13"/>
        <v>4350.5000000000582</v>
      </c>
      <c r="Q264" s="12" t="s">
        <v>22</v>
      </c>
      <c r="R264" s="12" t="s">
        <v>13</v>
      </c>
      <c r="S264" s="12" t="s">
        <v>22</v>
      </c>
      <c r="T264" s="12" t="s">
        <v>820</v>
      </c>
      <c r="U264" s="12" t="s">
        <v>149</v>
      </c>
      <c r="V264" s="12" t="s">
        <v>929</v>
      </c>
      <c r="W264" s="12" t="s">
        <v>112</v>
      </c>
      <c r="X264" s="12" t="s">
        <v>60</v>
      </c>
      <c r="Z264" s="35">
        <f t="shared" si="14"/>
        <v>4353.9999999999418</v>
      </c>
    </row>
    <row r="265" spans="1:26" s="12" customFormat="1" ht="80.099999999999994" hidden="1" customHeight="1" x14ac:dyDescent="0.25">
      <c r="A265" s="12">
        <v>2018</v>
      </c>
      <c r="B265" s="12" t="s">
        <v>2420</v>
      </c>
      <c r="C265" s="43" t="s">
        <v>1254</v>
      </c>
      <c r="D265" s="43"/>
      <c r="E265" s="12" t="s">
        <v>30</v>
      </c>
      <c r="F265" s="12" t="s">
        <v>1279</v>
      </c>
      <c r="G265" s="12" t="s">
        <v>1279</v>
      </c>
      <c r="H265" s="12" t="s">
        <v>1911</v>
      </c>
      <c r="I265" s="12" t="s">
        <v>105</v>
      </c>
      <c r="J265" s="12" t="s">
        <v>1004</v>
      </c>
      <c r="K265" s="12" t="s">
        <v>1313</v>
      </c>
      <c r="L265" s="60">
        <v>43369.298611111109</v>
      </c>
      <c r="M265" s="60">
        <v>43369.756944444445</v>
      </c>
      <c r="N265" s="60">
        <v>43288.458333333336</v>
      </c>
      <c r="O265" s="12">
        <f t="shared" si="12"/>
        <v>11.000000000058208</v>
      </c>
      <c r="P265" s="12">
        <f t="shared" si="13"/>
        <v>1940.1666666665697</v>
      </c>
      <c r="Q265" s="12" t="s">
        <v>22</v>
      </c>
      <c r="R265" s="12" t="s">
        <v>13</v>
      </c>
      <c r="S265" s="12" t="s">
        <v>22</v>
      </c>
      <c r="T265" s="12" t="s">
        <v>41</v>
      </c>
      <c r="U265" s="12" t="s">
        <v>1321</v>
      </c>
      <c r="V265" s="12" t="s">
        <v>34</v>
      </c>
      <c r="W265" s="12" t="s">
        <v>65</v>
      </c>
      <c r="X265" s="12" t="s">
        <v>77</v>
      </c>
      <c r="Z265" s="35">
        <f t="shared" si="14"/>
        <v>1951.1666666666279</v>
      </c>
    </row>
    <row r="266" spans="1:26" s="12" customFormat="1" ht="80.099999999999994" hidden="1" customHeight="1" x14ac:dyDescent="0.25">
      <c r="A266" s="12">
        <v>2018</v>
      </c>
      <c r="B266" s="12" t="s">
        <v>2418</v>
      </c>
      <c r="C266" s="43" t="s">
        <v>1151</v>
      </c>
      <c r="D266" s="43"/>
      <c r="E266" s="12" t="s">
        <v>30</v>
      </c>
      <c r="F266" s="12" t="s">
        <v>1163</v>
      </c>
      <c r="G266" s="12" t="s">
        <v>1163</v>
      </c>
      <c r="H266" s="12" t="s">
        <v>1911</v>
      </c>
      <c r="I266" s="12" t="s">
        <v>73</v>
      </c>
      <c r="J266" s="12" t="s">
        <v>1001</v>
      </c>
      <c r="K266" s="12" t="s">
        <v>1183</v>
      </c>
      <c r="L266" s="60">
        <v>43297.333333333336</v>
      </c>
      <c r="M266" s="60">
        <v>43304.6875</v>
      </c>
      <c r="N266" s="60">
        <v>43100.999305555553</v>
      </c>
      <c r="O266" s="12">
        <f t="shared" si="12"/>
        <v>176.49999999994179</v>
      </c>
      <c r="P266" s="12">
        <f t="shared" si="13"/>
        <v>4712.0166666667792</v>
      </c>
      <c r="Q266" s="12" t="s">
        <v>22</v>
      </c>
      <c r="R266" s="12" t="s">
        <v>13</v>
      </c>
      <c r="S266" s="12" t="s">
        <v>22</v>
      </c>
      <c r="T266" s="12" t="s">
        <v>1127</v>
      </c>
      <c r="U266" s="12" t="s">
        <v>1127</v>
      </c>
      <c r="V266" s="12" t="s">
        <v>1127</v>
      </c>
      <c r="W266" s="12" t="s">
        <v>1127</v>
      </c>
      <c r="X266" s="12" t="s">
        <v>45</v>
      </c>
      <c r="Z266" s="35">
        <f t="shared" si="14"/>
        <v>4888.516666666721</v>
      </c>
    </row>
    <row r="267" spans="1:26" s="12" customFormat="1" ht="80.099999999999994" hidden="1" customHeight="1" x14ac:dyDescent="0.25">
      <c r="A267" s="12">
        <v>2018</v>
      </c>
      <c r="B267" s="12" t="s">
        <v>2418</v>
      </c>
      <c r="C267" s="43" t="s">
        <v>1149</v>
      </c>
      <c r="D267" s="43"/>
      <c r="E267" s="12" t="s">
        <v>30</v>
      </c>
      <c r="F267" s="12" t="s">
        <v>724</v>
      </c>
      <c r="G267" s="12" t="s">
        <v>724</v>
      </c>
      <c r="H267" s="12" t="s">
        <v>1911</v>
      </c>
      <c r="I267" s="12" t="s">
        <v>156</v>
      </c>
      <c r="J267" s="12" t="s">
        <v>1006</v>
      </c>
      <c r="K267" s="12" t="s">
        <v>1181</v>
      </c>
      <c r="L267" s="60">
        <v>43307.208333333336</v>
      </c>
      <c r="M267" s="60">
        <v>43307.333333333336</v>
      </c>
      <c r="N267" s="60">
        <v>43100.999305555553</v>
      </c>
      <c r="O267" s="12">
        <f t="shared" si="12"/>
        <v>3</v>
      </c>
      <c r="P267" s="12">
        <f t="shared" si="13"/>
        <v>4949.0166666667792</v>
      </c>
      <c r="Q267" s="12" t="s">
        <v>22</v>
      </c>
      <c r="R267" s="12" t="s">
        <v>13</v>
      </c>
      <c r="S267" s="12" t="s">
        <v>22</v>
      </c>
      <c r="T267" s="12" t="s">
        <v>14</v>
      </c>
      <c r="U267" s="12" t="s">
        <v>903</v>
      </c>
      <c r="V267" s="12" t="s">
        <v>34</v>
      </c>
      <c r="W267" s="12" t="s">
        <v>70</v>
      </c>
      <c r="X267" s="12" t="s">
        <v>53</v>
      </c>
      <c r="Z267" s="35">
        <f t="shared" si="14"/>
        <v>4952.0166666667792</v>
      </c>
    </row>
    <row r="268" spans="1:26" s="12" customFormat="1" ht="80.099999999999994" hidden="1" customHeight="1" x14ac:dyDescent="0.25">
      <c r="A268" s="12">
        <v>2018</v>
      </c>
      <c r="B268" s="12" t="s">
        <v>2418</v>
      </c>
      <c r="C268" s="43" t="s">
        <v>1149</v>
      </c>
      <c r="D268" s="43"/>
      <c r="E268" s="12" t="s">
        <v>30</v>
      </c>
      <c r="F268" s="12" t="s">
        <v>724</v>
      </c>
      <c r="G268" s="12" t="s">
        <v>724</v>
      </c>
      <c r="H268" s="12" t="s">
        <v>1911</v>
      </c>
      <c r="I268" s="12" t="s">
        <v>157</v>
      </c>
      <c r="J268" s="12" t="s">
        <v>1006</v>
      </c>
      <c r="K268" s="12" t="s">
        <v>1181</v>
      </c>
      <c r="L268" s="60">
        <v>43307.208333333336</v>
      </c>
      <c r="M268" s="60">
        <v>43307.333333333336</v>
      </c>
      <c r="N268" s="60">
        <v>43100.999305555553</v>
      </c>
      <c r="O268" s="12">
        <f t="shared" si="12"/>
        <v>3</v>
      </c>
      <c r="P268" s="12">
        <f t="shared" si="13"/>
        <v>4949.0166666667792</v>
      </c>
      <c r="Q268" s="12" t="s">
        <v>22</v>
      </c>
      <c r="R268" s="12" t="s">
        <v>13</v>
      </c>
      <c r="S268" s="12" t="s">
        <v>22</v>
      </c>
      <c r="T268" s="12" t="s">
        <v>14</v>
      </c>
      <c r="U268" s="12" t="s">
        <v>903</v>
      </c>
      <c r="V268" s="12" t="s">
        <v>34</v>
      </c>
      <c r="W268" s="12" t="s">
        <v>70</v>
      </c>
      <c r="X268" s="12" t="s">
        <v>53</v>
      </c>
      <c r="Z268" s="35">
        <f t="shared" si="14"/>
        <v>4952.0166666667792</v>
      </c>
    </row>
    <row r="269" spans="1:26" s="12" customFormat="1" ht="80.099999999999994" hidden="1" customHeight="1" x14ac:dyDescent="0.25">
      <c r="A269" s="12">
        <v>2018</v>
      </c>
      <c r="B269" s="12" t="s">
        <v>2419</v>
      </c>
      <c r="C269" s="43" t="s">
        <v>1187</v>
      </c>
      <c r="D269" s="43"/>
      <c r="E269" s="12" t="s">
        <v>11</v>
      </c>
      <c r="F269" s="12" t="s">
        <v>1200</v>
      </c>
      <c r="G269" s="12" t="s">
        <v>1208</v>
      </c>
      <c r="H269" s="12" t="s">
        <v>1911</v>
      </c>
      <c r="I269" s="12" t="s">
        <v>125</v>
      </c>
      <c r="J269" s="12" t="s">
        <v>1001</v>
      </c>
      <c r="K269" s="12" t="s">
        <v>1213</v>
      </c>
      <c r="L269" s="60">
        <v>43313.375</v>
      </c>
      <c r="M269" s="60">
        <v>43363.659722222219</v>
      </c>
      <c r="N269" s="60">
        <v>43103.6875</v>
      </c>
      <c r="O269" s="12">
        <f t="shared" si="12"/>
        <v>1206.8333333332557</v>
      </c>
      <c r="P269" s="12">
        <f t="shared" si="13"/>
        <v>5032.5</v>
      </c>
      <c r="Q269" s="12" t="s">
        <v>22</v>
      </c>
      <c r="R269" s="12" t="s">
        <v>13</v>
      </c>
      <c r="S269" s="12" t="s">
        <v>22</v>
      </c>
      <c r="T269" s="12" t="s">
        <v>1127</v>
      </c>
      <c r="U269" s="12" t="s">
        <v>1127</v>
      </c>
      <c r="V269" s="12" t="s">
        <v>1127</v>
      </c>
      <c r="W269" s="12" t="s">
        <v>1127</v>
      </c>
      <c r="X269" s="12" t="s">
        <v>17</v>
      </c>
      <c r="Z269" s="35">
        <f t="shared" si="14"/>
        <v>6239.3333333332557</v>
      </c>
    </row>
    <row r="270" spans="1:26" s="12" customFormat="1" ht="80.099999999999994" hidden="1" customHeight="1" x14ac:dyDescent="0.25">
      <c r="A270" s="12">
        <v>2018</v>
      </c>
      <c r="B270" s="12" t="s">
        <v>2419</v>
      </c>
      <c r="C270" s="43" t="s">
        <v>1191</v>
      </c>
      <c r="D270" s="43"/>
      <c r="E270" s="12" t="s">
        <v>30</v>
      </c>
      <c r="F270" s="12" t="s">
        <v>1202</v>
      </c>
      <c r="G270" s="12" t="s">
        <v>1209</v>
      </c>
      <c r="H270" s="12" t="s">
        <v>1911</v>
      </c>
      <c r="I270" s="12" t="s">
        <v>138</v>
      </c>
      <c r="J270" s="12" t="s">
        <v>1004</v>
      </c>
      <c r="K270" s="12" t="s">
        <v>1217</v>
      </c>
      <c r="L270" s="60">
        <v>43325.375</v>
      </c>
      <c r="M270" s="60">
        <v>43336.5</v>
      </c>
      <c r="N270" s="60">
        <v>43100.999305555553</v>
      </c>
      <c r="O270" s="12">
        <f t="shared" si="12"/>
        <v>267</v>
      </c>
      <c r="P270" s="12">
        <f t="shared" si="13"/>
        <v>5385.016666666721</v>
      </c>
      <c r="Q270" s="12" t="s">
        <v>22</v>
      </c>
      <c r="R270" s="12" t="s">
        <v>13</v>
      </c>
      <c r="S270" s="12" t="s">
        <v>22</v>
      </c>
      <c r="T270" s="12" t="s">
        <v>14</v>
      </c>
      <c r="U270" s="12" t="s">
        <v>33</v>
      </c>
      <c r="V270" s="12" t="s">
        <v>34</v>
      </c>
      <c r="W270" s="12" t="s">
        <v>88</v>
      </c>
      <c r="X270" s="12" t="s">
        <v>45</v>
      </c>
      <c r="Z270" s="35">
        <f t="shared" si="14"/>
        <v>5652.016666666721</v>
      </c>
    </row>
    <row r="271" spans="1:26" s="12" customFormat="1" ht="80.099999999999994" customHeight="1" x14ac:dyDescent="0.25">
      <c r="A271" s="12">
        <v>2018</v>
      </c>
      <c r="B271" s="12" t="s">
        <v>2410</v>
      </c>
      <c r="C271" s="43" t="s">
        <v>950</v>
      </c>
      <c r="D271" s="43"/>
      <c r="E271" s="12" t="s">
        <v>30</v>
      </c>
      <c r="F271" s="12" t="s">
        <v>951</v>
      </c>
      <c r="G271" s="12" t="s">
        <v>952</v>
      </c>
      <c r="H271" s="12" t="s">
        <v>319</v>
      </c>
      <c r="I271" s="12" t="s">
        <v>195</v>
      </c>
      <c r="J271" s="12" t="s">
        <v>650</v>
      </c>
      <c r="K271" s="12" t="s">
        <v>953</v>
      </c>
      <c r="L271" s="60">
        <v>43220.333333333336</v>
      </c>
      <c r="M271" s="60">
        <v>43523.869444444441</v>
      </c>
      <c r="N271" s="60">
        <v>43216.541666666664</v>
      </c>
      <c r="O271" s="12">
        <f t="shared" si="12"/>
        <v>7284.8666666665231</v>
      </c>
      <c r="P271" s="12">
        <f t="shared" si="13"/>
        <v>91.000000000116415</v>
      </c>
      <c r="Q271" s="12" t="s">
        <v>22</v>
      </c>
      <c r="R271" s="12" t="s">
        <v>22</v>
      </c>
      <c r="S271" s="12" t="s">
        <v>22</v>
      </c>
      <c r="T271" s="12" t="s">
        <v>14</v>
      </c>
      <c r="U271" s="12" t="s">
        <v>81</v>
      </c>
      <c r="V271" s="12" t="s">
        <v>34</v>
      </c>
      <c r="W271" s="12" t="s">
        <v>88</v>
      </c>
      <c r="X271" s="12" t="s">
        <v>36</v>
      </c>
      <c r="Z271" s="35">
        <f t="shared" si="14"/>
        <v>7375.8666666666395</v>
      </c>
    </row>
    <row r="272" spans="1:26" s="12" customFormat="1" ht="80.099999999999994" hidden="1" customHeight="1" x14ac:dyDescent="0.25">
      <c r="A272" s="12">
        <v>2018</v>
      </c>
      <c r="B272" s="12" t="s">
        <v>2419</v>
      </c>
      <c r="C272" s="43" t="s">
        <v>1197</v>
      </c>
      <c r="D272" s="43"/>
      <c r="E272" s="12" t="s">
        <v>30</v>
      </c>
      <c r="F272" s="12" t="s">
        <v>110</v>
      </c>
      <c r="G272" s="12" t="s">
        <v>110</v>
      </c>
      <c r="H272" s="12" t="s">
        <v>1911</v>
      </c>
      <c r="I272" s="12" t="s">
        <v>110</v>
      </c>
      <c r="J272" s="12" t="s">
        <v>1004</v>
      </c>
      <c r="K272" s="12" t="s">
        <v>1222</v>
      </c>
      <c r="L272" s="60">
        <v>43336.541666666664</v>
      </c>
      <c r="M272" s="60">
        <v>43343.708333333336</v>
      </c>
      <c r="N272" s="60">
        <v>43100.999305555553</v>
      </c>
      <c r="O272" s="12">
        <f t="shared" si="12"/>
        <v>172.00000000011642</v>
      </c>
      <c r="P272" s="12">
        <f t="shared" si="13"/>
        <v>5653.0166666666628</v>
      </c>
      <c r="Q272" s="12" t="s">
        <v>22</v>
      </c>
      <c r="R272" s="12" t="s">
        <v>13</v>
      </c>
      <c r="S272" s="12" t="s">
        <v>22</v>
      </c>
      <c r="T272" s="12" t="s">
        <v>14</v>
      </c>
      <c r="U272" s="12" t="s">
        <v>678</v>
      </c>
      <c r="V272" s="12" t="s">
        <v>34</v>
      </c>
      <c r="W272" s="12" t="s">
        <v>70</v>
      </c>
      <c r="X272" s="12" t="s">
        <v>45</v>
      </c>
      <c r="Z272" s="35">
        <f t="shared" si="14"/>
        <v>5825.0166666667792</v>
      </c>
    </row>
    <row r="273" spans="1:26" s="12" customFormat="1" ht="80.099999999999994" hidden="1" customHeight="1" x14ac:dyDescent="0.25">
      <c r="A273" s="12">
        <v>2018</v>
      </c>
      <c r="B273" s="13" t="s">
        <v>2421</v>
      </c>
      <c r="C273" s="43" t="s">
        <v>1347</v>
      </c>
      <c r="D273" s="43"/>
      <c r="E273" s="12" t="s">
        <v>30</v>
      </c>
      <c r="F273" s="12" t="s">
        <v>1374</v>
      </c>
      <c r="G273" s="12" t="s">
        <v>1393</v>
      </c>
      <c r="H273" s="12" t="s">
        <v>1920</v>
      </c>
      <c r="I273" s="12" t="s">
        <v>184</v>
      </c>
      <c r="J273" s="12" t="s">
        <v>1286</v>
      </c>
      <c r="K273" s="12" t="s">
        <v>1429</v>
      </c>
      <c r="L273" s="60">
        <v>43395.375</v>
      </c>
      <c r="M273" s="60">
        <v>43395.770833333336</v>
      </c>
      <c r="N273" s="60">
        <v>43348.625</v>
      </c>
      <c r="O273" s="12">
        <f t="shared" si="12"/>
        <v>9.5000000000582077</v>
      </c>
      <c r="P273" s="12">
        <f t="shared" si="13"/>
        <v>1122</v>
      </c>
      <c r="Q273" s="12" t="s">
        <v>22</v>
      </c>
      <c r="R273" s="12" t="s">
        <v>22</v>
      </c>
      <c r="S273" s="12" t="s">
        <v>22</v>
      </c>
      <c r="T273" s="12" t="s">
        <v>14</v>
      </c>
      <c r="U273" s="12" t="s">
        <v>678</v>
      </c>
      <c r="V273" s="12" t="s">
        <v>34</v>
      </c>
      <c r="W273" s="12" t="s">
        <v>88</v>
      </c>
      <c r="X273" s="12" t="s">
        <v>60</v>
      </c>
      <c r="Z273" s="35">
        <f t="shared" si="14"/>
        <v>1131.5000000000582</v>
      </c>
    </row>
    <row r="274" spans="1:26" s="12" customFormat="1" ht="80.099999999999994" hidden="1" customHeight="1" x14ac:dyDescent="0.25">
      <c r="A274" s="12">
        <v>2018</v>
      </c>
      <c r="B274" s="12" t="s">
        <v>2420</v>
      </c>
      <c r="C274" s="43" t="s">
        <v>1237</v>
      </c>
      <c r="D274" s="43"/>
      <c r="E274" s="12" t="s">
        <v>30</v>
      </c>
      <c r="F274" s="12" t="s">
        <v>1270</v>
      </c>
      <c r="G274" s="12" t="s">
        <v>1270</v>
      </c>
      <c r="I274" s="12" t="s">
        <v>170</v>
      </c>
      <c r="J274" s="12" t="s">
        <v>1001</v>
      </c>
      <c r="K274" s="12" t="s">
        <v>1298</v>
      </c>
      <c r="L274" s="60">
        <v>43355.3125</v>
      </c>
      <c r="M274" s="60">
        <v>43368.555555555555</v>
      </c>
      <c r="N274" s="60">
        <v>43100.999305555553</v>
      </c>
      <c r="O274" s="12">
        <f t="shared" si="12"/>
        <v>317.83333333331393</v>
      </c>
      <c r="P274" s="12">
        <f t="shared" si="13"/>
        <v>6103.516666666721</v>
      </c>
      <c r="Q274" s="12" t="s">
        <v>22</v>
      </c>
      <c r="R274" s="12" t="s">
        <v>22</v>
      </c>
      <c r="S274" s="12" t="s">
        <v>22</v>
      </c>
      <c r="T274" s="12" t="s">
        <v>32</v>
      </c>
      <c r="U274" s="12" t="s">
        <v>114</v>
      </c>
      <c r="V274" s="12" t="s">
        <v>34</v>
      </c>
      <c r="W274" s="12" t="s">
        <v>70</v>
      </c>
      <c r="X274" s="12" t="s">
        <v>60</v>
      </c>
      <c r="Z274" s="35">
        <f t="shared" si="14"/>
        <v>6421.3500000000349</v>
      </c>
    </row>
    <row r="275" spans="1:26" s="12" customFormat="1" ht="80.099999999999994" hidden="1" customHeight="1" x14ac:dyDescent="0.25">
      <c r="A275" s="12">
        <v>2018</v>
      </c>
      <c r="B275" s="12" t="s">
        <v>2420</v>
      </c>
      <c r="C275" s="43" t="s">
        <v>1240</v>
      </c>
      <c r="D275" s="43"/>
      <c r="E275" s="12" t="s">
        <v>30</v>
      </c>
      <c r="F275" s="12" t="s">
        <v>1272</v>
      </c>
      <c r="G275" s="12" t="s">
        <v>1272</v>
      </c>
      <c r="H275" s="12" t="s">
        <v>1920</v>
      </c>
      <c r="I275" s="12" t="s">
        <v>181</v>
      </c>
      <c r="J275" s="12" t="s">
        <v>1001</v>
      </c>
      <c r="K275" s="12" t="s">
        <v>1301</v>
      </c>
      <c r="L275" s="60">
        <v>43356.541666666664</v>
      </c>
      <c r="M275" s="60">
        <v>43356.958333333336</v>
      </c>
      <c r="N275" s="60">
        <v>43100.999305555553</v>
      </c>
      <c r="O275" s="12">
        <f t="shared" si="12"/>
        <v>10.000000000116415</v>
      </c>
      <c r="P275" s="12">
        <f t="shared" si="13"/>
        <v>6133.0166666666628</v>
      </c>
      <c r="Q275" s="12" t="s">
        <v>22</v>
      </c>
      <c r="R275" s="12" t="s">
        <v>22</v>
      </c>
      <c r="S275" s="12" t="s">
        <v>22</v>
      </c>
      <c r="T275" s="12" t="s">
        <v>41</v>
      </c>
      <c r="U275" s="12" t="s">
        <v>41</v>
      </c>
      <c r="V275" s="12" t="s">
        <v>34</v>
      </c>
      <c r="W275" s="12" t="s">
        <v>34</v>
      </c>
      <c r="X275" s="12" t="s">
        <v>77</v>
      </c>
      <c r="Z275" s="35">
        <f t="shared" si="14"/>
        <v>6143.0166666667792</v>
      </c>
    </row>
    <row r="276" spans="1:26" s="12" customFormat="1" ht="80.099999999999994" hidden="1" customHeight="1" x14ac:dyDescent="0.25">
      <c r="A276" s="12">
        <v>2018</v>
      </c>
      <c r="B276" s="12" t="s">
        <v>2420</v>
      </c>
      <c r="C276" s="43" t="s">
        <v>1250</v>
      </c>
      <c r="D276" s="43"/>
      <c r="E276" s="12" t="s">
        <v>30</v>
      </c>
      <c r="F276" s="12" t="s">
        <v>1277</v>
      </c>
      <c r="G276" s="12" t="s">
        <v>1277</v>
      </c>
      <c r="I276" s="12" t="s">
        <v>497</v>
      </c>
      <c r="J276" s="12" t="s">
        <v>1001</v>
      </c>
      <c r="K276" s="12" t="s">
        <v>1311</v>
      </c>
      <c r="L276" s="60">
        <v>43368.4375</v>
      </c>
      <c r="M276" s="60">
        <v>43369.00277777778</v>
      </c>
      <c r="N276" s="60">
        <v>43100.999305555553</v>
      </c>
      <c r="O276" s="12">
        <f t="shared" si="12"/>
        <v>13.566666666709352</v>
      </c>
      <c r="P276" s="12">
        <f t="shared" si="13"/>
        <v>6418.516666666721</v>
      </c>
      <c r="Q276" s="12" t="s">
        <v>22</v>
      </c>
      <c r="R276" s="12" t="s">
        <v>22</v>
      </c>
      <c r="S276" s="12" t="s">
        <v>22</v>
      </c>
      <c r="T276" s="12" t="s">
        <v>32</v>
      </c>
      <c r="U276" s="12" t="s">
        <v>32</v>
      </c>
      <c r="V276" s="12" t="s">
        <v>34</v>
      </c>
      <c r="W276" s="12" t="s">
        <v>65</v>
      </c>
      <c r="X276" s="12" t="s">
        <v>77</v>
      </c>
      <c r="Z276" s="35">
        <f t="shared" si="14"/>
        <v>6432.0833333334303</v>
      </c>
    </row>
    <row r="277" spans="1:26" s="12" customFormat="1" ht="80.099999999999994" hidden="1" customHeight="1" x14ac:dyDescent="0.25">
      <c r="A277" s="12">
        <v>2018</v>
      </c>
      <c r="B277" s="12" t="s">
        <v>2420</v>
      </c>
      <c r="C277" s="43" t="s">
        <v>1257</v>
      </c>
      <c r="D277" s="43"/>
      <c r="E277" s="12" t="s">
        <v>11</v>
      </c>
      <c r="F277" s="12" t="s">
        <v>1280</v>
      </c>
      <c r="G277" s="12" t="s">
        <v>199</v>
      </c>
      <c r="H277" s="12" t="s">
        <v>3594</v>
      </c>
      <c r="I277" s="12" t="s">
        <v>199</v>
      </c>
      <c r="J277" s="12" t="s">
        <v>708</v>
      </c>
      <c r="K277" s="12" t="s">
        <v>1316</v>
      </c>
      <c r="L277" s="60">
        <v>43370.375</v>
      </c>
      <c r="M277" s="60">
        <v>43373.708333333336</v>
      </c>
      <c r="N277" s="60">
        <v>43100.999305555553</v>
      </c>
      <c r="O277" s="12">
        <f t="shared" si="12"/>
        <v>80.000000000058208</v>
      </c>
      <c r="P277" s="12">
        <f t="shared" si="13"/>
        <v>6465.016666666721</v>
      </c>
      <c r="Q277" s="12" t="s">
        <v>22</v>
      </c>
      <c r="R277" s="12" t="s">
        <v>22</v>
      </c>
      <c r="S277" s="12" t="s">
        <v>22</v>
      </c>
      <c r="T277" s="12" t="s">
        <v>1127</v>
      </c>
      <c r="U277" s="12" t="s">
        <v>1127</v>
      </c>
      <c r="V277" s="12" t="s">
        <v>1127</v>
      </c>
      <c r="W277" s="12" t="s">
        <v>1127</v>
      </c>
      <c r="X277" s="12" t="s">
        <v>1127</v>
      </c>
      <c r="Z277" s="35">
        <f t="shared" si="14"/>
        <v>6545.0166666667792</v>
      </c>
    </row>
    <row r="278" spans="1:26" s="12" customFormat="1" ht="80.099999999999994" hidden="1" customHeight="1" x14ac:dyDescent="0.25">
      <c r="A278" s="12">
        <v>2018</v>
      </c>
      <c r="B278" s="13" t="s">
        <v>2421</v>
      </c>
      <c r="C278" s="43" t="s">
        <v>1325</v>
      </c>
      <c r="D278" s="43"/>
      <c r="E278" s="12" t="s">
        <v>30</v>
      </c>
      <c r="F278" s="12" t="s">
        <v>1359</v>
      </c>
      <c r="G278" s="12" t="s">
        <v>1359</v>
      </c>
      <c r="H278" s="12" t="s">
        <v>1920</v>
      </c>
      <c r="I278" s="12" t="s">
        <v>182</v>
      </c>
      <c r="J278" s="12" t="s">
        <v>40</v>
      </c>
      <c r="K278" s="12" t="s">
        <v>1406</v>
      </c>
      <c r="L278" s="60">
        <v>43375.375</v>
      </c>
      <c r="M278" s="60">
        <v>43375.625</v>
      </c>
      <c r="N278" s="60">
        <v>43100.999305555553</v>
      </c>
      <c r="O278" s="12">
        <f t="shared" si="12"/>
        <v>6</v>
      </c>
      <c r="P278" s="12">
        <f t="shared" si="13"/>
        <v>6585.016666666721</v>
      </c>
      <c r="Q278" s="12" t="s">
        <v>22</v>
      </c>
      <c r="R278" s="12" t="s">
        <v>22</v>
      </c>
      <c r="S278" s="12" t="s">
        <v>22</v>
      </c>
      <c r="T278" s="12" t="s">
        <v>23</v>
      </c>
      <c r="U278" s="12" t="s">
        <v>97</v>
      </c>
      <c r="V278" s="12" t="s">
        <v>34</v>
      </c>
      <c r="W278" s="12" t="s">
        <v>34</v>
      </c>
      <c r="X278" s="12" t="s">
        <v>77</v>
      </c>
      <c r="Z278" s="35">
        <f t="shared" si="14"/>
        <v>6591.016666666721</v>
      </c>
    </row>
    <row r="279" spans="1:26" s="12" customFormat="1" ht="80.099999999999994" hidden="1" customHeight="1" x14ac:dyDescent="0.25">
      <c r="A279" s="12">
        <v>2018</v>
      </c>
      <c r="B279" s="13" t="s">
        <v>2421</v>
      </c>
      <c r="C279" s="43" t="s">
        <v>1333</v>
      </c>
      <c r="D279" s="43"/>
      <c r="E279" s="12" t="s">
        <v>30</v>
      </c>
      <c r="F279" s="12" t="s">
        <v>1364</v>
      </c>
      <c r="G279" s="12" t="s">
        <v>1385</v>
      </c>
      <c r="H279" s="12" t="s">
        <v>1911</v>
      </c>
      <c r="I279" s="12" t="s">
        <v>90</v>
      </c>
      <c r="J279" s="12" t="s">
        <v>1004</v>
      </c>
      <c r="K279" s="12" t="s">
        <v>1414</v>
      </c>
      <c r="L279" s="60">
        <v>43382.333333333336</v>
      </c>
      <c r="M279" s="60">
        <v>43382.697916666664</v>
      </c>
      <c r="N279" s="60">
        <v>43100.999305555553</v>
      </c>
      <c r="O279" s="12">
        <f t="shared" si="12"/>
        <v>8.7499999998835847</v>
      </c>
      <c r="P279" s="12">
        <f t="shared" si="13"/>
        <v>6752.0166666667792</v>
      </c>
      <c r="Q279" s="12" t="s">
        <v>22</v>
      </c>
      <c r="R279" s="12" t="s">
        <v>13</v>
      </c>
      <c r="S279" s="12" t="s">
        <v>22</v>
      </c>
      <c r="Z279" s="35">
        <f t="shared" si="14"/>
        <v>6760.7666666666628</v>
      </c>
    </row>
    <row r="280" spans="1:26" s="12" customFormat="1" ht="80.099999999999994" hidden="1" customHeight="1" x14ac:dyDescent="0.25">
      <c r="A280" s="12">
        <v>2018</v>
      </c>
      <c r="B280" s="13" t="s">
        <v>2421</v>
      </c>
      <c r="C280" s="43" t="s">
        <v>1338</v>
      </c>
      <c r="D280" s="43"/>
      <c r="E280" s="12" t="s">
        <v>30</v>
      </c>
      <c r="F280" s="12" t="s">
        <v>1365</v>
      </c>
      <c r="G280" s="12" t="s">
        <v>1388</v>
      </c>
      <c r="H280" s="12" t="s">
        <v>1911</v>
      </c>
      <c r="I280" s="12" t="s">
        <v>154</v>
      </c>
      <c r="J280" s="12" t="s">
        <v>1417</v>
      </c>
      <c r="K280" s="12" t="s">
        <v>1420</v>
      </c>
      <c r="L280" s="60">
        <v>43384.375</v>
      </c>
      <c r="M280" s="60">
        <v>43384.666666666664</v>
      </c>
      <c r="N280" s="60">
        <v>43100.999305555553</v>
      </c>
      <c r="O280" s="12">
        <f t="shared" si="12"/>
        <v>6.9999999999417923</v>
      </c>
      <c r="P280" s="12">
        <f t="shared" si="13"/>
        <v>6801.016666666721</v>
      </c>
      <c r="Q280" s="12" t="s">
        <v>22</v>
      </c>
      <c r="R280" s="12" t="s">
        <v>13</v>
      </c>
      <c r="S280" s="12" t="s">
        <v>22</v>
      </c>
      <c r="X280" s="12" t="s">
        <v>77</v>
      </c>
      <c r="Z280" s="35">
        <f t="shared" si="14"/>
        <v>6808.0166666666628</v>
      </c>
    </row>
    <row r="281" spans="1:26" s="12" customFormat="1" ht="80.099999999999994" hidden="1" customHeight="1" x14ac:dyDescent="0.25">
      <c r="A281" s="12">
        <v>2018</v>
      </c>
      <c r="B281" s="13" t="s">
        <v>2421</v>
      </c>
      <c r="C281" s="43" t="s">
        <v>1338</v>
      </c>
      <c r="D281" s="43"/>
      <c r="E281" s="12" t="s">
        <v>30</v>
      </c>
      <c r="F281" s="12" t="s">
        <v>1365</v>
      </c>
      <c r="G281" s="12" t="s">
        <v>1388</v>
      </c>
      <c r="H281" s="12" t="s">
        <v>1911</v>
      </c>
      <c r="I281" s="12" t="s">
        <v>155</v>
      </c>
      <c r="J281" s="12" t="s">
        <v>1417</v>
      </c>
      <c r="K281" s="12" t="s">
        <v>1420</v>
      </c>
      <c r="L281" s="60">
        <v>43384.375</v>
      </c>
      <c r="M281" s="60">
        <v>43384.666666666664</v>
      </c>
      <c r="N281" s="60">
        <v>43100.999305555553</v>
      </c>
      <c r="O281" s="12">
        <f t="shared" si="12"/>
        <v>6.9999999999417923</v>
      </c>
      <c r="P281" s="12">
        <f t="shared" si="13"/>
        <v>6801.016666666721</v>
      </c>
      <c r="Q281" s="12" t="s">
        <v>22</v>
      </c>
      <c r="R281" s="12" t="s">
        <v>13</v>
      </c>
      <c r="S281" s="12" t="s">
        <v>22</v>
      </c>
      <c r="X281" s="12" t="s">
        <v>77</v>
      </c>
      <c r="Z281" s="35">
        <f t="shared" si="14"/>
        <v>6808.0166666666628</v>
      </c>
    </row>
    <row r="282" spans="1:26" s="12" customFormat="1" ht="80.099999999999994" hidden="1" customHeight="1" x14ac:dyDescent="0.25">
      <c r="A282" s="12">
        <v>2018</v>
      </c>
      <c r="B282" s="12" t="s">
        <v>2415</v>
      </c>
      <c r="C282" s="43" t="s">
        <v>634</v>
      </c>
      <c r="D282" s="43"/>
      <c r="E282" s="12" t="s">
        <v>30</v>
      </c>
      <c r="F282" s="12" t="s">
        <v>635</v>
      </c>
      <c r="G282" s="12" t="s">
        <v>635</v>
      </c>
      <c r="H282" s="12" t="s">
        <v>1920</v>
      </c>
      <c r="I282" s="12" t="s">
        <v>293</v>
      </c>
      <c r="J282" s="12" t="s">
        <v>636</v>
      </c>
      <c r="K282" s="12" t="s">
        <v>635</v>
      </c>
      <c r="L282" s="60">
        <v>43101</v>
      </c>
      <c r="M282" s="60">
        <v>43434.999988425923</v>
      </c>
      <c r="N282" s="60">
        <v>43100.999305555553</v>
      </c>
      <c r="O282" s="12">
        <f t="shared" si="12"/>
        <v>8015.9997222221573</v>
      </c>
      <c r="P282" s="12">
        <f t="shared" si="13"/>
        <v>1.6666666720993817E-2</v>
      </c>
      <c r="Q282" s="12" t="s">
        <v>22</v>
      </c>
      <c r="R282" s="12" t="s">
        <v>22</v>
      </c>
      <c r="S282" s="12" t="s">
        <v>22</v>
      </c>
      <c r="T282" s="12" t="s">
        <v>23</v>
      </c>
      <c r="U282" s="12" t="s">
        <v>97</v>
      </c>
      <c r="V282" s="12" t="s">
        <v>34</v>
      </c>
      <c r="W282" s="12" t="s">
        <v>70</v>
      </c>
      <c r="X282" s="12" t="s">
        <v>53</v>
      </c>
      <c r="Z282" s="35">
        <f t="shared" si="14"/>
        <v>8016.0163888888783</v>
      </c>
    </row>
    <row r="283" spans="1:26" s="12" customFormat="1" ht="80.099999999999994" hidden="1" customHeight="1" x14ac:dyDescent="0.25">
      <c r="A283" s="12">
        <v>2018</v>
      </c>
      <c r="B283" s="12" t="s">
        <v>2423</v>
      </c>
      <c r="C283" s="43" t="s">
        <v>1450</v>
      </c>
      <c r="D283" s="43"/>
      <c r="E283" s="12" t="s">
        <v>30</v>
      </c>
      <c r="F283" s="12" t="s">
        <v>1451</v>
      </c>
      <c r="G283" s="12" t="s">
        <v>1451</v>
      </c>
      <c r="H283" s="12" t="s">
        <v>1789</v>
      </c>
      <c r="I283" s="12" t="s">
        <v>177</v>
      </c>
      <c r="J283" s="12" t="s">
        <v>1000</v>
      </c>
      <c r="K283" s="12" t="s">
        <v>1452</v>
      </c>
      <c r="L283" s="60">
        <v>43405.333333333336</v>
      </c>
      <c r="M283" s="60">
        <v>43405.666666666664</v>
      </c>
      <c r="N283" s="60">
        <v>43379.21875</v>
      </c>
      <c r="O283" s="12">
        <f t="shared" si="12"/>
        <v>7.9999999998835847</v>
      </c>
      <c r="P283" s="12">
        <f t="shared" si="13"/>
        <v>626.75000000005821</v>
      </c>
      <c r="Q283" s="12" t="s">
        <v>13</v>
      </c>
      <c r="R283" s="12" t="s">
        <v>22</v>
      </c>
      <c r="S283" s="12" t="s">
        <v>22</v>
      </c>
      <c r="T283" s="12" t="s">
        <v>23</v>
      </c>
      <c r="U283" s="12" t="s">
        <v>81</v>
      </c>
      <c r="V283" s="12" t="s">
        <v>34</v>
      </c>
      <c r="W283" s="12" t="s">
        <v>88</v>
      </c>
      <c r="X283" s="12" t="s">
        <v>60</v>
      </c>
      <c r="Z283" s="35">
        <f t="shared" si="14"/>
        <v>634.74999999994179</v>
      </c>
    </row>
    <row r="284" spans="1:26" s="12" customFormat="1" ht="80.099999999999994" hidden="1" customHeight="1" x14ac:dyDescent="0.25">
      <c r="A284" s="12">
        <v>2018</v>
      </c>
      <c r="B284" s="12" t="s">
        <v>2423</v>
      </c>
      <c r="C284" s="43" t="s">
        <v>1456</v>
      </c>
      <c r="D284" s="43"/>
      <c r="E284" s="12" t="s">
        <v>30</v>
      </c>
      <c r="F284" s="12" t="s">
        <v>193</v>
      </c>
      <c r="G284" s="12" t="s">
        <v>193</v>
      </c>
      <c r="H284" s="12" t="s">
        <v>1935</v>
      </c>
      <c r="I284" s="12" t="s">
        <v>193</v>
      </c>
      <c r="J284" s="12" t="s">
        <v>1006</v>
      </c>
      <c r="K284" s="12" t="s">
        <v>1457</v>
      </c>
      <c r="L284" s="60">
        <v>43405.520833333336</v>
      </c>
      <c r="M284" s="60">
        <v>43406.6875</v>
      </c>
      <c r="N284" s="60">
        <v>43100.999305555553</v>
      </c>
      <c r="O284" s="12">
        <f t="shared" si="12"/>
        <v>27.999999999941792</v>
      </c>
      <c r="P284" s="12">
        <f t="shared" si="13"/>
        <v>7308.5166666667792</v>
      </c>
      <c r="Q284" s="12" t="s">
        <v>22</v>
      </c>
      <c r="R284" s="12" t="s">
        <v>22</v>
      </c>
      <c r="S284" s="12" t="s">
        <v>22</v>
      </c>
      <c r="T284" s="12" t="s">
        <v>14</v>
      </c>
      <c r="U284" s="12" t="s">
        <v>903</v>
      </c>
      <c r="V284" s="12" t="s">
        <v>1070</v>
      </c>
      <c r="W284" s="12" t="s">
        <v>1070</v>
      </c>
      <c r="X284" s="12" t="s">
        <v>53</v>
      </c>
      <c r="Y284" s="12" t="s">
        <v>28</v>
      </c>
      <c r="Z284" s="35">
        <f t="shared" si="14"/>
        <v>7336.516666666721</v>
      </c>
    </row>
    <row r="285" spans="1:26" s="12" customFormat="1" ht="80.099999999999994" customHeight="1" x14ac:dyDescent="0.25">
      <c r="A285" s="12">
        <v>2018</v>
      </c>
      <c r="B285" s="12" t="s">
        <v>2423</v>
      </c>
      <c r="C285" s="43" t="s">
        <v>1464</v>
      </c>
      <c r="D285" s="43"/>
      <c r="E285" s="12" t="s">
        <v>30</v>
      </c>
      <c r="F285" s="12" t="s">
        <v>1263</v>
      </c>
      <c r="G285" s="12" t="s">
        <v>1263</v>
      </c>
      <c r="H285" s="12" t="s">
        <v>319</v>
      </c>
      <c r="I285" s="12" t="s">
        <v>197</v>
      </c>
      <c r="J285" s="12" t="s">
        <v>31</v>
      </c>
      <c r="K285" s="12" t="s">
        <v>1465</v>
      </c>
      <c r="L285" s="60">
        <v>43408.548611111109</v>
      </c>
      <c r="M285" s="60">
        <v>43408.777777777781</v>
      </c>
      <c r="N285" s="60">
        <v>43401.455555555556</v>
      </c>
      <c r="O285" s="12">
        <f t="shared" si="12"/>
        <v>5.5000000001164153</v>
      </c>
      <c r="P285" s="12">
        <f t="shared" si="13"/>
        <v>170.23333333327901</v>
      </c>
      <c r="Q285" s="12" t="s">
        <v>22</v>
      </c>
      <c r="R285" s="12" t="s">
        <v>22</v>
      </c>
      <c r="S285" s="12" t="s">
        <v>22</v>
      </c>
      <c r="T285" s="12" t="s">
        <v>14</v>
      </c>
      <c r="U285" s="12" t="s">
        <v>903</v>
      </c>
      <c r="V285" s="12" t="s">
        <v>34</v>
      </c>
      <c r="W285" s="12" t="s">
        <v>34</v>
      </c>
      <c r="X285" s="12" t="s">
        <v>77</v>
      </c>
      <c r="Y285" s="12" t="s">
        <v>67</v>
      </c>
      <c r="Z285" s="35">
        <f t="shared" si="14"/>
        <v>175.73333333339542</v>
      </c>
    </row>
    <row r="286" spans="1:26" s="12" customFormat="1" ht="80.099999999999994" customHeight="1" x14ac:dyDescent="0.25">
      <c r="A286" s="12">
        <v>2018</v>
      </c>
      <c r="B286" s="12" t="s">
        <v>2423</v>
      </c>
      <c r="C286" s="43" t="s">
        <v>1469</v>
      </c>
      <c r="D286" s="43"/>
      <c r="E286" s="12" t="s">
        <v>30</v>
      </c>
      <c r="F286" s="12" t="s">
        <v>1470</v>
      </c>
      <c r="G286" s="12" t="s">
        <v>1470</v>
      </c>
      <c r="H286" s="12" t="s">
        <v>319</v>
      </c>
      <c r="I286" s="12" t="s">
        <v>197</v>
      </c>
      <c r="J286" s="12" t="s">
        <v>910</v>
      </c>
      <c r="K286" s="12" t="s">
        <v>1471</v>
      </c>
      <c r="L286" s="60">
        <v>43409.229166666664</v>
      </c>
      <c r="M286" s="60">
        <v>43409.479166666664</v>
      </c>
      <c r="N286" s="60">
        <v>43408.777777777781</v>
      </c>
      <c r="O286" s="12">
        <f t="shared" si="12"/>
        <v>6</v>
      </c>
      <c r="P286" s="12">
        <f t="shared" si="13"/>
        <v>10.833333333197515</v>
      </c>
      <c r="Q286" s="12" t="s">
        <v>13</v>
      </c>
      <c r="R286" s="12" t="s">
        <v>13</v>
      </c>
      <c r="S286" s="12" t="s">
        <v>22</v>
      </c>
      <c r="T286" s="12" t="s">
        <v>32</v>
      </c>
      <c r="U286" s="12" t="s">
        <v>65</v>
      </c>
      <c r="V286" s="12" t="s">
        <v>34</v>
      </c>
      <c r="W286" s="12" t="s">
        <v>65</v>
      </c>
      <c r="X286" s="12" t="s">
        <v>60</v>
      </c>
      <c r="Y286" s="12" t="s">
        <v>61</v>
      </c>
      <c r="Z286" s="35">
        <f t="shared" si="14"/>
        <v>16.833333333197515</v>
      </c>
    </row>
    <row r="287" spans="1:26" s="12" customFormat="1" ht="80.099999999999994" hidden="1" customHeight="1" x14ac:dyDescent="0.25">
      <c r="A287" s="12">
        <v>2018</v>
      </c>
      <c r="B287" s="12" t="s">
        <v>2423</v>
      </c>
      <c r="C287" s="43" t="s">
        <v>1504</v>
      </c>
      <c r="D287" s="43"/>
      <c r="E287" s="12" t="s">
        <v>11</v>
      </c>
      <c r="F287" s="12" t="s">
        <v>1505</v>
      </c>
      <c r="G287" s="12" t="s">
        <v>1506</v>
      </c>
      <c r="H287" s="12" t="s">
        <v>1911</v>
      </c>
      <c r="I287" s="12" t="s">
        <v>146</v>
      </c>
      <c r="J287" s="12" t="s">
        <v>1004</v>
      </c>
      <c r="K287" s="12" t="s">
        <v>1507</v>
      </c>
      <c r="L287" s="60">
        <v>43417.375</v>
      </c>
      <c r="M287" s="60">
        <v>43417.708333333336</v>
      </c>
      <c r="N287" s="60">
        <v>43410.436111111114</v>
      </c>
      <c r="O287" s="12">
        <f t="shared" si="12"/>
        <v>8.0000000000582077</v>
      </c>
      <c r="P287" s="12">
        <f t="shared" si="13"/>
        <v>166.53333333326736</v>
      </c>
      <c r="Q287" s="12" t="s">
        <v>22</v>
      </c>
      <c r="R287" s="12" t="s">
        <v>13</v>
      </c>
      <c r="S287" s="12" t="s">
        <v>22</v>
      </c>
      <c r="T287" s="12" t="s">
        <v>1505</v>
      </c>
      <c r="U287" s="12" t="s">
        <v>1505</v>
      </c>
      <c r="V287" s="12" t="s">
        <v>1505</v>
      </c>
      <c r="W287" s="12" t="s">
        <v>1505</v>
      </c>
      <c r="X287" s="12" t="s">
        <v>53</v>
      </c>
      <c r="Y287" s="12" t="s">
        <v>28</v>
      </c>
      <c r="Z287" s="35">
        <f t="shared" si="14"/>
        <v>174.53333333332557</v>
      </c>
    </row>
    <row r="288" spans="1:26" s="12" customFormat="1" ht="80.099999999999994" hidden="1" customHeight="1" x14ac:dyDescent="0.25">
      <c r="A288" s="12">
        <v>2018</v>
      </c>
      <c r="B288" s="12" t="s">
        <v>2423</v>
      </c>
      <c r="C288" s="43" t="s">
        <v>1472</v>
      </c>
      <c r="D288" s="43"/>
      <c r="E288" s="12" t="s">
        <v>30</v>
      </c>
      <c r="F288" s="12" t="s">
        <v>1451</v>
      </c>
      <c r="G288" s="12" t="s">
        <v>1451</v>
      </c>
      <c r="H288" s="12" t="s">
        <v>1789</v>
      </c>
      <c r="I288" s="12" t="s">
        <v>177</v>
      </c>
      <c r="J288" s="12" t="s">
        <v>1000</v>
      </c>
      <c r="K288" s="12" t="s">
        <v>1452</v>
      </c>
      <c r="L288" s="60">
        <v>43410.333333333336</v>
      </c>
      <c r="M288" s="60">
        <v>43410.5</v>
      </c>
      <c r="N288" s="60">
        <v>43405.666666666664</v>
      </c>
      <c r="O288" s="12">
        <f t="shared" si="12"/>
        <v>3.9999999999417923</v>
      </c>
      <c r="P288" s="12">
        <f t="shared" si="13"/>
        <v>112.00000000011642</v>
      </c>
      <c r="Q288" s="12" t="s">
        <v>13</v>
      </c>
      <c r="R288" s="12" t="s">
        <v>22</v>
      </c>
      <c r="S288" s="12" t="s">
        <v>22</v>
      </c>
      <c r="T288" s="12" t="s">
        <v>23</v>
      </c>
      <c r="U288" s="12" t="s">
        <v>81</v>
      </c>
      <c r="V288" s="12" t="s">
        <v>34</v>
      </c>
      <c r="W288" s="12" t="s">
        <v>88</v>
      </c>
      <c r="X288" s="12" t="s">
        <v>60</v>
      </c>
      <c r="Y288" s="12" t="s">
        <v>28</v>
      </c>
      <c r="Z288" s="35">
        <f t="shared" si="14"/>
        <v>116.00000000005821</v>
      </c>
    </row>
    <row r="289" spans="1:26" s="12" customFormat="1" ht="80.099999999999994" customHeight="1" x14ac:dyDescent="0.25">
      <c r="A289" s="12">
        <v>2018</v>
      </c>
      <c r="B289" s="12" t="s">
        <v>2423</v>
      </c>
      <c r="C289" s="43" t="s">
        <v>1473</v>
      </c>
      <c r="D289" s="43"/>
      <c r="E289" s="12" t="s">
        <v>30</v>
      </c>
      <c r="F289" s="12" t="s">
        <v>1474</v>
      </c>
      <c r="G289" s="12" t="s">
        <v>1474</v>
      </c>
      <c r="H289" s="12" t="s">
        <v>319</v>
      </c>
      <c r="I289" s="12" t="s">
        <v>196</v>
      </c>
      <c r="J289" s="12" t="s">
        <v>910</v>
      </c>
      <c r="K289" s="12" t="s">
        <v>1475</v>
      </c>
      <c r="L289" s="60">
        <v>43411.009722222225</v>
      </c>
      <c r="M289" s="60">
        <v>43411.480555555558</v>
      </c>
      <c r="N289" s="60">
        <v>43401.459027777775</v>
      </c>
      <c r="O289" s="12">
        <f t="shared" si="12"/>
        <v>11.299999999988358</v>
      </c>
      <c r="P289" s="12">
        <f t="shared" si="13"/>
        <v>229.21666666679084</v>
      </c>
      <c r="Q289" s="12" t="s">
        <v>22</v>
      </c>
      <c r="R289" s="12" t="s">
        <v>22</v>
      </c>
      <c r="S289" s="12" t="s">
        <v>22</v>
      </c>
      <c r="T289" s="12" t="s">
        <v>32</v>
      </c>
      <c r="U289" s="12" t="s">
        <v>120</v>
      </c>
      <c r="V289" s="12" t="s">
        <v>25</v>
      </c>
      <c r="W289" s="12" t="s">
        <v>59</v>
      </c>
      <c r="X289" s="12" t="s">
        <v>77</v>
      </c>
      <c r="Y289" s="12" t="s">
        <v>46</v>
      </c>
      <c r="Z289" s="35">
        <f t="shared" si="14"/>
        <v>240.5166666667792</v>
      </c>
    </row>
    <row r="290" spans="1:26" s="12" customFormat="1" ht="80.099999999999994" hidden="1" customHeight="1" x14ac:dyDescent="0.25">
      <c r="A290" s="12">
        <v>2018</v>
      </c>
      <c r="B290" s="12" t="s">
        <v>2423</v>
      </c>
      <c r="C290" s="43" t="s">
        <v>1466</v>
      </c>
      <c r="D290" s="43"/>
      <c r="E290" s="12" t="s">
        <v>30</v>
      </c>
      <c r="F290" s="12" t="s">
        <v>1467</v>
      </c>
      <c r="G290" s="12" t="s">
        <v>993</v>
      </c>
      <c r="H290" s="12" t="s">
        <v>1764</v>
      </c>
      <c r="I290" s="12" t="s">
        <v>168</v>
      </c>
      <c r="J290" s="12" t="s">
        <v>1006</v>
      </c>
      <c r="K290" s="12" t="s">
        <v>1468</v>
      </c>
      <c r="L290" s="60">
        <v>43408.708333333336</v>
      </c>
      <c r="M290" s="60">
        <v>43412.708333333336</v>
      </c>
      <c r="N290" s="60">
        <v>43367.708333333336</v>
      </c>
      <c r="O290" s="12">
        <f t="shared" si="12"/>
        <v>96</v>
      </c>
      <c r="P290" s="12">
        <f t="shared" si="13"/>
        <v>984</v>
      </c>
      <c r="Q290" s="12" t="s">
        <v>22</v>
      </c>
      <c r="R290" s="12" t="s">
        <v>22</v>
      </c>
      <c r="S290" s="12" t="s">
        <v>22</v>
      </c>
      <c r="T290" s="12" t="s">
        <v>41</v>
      </c>
      <c r="U290" s="12" t="s">
        <v>93</v>
      </c>
      <c r="V290" s="12" t="s">
        <v>34</v>
      </c>
      <c r="W290" s="12" t="s">
        <v>65</v>
      </c>
      <c r="X290" s="12" t="s">
        <v>45</v>
      </c>
      <c r="Y290" s="12" t="s">
        <v>78</v>
      </c>
      <c r="Z290" s="35">
        <f t="shared" si="14"/>
        <v>1080</v>
      </c>
    </row>
    <row r="291" spans="1:26" s="12" customFormat="1" ht="80.099999999999994" customHeight="1" x14ac:dyDescent="0.25">
      <c r="A291" s="12">
        <v>2018</v>
      </c>
      <c r="B291" s="12" t="s">
        <v>2423</v>
      </c>
      <c r="C291" s="43" t="s">
        <v>1476</v>
      </c>
      <c r="D291" s="43"/>
      <c r="E291" s="12" t="s">
        <v>30</v>
      </c>
      <c r="F291" s="12" t="s">
        <v>1477</v>
      </c>
      <c r="G291" s="12" t="s">
        <v>1477</v>
      </c>
      <c r="H291" s="12" t="s">
        <v>319</v>
      </c>
      <c r="I291" s="12" t="s">
        <v>197</v>
      </c>
      <c r="J291" s="12" t="s">
        <v>727</v>
      </c>
      <c r="K291" s="12" t="s">
        <v>1307</v>
      </c>
      <c r="L291" s="60">
        <v>43411.024305555555</v>
      </c>
      <c r="M291" s="60">
        <v>43413.625</v>
      </c>
      <c r="N291" s="60">
        <v>43409.479166666664</v>
      </c>
      <c r="O291" s="12">
        <f t="shared" si="12"/>
        <v>62.416666666686069</v>
      </c>
      <c r="P291" s="12">
        <f t="shared" si="13"/>
        <v>37.083333333372138</v>
      </c>
      <c r="Q291" s="12" t="s">
        <v>13</v>
      </c>
      <c r="R291" s="12" t="s">
        <v>13</v>
      </c>
      <c r="S291" s="12" t="s">
        <v>22</v>
      </c>
      <c r="T291" s="12" t="s">
        <v>14</v>
      </c>
      <c r="U291" s="12" t="s">
        <v>903</v>
      </c>
      <c r="V291" s="12" t="s">
        <v>34</v>
      </c>
      <c r="W291" s="12" t="s">
        <v>88</v>
      </c>
      <c r="X291" s="12" t="s">
        <v>60</v>
      </c>
      <c r="Y291" s="12" t="s">
        <v>72</v>
      </c>
      <c r="Z291" s="35">
        <f t="shared" si="14"/>
        <v>99.500000000058208</v>
      </c>
    </row>
    <row r="292" spans="1:26" s="12" customFormat="1" ht="80.099999999999994" hidden="1" customHeight="1" x14ac:dyDescent="0.25">
      <c r="A292" s="12">
        <v>2018</v>
      </c>
      <c r="B292" s="12" t="s">
        <v>2423</v>
      </c>
      <c r="C292" s="43" t="s">
        <v>1485</v>
      </c>
      <c r="D292" s="43"/>
      <c r="E292" s="12" t="s">
        <v>30</v>
      </c>
      <c r="F292" s="12" t="s">
        <v>1486</v>
      </c>
      <c r="G292" s="12" t="s">
        <v>1486</v>
      </c>
      <c r="H292" s="12" t="s">
        <v>1789</v>
      </c>
      <c r="I292" s="12" t="s">
        <v>172</v>
      </c>
      <c r="J292" s="12" t="s">
        <v>1462</v>
      </c>
      <c r="K292" s="12" t="s">
        <v>1487</v>
      </c>
      <c r="L292" s="60">
        <v>43413.833333333336</v>
      </c>
      <c r="M292" s="60">
        <v>43414.711805555555</v>
      </c>
      <c r="N292" s="60">
        <v>43413.6875</v>
      </c>
      <c r="O292" s="12">
        <f t="shared" si="12"/>
        <v>21.083333333255723</v>
      </c>
      <c r="P292" s="12">
        <f t="shared" si="13"/>
        <v>3.5000000000582077</v>
      </c>
      <c r="Q292" s="12" t="s">
        <v>13</v>
      </c>
      <c r="R292" s="12" t="s">
        <v>13</v>
      </c>
      <c r="S292" s="12" t="s">
        <v>22</v>
      </c>
      <c r="T292" s="12" t="s">
        <v>14</v>
      </c>
      <c r="U292" s="12" t="s">
        <v>24</v>
      </c>
      <c r="V292" s="12" t="s">
        <v>34</v>
      </c>
      <c r="W292" s="12" t="s">
        <v>34</v>
      </c>
      <c r="X292" s="12" t="s">
        <v>60</v>
      </c>
      <c r="Y292" s="12" t="s">
        <v>67</v>
      </c>
      <c r="Z292" s="35">
        <f t="shared" si="14"/>
        <v>24.583333333313931</v>
      </c>
    </row>
    <row r="293" spans="1:26" s="12" customFormat="1" ht="80.099999999999994" hidden="1" customHeight="1" x14ac:dyDescent="0.25">
      <c r="A293" s="12">
        <v>2018</v>
      </c>
      <c r="B293" s="12" t="s">
        <v>2423</v>
      </c>
      <c r="C293" s="43" t="s">
        <v>1494</v>
      </c>
      <c r="D293" s="43"/>
      <c r="E293" s="12" t="s">
        <v>30</v>
      </c>
      <c r="F293" s="12" t="s">
        <v>1495</v>
      </c>
      <c r="G293" s="12" t="s">
        <v>1496</v>
      </c>
      <c r="H293" s="12" t="s">
        <v>1789</v>
      </c>
      <c r="I293" s="12" t="s">
        <v>172</v>
      </c>
      <c r="J293" s="12" t="s">
        <v>1462</v>
      </c>
      <c r="K293" s="12" t="s">
        <v>1497</v>
      </c>
      <c r="L293" s="60">
        <v>43415.333333333336</v>
      </c>
      <c r="M293" s="60">
        <v>43415.75</v>
      </c>
      <c r="N293" s="60">
        <v>43414.711805555555</v>
      </c>
      <c r="O293" s="12">
        <f t="shared" si="12"/>
        <v>9.9999999999417923</v>
      </c>
      <c r="P293" s="12">
        <f t="shared" si="13"/>
        <v>14.916666666744277</v>
      </c>
      <c r="Q293" s="12" t="s">
        <v>22</v>
      </c>
      <c r="R293" s="12" t="s">
        <v>22</v>
      </c>
      <c r="S293" s="12" t="s">
        <v>22</v>
      </c>
      <c r="T293" s="12" t="s">
        <v>23</v>
      </c>
      <c r="U293" s="12" t="s">
        <v>97</v>
      </c>
      <c r="V293" s="12" t="s">
        <v>34</v>
      </c>
      <c r="W293" s="12" t="s">
        <v>65</v>
      </c>
      <c r="X293" s="12" t="s">
        <v>53</v>
      </c>
      <c r="Y293" s="12" t="s">
        <v>18</v>
      </c>
      <c r="Z293" s="35">
        <f t="shared" si="14"/>
        <v>24.916666666686069</v>
      </c>
    </row>
    <row r="294" spans="1:26" s="12" customFormat="1" ht="80.099999999999994" hidden="1" customHeight="1" x14ac:dyDescent="0.25">
      <c r="A294" s="12">
        <v>2018</v>
      </c>
      <c r="B294" s="12" t="s">
        <v>2423</v>
      </c>
      <c r="C294" s="43" t="s">
        <v>1491</v>
      </c>
      <c r="D294" s="43"/>
      <c r="E294" s="12" t="s">
        <v>30</v>
      </c>
      <c r="F294" s="12" t="s">
        <v>1492</v>
      </c>
      <c r="G294" s="12" t="s">
        <v>1492</v>
      </c>
      <c r="H294" s="12" t="s">
        <v>1764</v>
      </c>
      <c r="I294" s="12" t="s">
        <v>168</v>
      </c>
      <c r="J294" s="12" t="s">
        <v>1286</v>
      </c>
      <c r="K294" s="12" t="s">
        <v>1493</v>
      </c>
      <c r="L294" s="60">
        <v>43414.6875</v>
      </c>
      <c r="M294" s="60">
        <v>43414.729166666664</v>
      </c>
      <c r="N294" s="60">
        <v>43412.708333333336</v>
      </c>
      <c r="O294" s="12">
        <f t="shared" si="12"/>
        <v>0.99999999994179234</v>
      </c>
      <c r="P294" s="12">
        <f t="shared" si="13"/>
        <v>47.499999999941792</v>
      </c>
      <c r="Q294" s="12" t="s">
        <v>13</v>
      </c>
      <c r="R294" s="12" t="s">
        <v>13</v>
      </c>
      <c r="S294" s="12" t="s">
        <v>22</v>
      </c>
      <c r="T294" s="12" t="s">
        <v>32</v>
      </c>
      <c r="U294" s="12" t="s">
        <v>117</v>
      </c>
      <c r="V294" s="12" t="s">
        <v>34</v>
      </c>
      <c r="W294" s="12" t="s">
        <v>34</v>
      </c>
      <c r="X294" s="12" t="s">
        <v>60</v>
      </c>
      <c r="Y294" s="12" t="s">
        <v>28</v>
      </c>
      <c r="Z294" s="35">
        <f t="shared" si="14"/>
        <v>48.499999999883585</v>
      </c>
    </row>
    <row r="295" spans="1:26" s="12" customFormat="1" ht="80.099999999999994" hidden="1" customHeight="1" x14ac:dyDescent="0.25">
      <c r="A295" s="12">
        <v>2018</v>
      </c>
      <c r="B295" s="12" t="s">
        <v>2423</v>
      </c>
      <c r="C295" s="43" t="s">
        <v>1519</v>
      </c>
      <c r="D295" s="43"/>
      <c r="E295" s="12" t="s">
        <v>30</v>
      </c>
      <c r="F295" s="12" t="s">
        <v>1520</v>
      </c>
      <c r="G295" s="12" t="s">
        <v>1521</v>
      </c>
      <c r="H295" s="12" t="s">
        <v>1911</v>
      </c>
      <c r="I295" s="12" t="s">
        <v>146</v>
      </c>
      <c r="J295" s="12" t="s">
        <v>1004</v>
      </c>
      <c r="K295" s="12" t="s">
        <v>1522</v>
      </c>
      <c r="L295" s="60">
        <v>43422.541666666664</v>
      </c>
      <c r="M295" s="60">
        <v>43422.770833333336</v>
      </c>
      <c r="N295" s="60">
        <v>43417.708333333336</v>
      </c>
      <c r="O295" s="12">
        <f t="shared" si="12"/>
        <v>5.5000000001164153</v>
      </c>
      <c r="P295" s="12">
        <f t="shared" si="13"/>
        <v>115.99999999988358</v>
      </c>
      <c r="Q295" s="12" t="s">
        <v>22</v>
      </c>
      <c r="R295" s="12" t="s">
        <v>13</v>
      </c>
      <c r="S295" s="12" t="s">
        <v>22</v>
      </c>
      <c r="T295" s="12" t="s">
        <v>14</v>
      </c>
      <c r="U295" s="12" t="s">
        <v>58</v>
      </c>
      <c r="V295" s="12" t="s">
        <v>34</v>
      </c>
      <c r="W295" s="12" t="s">
        <v>65</v>
      </c>
      <c r="X295" s="12" t="s">
        <v>45</v>
      </c>
      <c r="Y295" s="12" t="s">
        <v>28</v>
      </c>
      <c r="Z295" s="35">
        <f t="shared" si="14"/>
        <v>121.5</v>
      </c>
    </row>
    <row r="296" spans="1:26" s="12" customFormat="1" ht="80.099999999999994" hidden="1" customHeight="1" x14ac:dyDescent="0.25">
      <c r="A296" s="12">
        <v>2018</v>
      </c>
      <c r="B296" s="12" t="s">
        <v>2423</v>
      </c>
      <c r="C296" s="43" t="s">
        <v>1488</v>
      </c>
      <c r="D296" s="43"/>
      <c r="E296" s="12" t="s">
        <v>30</v>
      </c>
      <c r="F296" s="12" t="s">
        <v>1489</v>
      </c>
      <c r="G296" s="12" t="s">
        <v>1489</v>
      </c>
      <c r="H296" s="12" t="s">
        <v>1764</v>
      </c>
      <c r="I296" s="12" t="s">
        <v>165</v>
      </c>
      <c r="J296" s="12" t="s">
        <v>1286</v>
      </c>
      <c r="K296" s="12" t="s">
        <v>1490</v>
      </c>
      <c r="L296" s="60">
        <v>43414.458333333336</v>
      </c>
      <c r="M296" s="60">
        <v>43422.458333333336</v>
      </c>
      <c r="N296" s="60">
        <v>43399.791666666664</v>
      </c>
      <c r="O296" s="12">
        <f t="shared" si="12"/>
        <v>192</v>
      </c>
      <c r="P296" s="12">
        <f t="shared" si="13"/>
        <v>352.00000000011642</v>
      </c>
      <c r="Q296" s="12" t="s">
        <v>13</v>
      </c>
      <c r="R296" s="12" t="s">
        <v>13</v>
      </c>
      <c r="S296" s="12" t="s">
        <v>22</v>
      </c>
      <c r="T296" s="12" t="s">
        <v>41</v>
      </c>
      <c r="U296" s="12" t="s">
        <v>1321</v>
      </c>
      <c r="V296" s="12" t="s">
        <v>34</v>
      </c>
      <c r="W296" s="12" t="s">
        <v>65</v>
      </c>
      <c r="X296" s="12" t="s">
        <v>60</v>
      </c>
      <c r="Y296" s="12" t="s">
        <v>28</v>
      </c>
      <c r="Z296" s="35">
        <f t="shared" si="14"/>
        <v>544.00000000011642</v>
      </c>
    </row>
    <row r="297" spans="1:26" s="12" customFormat="1" ht="80.099999999999994" hidden="1" customHeight="1" x14ac:dyDescent="0.25">
      <c r="A297" s="12">
        <v>2018</v>
      </c>
      <c r="B297" s="12" t="s">
        <v>2423</v>
      </c>
      <c r="C297" s="43" t="s">
        <v>1447</v>
      </c>
      <c r="D297" s="43"/>
      <c r="E297" s="12" t="s">
        <v>30</v>
      </c>
      <c r="F297" s="12" t="s">
        <v>1448</v>
      </c>
      <c r="G297" s="12" t="s">
        <v>1448</v>
      </c>
      <c r="H297" s="12" t="s">
        <v>1911</v>
      </c>
      <c r="I297" s="12" t="s">
        <v>90</v>
      </c>
      <c r="J297" s="12" t="s">
        <v>1004</v>
      </c>
      <c r="K297" s="12" t="s">
        <v>1449</v>
      </c>
      <c r="L297" s="60">
        <v>43405.010416666664</v>
      </c>
      <c r="M297" s="60">
        <v>43406.75</v>
      </c>
      <c r="N297" s="60">
        <v>43382.697916666664</v>
      </c>
      <c r="O297" s="12">
        <f t="shared" si="12"/>
        <v>41.750000000058208</v>
      </c>
      <c r="P297" s="12">
        <f t="shared" si="13"/>
        <v>535.5</v>
      </c>
      <c r="Q297" s="12" t="s">
        <v>22</v>
      </c>
      <c r="R297" s="12" t="s">
        <v>13</v>
      </c>
      <c r="S297" s="12" t="s">
        <v>22</v>
      </c>
      <c r="T297" s="12" t="s">
        <v>14</v>
      </c>
      <c r="U297" s="12" t="s">
        <v>678</v>
      </c>
      <c r="V297" s="12" t="s">
        <v>34</v>
      </c>
      <c r="W297" s="12" t="s">
        <v>34</v>
      </c>
      <c r="X297" s="12" t="s">
        <v>71</v>
      </c>
      <c r="Z297" s="35">
        <f t="shared" si="14"/>
        <v>577.25000000005821</v>
      </c>
    </row>
    <row r="298" spans="1:26" s="12" customFormat="1" ht="80.099999999999994" hidden="1" customHeight="1" x14ac:dyDescent="0.25">
      <c r="A298" s="12">
        <v>2018</v>
      </c>
      <c r="B298" s="12" t="s">
        <v>2423</v>
      </c>
      <c r="C298" s="43" t="s">
        <v>1529</v>
      </c>
      <c r="D298" s="43"/>
      <c r="E298" s="12" t="s">
        <v>30</v>
      </c>
      <c r="F298" s="12" t="s">
        <v>1530</v>
      </c>
      <c r="G298" s="12" t="s">
        <v>1530</v>
      </c>
      <c r="H298" s="12" t="s">
        <v>1789</v>
      </c>
      <c r="I298" s="12" t="s">
        <v>177</v>
      </c>
      <c r="J298" s="12" t="s">
        <v>40</v>
      </c>
      <c r="K298" s="12" t="s">
        <v>1531</v>
      </c>
      <c r="L298" s="60">
        <v>43423.875</v>
      </c>
      <c r="M298" s="60">
        <v>43424.604166666664</v>
      </c>
      <c r="N298" s="60">
        <v>43410.5</v>
      </c>
      <c r="O298" s="12">
        <f t="shared" si="12"/>
        <v>17.499999999941792</v>
      </c>
      <c r="P298" s="12">
        <f t="shared" si="13"/>
        <v>321</v>
      </c>
      <c r="Q298" s="12" t="s">
        <v>13</v>
      </c>
      <c r="R298" s="12" t="s">
        <v>13</v>
      </c>
      <c r="S298" s="12" t="s">
        <v>22</v>
      </c>
      <c r="T298" s="12" t="s">
        <v>49</v>
      </c>
      <c r="U298" s="12" t="s">
        <v>139</v>
      </c>
      <c r="V298" s="12" t="s">
        <v>34</v>
      </c>
      <c r="W298" s="12" t="s">
        <v>70</v>
      </c>
      <c r="X298" s="12" t="s">
        <v>60</v>
      </c>
      <c r="Y298" s="12" t="s">
        <v>54</v>
      </c>
      <c r="Z298" s="35">
        <f t="shared" si="14"/>
        <v>338.49999999994179</v>
      </c>
    </row>
    <row r="299" spans="1:26" s="12" customFormat="1" ht="80.099999999999994" hidden="1" customHeight="1" x14ac:dyDescent="0.25">
      <c r="A299" s="12">
        <v>2018</v>
      </c>
      <c r="B299" s="12" t="s">
        <v>2423</v>
      </c>
      <c r="C299" s="43" t="s">
        <v>1453</v>
      </c>
      <c r="D299" s="43"/>
      <c r="E299" s="12" t="s">
        <v>30</v>
      </c>
      <c r="F299" s="12" t="s">
        <v>1454</v>
      </c>
      <c r="G299" s="12" t="s">
        <v>1454</v>
      </c>
      <c r="I299" s="12" t="s">
        <v>267</v>
      </c>
      <c r="J299" s="12" t="s">
        <v>1286</v>
      </c>
      <c r="K299" s="12" t="s">
        <v>1455</v>
      </c>
      <c r="L299" s="60">
        <v>43405.375</v>
      </c>
      <c r="M299" s="60">
        <v>43434.999988425923</v>
      </c>
      <c r="N299" s="60">
        <v>43100.999305555553</v>
      </c>
      <c r="O299" s="12">
        <f t="shared" si="12"/>
        <v>710.99972222215729</v>
      </c>
      <c r="P299" s="12">
        <f t="shared" si="13"/>
        <v>7305.016666666721</v>
      </c>
      <c r="Q299" s="12" t="s">
        <v>22</v>
      </c>
      <c r="R299" s="12" t="s">
        <v>22</v>
      </c>
      <c r="S299" s="12" t="s">
        <v>22</v>
      </c>
      <c r="T299" s="12" t="s">
        <v>41</v>
      </c>
      <c r="U299" s="12" t="s">
        <v>93</v>
      </c>
      <c r="V299" s="12" t="s">
        <v>34</v>
      </c>
      <c r="W299" s="12" t="s">
        <v>65</v>
      </c>
      <c r="X299" s="12" t="s">
        <v>77</v>
      </c>
      <c r="Y299" s="12" t="s">
        <v>72</v>
      </c>
      <c r="Z299" s="35">
        <f t="shared" si="14"/>
        <v>8016.0163888888783</v>
      </c>
    </row>
    <row r="300" spans="1:26" s="12" customFormat="1" ht="80.099999999999994" hidden="1" customHeight="1" x14ac:dyDescent="0.25">
      <c r="A300" s="12">
        <v>2018</v>
      </c>
      <c r="B300" s="12" t="s">
        <v>2423</v>
      </c>
      <c r="C300" s="43" t="s">
        <v>1510</v>
      </c>
      <c r="D300" s="43"/>
      <c r="E300" s="12" t="s">
        <v>30</v>
      </c>
      <c r="F300" s="12" t="s">
        <v>1511</v>
      </c>
      <c r="G300" s="12" t="s">
        <v>1511</v>
      </c>
      <c r="H300" s="12" t="s">
        <v>1935</v>
      </c>
      <c r="I300" s="12" t="s">
        <v>193</v>
      </c>
      <c r="J300" s="12" t="s">
        <v>1496</v>
      </c>
      <c r="K300" s="12" t="s">
        <v>1512</v>
      </c>
      <c r="L300" s="60">
        <v>43420.583333333336</v>
      </c>
      <c r="M300" s="60">
        <v>43420.6875</v>
      </c>
      <c r="N300" s="60">
        <v>43406.6875</v>
      </c>
      <c r="O300" s="12">
        <f t="shared" si="12"/>
        <v>2.4999999999417923</v>
      </c>
      <c r="P300" s="12">
        <f t="shared" si="13"/>
        <v>333.50000000005821</v>
      </c>
      <c r="Q300" s="12" t="s">
        <v>13</v>
      </c>
      <c r="R300" s="12" t="s">
        <v>13</v>
      </c>
      <c r="S300" s="12" t="s">
        <v>22</v>
      </c>
      <c r="T300" s="12" t="s">
        <v>14</v>
      </c>
      <c r="U300" s="12" t="s">
        <v>58</v>
      </c>
      <c r="V300" s="12" t="s">
        <v>34</v>
      </c>
      <c r="W300" s="12" t="s">
        <v>65</v>
      </c>
      <c r="X300" s="12" t="s">
        <v>60</v>
      </c>
      <c r="Y300" s="12" t="s">
        <v>46</v>
      </c>
      <c r="Z300" s="35">
        <f t="shared" si="14"/>
        <v>336</v>
      </c>
    </row>
    <row r="301" spans="1:26" s="12" customFormat="1" ht="80.099999999999994" hidden="1" customHeight="1" x14ac:dyDescent="0.25">
      <c r="A301" s="12">
        <v>2018</v>
      </c>
      <c r="B301" s="12" t="s">
        <v>2423</v>
      </c>
      <c r="C301" s="43" t="s">
        <v>1458</v>
      </c>
      <c r="D301" s="43"/>
      <c r="E301" s="12" t="s">
        <v>30</v>
      </c>
      <c r="F301" s="12" t="s">
        <v>1459</v>
      </c>
      <c r="G301" s="12" t="s">
        <v>1460</v>
      </c>
      <c r="I301" s="12" t="s">
        <v>1461</v>
      </c>
      <c r="J301" s="12" t="s">
        <v>1462</v>
      </c>
      <c r="K301" s="12" t="s">
        <v>1463</v>
      </c>
      <c r="L301" s="60">
        <v>43405.5625</v>
      </c>
      <c r="M301" s="60">
        <v>43408.458333333336</v>
      </c>
      <c r="N301" s="60">
        <v>43100.999305555553</v>
      </c>
      <c r="O301" s="12">
        <f t="shared" si="12"/>
        <v>69.500000000058208</v>
      </c>
      <c r="P301" s="12">
        <f t="shared" si="13"/>
        <v>7309.516666666721</v>
      </c>
      <c r="Q301" s="12" t="s">
        <v>13</v>
      </c>
      <c r="R301" s="12" t="s">
        <v>13</v>
      </c>
      <c r="S301" s="12" t="s">
        <v>22</v>
      </c>
      <c r="T301" s="12" t="s">
        <v>14</v>
      </c>
      <c r="U301" s="12" t="s">
        <v>33</v>
      </c>
      <c r="V301" s="12" t="s">
        <v>1070</v>
      </c>
      <c r="W301" s="12" t="s">
        <v>1070</v>
      </c>
      <c r="X301" s="12" t="s">
        <v>60</v>
      </c>
      <c r="Y301" s="12" t="s">
        <v>18</v>
      </c>
      <c r="Z301" s="35">
        <f t="shared" si="14"/>
        <v>7379.0166666667792</v>
      </c>
    </row>
    <row r="302" spans="1:26" s="12" customFormat="1" ht="80.099999999999994" customHeight="1" x14ac:dyDescent="0.25">
      <c r="A302" s="12">
        <v>2018</v>
      </c>
      <c r="B302" s="12" t="s">
        <v>2423</v>
      </c>
      <c r="C302" s="43" t="s">
        <v>1498</v>
      </c>
      <c r="D302" s="43"/>
      <c r="E302" s="12" t="s">
        <v>30</v>
      </c>
      <c r="F302" s="12" t="s">
        <v>1499</v>
      </c>
      <c r="G302" s="12" t="s">
        <v>1499</v>
      </c>
      <c r="H302" s="12" t="s">
        <v>319</v>
      </c>
      <c r="I302" s="12" t="s">
        <v>197</v>
      </c>
      <c r="J302" s="12" t="s">
        <v>56</v>
      </c>
      <c r="K302" s="12" t="s">
        <v>1500</v>
      </c>
      <c r="L302" s="60">
        <v>43416.625</v>
      </c>
      <c r="M302" s="60">
        <v>43417.6875</v>
      </c>
      <c r="N302" s="60">
        <v>43413.625</v>
      </c>
      <c r="O302" s="12">
        <f t="shared" si="12"/>
        <v>25.5</v>
      </c>
      <c r="P302" s="12">
        <f t="shared" si="13"/>
        <v>72</v>
      </c>
      <c r="Q302" s="12" t="s">
        <v>22</v>
      </c>
      <c r="R302" s="12" t="s">
        <v>22</v>
      </c>
      <c r="S302" s="12" t="s">
        <v>22</v>
      </c>
      <c r="T302" s="12" t="s">
        <v>32</v>
      </c>
      <c r="U302" s="12" t="s">
        <v>111</v>
      </c>
      <c r="V302" s="12" t="s">
        <v>34</v>
      </c>
      <c r="W302" s="12" t="s">
        <v>70</v>
      </c>
      <c r="X302" s="12" t="s">
        <v>77</v>
      </c>
      <c r="Y302" s="12" t="s">
        <v>18</v>
      </c>
      <c r="Z302" s="35">
        <f t="shared" si="14"/>
        <v>97.5</v>
      </c>
    </row>
    <row r="303" spans="1:26" s="12" customFormat="1" ht="80.099999999999994" hidden="1" customHeight="1" x14ac:dyDescent="0.25">
      <c r="A303" s="12">
        <v>2018</v>
      </c>
      <c r="B303" s="12" t="s">
        <v>2423</v>
      </c>
      <c r="C303" s="43" t="s">
        <v>1534</v>
      </c>
      <c r="D303" s="43"/>
      <c r="E303" s="12" t="s">
        <v>30</v>
      </c>
      <c r="F303" s="12" t="s">
        <v>1535</v>
      </c>
      <c r="G303" s="12" t="s">
        <v>1206</v>
      </c>
      <c r="H303" s="12" t="s">
        <v>1764</v>
      </c>
      <c r="I303" s="12" t="s">
        <v>168</v>
      </c>
      <c r="J303" s="12" t="s">
        <v>1514</v>
      </c>
      <c r="K303" s="12" t="s">
        <v>1536</v>
      </c>
      <c r="L303" s="60">
        <v>43425.583333333336</v>
      </c>
      <c r="M303" s="60">
        <v>43426.583333333336</v>
      </c>
      <c r="N303" s="60">
        <v>43414.729166666664</v>
      </c>
      <c r="O303" s="12">
        <f t="shared" si="12"/>
        <v>24</v>
      </c>
      <c r="P303" s="12">
        <f t="shared" si="13"/>
        <v>260.50000000011642</v>
      </c>
      <c r="Q303" s="12" t="s">
        <v>22</v>
      </c>
      <c r="R303" s="12" t="s">
        <v>22</v>
      </c>
      <c r="S303" s="12" t="s">
        <v>22</v>
      </c>
      <c r="T303" s="12" t="s">
        <v>32</v>
      </c>
      <c r="U303" s="12" t="s">
        <v>122</v>
      </c>
      <c r="V303" s="12" t="s">
        <v>34</v>
      </c>
      <c r="W303" s="12" t="s">
        <v>65</v>
      </c>
      <c r="X303" s="12" t="s">
        <v>77</v>
      </c>
      <c r="Y303" s="12" t="s">
        <v>67</v>
      </c>
      <c r="Z303" s="35">
        <f t="shared" si="14"/>
        <v>284.50000000011642</v>
      </c>
    </row>
    <row r="304" spans="1:26" s="12" customFormat="1" ht="80.099999999999994" customHeight="1" x14ac:dyDescent="0.25">
      <c r="A304" s="12">
        <v>2018</v>
      </c>
      <c r="B304" s="12" t="s">
        <v>2423</v>
      </c>
      <c r="C304" s="43" t="s">
        <v>1539</v>
      </c>
      <c r="D304" s="43"/>
      <c r="E304" s="12" t="s">
        <v>30</v>
      </c>
      <c r="F304" s="12" t="s">
        <v>828</v>
      </c>
      <c r="G304" s="12" t="s">
        <v>828</v>
      </c>
      <c r="H304" s="12" t="s">
        <v>319</v>
      </c>
      <c r="I304" s="12" t="s">
        <v>196</v>
      </c>
      <c r="J304" s="12" t="s">
        <v>91</v>
      </c>
      <c r="K304" s="12" t="s">
        <v>1540</v>
      </c>
      <c r="L304" s="60">
        <v>43426.333333333336</v>
      </c>
      <c r="M304" s="60">
        <v>43426.527777777781</v>
      </c>
      <c r="N304" s="60">
        <v>43411.480555555558</v>
      </c>
      <c r="O304" s="12">
        <f t="shared" si="12"/>
        <v>4.6666666666860692</v>
      </c>
      <c r="P304" s="12">
        <f t="shared" si="13"/>
        <v>356.46666666667443</v>
      </c>
      <c r="Q304" s="12" t="s">
        <v>22</v>
      </c>
      <c r="R304" s="12" t="s">
        <v>22</v>
      </c>
      <c r="S304" s="12" t="s">
        <v>22</v>
      </c>
      <c r="T304" s="12" t="s">
        <v>32</v>
      </c>
      <c r="U304" s="12" t="s">
        <v>120</v>
      </c>
      <c r="V304" s="12" t="s">
        <v>34</v>
      </c>
      <c r="W304" s="12" t="s">
        <v>65</v>
      </c>
      <c r="X304" s="12" t="s">
        <v>77</v>
      </c>
      <c r="Y304" s="12" t="s">
        <v>46</v>
      </c>
      <c r="Z304" s="35">
        <f t="shared" si="14"/>
        <v>361.1333333333605</v>
      </c>
    </row>
    <row r="305" spans="1:26" s="12" customFormat="1" ht="80.099999999999994" hidden="1" customHeight="1" x14ac:dyDescent="0.25">
      <c r="A305" s="12">
        <v>2018</v>
      </c>
      <c r="B305" s="12" t="s">
        <v>2423</v>
      </c>
      <c r="C305" s="43" t="s">
        <v>1478</v>
      </c>
      <c r="D305" s="43"/>
      <c r="E305" s="12" t="s">
        <v>30</v>
      </c>
      <c r="F305" s="12" t="s">
        <v>1479</v>
      </c>
      <c r="G305" s="12" t="s">
        <v>1479</v>
      </c>
      <c r="H305" s="12" t="s">
        <v>1911</v>
      </c>
      <c r="I305" s="12" t="s">
        <v>162</v>
      </c>
      <c r="J305" s="12" t="s">
        <v>1006</v>
      </c>
      <c r="K305" s="12" t="s">
        <v>1480</v>
      </c>
      <c r="L305" s="60">
        <v>43411.333333333336</v>
      </c>
      <c r="M305" s="60">
        <v>43411.75</v>
      </c>
      <c r="N305" s="60">
        <v>43100.999305555553</v>
      </c>
      <c r="O305" s="12">
        <f t="shared" si="12"/>
        <v>9.9999999999417923</v>
      </c>
      <c r="P305" s="12">
        <f t="shared" si="13"/>
        <v>7448.0166666667792</v>
      </c>
      <c r="Q305" s="12" t="s">
        <v>22</v>
      </c>
      <c r="R305" s="12" t="s">
        <v>13</v>
      </c>
      <c r="S305" s="12" t="s">
        <v>22</v>
      </c>
      <c r="T305" s="12" t="s">
        <v>32</v>
      </c>
      <c r="U305" s="12" t="s">
        <v>111</v>
      </c>
      <c r="V305" s="12" t="s">
        <v>34</v>
      </c>
      <c r="W305" s="12" t="s">
        <v>76</v>
      </c>
      <c r="X305" s="12" t="s">
        <v>77</v>
      </c>
      <c r="Y305" s="12" t="s">
        <v>28</v>
      </c>
      <c r="Z305" s="35">
        <f t="shared" si="14"/>
        <v>7458.016666666721</v>
      </c>
    </row>
    <row r="306" spans="1:26" s="12" customFormat="1" ht="80.099999999999994" hidden="1" customHeight="1" x14ac:dyDescent="0.25">
      <c r="A306" s="12">
        <v>2018</v>
      </c>
      <c r="B306" s="12" t="s">
        <v>2423</v>
      </c>
      <c r="C306" s="43" t="s">
        <v>1481</v>
      </c>
      <c r="D306" s="43"/>
      <c r="E306" s="12" t="s">
        <v>30</v>
      </c>
      <c r="F306" s="12" t="s">
        <v>1482</v>
      </c>
      <c r="G306" s="12" t="s">
        <v>1483</v>
      </c>
      <c r="H306" s="12" t="s">
        <v>1911</v>
      </c>
      <c r="I306" s="12" t="s">
        <v>163</v>
      </c>
      <c r="J306" s="12" t="s">
        <v>1006</v>
      </c>
      <c r="K306" s="12" t="s">
        <v>1484</v>
      </c>
      <c r="L306" s="60">
        <v>43411.333333333336</v>
      </c>
      <c r="M306" s="60">
        <v>43424.75</v>
      </c>
      <c r="N306" s="60">
        <v>43100.999305555553</v>
      </c>
      <c r="O306" s="12">
        <f t="shared" si="12"/>
        <v>321.99999999994179</v>
      </c>
      <c r="P306" s="12">
        <f t="shared" si="13"/>
        <v>7448.0166666667792</v>
      </c>
      <c r="Q306" s="12" t="s">
        <v>22</v>
      </c>
      <c r="R306" s="12" t="s">
        <v>13</v>
      </c>
      <c r="S306" s="12" t="s">
        <v>22</v>
      </c>
      <c r="T306" s="12" t="s">
        <v>1070</v>
      </c>
      <c r="U306" s="12" t="s">
        <v>1070</v>
      </c>
      <c r="V306" s="12" t="s">
        <v>1070</v>
      </c>
      <c r="W306" s="12" t="s">
        <v>1070</v>
      </c>
      <c r="X306" s="12" t="s">
        <v>77</v>
      </c>
      <c r="Z306" s="35">
        <f t="shared" si="14"/>
        <v>7770.016666666721</v>
      </c>
    </row>
    <row r="307" spans="1:26" s="12" customFormat="1" ht="80.099999999999994" hidden="1" customHeight="1" x14ac:dyDescent="0.25">
      <c r="A307" s="12">
        <v>2018</v>
      </c>
      <c r="B307" s="12" t="s">
        <v>2423</v>
      </c>
      <c r="C307" s="43" t="s">
        <v>1537</v>
      </c>
      <c r="D307" s="43"/>
      <c r="E307" s="12" t="s">
        <v>30</v>
      </c>
      <c r="F307" s="12" t="s">
        <v>993</v>
      </c>
      <c r="G307" s="12" t="s">
        <v>993</v>
      </c>
      <c r="H307" s="12" t="s">
        <v>1764</v>
      </c>
      <c r="I307" s="12" t="s">
        <v>165</v>
      </c>
      <c r="J307" s="12" t="s">
        <v>40</v>
      </c>
      <c r="K307" s="12" t="s">
        <v>1538</v>
      </c>
      <c r="L307" s="60">
        <v>43425.645833333336</v>
      </c>
      <c r="M307" s="60">
        <v>43427.708333333336</v>
      </c>
      <c r="N307" s="60">
        <v>43422.458333333336</v>
      </c>
      <c r="O307" s="12">
        <f t="shared" si="12"/>
        <v>49.5</v>
      </c>
      <c r="P307" s="12">
        <f t="shared" si="13"/>
        <v>76.5</v>
      </c>
      <c r="Q307" s="12" t="s">
        <v>22</v>
      </c>
      <c r="R307" s="12" t="s">
        <v>22</v>
      </c>
      <c r="S307" s="12" t="s">
        <v>22</v>
      </c>
      <c r="T307" s="12" t="s">
        <v>32</v>
      </c>
      <c r="U307" s="12" t="s">
        <v>122</v>
      </c>
      <c r="V307" s="12" t="s">
        <v>34</v>
      </c>
      <c r="W307" s="12" t="s">
        <v>65</v>
      </c>
      <c r="X307" s="12" t="s">
        <v>77</v>
      </c>
      <c r="Y307" s="12" t="s">
        <v>94</v>
      </c>
      <c r="Z307" s="35">
        <f t="shared" si="14"/>
        <v>126</v>
      </c>
    </row>
    <row r="308" spans="1:26" s="12" customFormat="1" ht="80.099999999999994" hidden="1" customHeight="1" x14ac:dyDescent="0.25">
      <c r="A308" s="12">
        <v>2018</v>
      </c>
      <c r="B308" s="12" t="s">
        <v>2423</v>
      </c>
      <c r="C308" s="43" t="s">
        <v>1513</v>
      </c>
      <c r="D308" s="43"/>
      <c r="E308" s="12" t="s">
        <v>30</v>
      </c>
      <c r="F308" s="12" t="s">
        <v>1070</v>
      </c>
      <c r="G308" s="12" t="s">
        <v>1070</v>
      </c>
      <c r="I308" s="12" t="s">
        <v>282</v>
      </c>
      <c r="J308" s="12" t="s">
        <v>1514</v>
      </c>
      <c r="K308" s="12" t="s">
        <v>1515</v>
      </c>
      <c r="L308" s="60">
        <v>43420.798611111109</v>
      </c>
      <c r="M308" s="60">
        <v>43420.819444444445</v>
      </c>
      <c r="N308" s="60">
        <v>43100.999305555553</v>
      </c>
      <c r="O308" s="12">
        <f t="shared" si="12"/>
        <v>0.50000000005820766</v>
      </c>
      <c r="P308" s="12">
        <f t="shared" si="13"/>
        <v>7675.1833333333489</v>
      </c>
      <c r="Q308" s="12" t="s">
        <v>13</v>
      </c>
      <c r="R308" s="12" t="s">
        <v>13</v>
      </c>
      <c r="S308" s="12" t="s">
        <v>22</v>
      </c>
      <c r="T308" s="12" t="s">
        <v>1070</v>
      </c>
      <c r="U308" s="12" t="s">
        <v>1070</v>
      </c>
      <c r="V308" s="12" t="s">
        <v>1070</v>
      </c>
      <c r="W308" s="12" t="s">
        <v>1070</v>
      </c>
      <c r="X308" s="12" t="s">
        <v>60</v>
      </c>
      <c r="Y308" s="12" t="s">
        <v>46</v>
      </c>
      <c r="Z308" s="35">
        <f t="shared" si="14"/>
        <v>7675.6833333334071</v>
      </c>
    </row>
    <row r="309" spans="1:26" s="12" customFormat="1" ht="80.099999999999994" hidden="1" customHeight="1" x14ac:dyDescent="0.25">
      <c r="A309" s="12">
        <v>2018</v>
      </c>
      <c r="B309" s="12" t="s">
        <v>2423</v>
      </c>
      <c r="C309" s="43" t="s">
        <v>1516</v>
      </c>
      <c r="D309" s="43"/>
      <c r="E309" s="12" t="s">
        <v>30</v>
      </c>
      <c r="F309" s="12" t="s">
        <v>1517</v>
      </c>
      <c r="G309" s="12" t="s">
        <v>1517</v>
      </c>
      <c r="H309" s="12" t="s">
        <v>1788</v>
      </c>
      <c r="I309" s="12" t="s">
        <v>174</v>
      </c>
      <c r="J309" s="12" t="s">
        <v>40</v>
      </c>
      <c r="K309" s="12" t="s">
        <v>1518</v>
      </c>
      <c r="L309" s="60">
        <v>43422.145833333336</v>
      </c>
      <c r="M309" s="60">
        <v>43425.458333333336</v>
      </c>
      <c r="N309" s="60">
        <v>43403.666666666664</v>
      </c>
      <c r="O309" s="12">
        <f t="shared" si="12"/>
        <v>79.5</v>
      </c>
      <c r="P309" s="12">
        <f t="shared" si="13"/>
        <v>443.50000000011642</v>
      </c>
      <c r="Q309" s="12" t="s">
        <v>13</v>
      </c>
      <c r="R309" s="12" t="s">
        <v>13</v>
      </c>
      <c r="S309" s="12" t="s">
        <v>22</v>
      </c>
      <c r="T309" s="12" t="s">
        <v>23</v>
      </c>
      <c r="U309" s="12" t="s">
        <v>44</v>
      </c>
      <c r="V309" s="12" t="s">
        <v>34</v>
      </c>
      <c r="W309" s="12" t="s">
        <v>65</v>
      </c>
      <c r="X309" s="12" t="s">
        <v>60</v>
      </c>
      <c r="Y309" s="12" t="s">
        <v>18</v>
      </c>
      <c r="Z309" s="35">
        <f t="shared" si="14"/>
        <v>523.00000000011642</v>
      </c>
    </row>
    <row r="310" spans="1:26" s="12" customFormat="1" ht="80.099999999999994" hidden="1" customHeight="1" x14ac:dyDescent="0.25">
      <c r="A310" s="12">
        <v>2018</v>
      </c>
      <c r="B310" s="12" t="s">
        <v>2423</v>
      </c>
      <c r="C310" s="43" t="s">
        <v>1523</v>
      </c>
      <c r="D310" s="43"/>
      <c r="E310" s="12" t="s">
        <v>30</v>
      </c>
      <c r="F310" s="12" t="s">
        <v>660</v>
      </c>
      <c r="G310" s="12" t="s">
        <v>660</v>
      </c>
      <c r="I310" s="12" t="s">
        <v>238</v>
      </c>
      <c r="J310" s="12" t="s">
        <v>998</v>
      </c>
      <c r="K310" s="12" t="s">
        <v>1524</v>
      </c>
      <c r="L310" s="60">
        <v>43423.375</v>
      </c>
      <c r="M310" s="60">
        <v>43423.770833333336</v>
      </c>
      <c r="N310" s="60">
        <v>43100.999305555553</v>
      </c>
      <c r="O310" s="12">
        <f t="shared" si="12"/>
        <v>9.5000000000582077</v>
      </c>
      <c r="P310" s="12">
        <f t="shared" si="13"/>
        <v>7737.016666666721</v>
      </c>
      <c r="Q310" s="12" t="s">
        <v>22</v>
      </c>
      <c r="R310" s="12" t="s">
        <v>22</v>
      </c>
      <c r="S310" s="12" t="s">
        <v>22</v>
      </c>
      <c r="T310" s="12" t="s">
        <v>14</v>
      </c>
      <c r="U310" s="12" t="s">
        <v>42</v>
      </c>
      <c r="V310" s="12" t="s">
        <v>34</v>
      </c>
      <c r="W310" s="12" t="s">
        <v>65</v>
      </c>
      <c r="X310" s="12" t="s">
        <v>45</v>
      </c>
      <c r="Y310" s="12" t="s">
        <v>46</v>
      </c>
      <c r="Z310" s="35">
        <f t="shared" si="14"/>
        <v>7746.5166666667792</v>
      </c>
    </row>
    <row r="311" spans="1:26" s="12" customFormat="1" ht="80.099999999999994" hidden="1" customHeight="1" x14ac:dyDescent="0.25">
      <c r="A311" s="12">
        <v>2018</v>
      </c>
      <c r="B311" s="12" t="s">
        <v>2423</v>
      </c>
      <c r="C311" s="43" t="s">
        <v>1523</v>
      </c>
      <c r="D311" s="43"/>
      <c r="E311" s="12" t="s">
        <v>30</v>
      </c>
      <c r="F311" s="12" t="s">
        <v>660</v>
      </c>
      <c r="G311" s="12" t="s">
        <v>660</v>
      </c>
      <c r="I311" s="12" t="s">
        <v>239</v>
      </c>
      <c r="J311" s="12" t="s">
        <v>998</v>
      </c>
      <c r="K311" s="12" t="s">
        <v>1524</v>
      </c>
      <c r="L311" s="60">
        <v>43423.541666666664</v>
      </c>
      <c r="M311" s="60">
        <v>43423.645833333336</v>
      </c>
      <c r="N311" s="60">
        <v>43100.999305555553</v>
      </c>
      <c r="O311" s="12">
        <f t="shared" si="12"/>
        <v>2.5000000001164153</v>
      </c>
      <c r="P311" s="12">
        <f t="shared" si="13"/>
        <v>7741.0166666666628</v>
      </c>
      <c r="Q311" s="12" t="s">
        <v>22</v>
      </c>
      <c r="R311" s="12" t="s">
        <v>22</v>
      </c>
      <c r="S311" s="12" t="s">
        <v>22</v>
      </c>
      <c r="T311" s="12" t="s">
        <v>14</v>
      </c>
      <c r="U311" s="12" t="s">
        <v>42</v>
      </c>
      <c r="V311" s="12" t="s">
        <v>34</v>
      </c>
      <c r="W311" s="12" t="s">
        <v>65</v>
      </c>
      <c r="X311" s="12" t="s">
        <v>45</v>
      </c>
      <c r="Y311" s="12" t="s">
        <v>46</v>
      </c>
      <c r="Z311" s="35">
        <f t="shared" si="14"/>
        <v>7743.5166666667792</v>
      </c>
    </row>
    <row r="312" spans="1:26" s="12" customFormat="1" ht="80.099999999999994" hidden="1" customHeight="1" x14ac:dyDescent="0.25">
      <c r="A312" s="12">
        <v>2018</v>
      </c>
      <c r="B312" s="12" t="s">
        <v>2423</v>
      </c>
      <c r="C312" s="43" t="s">
        <v>1525</v>
      </c>
      <c r="D312" s="43"/>
      <c r="E312" s="12" t="s">
        <v>30</v>
      </c>
      <c r="F312" s="12" t="s">
        <v>1526</v>
      </c>
      <c r="G312" s="12" t="s">
        <v>1527</v>
      </c>
      <c r="H312" s="12" t="s">
        <v>1911</v>
      </c>
      <c r="I312" s="12" t="s">
        <v>148</v>
      </c>
      <c r="J312" s="12" t="s">
        <v>1004</v>
      </c>
      <c r="K312" s="12" t="s">
        <v>1528</v>
      </c>
      <c r="L312" s="60">
        <v>43423.791666666664</v>
      </c>
      <c r="M312" s="60">
        <v>43423.989583333336</v>
      </c>
      <c r="N312" s="60">
        <v>43256.75</v>
      </c>
      <c r="O312" s="12">
        <f t="shared" si="12"/>
        <v>4.7500000001164153</v>
      </c>
      <c r="P312" s="12">
        <f t="shared" si="13"/>
        <v>4008.9999999999418</v>
      </c>
      <c r="Q312" s="12" t="s">
        <v>22</v>
      </c>
      <c r="R312" s="12" t="s">
        <v>13</v>
      </c>
      <c r="S312" s="12" t="s">
        <v>22</v>
      </c>
      <c r="T312" s="12" t="s">
        <v>41</v>
      </c>
      <c r="U312" s="12" t="s">
        <v>131</v>
      </c>
      <c r="V312" s="12" t="s">
        <v>34</v>
      </c>
      <c r="W312" s="12" t="s">
        <v>65</v>
      </c>
      <c r="X312" s="12" t="s">
        <v>77</v>
      </c>
      <c r="Y312" s="12" t="s">
        <v>18</v>
      </c>
      <c r="Z312" s="35">
        <f t="shared" si="14"/>
        <v>4013.7500000000582</v>
      </c>
    </row>
    <row r="313" spans="1:26" s="12" customFormat="1" ht="80.099999999999994" hidden="1" customHeight="1" x14ac:dyDescent="0.25">
      <c r="A313" s="12">
        <v>2018</v>
      </c>
      <c r="B313" s="12" t="s">
        <v>2423</v>
      </c>
      <c r="C313" s="43" t="s">
        <v>1545</v>
      </c>
      <c r="D313" s="43"/>
      <c r="E313" s="12" t="s">
        <v>30</v>
      </c>
      <c r="F313" s="12" t="s">
        <v>1546</v>
      </c>
      <c r="G313" s="12" t="s">
        <v>1546</v>
      </c>
      <c r="H313" s="12" t="s">
        <v>1788</v>
      </c>
      <c r="I313" s="12" t="s">
        <v>171</v>
      </c>
      <c r="J313" s="12" t="s">
        <v>40</v>
      </c>
      <c r="K313" s="12" t="s">
        <v>1547</v>
      </c>
      <c r="L313" s="60">
        <v>43427.75</v>
      </c>
      <c r="M313" s="60">
        <v>43427.833333333336</v>
      </c>
      <c r="N313" s="60">
        <v>43404.848611111112</v>
      </c>
      <c r="O313" s="12">
        <f t="shared" si="12"/>
        <v>2.0000000000582077</v>
      </c>
      <c r="P313" s="12">
        <f t="shared" si="13"/>
        <v>549.63333333330229</v>
      </c>
      <c r="Q313" s="12" t="s">
        <v>22</v>
      </c>
      <c r="R313" s="12" t="s">
        <v>22</v>
      </c>
      <c r="S313" s="12" t="s">
        <v>22</v>
      </c>
      <c r="T313" s="12" t="s">
        <v>32</v>
      </c>
      <c r="U313" s="12" t="s">
        <v>114</v>
      </c>
      <c r="V313" s="12" t="s">
        <v>34</v>
      </c>
      <c r="W313" s="12" t="s">
        <v>65</v>
      </c>
      <c r="X313" s="12" t="s">
        <v>77</v>
      </c>
      <c r="Y313" s="12" t="s">
        <v>37</v>
      </c>
      <c r="Z313" s="35">
        <f t="shared" si="14"/>
        <v>551.6333333333605</v>
      </c>
    </row>
    <row r="314" spans="1:26" s="12" customFormat="1" ht="80.099999999999994" hidden="1" customHeight="1" x14ac:dyDescent="0.25">
      <c r="A314" s="12">
        <v>2018</v>
      </c>
      <c r="B314" s="12" t="s">
        <v>2423</v>
      </c>
      <c r="C314" s="43" t="s">
        <v>1548</v>
      </c>
      <c r="D314" s="43"/>
      <c r="E314" s="12" t="s">
        <v>30</v>
      </c>
      <c r="F314" s="12" t="s">
        <v>1549</v>
      </c>
      <c r="G314" s="12" t="s">
        <v>1549</v>
      </c>
      <c r="H314" s="12" t="s">
        <v>1911</v>
      </c>
      <c r="I314" s="12" t="s">
        <v>123</v>
      </c>
      <c r="J314" s="12" t="s">
        <v>1004</v>
      </c>
      <c r="K314" s="12" t="s">
        <v>1550</v>
      </c>
      <c r="L314" s="60">
        <v>43428.354166666664</v>
      </c>
      <c r="M314" s="60">
        <v>43428.458333333336</v>
      </c>
      <c r="N314" s="60">
        <v>43372.8125</v>
      </c>
      <c r="O314" s="12">
        <f t="shared" si="12"/>
        <v>2.5000000001164153</v>
      </c>
      <c r="P314" s="12">
        <f t="shared" si="13"/>
        <v>1332.9999999999418</v>
      </c>
      <c r="Q314" s="12" t="s">
        <v>22</v>
      </c>
      <c r="R314" s="12" t="s">
        <v>13</v>
      </c>
      <c r="S314" s="12" t="s">
        <v>22</v>
      </c>
      <c r="T314" s="12" t="s">
        <v>32</v>
      </c>
      <c r="U314" s="12" t="s">
        <v>122</v>
      </c>
      <c r="V314" s="12" t="s">
        <v>34</v>
      </c>
      <c r="W314" s="12" t="s">
        <v>65</v>
      </c>
      <c r="X314" s="12" t="s">
        <v>77</v>
      </c>
      <c r="Y314" s="12" t="s">
        <v>94</v>
      </c>
      <c r="Z314" s="35">
        <f t="shared" si="14"/>
        <v>1335.5000000000582</v>
      </c>
    </row>
    <row r="315" spans="1:26" s="12" customFormat="1" ht="80.099999999999994" hidden="1" customHeight="1" x14ac:dyDescent="0.25">
      <c r="A315" s="12">
        <v>2018</v>
      </c>
      <c r="B315" s="12" t="s">
        <v>2423</v>
      </c>
      <c r="C315" s="43" t="s">
        <v>1555</v>
      </c>
      <c r="D315" s="43"/>
      <c r="E315" s="12" t="s">
        <v>30</v>
      </c>
      <c r="F315" s="12" t="s">
        <v>1206</v>
      </c>
      <c r="G315" s="12" t="s">
        <v>1556</v>
      </c>
      <c r="H315" s="12" t="s">
        <v>1911</v>
      </c>
      <c r="I315" s="12" t="s">
        <v>105</v>
      </c>
      <c r="J315" s="12" t="s">
        <v>1557</v>
      </c>
      <c r="K315" s="12" t="s">
        <v>1558</v>
      </c>
      <c r="L315" s="60">
        <v>43431.416666666664</v>
      </c>
      <c r="M315" s="60">
        <v>43431.895833333336</v>
      </c>
      <c r="N315" s="60">
        <v>43369.756944444445</v>
      </c>
      <c r="O315" s="12">
        <f t="shared" si="12"/>
        <v>11.500000000116415</v>
      </c>
      <c r="P315" s="12">
        <f t="shared" si="13"/>
        <v>1479.8333333332557</v>
      </c>
      <c r="Q315" s="12" t="s">
        <v>13</v>
      </c>
      <c r="R315" s="12" t="s">
        <v>13</v>
      </c>
      <c r="S315" s="12" t="s">
        <v>22</v>
      </c>
      <c r="T315" s="12" t="s">
        <v>32</v>
      </c>
      <c r="U315" s="12" t="s">
        <v>120</v>
      </c>
      <c r="V315" s="12" t="s">
        <v>34</v>
      </c>
      <c r="W315" s="12" t="s">
        <v>65</v>
      </c>
      <c r="X315" s="12" t="s">
        <v>77</v>
      </c>
      <c r="Y315" s="12" t="s">
        <v>46</v>
      </c>
      <c r="Z315" s="35">
        <f t="shared" si="14"/>
        <v>1491.3333333333721</v>
      </c>
    </row>
    <row r="316" spans="1:26" s="12" customFormat="1" ht="80.099999999999994" hidden="1" customHeight="1" x14ac:dyDescent="0.25">
      <c r="A316" s="12">
        <v>2018</v>
      </c>
      <c r="B316" s="12" t="s">
        <v>2423</v>
      </c>
      <c r="C316" s="43" t="s">
        <v>1501</v>
      </c>
      <c r="D316" s="43"/>
      <c r="E316" s="12" t="s">
        <v>20</v>
      </c>
      <c r="F316" s="12" t="s">
        <v>1502</v>
      </c>
      <c r="G316" s="12" t="s">
        <v>1502</v>
      </c>
      <c r="H316" s="12" t="s">
        <v>1911</v>
      </c>
      <c r="I316" s="12" t="s">
        <v>108</v>
      </c>
      <c r="J316" s="12" t="s">
        <v>1004</v>
      </c>
      <c r="K316" s="12" t="s">
        <v>1503</v>
      </c>
      <c r="L316" s="60">
        <v>43417.375</v>
      </c>
      <c r="M316" s="60">
        <v>43430.604166666664</v>
      </c>
      <c r="N316" s="60">
        <v>43378.625</v>
      </c>
      <c r="O316" s="12">
        <f t="shared" si="12"/>
        <v>317.49999999994179</v>
      </c>
      <c r="P316" s="12">
        <f t="shared" si="13"/>
        <v>930</v>
      </c>
      <c r="Q316" s="12" t="s">
        <v>22</v>
      </c>
      <c r="R316" s="12" t="s">
        <v>13</v>
      </c>
      <c r="S316" s="12" t="s">
        <v>22</v>
      </c>
      <c r="T316" s="12" t="s">
        <v>14</v>
      </c>
      <c r="U316" s="12" t="s">
        <v>92</v>
      </c>
      <c r="V316" s="12" t="s">
        <v>34</v>
      </c>
      <c r="W316" s="12" t="s">
        <v>65</v>
      </c>
      <c r="X316" s="12" t="s">
        <v>53</v>
      </c>
      <c r="Y316" s="12" t="s">
        <v>18</v>
      </c>
      <c r="Z316" s="35">
        <f t="shared" si="14"/>
        <v>1247.4999999999418</v>
      </c>
    </row>
    <row r="317" spans="1:26" s="12" customFormat="1" ht="80.099999999999994" hidden="1" customHeight="1" x14ac:dyDescent="0.25">
      <c r="A317" s="12">
        <v>2018</v>
      </c>
      <c r="B317" s="12" t="s">
        <v>2423</v>
      </c>
      <c r="C317" s="43" t="s">
        <v>1532</v>
      </c>
      <c r="D317" s="43"/>
      <c r="E317" s="12" t="s">
        <v>20</v>
      </c>
      <c r="F317" s="12" t="s">
        <v>184</v>
      </c>
      <c r="G317" s="12" t="s">
        <v>184</v>
      </c>
      <c r="H317" s="12" t="s">
        <v>1920</v>
      </c>
      <c r="I317" s="12" t="s">
        <v>184</v>
      </c>
      <c r="J317" s="12" t="s">
        <v>40</v>
      </c>
      <c r="K317" s="12" t="s">
        <v>1533</v>
      </c>
      <c r="L317" s="60">
        <v>43425.375</v>
      </c>
      <c r="M317" s="60">
        <v>43434.999988425923</v>
      </c>
      <c r="N317" s="60">
        <v>43395.770833333336</v>
      </c>
      <c r="O317" s="12">
        <f t="shared" si="12"/>
        <v>230.99972222215729</v>
      </c>
      <c r="P317" s="12">
        <f t="shared" si="13"/>
        <v>710.49999999994179</v>
      </c>
      <c r="Q317" s="12" t="s">
        <v>22</v>
      </c>
      <c r="R317" s="12" t="s">
        <v>22</v>
      </c>
      <c r="S317" s="12" t="s">
        <v>22</v>
      </c>
      <c r="T317" s="12" t="s">
        <v>1070</v>
      </c>
      <c r="U317" s="12" t="s">
        <v>1070</v>
      </c>
      <c r="V317" s="12" t="s">
        <v>1070</v>
      </c>
      <c r="W317" s="12" t="s">
        <v>1070</v>
      </c>
      <c r="X317" s="12" t="s">
        <v>71</v>
      </c>
      <c r="Y317" s="12" t="s">
        <v>46</v>
      </c>
      <c r="Z317" s="35">
        <f t="shared" si="14"/>
        <v>941.49972222209908</v>
      </c>
    </row>
    <row r="318" spans="1:26" s="12" customFormat="1" ht="80.099999999999994" hidden="1" customHeight="1" x14ac:dyDescent="0.25">
      <c r="A318" s="12">
        <v>2018</v>
      </c>
      <c r="B318" s="12" t="s">
        <v>2423</v>
      </c>
      <c r="C318" s="43" t="s">
        <v>1541</v>
      </c>
      <c r="D318" s="43"/>
      <c r="E318" s="12" t="s">
        <v>20</v>
      </c>
      <c r="F318" s="12" t="s">
        <v>1542</v>
      </c>
      <c r="G318" s="12" t="s">
        <v>1543</v>
      </c>
      <c r="H318" s="12" t="s">
        <v>1789</v>
      </c>
      <c r="I318" s="12" t="s">
        <v>173</v>
      </c>
      <c r="J318" s="12" t="s">
        <v>40</v>
      </c>
      <c r="K318" s="12" t="s">
        <v>1544</v>
      </c>
      <c r="L318" s="60">
        <v>43427.333333333336</v>
      </c>
      <c r="M318" s="60">
        <v>43431.729166666664</v>
      </c>
      <c r="N318" s="60">
        <v>43378.645833333336</v>
      </c>
      <c r="O318" s="12">
        <f t="shared" si="12"/>
        <v>105.49999999988358</v>
      </c>
      <c r="P318" s="12">
        <f t="shared" si="13"/>
        <v>1168.5</v>
      </c>
      <c r="Q318" s="12" t="s">
        <v>22</v>
      </c>
      <c r="R318" s="12" t="s">
        <v>22</v>
      </c>
      <c r="S318" s="12" t="s">
        <v>22</v>
      </c>
      <c r="T318" s="12" t="s">
        <v>23</v>
      </c>
      <c r="U318" s="12" t="s">
        <v>44</v>
      </c>
      <c r="V318" s="12" t="s">
        <v>34</v>
      </c>
      <c r="W318" s="12" t="s">
        <v>65</v>
      </c>
      <c r="X318" s="12" t="s">
        <v>71</v>
      </c>
      <c r="Y318" s="12" t="s">
        <v>18</v>
      </c>
      <c r="Z318" s="35">
        <f t="shared" si="14"/>
        <v>1273.9999999998836</v>
      </c>
    </row>
    <row r="319" spans="1:26" s="12" customFormat="1" ht="80.099999999999994" hidden="1" customHeight="1" x14ac:dyDescent="0.25">
      <c r="A319" s="12">
        <v>2018</v>
      </c>
      <c r="B319" s="12" t="s">
        <v>2423</v>
      </c>
      <c r="C319" s="43" t="s">
        <v>1551</v>
      </c>
      <c r="D319" s="43"/>
      <c r="E319" s="12" t="s">
        <v>20</v>
      </c>
      <c r="F319" s="12" t="s">
        <v>1552</v>
      </c>
      <c r="G319" s="12" t="s">
        <v>1553</v>
      </c>
      <c r="H319" s="12" t="s">
        <v>1788</v>
      </c>
      <c r="I319" s="12" t="s">
        <v>175</v>
      </c>
      <c r="J319" s="12" t="s">
        <v>40</v>
      </c>
      <c r="K319" s="12" t="s">
        <v>1554</v>
      </c>
      <c r="L319" s="60">
        <v>43428.541666666664</v>
      </c>
      <c r="M319" s="60">
        <v>43431.75</v>
      </c>
      <c r="N319" s="60">
        <v>43154.645833333336</v>
      </c>
      <c r="O319" s="12">
        <f t="shared" si="12"/>
        <v>77.000000000058208</v>
      </c>
      <c r="P319" s="12">
        <f t="shared" si="13"/>
        <v>6573.4999999998836</v>
      </c>
      <c r="Q319" s="12" t="s">
        <v>22</v>
      </c>
      <c r="R319" s="12" t="s">
        <v>22</v>
      </c>
      <c r="S319" s="12" t="s">
        <v>22</v>
      </c>
      <c r="T319" s="12" t="s">
        <v>14</v>
      </c>
      <c r="U319" s="12" t="s">
        <v>24</v>
      </c>
      <c r="V319" s="12" t="s">
        <v>34</v>
      </c>
      <c r="W319" s="12" t="s">
        <v>65</v>
      </c>
      <c r="X319" s="12" t="s">
        <v>45</v>
      </c>
      <c r="Y319" s="12" t="s">
        <v>18</v>
      </c>
      <c r="Z319" s="35">
        <f t="shared" si="14"/>
        <v>6650.4999999999418</v>
      </c>
    </row>
    <row r="320" spans="1:26" s="12" customFormat="1" ht="80.099999999999994" hidden="1" customHeight="1" x14ac:dyDescent="0.25">
      <c r="A320" s="12">
        <v>2018</v>
      </c>
      <c r="B320" s="12" t="s">
        <v>2423</v>
      </c>
      <c r="C320" s="43" t="s">
        <v>1508</v>
      </c>
      <c r="D320" s="43"/>
      <c r="E320" s="12" t="s">
        <v>39</v>
      </c>
      <c r="F320" s="12" t="s">
        <v>660</v>
      </c>
      <c r="G320" s="12" t="s">
        <v>660</v>
      </c>
      <c r="I320" s="12" t="s">
        <v>201</v>
      </c>
      <c r="J320" s="12" t="s">
        <v>998</v>
      </c>
      <c r="K320" s="12" t="s">
        <v>1509</v>
      </c>
      <c r="L320" s="60">
        <v>43418.298611111109</v>
      </c>
      <c r="M320" s="60">
        <v>43434.999988425923</v>
      </c>
      <c r="N320" s="60">
        <v>43100.999305555553</v>
      </c>
      <c r="O320" s="12">
        <f t="shared" si="12"/>
        <v>400.83305555552943</v>
      </c>
      <c r="P320" s="12">
        <f t="shared" si="13"/>
        <v>7615.1833333333489</v>
      </c>
      <c r="Q320" s="12" t="s">
        <v>22</v>
      </c>
      <c r="R320" s="12" t="s">
        <v>22</v>
      </c>
      <c r="S320" s="12" t="s">
        <v>22</v>
      </c>
      <c r="T320" s="12" t="s">
        <v>23</v>
      </c>
      <c r="U320" s="12" t="s">
        <v>44</v>
      </c>
      <c r="V320" s="12" t="s">
        <v>34</v>
      </c>
      <c r="W320" s="12" t="s">
        <v>65</v>
      </c>
      <c r="X320" s="12" t="s">
        <v>53</v>
      </c>
      <c r="Y320" s="12" t="s">
        <v>18</v>
      </c>
      <c r="Z320" s="35">
        <f t="shared" si="14"/>
        <v>8016.0163888888783</v>
      </c>
    </row>
    <row r="321" spans="1:26" s="12" customFormat="1" ht="80.099999999999994" hidden="1" customHeight="1" x14ac:dyDescent="0.25">
      <c r="A321" s="12">
        <v>2018</v>
      </c>
      <c r="B321" s="12" t="s">
        <v>2423</v>
      </c>
      <c r="C321" s="43" t="s">
        <v>1559</v>
      </c>
      <c r="D321" s="43"/>
      <c r="E321" s="12" t="s">
        <v>30</v>
      </c>
      <c r="F321" s="12" t="s">
        <v>1560</v>
      </c>
      <c r="G321" s="12" t="s">
        <v>1560</v>
      </c>
      <c r="H321" s="12" t="s">
        <v>1788</v>
      </c>
      <c r="I321" s="12" t="s">
        <v>171</v>
      </c>
      <c r="J321" s="12" t="s">
        <v>96</v>
      </c>
      <c r="K321" s="12" t="s">
        <v>1561</v>
      </c>
      <c r="L321" s="60">
        <v>43434.465277777781</v>
      </c>
      <c r="M321" s="60">
        <v>43434.520833333336</v>
      </c>
      <c r="N321" s="60">
        <v>43427.833333333336</v>
      </c>
      <c r="O321" s="12">
        <f t="shared" si="12"/>
        <v>1.3333333333139308</v>
      </c>
      <c r="P321" s="12">
        <f t="shared" si="13"/>
        <v>159.16666666668607</v>
      </c>
      <c r="Q321" s="12" t="s">
        <v>13</v>
      </c>
      <c r="R321" s="12" t="s">
        <v>13</v>
      </c>
      <c r="S321" s="12" t="s">
        <v>22</v>
      </c>
      <c r="T321" s="12" t="s">
        <v>41</v>
      </c>
      <c r="U321" s="12" t="s">
        <v>93</v>
      </c>
      <c r="V321" s="12" t="s">
        <v>34</v>
      </c>
      <c r="W321" s="12" t="s">
        <v>65</v>
      </c>
      <c r="X321" s="12" t="s">
        <v>60</v>
      </c>
      <c r="Y321" s="12" t="s">
        <v>46</v>
      </c>
      <c r="Z321" s="35">
        <f t="shared" si="14"/>
        <v>160.5</v>
      </c>
    </row>
    <row r="322" spans="1:26" s="12" customFormat="1" ht="80.099999999999994" hidden="1" customHeight="1" x14ac:dyDescent="0.25">
      <c r="A322" s="12">
        <v>2018</v>
      </c>
      <c r="B322" s="13" t="s">
        <v>2422</v>
      </c>
      <c r="C322" s="43" t="s">
        <v>1508</v>
      </c>
      <c r="D322" s="43"/>
      <c r="E322" s="12" t="s">
        <v>39</v>
      </c>
      <c r="F322" s="12" t="s">
        <v>660</v>
      </c>
      <c r="G322" s="12" t="s">
        <v>660</v>
      </c>
      <c r="I322" s="12" t="s">
        <v>201</v>
      </c>
      <c r="J322" s="12" t="s">
        <v>998</v>
      </c>
      <c r="K322" s="12" t="s">
        <v>1562</v>
      </c>
      <c r="L322" s="60">
        <v>43435</v>
      </c>
      <c r="M322" s="60">
        <v>43437.895833333336</v>
      </c>
      <c r="N322" s="60"/>
      <c r="O322" s="12">
        <f t="shared" ref="O322:O385" si="15">(M322-L322)*24</f>
        <v>69.500000000058208</v>
      </c>
      <c r="P322" s="12">
        <f t="shared" ref="P322:P385" si="16">(L322-N322)*24</f>
        <v>1042440</v>
      </c>
      <c r="Q322" s="12" t="s">
        <v>22</v>
      </c>
      <c r="R322" s="12" t="s">
        <v>22</v>
      </c>
      <c r="S322" s="12" t="s">
        <v>22</v>
      </c>
      <c r="T322" s="12" t="s">
        <v>23</v>
      </c>
      <c r="U322" s="12" t="s">
        <v>44</v>
      </c>
      <c r="V322" s="12" t="s">
        <v>34</v>
      </c>
      <c r="W322" s="12" t="s">
        <v>65</v>
      </c>
      <c r="X322" s="12" t="s">
        <v>53</v>
      </c>
      <c r="Y322" s="12" t="s">
        <v>18</v>
      </c>
      <c r="Z322" s="35">
        <f t="shared" ref="Z322:Z385" si="17">O322+P322</f>
        <v>1042509.5</v>
      </c>
    </row>
    <row r="323" spans="1:26" s="12" customFormat="1" ht="80.099999999999994" hidden="1" customHeight="1" x14ac:dyDescent="0.25">
      <c r="A323" s="12">
        <v>2018</v>
      </c>
      <c r="B323" s="13" t="s">
        <v>2422</v>
      </c>
      <c r="C323" s="43" t="s">
        <v>1563</v>
      </c>
      <c r="D323" s="43"/>
      <c r="E323" s="12" t="s">
        <v>30</v>
      </c>
      <c r="F323" s="12" t="s">
        <v>40</v>
      </c>
      <c r="G323" s="12" t="s">
        <v>40</v>
      </c>
      <c r="H323" s="12" t="s">
        <v>1788</v>
      </c>
      <c r="I323" s="12" t="s">
        <v>169</v>
      </c>
      <c r="J323" s="12" t="s">
        <v>40</v>
      </c>
      <c r="K323" s="12" t="s">
        <v>1416</v>
      </c>
      <c r="L323" s="60">
        <v>43435</v>
      </c>
      <c r="M323" s="60">
        <v>43458.409722222219</v>
      </c>
      <c r="N323" s="60">
        <v>43370.541666666664</v>
      </c>
      <c r="O323" s="12">
        <f t="shared" si="15"/>
        <v>561.83333333325572</v>
      </c>
      <c r="P323" s="12">
        <f t="shared" si="16"/>
        <v>1547.0000000000582</v>
      </c>
      <c r="Q323" s="12" t="s">
        <v>13</v>
      </c>
      <c r="R323" s="12" t="s">
        <v>13</v>
      </c>
      <c r="S323" s="12" t="s">
        <v>22</v>
      </c>
      <c r="T323" s="12" t="s">
        <v>1070</v>
      </c>
      <c r="U323" s="12" t="s">
        <v>1070</v>
      </c>
      <c r="V323" s="12" t="s">
        <v>1070</v>
      </c>
      <c r="W323" s="12" t="s">
        <v>1070</v>
      </c>
      <c r="X323" s="12" t="s">
        <v>60</v>
      </c>
      <c r="Y323" s="12" t="s">
        <v>18</v>
      </c>
      <c r="Z323" s="35">
        <f t="shared" si="17"/>
        <v>2108.8333333333139</v>
      </c>
    </row>
    <row r="324" spans="1:26" s="12" customFormat="1" ht="80.099999999999994" hidden="1" customHeight="1" x14ac:dyDescent="0.25">
      <c r="A324" s="12">
        <v>2018</v>
      </c>
      <c r="B324" s="13" t="s">
        <v>2422</v>
      </c>
      <c r="C324" s="43" t="s">
        <v>634</v>
      </c>
      <c r="D324" s="43"/>
      <c r="E324" s="12" t="s">
        <v>11</v>
      </c>
      <c r="F324" s="12" t="s">
        <v>635</v>
      </c>
      <c r="G324" s="12" t="s">
        <v>635</v>
      </c>
      <c r="H324" s="12" t="s">
        <v>1920</v>
      </c>
      <c r="I324" s="12" t="s">
        <v>293</v>
      </c>
      <c r="J324" s="12" t="s">
        <v>1006</v>
      </c>
      <c r="K324" s="12" t="s">
        <v>635</v>
      </c>
      <c r="L324" s="60">
        <v>43435</v>
      </c>
      <c r="M324" s="60">
        <v>43465.999305555553</v>
      </c>
      <c r="N324" s="60">
        <v>43434.999988425923</v>
      </c>
      <c r="O324" s="12">
        <f t="shared" si="15"/>
        <v>743.98333333327901</v>
      </c>
      <c r="P324" s="12">
        <f t="shared" si="16"/>
        <v>2.7777784271165729E-4</v>
      </c>
      <c r="Q324" s="12" t="s">
        <v>22</v>
      </c>
      <c r="R324" s="12" t="s">
        <v>22</v>
      </c>
      <c r="S324" s="12" t="s">
        <v>22</v>
      </c>
      <c r="T324" s="12" t="s">
        <v>23</v>
      </c>
      <c r="U324" s="12" t="s">
        <v>97</v>
      </c>
      <c r="V324" s="12" t="s">
        <v>34</v>
      </c>
      <c r="W324" s="12" t="s">
        <v>70</v>
      </c>
      <c r="X324" s="12" t="s">
        <v>53</v>
      </c>
      <c r="Y324" s="12" t="s">
        <v>18</v>
      </c>
      <c r="Z324" s="35">
        <f t="shared" si="17"/>
        <v>743.98361111112172</v>
      </c>
    </row>
    <row r="325" spans="1:26" s="12" customFormat="1" ht="80.099999999999994" hidden="1" customHeight="1" x14ac:dyDescent="0.25">
      <c r="A325" s="12">
        <v>2018</v>
      </c>
      <c r="B325" s="13" t="s">
        <v>2422</v>
      </c>
      <c r="C325" s="43" t="s">
        <v>1453</v>
      </c>
      <c r="D325" s="43"/>
      <c r="E325" s="12" t="s">
        <v>30</v>
      </c>
      <c r="F325" s="12" t="s">
        <v>1454</v>
      </c>
      <c r="G325" s="12" t="s">
        <v>1454</v>
      </c>
      <c r="I325" s="12" t="s">
        <v>267</v>
      </c>
      <c r="J325" s="12" t="s">
        <v>1286</v>
      </c>
      <c r="K325" s="12" t="s">
        <v>1455</v>
      </c>
      <c r="L325" s="60">
        <v>43435</v>
      </c>
      <c r="M325" s="60"/>
      <c r="N325" s="60"/>
      <c r="O325" s="12">
        <f t="shared" si="15"/>
        <v>-1042440</v>
      </c>
      <c r="P325" s="12">
        <f t="shared" si="16"/>
        <v>1042440</v>
      </c>
      <c r="Q325" s="12" t="s">
        <v>22</v>
      </c>
      <c r="R325" s="12" t="s">
        <v>22</v>
      </c>
      <c r="S325" s="12" t="s">
        <v>22</v>
      </c>
      <c r="T325" s="12" t="s">
        <v>41</v>
      </c>
      <c r="U325" s="12" t="s">
        <v>93</v>
      </c>
      <c r="V325" s="12" t="s">
        <v>34</v>
      </c>
      <c r="W325" s="12" t="s">
        <v>65</v>
      </c>
      <c r="X325" s="12" t="s">
        <v>77</v>
      </c>
      <c r="Y325" s="12" t="s">
        <v>72</v>
      </c>
      <c r="Z325" s="35">
        <f t="shared" si="17"/>
        <v>0</v>
      </c>
    </row>
    <row r="326" spans="1:26" s="12" customFormat="1" ht="80.099999999999994" hidden="1" customHeight="1" x14ac:dyDescent="0.25">
      <c r="A326" s="12">
        <v>2018</v>
      </c>
      <c r="B326" s="13" t="s">
        <v>2422</v>
      </c>
      <c r="C326" s="43" t="s">
        <v>1564</v>
      </c>
      <c r="D326" s="43"/>
      <c r="E326" s="12" t="s">
        <v>30</v>
      </c>
      <c r="F326" s="12" t="s">
        <v>1565</v>
      </c>
      <c r="G326" s="12" t="s">
        <v>1566</v>
      </c>
      <c r="I326" s="12" t="s">
        <v>206</v>
      </c>
      <c r="J326" s="12" t="s">
        <v>998</v>
      </c>
      <c r="K326" s="12" t="s">
        <v>1567</v>
      </c>
      <c r="L326" s="60">
        <v>43435</v>
      </c>
      <c r="M326" s="60">
        <v>43436.583333333336</v>
      </c>
      <c r="N326" s="60"/>
      <c r="O326" s="12">
        <f t="shared" si="15"/>
        <v>38.000000000058208</v>
      </c>
      <c r="P326" s="12">
        <f t="shared" si="16"/>
        <v>1042440</v>
      </c>
      <c r="Q326" s="12" t="s">
        <v>13</v>
      </c>
      <c r="R326" s="12" t="s">
        <v>13</v>
      </c>
      <c r="S326" s="12" t="s">
        <v>22</v>
      </c>
      <c r="T326" s="12" t="s">
        <v>41</v>
      </c>
      <c r="U326" s="12" t="s">
        <v>93</v>
      </c>
      <c r="V326" s="12" t="s">
        <v>34</v>
      </c>
      <c r="W326" s="12" t="s">
        <v>65</v>
      </c>
      <c r="Y326" s="12" t="s">
        <v>61</v>
      </c>
      <c r="Z326" s="35">
        <f t="shared" si="17"/>
        <v>1042478</v>
      </c>
    </row>
    <row r="327" spans="1:26" s="12" customFormat="1" ht="80.099999999999994" hidden="1" customHeight="1" x14ac:dyDescent="0.25">
      <c r="A327" s="12">
        <v>2018</v>
      </c>
      <c r="B327" s="13" t="s">
        <v>2422</v>
      </c>
      <c r="C327" s="43" t="s">
        <v>1568</v>
      </c>
      <c r="D327" s="43"/>
      <c r="E327" s="12" t="s">
        <v>30</v>
      </c>
      <c r="F327" s="12" t="s">
        <v>1569</v>
      </c>
      <c r="G327" s="12" t="s">
        <v>1569</v>
      </c>
      <c r="I327" s="12" t="s">
        <v>202</v>
      </c>
      <c r="J327" s="12" t="s">
        <v>998</v>
      </c>
      <c r="K327" s="12" t="s">
        <v>1570</v>
      </c>
      <c r="L327" s="60">
        <v>43436.645833333336</v>
      </c>
      <c r="M327" s="60">
        <v>43436.770833333336</v>
      </c>
      <c r="N327" s="60"/>
      <c r="O327" s="12">
        <f t="shared" si="15"/>
        <v>3</v>
      </c>
      <c r="P327" s="12">
        <f t="shared" si="16"/>
        <v>1042479.5</v>
      </c>
      <c r="Q327" s="12" t="s">
        <v>13</v>
      </c>
      <c r="S327" s="12" t="s">
        <v>22</v>
      </c>
      <c r="T327" s="12" t="s">
        <v>41</v>
      </c>
      <c r="U327" s="12" t="s">
        <v>93</v>
      </c>
      <c r="V327" s="12" t="s">
        <v>34</v>
      </c>
      <c r="W327" s="12" t="s">
        <v>65</v>
      </c>
      <c r="Y327" s="12" t="s">
        <v>28</v>
      </c>
      <c r="Z327" s="35">
        <f t="shared" si="17"/>
        <v>1042482.5</v>
      </c>
    </row>
    <row r="328" spans="1:26" s="12" customFormat="1" ht="80.099999999999994" customHeight="1" x14ac:dyDescent="0.25">
      <c r="A328" s="12">
        <v>2018</v>
      </c>
      <c r="B328" s="13" t="s">
        <v>2422</v>
      </c>
      <c r="C328" s="43" t="s">
        <v>1571</v>
      </c>
      <c r="D328" s="43"/>
      <c r="E328" s="12" t="s">
        <v>11</v>
      </c>
      <c r="F328" s="12" t="s">
        <v>1572</v>
      </c>
      <c r="G328" s="12" t="s">
        <v>1572</v>
      </c>
      <c r="H328" s="12" t="s">
        <v>319</v>
      </c>
      <c r="I328" s="12" t="s">
        <v>197</v>
      </c>
      <c r="J328" s="12" t="s">
        <v>31</v>
      </c>
      <c r="K328" s="12" t="s">
        <v>1573</v>
      </c>
      <c r="L328" s="60">
        <v>43437.5625</v>
      </c>
      <c r="M328" s="60">
        <v>43437.645833333336</v>
      </c>
      <c r="N328" s="60">
        <v>43417.6875</v>
      </c>
      <c r="O328" s="12">
        <f t="shared" si="15"/>
        <v>2.0000000000582077</v>
      </c>
      <c r="P328" s="12">
        <f t="shared" si="16"/>
        <v>477</v>
      </c>
      <c r="Q328" s="12" t="s">
        <v>22</v>
      </c>
      <c r="R328" s="12" t="s">
        <v>22</v>
      </c>
      <c r="S328" s="12" t="s">
        <v>22</v>
      </c>
      <c r="T328" s="12" t="s">
        <v>1505</v>
      </c>
      <c r="U328" s="12" t="s">
        <v>1505</v>
      </c>
      <c r="V328" s="12" t="s">
        <v>1505</v>
      </c>
      <c r="W328" s="12" t="s">
        <v>1505</v>
      </c>
      <c r="X328" s="12" t="s">
        <v>17</v>
      </c>
      <c r="Y328" s="12" t="s">
        <v>18</v>
      </c>
      <c r="Z328" s="35">
        <f t="shared" si="17"/>
        <v>479.00000000005821</v>
      </c>
    </row>
    <row r="329" spans="1:26" s="12" customFormat="1" ht="80.099999999999994" hidden="1" customHeight="1" x14ac:dyDescent="0.25">
      <c r="A329" s="12">
        <v>2018</v>
      </c>
      <c r="B329" s="13" t="s">
        <v>2422</v>
      </c>
      <c r="C329" s="43" t="s">
        <v>1574</v>
      </c>
      <c r="D329" s="43"/>
      <c r="E329" s="12" t="s">
        <v>30</v>
      </c>
      <c r="F329" s="12" t="s">
        <v>660</v>
      </c>
      <c r="G329" s="12" t="s">
        <v>660</v>
      </c>
      <c r="I329" s="12" t="s">
        <v>207</v>
      </c>
      <c r="J329" s="12" t="s">
        <v>998</v>
      </c>
      <c r="K329" s="12" t="s">
        <v>1575</v>
      </c>
      <c r="L329" s="60">
        <v>43439.708333333336</v>
      </c>
      <c r="M329" s="60">
        <v>43440.791666666664</v>
      </c>
      <c r="N329" s="60">
        <v>43101</v>
      </c>
      <c r="O329" s="12">
        <f t="shared" si="15"/>
        <v>25.999999999883585</v>
      </c>
      <c r="P329" s="12">
        <f t="shared" si="16"/>
        <v>8129.0000000000582</v>
      </c>
      <c r="Q329" s="12" t="s">
        <v>13</v>
      </c>
      <c r="S329" s="12" t="s">
        <v>22</v>
      </c>
      <c r="T329" s="12" t="s">
        <v>23</v>
      </c>
      <c r="U329" s="12" t="s">
        <v>44</v>
      </c>
      <c r="V329" s="12" t="s">
        <v>34</v>
      </c>
      <c r="W329" s="12" t="s">
        <v>65</v>
      </c>
      <c r="Y329" s="12" t="s">
        <v>18</v>
      </c>
      <c r="Z329" s="35">
        <f t="shared" si="17"/>
        <v>8154.9999999999418</v>
      </c>
    </row>
    <row r="330" spans="1:26" s="12" customFormat="1" ht="80.099999999999994" hidden="1" customHeight="1" x14ac:dyDescent="0.25">
      <c r="A330" s="12">
        <v>2018</v>
      </c>
      <c r="B330" s="13" t="s">
        <v>2422</v>
      </c>
      <c r="C330" s="43" t="s">
        <v>1576</v>
      </c>
      <c r="D330" s="43"/>
      <c r="E330" s="12" t="s">
        <v>30</v>
      </c>
      <c r="F330" s="12" t="s">
        <v>660</v>
      </c>
      <c r="G330" s="12" t="s">
        <v>660</v>
      </c>
      <c r="I330" s="12" t="s">
        <v>205</v>
      </c>
      <c r="J330" s="12" t="s">
        <v>998</v>
      </c>
      <c r="K330" s="12" t="s">
        <v>1575</v>
      </c>
      <c r="L330" s="60">
        <v>43438.583333333336</v>
      </c>
      <c r="M330" s="60">
        <v>43438.770833333336</v>
      </c>
      <c r="N330" s="60">
        <v>43101</v>
      </c>
      <c r="O330" s="12">
        <f t="shared" si="15"/>
        <v>4.5</v>
      </c>
      <c r="P330" s="12">
        <f t="shared" si="16"/>
        <v>8102.0000000000582</v>
      </c>
      <c r="Q330" s="12" t="s">
        <v>13</v>
      </c>
      <c r="S330" s="12" t="s">
        <v>22</v>
      </c>
      <c r="T330" s="12" t="s">
        <v>23</v>
      </c>
      <c r="U330" s="12" t="s">
        <v>44</v>
      </c>
      <c r="V330" s="12" t="s">
        <v>34</v>
      </c>
      <c r="W330" s="12" t="s">
        <v>65</v>
      </c>
      <c r="Y330" s="12" t="s">
        <v>18</v>
      </c>
      <c r="Z330" s="35">
        <f t="shared" si="17"/>
        <v>8106.5000000000582</v>
      </c>
    </row>
    <row r="331" spans="1:26" s="12" customFormat="1" ht="80.099999999999994" hidden="1" customHeight="1" x14ac:dyDescent="0.25">
      <c r="A331" s="12">
        <v>2018</v>
      </c>
      <c r="B331" s="13" t="s">
        <v>2422</v>
      </c>
      <c r="C331" s="43" t="s">
        <v>1577</v>
      </c>
      <c r="D331" s="43"/>
      <c r="E331" s="12" t="s">
        <v>30</v>
      </c>
      <c r="F331" s="12" t="s">
        <v>660</v>
      </c>
      <c r="G331" s="12" t="s">
        <v>660</v>
      </c>
      <c r="I331" s="12" t="s">
        <v>204</v>
      </c>
      <c r="J331" s="12" t="s">
        <v>998</v>
      </c>
      <c r="K331" s="12" t="s">
        <v>1575</v>
      </c>
      <c r="L331" s="60">
        <v>43439.625</v>
      </c>
      <c r="M331" s="60">
        <v>43439.708333333336</v>
      </c>
      <c r="N331" s="60"/>
      <c r="O331" s="12">
        <f t="shared" si="15"/>
        <v>2.0000000000582077</v>
      </c>
      <c r="P331" s="12">
        <f t="shared" si="16"/>
        <v>1042551</v>
      </c>
      <c r="Q331" s="12" t="s">
        <v>13</v>
      </c>
      <c r="S331" s="12" t="s">
        <v>22</v>
      </c>
      <c r="T331" s="12" t="s">
        <v>23</v>
      </c>
      <c r="U331" s="12" t="s">
        <v>44</v>
      </c>
      <c r="V331" s="12" t="s">
        <v>34</v>
      </c>
      <c r="W331" s="12" t="s">
        <v>65</v>
      </c>
      <c r="Y331" s="12" t="s">
        <v>18</v>
      </c>
      <c r="Z331" s="35">
        <f t="shared" si="17"/>
        <v>1042553</v>
      </c>
    </row>
    <row r="332" spans="1:26" s="12" customFormat="1" ht="80.099999999999994" hidden="1" customHeight="1" x14ac:dyDescent="0.25">
      <c r="A332" s="12">
        <v>2018</v>
      </c>
      <c r="B332" s="13" t="s">
        <v>2422</v>
      </c>
      <c r="C332" s="43" t="s">
        <v>1578</v>
      </c>
      <c r="D332" s="43"/>
      <c r="E332" s="12" t="s">
        <v>30</v>
      </c>
      <c r="F332" s="12" t="s">
        <v>660</v>
      </c>
      <c r="G332" s="12" t="s">
        <v>660</v>
      </c>
      <c r="I332" s="12" t="s">
        <v>201</v>
      </c>
      <c r="J332" s="12" t="s">
        <v>998</v>
      </c>
      <c r="K332" s="12" t="s">
        <v>1575</v>
      </c>
      <c r="L332" s="60">
        <v>43437.541666666664</v>
      </c>
      <c r="M332" s="60">
        <v>43438.395833333336</v>
      </c>
      <c r="N332" s="60"/>
      <c r="O332" s="12">
        <f t="shared" si="15"/>
        <v>20.500000000116415</v>
      </c>
      <c r="P332" s="12">
        <f t="shared" si="16"/>
        <v>1042501</v>
      </c>
      <c r="Q332" s="12" t="s">
        <v>13</v>
      </c>
      <c r="S332" s="12" t="s">
        <v>22</v>
      </c>
      <c r="T332" s="12" t="s">
        <v>23</v>
      </c>
      <c r="U332" s="12" t="s">
        <v>44</v>
      </c>
      <c r="V332" s="12" t="s">
        <v>34</v>
      </c>
      <c r="W332" s="12" t="s">
        <v>65</v>
      </c>
      <c r="Y332" s="12" t="s">
        <v>18</v>
      </c>
      <c r="Z332" s="35">
        <f t="shared" si="17"/>
        <v>1042521.5000000001</v>
      </c>
    </row>
    <row r="333" spans="1:26" s="12" customFormat="1" ht="80.099999999999994" hidden="1" customHeight="1" x14ac:dyDescent="0.25">
      <c r="A333" s="12">
        <v>2018</v>
      </c>
      <c r="B333" s="13" t="s">
        <v>2422</v>
      </c>
      <c r="C333" s="43" t="s">
        <v>1579</v>
      </c>
      <c r="D333" s="43"/>
      <c r="E333" s="12" t="s">
        <v>30</v>
      </c>
      <c r="F333" s="12" t="s">
        <v>660</v>
      </c>
      <c r="G333" s="12" t="s">
        <v>660</v>
      </c>
      <c r="I333" s="12" t="s">
        <v>212</v>
      </c>
      <c r="J333" s="12" t="s">
        <v>998</v>
      </c>
      <c r="K333" s="12" t="s">
        <v>1575</v>
      </c>
      <c r="L333" s="60">
        <v>43441.541666666664</v>
      </c>
      <c r="M333" s="60">
        <v>43441.6875</v>
      </c>
      <c r="N333" s="60"/>
      <c r="O333" s="12">
        <f t="shared" si="15"/>
        <v>3.5000000000582077</v>
      </c>
      <c r="P333" s="12">
        <f t="shared" si="16"/>
        <v>1042597</v>
      </c>
      <c r="Q333" s="12" t="s">
        <v>13</v>
      </c>
      <c r="S333" s="12" t="s">
        <v>22</v>
      </c>
      <c r="T333" s="12" t="s">
        <v>23</v>
      </c>
      <c r="U333" s="12" t="s">
        <v>44</v>
      </c>
      <c r="V333" s="12" t="s">
        <v>34</v>
      </c>
      <c r="W333" s="12" t="s">
        <v>65</v>
      </c>
      <c r="Y333" s="12" t="s">
        <v>18</v>
      </c>
      <c r="Z333" s="35">
        <f t="shared" si="17"/>
        <v>1042600.5</v>
      </c>
    </row>
    <row r="334" spans="1:26" s="12" customFormat="1" ht="80.099999999999994" hidden="1" customHeight="1" x14ac:dyDescent="0.25">
      <c r="A334" s="12">
        <v>2018</v>
      </c>
      <c r="B334" s="13" t="s">
        <v>2422</v>
      </c>
      <c r="C334" s="43" t="s">
        <v>1580</v>
      </c>
      <c r="D334" s="43"/>
      <c r="E334" s="12" t="s">
        <v>20</v>
      </c>
      <c r="F334" s="12" t="s">
        <v>660</v>
      </c>
      <c r="G334" s="12" t="s">
        <v>660</v>
      </c>
      <c r="I334" s="12" t="s">
        <v>201</v>
      </c>
      <c r="J334" s="12" t="s">
        <v>1581</v>
      </c>
      <c r="K334" s="12" t="s">
        <v>1582</v>
      </c>
      <c r="L334" s="60">
        <v>43435</v>
      </c>
      <c r="M334" s="60">
        <v>43438</v>
      </c>
      <c r="N334" s="60"/>
      <c r="O334" s="12">
        <f t="shared" si="15"/>
        <v>72</v>
      </c>
      <c r="P334" s="12">
        <f t="shared" si="16"/>
        <v>1042440</v>
      </c>
      <c r="Q334" s="12" t="s">
        <v>13</v>
      </c>
      <c r="R334" s="12" t="s">
        <v>13</v>
      </c>
      <c r="S334" s="12" t="s">
        <v>22</v>
      </c>
      <c r="T334" s="12" t="s">
        <v>14</v>
      </c>
      <c r="U334" s="12" t="s">
        <v>58</v>
      </c>
      <c r="V334" s="12" t="s">
        <v>16</v>
      </c>
      <c r="W334" s="12" t="s">
        <v>35</v>
      </c>
      <c r="X334" s="12" t="s">
        <v>77</v>
      </c>
      <c r="Y334" s="12" t="s">
        <v>18</v>
      </c>
      <c r="Z334" s="35">
        <f t="shared" si="17"/>
        <v>1042512</v>
      </c>
    </row>
    <row r="335" spans="1:26" s="12" customFormat="1" ht="80.099999999999994" hidden="1" customHeight="1" x14ac:dyDescent="0.25">
      <c r="A335" s="12">
        <v>2018</v>
      </c>
      <c r="B335" s="13" t="s">
        <v>2422</v>
      </c>
      <c r="C335" s="43" t="s">
        <v>1583</v>
      </c>
      <c r="D335" s="43"/>
      <c r="E335" s="12" t="s">
        <v>20</v>
      </c>
      <c r="F335" s="12" t="s">
        <v>1584</v>
      </c>
      <c r="G335" s="12" t="s">
        <v>1584</v>
      </c>
      <c r="H335" s="12" t="s">
        <v>1911</v>
      </c>
      <c r="I335" s="12" t="s">
        <v>108</v>
      </c>
      <c r="J335" s="12" t="s">
        <v>1581</v>
      </c>
      <c r="K335" s="12" t="s">
        <v>1585</v>
      </c>
      <c r="L335" s="60">
        <v>43438.6875</v>
      </c>
      <c r="M335" s="60">
        <v>43440.666666666664</v>
      </c>
      <c r="N335" s="60">
        <v>43430.604166666664</v>
      </c>
      <c r="O335" s="12">
        <f t="shared" si="15"/>
        <v>47.499999999941792</v>
      </c>
      <c r="P335" s="12">
        <f t="shared" si="16"/>
        <v>194.00000000005821</v>
      </c>
      <c r="Q335" s="12" t="s">
        <v>22</v>
      </c>
      <c r="R335" s="12" t="s">
        <v>13</v>
      </c>
      <c r="S335" s="12" t="s">
        <v>22</v>
      </c>
      <c r="T335" s="12" t="s">
        <v>14</v>
      </c>
      <c r="U335" s="12" t="s">
        <v>92</v>
      </c>
      <c r="V335" s="12" t="s">
        <v>34</v>
      </c>
      <c r="W335" s="12" t="s">
        <v>44</v>
      </c>
      <c r="X335" s="12" t="s">
        <v>53</v>
      </c>
      <c r="Z335" s="35">
        <f t="shared" si="17"/>
        <v>241.5</v>
      </c>
    </row>
    <row r="336" spans="1:26" s="12" customFormat="1" ht="80.099999999999994" hidden="1" customHeight="1" x14ac:dyDescent="0.25">
      <c r="A336" s="12">
        <v>2018</v>
      </c>
      <c r="B336" s="13" t="s">
        <v>2422</v>
      </c>
      <c r="C336" s="43" t="s">
        <v>1586</v>
      </c>
      <c r="D336" s="43"/>
      <c r="E336" s="12" t="s">
        <v>20</v>
      </c>
      <c r="F336" s="12" t="s">
        <v>660</v>
      </c>
      <c r="G336" s="12" t="s">
        <v>660</v>
      </c>
      <c r="I336" s="12" t="s">
        <v>212</v>
      </c>
      <c r="J336" s="12" t="s">
        <v>998</v>
      </c>
      <c r="K336" s="12" t="s">
        <v>1587</v>
      </c>
      <c r="L336" s="60">
        <v>43435</v>
      </c>
      <c r="M336" s="60">
        <v>43435.479166666664</v>
      </c>
      <c r="N336" s="60"/>
      <c r="O336" s="12">
        <f t="shared" si="15"/>
        <v>11.499999999941792</v>
      </c>
      <c r="P336" s="12">
        <f t="shared" si="16"/>
        <v>1042440</v>
      </c>
      <c r="Q336" s="12" t="s">
        <v>13</v>
      </c>
      <c r="R336" s="12" t="s">
        <v>13</v>
      </c>
      <c r="S336" s="12" t="s">
        <v>22</v>
      </c>
      <c r="T336" s="12" t="s">
        <v>14</v>
      </c>
      <c r="Z336" s="35">
        <f t="shared" si="17"/>
        <v>1042451.5</v>
      </c>
    </row>
    <row r="337" spans="1:26" s="12" customFormat="1" ht="80.099999999999994" hidden="1" customHeight="1" x14ac:dyDescent="0.25">
      <c r="A337" s="12">
        <v>2018</v>
      </c>
      <c r="B337" s="13" t="s">
        <v>2422</v>
      </c>
      <c r="C337" s="43" t="s">
        <v>1588</v>
      </c>
      <c r="D337" s="43"/>
      <c r="E337" s="12" t="s">
        <v>30</v>
      </c>
      <c r="F337" s="12" t="s">
        <v>660</v>
      </c>
      <c r="G337" s="12" t="s">
        <v>660</v>
      </c>
      <c r="I337" s="12" t="s">
        <v>208</v>
      </c>
      <c r="J337" s="12" t="s">
        <v>998</v>
      </c>
      <c r="K337" s="12" t="s">
        <v>1587</v>
      </c>
      <c r="L337" s="60">
        <v>43440</v>
      </c>
      <c r="M337" s="60">
        <v>43441.6875</v>
      </c>
      <c r="N337" s="60"/>
      <c r="O337" s="12">
        <f t="shared" si="15"/>
        <v>40.5</v>
      </c>
      <c r="P337" s="12">
        <f t="shared" si="16"/>
        <v>1042560</v>
      </c>
      <c r="Q337" s="12" t="s">
        <v>13</v>
      </c>
      <c r="R337" s="12" t="s">
        <v>13</v>
      </c>
      <c r="S337" s="12" t="s">
        <v>22</v>
      </c>
      <c r="T337" s="12" t="s">
        <v>14</v>
      </c>
      <c r="U337" s="12" t="s">
        <v>42</v>
      </c>
      <c r="V337" s="12" t="s">
        <v>34</v>
      </c>
      <c r="W337" s="12" t="s">
        <v>88</v>
      </c>
      <c r="X337" s="12" t="s">
        <v>77</v>
      </c>
      <c r="Y337" s="12" t="s">
        <v>18</v>
      </c>
      <c r="Z337" s="35">
        <f t="shared" si="17"/>
        <v>1042600.5</v>
      </c>
    </row>
    <row r="338" spans="1:26" s="12" customFormat="1" ht="80.099999999999994" hidden="1" customHeight="1" x14ac:dyDescent="0.25">
      <c r="A338" s="12">
        <v>2018</v>
      </c>
      <c r="B338" s="13" t="s">
        <v>2422</v>
      </c>
      <c r="C338" s="43" t="s">
        <v>1589</v>
      </c>
      <c r="D338" s="43"/>
      <c r="E338" s="12" t="s">
        <v>30</v>
      </c>
      <c r="F338" s="12" t="s">
        <v>184</v>
      </c>
      <c r="G338" s="12" t="s">
        <v>184</v>
      </c>
      <c r="H338" s="12" t="s">
        <v>1920</v>
      </c>
      <c r="I338" s="12" t="s">
        <v>184</v>
      </c>
      <c r="J338" s="12" t="s">
        <v>40</v>
      </c>
      <c r="L338" s="60">
        <v>43443.583333333336</v>
      </c>
      <c r="M338" s="60">
        <v>43443.791666666664</v>
      </c>
      <c r="N338" s="60">
        <v>43434.999988425923</v>
      </c>
      <c r="O338" s="12">
        <f t="shared" si="15"/>
        <v>4.9999999998835847</v>
      </c>
      <c r="P338" s="12">
        <f t="shared" si="16"/>
        <v>206.00027777790092</v>
      </c>
      <c r="Q338" s="12" t="s">
        <v>13</v>
      </c>
      <c r="R338" s="12" t="s">
        <v>13</v>
      </c>
      <c r="S338" s="12" t="s">
        <v>22</v>
      </c>
      <c r="Z338" s="35">
        <f t="shared" si="17"/>
        <v>211.0002777777845</v>
      </c>
    </row>
    <row r="339" spans="1:26" s="12" customFormat="1" ht="80.099999999999994" customHeight="1" x14ac:dyDescent="0.25">
      <c r="A339" s="12">
        <v>2018</v>
      </c>
      <c r="B339" s="13" t="s">
        <v>2422</v>
      </c>
      <c r="C339" s="43" t="s">
        <v>1590</v>
      </c>
      <c r="D339" s="43"/>
      <c r="E339" s="12" t="s">
        <v>20</v>
      </c>
      <c r="F339" s="12" t="s">
        <v>1591</v>
      </c>
      <c r="G339" s="12" t="s">
        <v>1591</v>
      </c>
      <c r="H339" s="12" t="s">
        <v>319</v>
      </c>
      <c r="I339" s="12" t="s">
        <v>197</v>
      </c>
      <c r="J339" s="12" t="s">
        <v>31</v>
      </c>
      <c r="K339" s="12" t="s">
        <v>1592</v>
      </c>
      <c r="L339" s="60">
        <v>43444.375</v>
      </c>
      <c r="M339" s="60">
        <v>43444.979166666664</v>
      </c>
      <c r="N339" s="60">
        <v>43437.645833333336</v>
      </c>
      <c r="O339" s="12">
        <f t="shared" si="15"/>
        <v>14.499999999941792</v>
      </c>
      <c r="P339" s="12">
        <f t="shared" si="16"/>
        <v>161.49999999994179</v>
      </c>
      <c r="Q339" s="12" t="s">
        <v>22</v>
      </c>
      <c r="R339" s="12" t="s">
        <v>22</v>
      </c>
      <c r="S339" s="12" t="s">
        <v>22</v>
      </c>
      <c r="T339" s="12" t="s">
        <v>14</v>
      </c>
      <c r="U339" s="12" t="s">
        <v>139</v>
      </c>
      <c r="V339" s="12" t="s">
        <v>34</v>
      </c>
      <c r="W339" s="12" t="s">
        <v>88</v>
      </c>
      <c r="X339" s="12" t="s">
        <v>77</v>
      </c>
      <c r="Y339" s="12" t="s">
        <v>18</v>
      </c>
      <c r="Z339" s="35">
        <f t="shared" si="17"/>
        <v>175.99999999988358</v>
      </c>
    </row>
    <row r="340" spans="1:26" s="12" customFormat="1" ht="80.099999999999994" customHeight="1" x14ac:dyDescent="0.25">
      <c r="A340" s="12">
        <v>2018</v>
      </c>
      <c r="B340" s="13" t="s">
        <v>2422</v>
      </c>
      <c r="C340" s="43" t="s">
        <v>1593</v>
      </c>
      <c r="D340" s="43"/>
      <c r="E340" s="12" t="s">
        <v>20</v>
      </c>
      <c r="F340" s="12" t="s">
        <v>1594</v>
      </c>
      <c r="G340" s="12" t="s">
        <v>1595</v>
      </c>
      <c r="H340" s="12" t="s">
        <v>319</v>
      </c>
      <c r="I340" s="12" t="s">
        <v>197</v>
      </c>
      <c r="J340" s="12" t="s">
        <v>1557</v>
      </c>
      <c r="K340" s="12" t="s">
        <v>1592</v>
      </c>
      <c r="L340" s="60">
        <v>43445.375</v>
      </c>
      <c r="M340" s="60">
        <v>43451.666666666664</v>
      </c>
      <c r="N340" s="60">
        <v>43444.979166666664</v>
      </c>
      <c r="O340" s="12">
        <f t="shared" si="15"/>
        <v>150.99999999994179</v>
      </c>
      <c r="P340" s="12">
        <f t="shared" si="16"/>
        <v>9.5000000000582077</v>
      </c>
      <c r="Q340" s="12" t="s">
        <v>22</v>
      </c>
      <c r="R340" s="12" t="s">
        <v>22</v>
      </c>
      <c r="S340" s="12" t="s">
        <v>22</v>
      </c>
      <c r="T340" s="12" t="s">
        <v>32</v>
      </c>
      <c r="U340" s="12" t="s">
        <v>103</v>
      </c>
      <c r="V340" s="12" t="s">
        <v>16</v>
      </c>
      <c r="W340" s="12" t="s">
        <v>35</v>
      </c>
      <c r="X340" s="12" t="s">
        <v>71</v>
      </c>
      <c r="Y340" s="12" t="s">
        <v>37</v>
      </c>
      <c r="Z340" s="35">
        <f t="shared" si="17"/>
        <v>160.5</v>
      </c>
    </row>
    <row r="341" spans="1:26" s="12" customFormat="1" ht="80.099999999999994" hidden="1" customHeight="1" x14ac:dyDescent="0.25">
      <c r="A341" s="12">
        <v>2018</v>
      </c>
      <c r="B341" s="13" t="s">
        <v>2422</v>
      </c>
      <c r="C341" s="43" t="s">
        <v>1596</v>
      </c>
      <c r="D341" s="43"/>
      <c r="I341" s="12" t="s">
        <v>217</v>
      </c>
      <c r="L341" s="60">
        <v>43445</v>
      </c>
      <c r="M341" s="60">
        <v>43445</v>
      </c>
      <c r="N341" s="60">
        <v>43438.770833333336</v>
      </c>
      <c r="O341" s="12">
        <f t="shared" si="15"/>
        <v>0</v>
      </c>
      <c r="P341" s="12">
        <f t="shared" si="16"/>
        <v>149.49999999994179</v>
      </c>
      <c r="Z341" s="35">
        <f t="shared" si="17"/>
        <v>149.49999999994179</v>
      </c>
    </row>
    <row r="342" spans="1:26" s="12" customFormat="1" ht="80.099999999999994" hidden="1" customHeight="1" x14ac:dyDescent="0.25">
      <c r="A342" s="12">
        <v>2018</v>
      </c>
      <c r="B342" s="13" t="s">
        <v>2422</v>
      </c>
      <c r="C342" s="43" t="s">
        <v>1597</v>
      </c>
      <c r="D342" s="43"/>
      <c r="I342" s="12" t="s">
        <v>210</v>
      </c>
      <c r="L342" s="60"/>
      <c r="M342" s="60">
        <v>43445</v>
      </c>
      <c r="N342" s="60"/>
      <c r="O342" s="12">
        <f t="shared" si="15"/>
        <v>1042680</v>
      </c>
      <c r="P342" s="12">
        <f t="shared" si="16"/>
        <v>0</v>
      </c>
      <c r="Z342" s="35">
        <f t="shared" si="17"/>
        <v>1042680</v>
      </c>
    </row>
    <row r="343" spans="1:26" s="12" customFormat="1" ht="80.099999999999994" hidden="1" customHeight="1" x14ac:dyDescent="0.25">
      <c r="A343" s="12">
        <v>2018</v>
      </c>
      <c r="B343" s="13" t="s">
        <v>2422</v>
      </c>
      <c r="C343" s="43" t="s">
        <v>1598</v>
      </c>
      <c r="D343" s="43"/>
      <c r="I343" s="12" t="s">
        <v>246</v>
      </c>
      <c r="L343" s="60"/>
      <c r="M343" s="60">
        <v>43445</v>
      </c>
      <c r="N343" s="60"/>
      <c r="O343" s="12">
        <f t="shared" si="15"/>
        <v>1042680</v>
      </c>
      <c r="P343" s="12">
        <f t="shared" si="16"/>
        <v>0</v>
      </c>
      <c r="Z343" s="35">
        <f t="shared" si="17"/>
        <v>1042680</v>
      </c>
    </row>
    <row r="344" spans="1:26" s="12" customFormat="1" ht="80.099999999999994" hidden="1" customHeight="1" x14ac:dyDescent="0.25">
      <c r="A344" s="12">
        <v>2018</v>
      </c>
      <c r="B344" s="13" t="s">
        <v>2422</v>
      </c>
      <c r="C344" s="43" t="s">
        <v>1599</v>
      </c>
      <c r="D344" s="43"/>
      <c r="H344" s="12" t="s">
        <v>1911</v>
      </c>
      <c r="I344" s="12" t="s">
        <v>68</v>
      </c>
      <c r="L344" s="60">
        <v>43444.375</v>
      </c>
      <c r="M344" s="60">
        <v>43445.6875</v>
      </c>
      <c r="N344" s="60">
        <v>43207.706250000003</v>
      </c>
      <c r="O344" s="12">
        <f t="shared" si="15"/>
        <v>31.5</v>
      </c>
      <c r="P344" s="12">
        <f t="shared" si="16"/>
        <v>5680.0499999999302</v>
      </c>
      <c r="Z344" s="35">
        <f t="shared" si="17"/>
        <v>5711.5499999999302</v>
      </c>
    </row>
    <row r="345" spans="1:26" s="12" customFormat="1" ht="80.099999999999994" hidden="1" customHeight="1" x14ac:dyDescent="0.25">
      <c r="A345" s="12">
        <v>2018</v>
      </c>
      <c r="B345" s="13" t="s">
        <v>2422</v>
      </c>
      <c r="C345" s="43" t="s">
        <v>1600</v>
      </c>
      <c r="D345" s="43"/>
      <c r="I345" s="12" t="s">
        <v>250</v>
      </c>
      <c r="L345" s="60"/>
      <c r="M345" s="60">
        <v>43446</v>
      </c>
      <c r="N345" s="60"/>
      <c r="O345" s="12">
        <f t="shared" si="15"/>
        <v>1042704</v>
      </c>
      <c r="P345" s="12">
        <f t="shared" si="16"/>
        <v>0</v>
      </c>
      <c r="Z345" s="35">
        <f t="shared" si="17"/>
        <v>1042704</v>
      </c>
    </row>
    <row r="346" spans="1:26" s="12" customFormat="1" ht="80.099999999999994" hidden="1" customHeight="1" x14ac:dyDescent="0.25">
      <c r="A346" s="12">
        <v>2018</v>
      </c>
      <c r="B346" s="13" t="s">
        <v>2422</v>
      </c>
      <c r="C346" s="43" t="s">
        <v>1601</v>
      </c>
      <c r="D346" s="43"/>
      <c r="H346" s="12" t="s">
        <v>1911</v>
      </c>
      <c r="I346" s="12" t="s">
        <v>128</v>
      </c>
      <c r="L346" s="60">
        <v>43435</v>
      </c>
      <c r="M346" s="60">
        <v>43452.6875</v>
      </c>
      <c r="N346" s="60">
        <v>43222.708333333336</v>
      </c>
      <c r="O346" s="12">
        <f t="shared" si="15"/>
        <v>424.5</v>
      </c>
      <c r="P346" s="12">
        <f t="shared" si="16"/>
        <v>5094.9999999999418</v>
      </c>
      <c r="Z346" s="35">
        <f t="shared" si="17"/>
        <v>5519.4999999999418</v>
      </c>
    </row>
    <row r="347" spans="1:26" s="12" customFormat="1" ht="80.099999999999994" hidden="1" customHeight="1" x14ac:dyDescent="0.25">
      <c r="A347" s="12">
        <v>2018</v>
      </c>
      <c r="B347" s="13" t="s">
        <v>2422</v>
      </c>
      <c r="C347" s="43" t="s">
        <v>1602</v>
      </c>
      <c r="D347" s="43"/>
      <c r="L347" s="60"/>
      <c r="M347" s="60">
        <v>43447</v>
      </c>
      <c r="N347" s="60"/>
      <c r="O347" s="12">
        <f t="shared" si="15"/>
        <v>1042728</v>
      </c>
      <c r="P347" s="12">
        <f t="shared" si="16"/>
        <v>0</v>
      </c>
      <c r="Z347" s="35">
        <f t="shared" si="17"/>
        <v>1042728</v>
      </c>
    </row>
    <row r="348" spans="1:26" s="12" customFormat="1" ht="80.099999999999994" hidden="1" customHeight="1" x14ac:dyDescent="0.25">
      <c r="A348" s="12">
        <v>2018</v>
      </c>
      <c r="B348" s="13" t="s">
        <v>2422</v>
      </c>
      <c r="C348" s="43" t="s">
        <v>1603</v>
      </c>
      <c r="D348" s="43"/>
      <c r="E348" s="12" t="s">
        <v>30</v>
      </c>
      <c r="F348" s="12" t="s">
        <v>886</v>
      </c>
      <c r="G348" s="12" t="s">
        <v>886</v>
      </c>
      <c r="H348" s="12" t="s">
        <v>1764</v>
      </c>
      <c r="I348" s="12" t="s">
        <v>167</v>
      </c>
      <c r="J348" s="12" t="s">
        <v>1557</v>
      </c>
      <c r="K348" s="12" t="s">
        <v>1604</v>
      </c>
      <c r="L348" s="60">
        <v>43448.541666666664</v>
      </c>
      <c r="M348" s="60">
        <v>43448.666666666664</v>
      </c>
      <c r="N348" s="60">
        <v>43339.375</v>
      </c>
      <c r="O348" s="12">
        <f t="shared" si="15"/>
        <v>3</v>
      </c>
      <c r="P348" s="12">
        <f t="shared" si="16"/>
        <v>2619.9999999999418</v>
      </c>
      <c r="Q348" s="12" t="s">
        <v>22</v>
      </c>
      <c r="R348" s="12" t="s">
        <v>22</v>
      </c>
      <c r="S348" s="12" t="s">
        <v>22</v>
      </c>
      <c r="T348" s="12" t="s">
        <v>32</v>
      </c>
      <c r="U348" s="12" t="s">
        <v>114</v>
      </c>
      <c r="V348" s="12" t="s">
        <v>34</v>
      </c>
      <c r="W348" s="12" t="s">
        <v>107</v>
      </c>
      <c r="X348" s="12" t="s">
        <v>77</v>
      </c>
      <c r="Y348" s="12" t="s">
        <v>94</v>
      </c>
      <c r="Z348" s="35">
        <f t="shared" si="17"/>
        <v>2622.9999999999418</v>
      </c>
    </row>
    <row r="349" spans="1:26" s="12" customFormat="1" ht="80.099999999999994" hidden="1" customHeight="1" x14ac:dyDescent="0.25">
      <c r="A349" s="12">
        <v>2018</v>
      </c>
      <c r="B349" s="13" t="s">
        <v>2422</v>
      </c>
      <c r="C349" s="43" t="s">
        <v>1605</v>
      </c>
      <c r="D349" s="43"/>
      <c r="I349" s="12" t="s">
        <v>214</v>
      </c>
      <c r="L349" s="60"/>
      <c r="M349" s="60">
        <v>43446</v>
      </c>
      <c r="N349" s="60"/>
      <c r="O349" s="12">
        <f t="shared" si="15"/>
        <v>1042704</v>
      </c>
      <c r="P349" s="12">
        <f t="shared" si="16"/>
        <v>0</v>
      </c>
      <c r="Z349" s="35">
        <f t="shared" si="17"/>
        <v>1042704</v>
      </c>
    </row>
    <row r="350" spans="1:26" s="12" customFormat="1" ht="80.099999999999994" hidden="1" customHeight="1" x14ac:dyDescent="0.25">
      <c r="A350" s="12">
        <v>2018</v>
      </c>
      <c r="B350" s="13" t="s">
        <v>2422</v>
      </c>
      <c r="C350" s="43" t="s">
        <v>1606</v>
      </c>
      <c r="D350" s="43"/>
      <c r="L350" s="60"/>
      <c r="M350" s="60">
        <v>43447</v>
      </c>
      <c r="N350" s="60"/>
      <c r="O350" s="12">
        <f t="shared" si="15"/>
        <v>1042728</v>
      </c>
      <c r="P350" s="12">
        <f t="shared" si="16"/>
        <v>0</v>
      </c>
      <c r="Z350" s="35">
        <f t="shared" si="17"/>
        <v>1042728</v>
      </c>
    </row>
    <row r="351" spans="1:26" s="12" customFormat="1" ht="80.099999999999994" hidden="1" customHeight="1" x14ac:dyDescent="0.25">
      <c r="A351" s="12">
        <v>2018</v>
      </c>
      <c r="B351" s="13" t="s">
        <v>2422</v>
      </c>
      <c r="C351" s="43" t="s">
        <v>1607</v>
      </c>
      <c r="D351" s="43"/>
      <c r="I351" s="12" t="s">
        <v>214</v>
      </c>
      <c r="L351" s="60"/>
      <c r="M351" s="60">
        <v>43448</v>
      </c>
      <c r="N351" s="60"/>
      <c r="O351" s="12">
        <f t="shared" si="15"/>
        <v>1042752</v>
      </c>
      <c r="P351" s="12">
        <f t="shared" si="16"/>
        <v>0</v>
      </c>
      <c r="Z351" s="35">
        <f t="shared" si="17"/>
        <v>1042752</v>
      </c>
    </row>
    <row r="352" spans="1:26" s="12" customFormat="1" ht="80.099999999999994" hidden="1" customHeight="1" x14ac:dyDescent="0.25">
      <c r="A352" s="12">
        <v>2018</v>
      </c>
      <c r="B352" s="13" t="s">
        <v>2422</v>
      </c>
      <c r="C352" s="43" t="s">
        <v>1606</v>
      </c>
      <c r="D352" s="43"/>
      <c r="L352" s="60"/>
      <c r="M352" s="60">
        <v>43448</v>
      </c>
      <c r="N352" s="60"/>
      <c r="O352" s="12">
        <f t="shared" si="15"/>
        <v>1042752</v>
      </c>
      <c r="P352" s="12">
        <f t="shared" si="16"/>
        <v>0</v>
      </c>
      <c r="Z352" s="35">
        <f t="shared" si="17"/>
        <v>1042752</v>
      </c>
    </row>
    <row r="353" spans="1:26" s="12" customFormat="1" ht="80.099999999999994" hidden="1" customHeight="1" x14ac:dyDescent="0.25">
      <c r="A353" s="12">
        <v>2018</v>
      </c>
      <c r="B353" s="13" t="s">
        <v>2422</v>
      </c>
      <c r="C353" s="43" t="s">
        <v>1608</v>
      </c>
      <c r="D353" s="43"/>
      <c r="E353" s="12" t="s">
        <v>30</v>
      </c>
      <c r="F353" s="12" t="s">
        <v>1609</v>
      </c>
      <c r="G353" s="12" t="s">
        <v>1610</v>
      </c>
      <c r="H353" s="12" t="s">
        <v>1788</v>
      </c>
      <c r="I353" s="12" t="s">
        <v>175</v>
      </c>
      <c r="J353" s="12" t="s">
        <v>21</v>
      </c>
      <c r="K353" s="12" t="s">
        <v>1592</v>
      </c>
      <c r="L353" s="60">
        <v>43449.902777777781</v>
      </c>
      <c r="M353" s="60">
        <v>43449.944444444445</v>
      </c>
      <c r="N353" s="60">
        <v>43428.541666666664</v>
      </c>
      <c r="O353" s="12">
        <f t="shared" si="15"/>
        <v>0.99999999994179234</v>
      </c>
      <c r="P353" s="12">
        <f t="shared" si="16"/>
        <v>512.66666666680248</v>
      </c>
      <c r="Q353" s="12" t="s">
        <v>13</v>
      </c>
      <c r="R353" s="12" t="s">
        <v>13</v>
      </c>
      <c r="S353" s="12" t="s">
        <v>22</v>
      </c>
      <c r="T353" s="12" t="s">
        <v>23</v>
      </c>
      <c r="U353" s="12" t="s">
        <v>97</v>
      </c>
      <c r="V353" s="12" t="s">
        <v>34</v>
      </c>
      <c r="W353" s="12" t="s">
        <v>118</v>
      </c>
      <c r="X353" s="12" t="s">
        <v>60</v>
      </c>
      <c r="Y353" s="12" t="s">
        <v>18</v>
      </c>
      <c r="Z353" s="35">
        <f t="shared" si="17"/>
        <v>513.66666666674428</v>
      </c>
    </row>
    <row r="354" spans="1:26" s="12" customFormat="1" ht="80.099999999999994" hidden="1" customHeight="1" x14ac:dyDescent="0.25">
      <c r="A354" s="12">
        <v>2018</v>
      </c>
      <c r="B354" s="13" t="s">
        <v>2422</v>
      </c>
      <c r="C354" s="43" t="s">
        <v>1611</v>
      </c>
      <c r="D354" s="43"/>
      <c r="E354" s="12" t="s">
        <v>30</v>
      </c>
      <c r="F354" s="12" t="s">
        <v>1612</v>
      </c>
      <c r="G354" s="12" t="s">
        <v>1610</v>
      </c>
      <c r="H354" s="12" t="s">
        <v>1788</v>
      </c>
      <c r="I354" s="12" t="s">
        <v>174</v>
      </c>
      <c r="J354" s="12" t="s">
        <v>21</v>
      </c>
      <c r="K354" s="12" t="s">
        <v>1592</v>
      </c>
      <c r="L354" s="60">
        <v>43449.833333333336</v>
      </c>
      <c r="M354" s="60">
        <v>43449.979166666664</v>
      </c>
      <c r="N354" s="60">
        <v>43422.145833333336</v>
      </c>
      <c r="O354" s="12">
        <f t="shared" si="15"/>
        <v>3.4999999998835847</v>
      </c>
      <c r="P354" s="12">
        <f t="shared" si="16"/>
        <v>664.5</v>
      </c>
      <c r="Q354" s="12" t="s">
        <v>13</v>
      </c>
      <c r="R354" s="12" t="s">
        <v>13</v>
      </c>
      <c r="S354" s="12" t="s">
        <v>22</v>
      </c>
      <c r="T354" s="12" t="s">
        <v>23</v>
      </c>
      <c r="U354" s="12" t="s">
        <v>97</v>
      </c>
      <c r="V354" s="12" t="s">
        <v>34</v>
      </c>
      <c r="W354" s="12" t="s">
        <v>118</v>
      </c>
      <c r="X354" s="12" t="s">
        <v>60</v>
      </c>
      <c r="Y354" s="12" t="s">
        <v>18</v>
      </c>
      <c r="Z354" s="35">
        <f t="shared" si="17"/>
        <v>667.99999999988358</v>
      </c>
    </row>
    <row r="355" spans="1:26" s="12" customFormat="1" ht="80.099999999999994" hidden="1" customHeight="1" x14ac:dyDescent="0.25">
      <c r="A355" s="12">
        <v>2018</v>
      </c>
      <c r="B355" s="13" t="s">
        <v>2422</v>
      </c>
      <c r="C355" s="43" t="s">
        <v>1613</v>
      </c>
      <c r="D355" s="43"/>
      <c r="E355" s="12" t="s">
        <v>11</v>
      </c>
      <c r="I355" s="12" t="s">
        <v>185</v>
      </c>
      <c r="L355" s="60">
        <v>43462.637499999997</v>
      </c>
      <c r="M355" s="60">
        <v>43462.697916666664</v>
      </c>
      <c r="N355" s="60">
        <v>43101</v>
      </c>
      <c r="O355" s="12">
        <f t="shared" si="15"/>
        <v>1.4500000000116415</v>
      </c>
      <c r="P355" s="12">
        <f t="shared" si="16"/>
        <v>8679.2999999999302</v>
      </c>
      <c r="Z355" s="35">
        <f t="shared" si="17"/>
        <v>8680.7499999999418</v>
      </c>
    </row>
    <row r="356" spans="1:26" s="12" customFormat="1" ht="80.099999999999994" hidden="1" customHeight="1" x14ac:dyDescent="0.25">
      <c r="A356" s="12">
        <v>2018</v>
      </c>
      <c r="B356" s="13" t="s">
        <v>2422</v>
      </c>
      <c r="C356" s="43" t="s">
        <v>1614</v>
      </c>
      <c r="D356" s="43"/>
      <c r="L356" s="60"/>
      <c r="M356" s="60">
        <v>43451</v>
      </c>
      <c r="N356" s="60"/>
      <c r="O356" s="12">
        <f t="shared" si="15"/>
        <v>1042824</v>
      </c>
      <c r="P356" s="12">
        <f t="shared" si="16"/>
        <v>0</v>
      </c>
      <c r="Z356" s="35">
        <f t="shared" si="17"/>
        <v>1042824</v>
      </c>
    </row>
    <row r="357" spans="1:26" s="12" customFormat="1" ht="80.099999999999994" hidden="1" customHeight="1" x14ac:dyDescent="0.25">
      <c r="A357" s="12">
        <v>2018</v>
      </c>
      <c r="B357" s="13" t="s">
        <v>2422</v>
      </c>
      <c r="C357" s="43" t="s">
        <v>1615</v>
      </c>
      <c r="D357" s="43"/>
      <c r="I357" s="12" t="s">
        <v>266</v>
      </c>
      <c r="L357" s="60"/>
      <c r="M357" s="60">
        <v>43451</v>
      </c>
      <c r="N357" s="60"/>
      <c r="O357" s="12">
        <f t="shared" si="15"/>
        <v>1042824</v>
      </c>
      <c r="P357" s="12">
        <f t="shared" si="16"/>
        <v>0</v>
      </c>
      <c r="Z357" s="35">
        <f t="shared" si="17"/>
        <v>1042824</v>
      </c>
    </row>
    <row r="358" spans="1:26" s="12" customFormat="1" ht="80.099999999999994" hidden="1" customHeight="1" x14ac:dyDescent="0.25">
      <c r="A358" s="12">
        <v>2018</v>
      </c>
      <c r="B358" s="13" t="s">
        <v>2422</v>
      </c>
      <c r="C358" s="43" t="s">
        <v>1616</v>
      </c>
      <c r="D358" s="43"/>
      <c r="L358" s="60"/>
      <c r="M358" s="60">
        <v>43451</v>
      </c>
      <c r="N358" s="60"/>
      <c r="O358" s="12">
        <f t="shared" si="15"/>
        <v>1042824</v>
      </c>
      <c r="P358" s="12">
        <f t="shared" si="16"/>
        <v>0</v>
      </c>
      <c r="Z358" s="35">
        <f t="shared" si="17"/>
        <v>1042824</v>
      </c>
    </row>
    <row r="359" spans="1:26" s="12" customFormat="1" ht="80.099999999999994" customHeight="1" x14ac:dyDescent="0.25">
      <c r="A359" s="12">
        <v>2018</v>
      </c>
      <c r="B359" s="13" t="s">
        <v>2422</v>
      </c>
      <c r="C359" s="43" t="s">
        <v>1617</v>
      </c>
      <c r="D359" s="43"/>
      <c r="E359" s="12" t="s">
        <v>30</v>
      </c>
      <c r="F359" s="12" t="s">
        <v>648</v>
      </c>
      <c r="G359" s="12" t="s">
        <v>1618</v>
      </c>
      <c r="H359" s="12" t="s">
        <v>319</v>
      </c>
      <c r="I359" s="12" t="s">
        <v>197</v>
      </c>
      <c r="J359" s="12" t="s">
        <v>31</v>
      </c>
      <c r="K359" s="12" t="s">
        <v>1619</v>
      </c>
      <c r="L359" s="60">
        <v>43452.416666666664</v>
      </c>
      <c r="M359" s="60">
        <v>43452.854166666664</v>
      </c>
      <c r="N359" s="60">
        <v>43451.666666666664</v>
      </c>
      <c r="O359" s="12">
        <f t="shared" si="15"/>
        <v>10.5</v>
      </c>
      <c r="P359" s="12">
        <f t="shared" si="16"/>
        <v>18</v>
      </c>
      <c r="Q359" s="12" t="s">
        <v>13</v>
      </c>
      <c r="R359" s="12" t="s">
        <v>13</v>
      </c>
      <c r="S359" s="12" t="s">
        <v>22</v>
      </c>
      <c r="T359" s="12" t="s">
        <v>14</v>
      </c>
      <c r="U359" s="12" t="s">
        <v>139</v>
      </c>
      <c r="V359" s="12" t="s">
        <v>34</v>
      </c>
      <c r="W359" s="12" t="s">
        <v>26</v>
      </c>
      <c r="X359" s="12" t="s">
        <v>77</v>
      </c>
      <c r="Y359" s="12" t="s">
        <v>46</v>
      </c>
      <c r="Z359" s="35">
        <f t="shared" si="17"/>
        <v>28.5</v>
      </c>
    </row>
    <row r="360" spans="1:26" s="12" customFormat="1" ht="80.099999999999994" hidden="1" customHeight="1" x14ac:dyDescent="0.25">
      <c r="A360" s="12">
        <v>2018</v>
      </c>
      <c r="B360" s="13" t="s">
        <v>2422</v>
      </c>
      <c r="C360" s="43" t="s">
        <v>1620</v>
      </c>
      <c r="D360" s="43"/>
      <c r="E360" s="12" t="s">
        <v>30</v>
      </c>
      <c r="F360" s="12" t="s">
        <v>1621</v>
      </c>
      <c r="G360" s="12" t="s">
        <v>1621</v>
      </c>
      <c r="H360" s="12" t="s">
        <v>1764</v>
      </c>
      <c r="I360" s="12" t="s">
        <v>168</v>
      </c>
      <c r="J360" s="12" t="s">
        <v>40</v>
      </c>
      <c r="K360" s="12" t="s">
        <v>1622</v>
      </c>
      <c r="L360" s="60">
        <v>43453.451388888891</v>
      </c>
      <c r="M360" s="60">
        <v>43453.625</v>
      </c>
      <c r="N360" s="60">
        <v>43425.583333333336</v>
      </c>
      <c r="O360" s="12">
        <f t="shared" si="15"/>
        <v>4.1666666666278616</v>
      </c>
      <c r="P360" s="12">
        <f t="shared" si="16"/>
        <v>668.83333333331393</v>
      </c>
      <c r="Q360" s="12" t="s">
        <v>13</v>
      </c>
      <c r="R360" s="12" t="s">
        <v>13</v>
      </c>
      <c r="S360" s="12" t="s">
        <v>22</v>
      </c>
      <c r="T360" s="12" t="s">
        <v>32</v>
      </c>
      <c r="U360" s="12" t="s">
        <v>15</v>
      </c>
      <c r="V360" s="12" t="s">
        <v>34</v>
      </c>
      <c r="W360" s="12" t="s">
        <v>88</v>
      </c>
      <c r="X360" s="12" t="s">
        <v>60</v>
      </c>
      <c r="Y360" s="12" t="s">
        <v>46</v>
      </c>
      <c r="Z360" s="35">
        <f t="shared" si="17"/>
        <v>672.99999999994179</v>
      </c>
    </row>
    <row r="361" spans="1:26" s="12" customFormat="1" ht="80.099999999999994" hidden="1" customHeight="1" x14ac:dyDescent="0.25">
      <c r="A361" s="12">
        <v>2018</v>
      </c>
      <c r="B361" s="13" t="s">
        <v>2422</v>
      </c>
      <c r="C361" s="43" t="s">
        <v>1623</v>
      </c>
      <c r="D361" s="43"/>
      <c r="E361" s="12" t="s">
        <v>30</v>
      </c>
      <c r="F361" s="12" t="s">
        <v>1624</v>
      </c>
      <c r="G361" s="12" t="s">
        <v>1624</v>
      </c>
      <c r="H361" s="12" t="s">
        <v>1789</v>
      </c>
      <c r="I361" s="12" t="s">
        <v>173</v>
      </c>
      <c r="J361" s="12" t="s">
        <v>40</v>
      </c>
      <c r="K361" s="12" t="s">
        <v>1625</v>
      </c>
      <c r="L361" s="60">
        <v>43452.614583333336</v>
      </c>
      <c r="M361" s="60">
        <v>43452.666666666664</v>
      </c>
      <c r="N361" s="60">
        <v>43427.333333333336</v>
      </c>
      <c r="O361" s="12">
        <f t="shared" si="15"/>
        <v>1.2499999998835847</v>
      </c>
      <c r="P361" s="12">
        <f t="shared" si="16"/>
        <v>606.75</v>
      </c>
      <c r="Q361" s="12" t="s">
        <v>13</v>
      </c>
      <c r="R361" s="12" t="s">
        <v>13</v>
      </c>
      <c r="S361" s="12" t="s">
        <v>22</v>
      </c>
      <c r="T361" s="12" t="s">
        <v>32</v>
      </c>
      <c r="U361" s="12" t="s">
        <v>15</v>
      </c>
      <c r="V361" s="12" t="s">
        <v>16</v>
      </c>
      <c r="W361" s="12" t="s">
        <v>35</v>
      </c>
      <c r="X361" s="12" t="s">
        <v>77</v>
      </c>
      <c r="Y361" s="12" t="s">
        <v>18</v>
      </c>
      <c r="Z361" s="35">
        <f t="shared" si="17"/>
        <v>607.99999999988358</v>
      </c>
    </row>
    <row r="362" spans="1:26" s="12" customFormat="1" ht="80.099999999999994" hidden="1" customHeight="1" x14ac:dyDescent="0.25">
      <c r="A362" s="12">
        <v>2018</v>
      </c>
      <c r="B362" s="13" t="s">
        <v>2422</v>
      </c>
      <c r="C362" s="43" t="s">
        <v>1626</v>
      </c>
      <c r="D362" s="43"/>
      <c r="E362" s="12" t="s">
        <v>30</v>
      </c>
      <c r="F362" s="12" t="s">
        <v>1627</v>
      </c>
      <c r="G362" s="12" t="s">
        <v>1627</v>
      </c>
      <c r="H362" s="12" t="s">
        <v>1764</v>
      </c>
      <c r="I362" s="12" t="s">
        <v>165</v>
      </c>
      <c r="J362" s="12" t="s">
        <v>63</v>
      </c>
      <c r="K362" s="12" t="s">
        <v>1619</v>
      </c>
      <c r="L362" s="60">
        <v>43452.96875</v>
      </c>
      <c r="M362" s="60">
        <v>43453.666666666664</v>
      </c>
      <c r="N362" s="60">
        <v>43425.645833333336</v>
      </c>
      <c r="O362" s="12">
        <f t="shared" si="15"/>
        <v>16.749999999941792</v>
      </c>
      <c r="P362" s="12">
        <f t="shared" si="16"/>
        <v>655.74999999994179</v>
      </c>
      <c r="Q362" s="12" t="s">
        <v>13</v>
      </c>
      <c r="R362" s="12" t="s">
        <v>13</v>
      </c>
      <c r="S362" s="12" t="s">
        <v>22</v>
      </c>
      <c r="T362" s="12" t="s">
        <v>32</v>
      </c>
      <c r="U362" s="12" t="s">
        <v>24</v>
      </c>
      <c r="V362" s="12" t="s">
        <v>34</v>
      </c>
      <c r="W362" s="12" t="s">
        <v>88</v>
      </c>
      <c r="X362" s="12" t="s">
        <v>60</v>
      </c>
      <c r="Y362" s="12" t="s">
        <v>54</v>
      </c>
      <c r="Z362" s="35">
        <f t="shared" si="17"/>
        <v>672.49999999988358</v>
      </c>
    </row>
    <row r="363" spans="1:26" s="12" customFormat="1" ht="80.099999999999994" hidden="1" customHeight="1" x14ac:dyDescent="0.25">
      <c r="A363" s="12">
        <v>2018</v>
      </c>
      <c r="B363" s="13" t="s">
        <v>2422</v>
      </c>
      <c r="C363" s="43" t="s">
        <v>1628</v>
      </c>
      <c r="D363" s="43"/>
      <c r="E363" s="12" t="s">
        <v>30</v>
      </c>
      <c r="F363" s="12" t="s">
        <v>1629</v>
      </c>
      <c r="G363" s="12" t="s">
        <v>1629</v>
      </c>
      <c r="H363" s="12" t="s">
        <v>1764</v>
      </c>
      <c r="I363" s="12" t="s">
        <v>167</v>
      </c>
      <c r="J363" s="12" t="s">
        <v>40</v>
      </c>
      <c r="K363" s="12" t="s">
        <v>1592</v>
      </c>
      <c r="L363" s="60">
        <v>43455.375</v>
      </c>
      <c r="M363" s="60">
        <v>43455.625</v>
      </c>
      <c r="N363" s="60">
        <v>43448.541666666664</v>
      </c>
      <c r="O363" s="12">
        <f t="shared" si="15"/>
        <v>6</v>
      </c>
      <c r="P363" s="12">
        <f t="shared" si="16"/>
        <v>164.00000000005821</v>
      </c>
      <c r="Q363" s="12" t="s">
        <v>22</v>
      </c>
      <c r="R363" s="12" t="s">
        <v>22</v>
      </c>
      <c r="S363" s="12" t="s">
        <v>22</v>
      </c>
      <c r="T363" s="12" t="s">
        <v>32</v>
      </c>
      <c r="U363" s="12" t="s">
        <v>24</v>
      </c>
      <c r="V363" s="12" t="s">
        <v>34</v>
      </c>
      <c r="W363" s="12" t="s">
        <v>88</v>
      </c>
      <c r="X363" s="12" t="s">
        <v>77</v>
      </c>
      <c r="Y363" s="12" t="s">
        <v>28</v>
      </c>
      <c r="Z363" s="35">
        <f t="shared" si="17"/>
        <v>170.00000000005821</v>
      </c>
    </row>
    <row r="364" spans="1:26" s="12" customFormat="1" ht="80.099999999999994" hidden="1" customHeight="1" x14ac:dyDescent="0.25">
      <c r="A364" s="12">
        <v>2018</v>
      </c>
      <c r="B364" s="13" t="s">
        <v>2422</v>
      </c>
      <c r="C364" s="43" t="s">
        <v>1630</v>
      </c>
      <c r="D364" s="43"/>
      <c r="L364" s="60"/>
      <c r="M364" s="60">
        <v>43452</v>
      </c>
      <c r="N364" s="60"/>
      <c r="O364" s="12">
        <f t="shared" si="15"/>
        <v>1042848</v>
      </c>
      <c r="P364" s="12">
        <f t="shared" si="16"/>
        <v>0</v>
      </c>
      <c r="Z364" s="35">
        <f t="shared" si="17"/>
        <v>1042848</v>
      </c>
    </row>
    <row r="365" spans="1:26" s="12" customFormat="1" ht="80.099999999999994" hidden="1" customHeight="1" x14ac:dyDescent="0.25">
      <c r="A365" s="12">
        <v>2018</v>
      </c>
      <c r="B365" s="13" t="s">
        <v>2422</v>
      </c>
      <c r="C365" s="43" t="s">
        <v>1631</v>
      </c>
      <c r="D365" s="43"/>
      <c r="E365" s="12" t="s">
        <v>20</v>
      </c>
      <c r="F365" s="12" t="s">
        <v>1629</v>
      </c>
      <c r="G365" s="12" t="s">
        <v>1632</v>
      </c>
      <c r="H365" s="12" t="s">
        <v>1764</v>
      </c>
      <c r="I365" s="12" t="s">
        <v>164</v>
      </c>
      <c r="J365" s="12" t="s">
        <v>40</v>
      </c>
      <c r="K365" s="12" t="s">
        <v>1633</v>
      </c>
      <c r="L365" s="60">
        <v>43453.375</v>
      </c>
      <c r="M365" s="60">
        <v>43453.75</v>
      </c>
      <c r="N365" s="60">
        <v>43351.375</v>
      </c>
      <c r="O365" s="12">
        <f t="shared" si="15"/>
        <v>9</v>
      </c>
      <c r="P365" s="12">
        <f t="shared" si="16"/>
        <v>2448</v>
      </c>
      <c r="Q365" s="12" t="s">
        <v>13</v>
      </c>
      <c r="R365" s="12" t="s">
        <v>13</v>
      </c>
      <c r="S365" s="12" t="s">
        <v>22</v>
      </c>
      <c r="T365" s="12" t="s">
        <v>32</v>
      </c>
      <c r="U365" s="12" t="s">
        <v>15</v>
      </c>
      <c r="V365" s="12" t="s">
        <v>34</v>
      </c>
      <c r="W365" s="12" t="s">
        <v>15</v>
      </c>
      <c r="X365" s="12" t="s">
        <v>77</v>
      </c>
      <c r="Y365" s="12" t="s">
        <v>28</v>
      </c>
      <c r="Z365" s="35">
        <f t="shared" si="17"/>
        <v>2457</v>
      </c>
    </row>
    <row r="366" spans="1:26" s="12" customFormat="1" ht="80.099999999999994" hidden="1" customHeight="1" x14ac:dyDescent="0.25">
      <c r="A366" s="12">
        <v>2018</v>
      </c>
      <c r="B366" s="13" t="s">
        <v>2422</v>
      </c>
      <c r="C366" s="43" t="s">
        <v>1634</v>
      </c>
      <c r="D366" s="43"/>
      <c r="L366" s="60"/>
      <c r="M366" s="60">
        <v>43453</v>
      </c>
      <c r="N366" s="60"/>
      <c r="O366" s="12">
        <f t="shared" si="15"/>
        <v>1042872</v>
      </c>
      <c r="P366" s="12">
        <f t="shared" si="16"/>
        <v>0</v>
      </c>
      <c r="Z366" s="35">
        <f t="shared" si="17"/>
        <v>1042872</v>
      </c>
    </row>
    <row r="367" spans="1:26" s="12" customFormat="1" ht="80.099999999999994" hidden="1" customHeight="1" x14ac:dyDescent="0.25">
      <c r="A367" s="12">
        <v>2018</v>
      </c>
      <c r="B367" s="13" t="s">
        <v>2422</v>
      </c>
      <c r="C367" s="43" t="s">
        <v>1635</v>
      </c>
      <c r="D367" s="43"/>
      <c r="L367" s="60"/>
      <c r="M367" s="60">
        <v>43454</v>
      </c>
      <c r="N367" s="60"/>
      <c r="O367" s="12">
        <f t="shared" si="15"/>
        <v>1042896</v>
      </c>
      <c r="P367" s="12">
        <f t="shared" si="16"/>
        <v>0</v>
      </c>
      <c r="Z367" s="35">
        <f t="shared" si="17"/>
        <v>1042896</v>
      </c>
    </row>
    <row r="368" spans="1:26" s="12" customFormat="1" ht="80.099999999999994" hidden="1" customHeight="1" x14ac:dyDescent="0.25">
      <c r="A368" s="12">
        <v>2018</v>
      </c>
      <c r="B368" s="13" t="s">
        <v>2422</v>
      </c>
      <c r="C368" s="43" t="s">
        <v>1636</v>
      </c>
      <c r="D368" s="43"/>
      <c r="E368" s="12" t="s">
        <v>30</v>
      </c>
      <c r="F368" s="12" t="s">
        <v>760</v>
      </c>
      <c r="G368" s="12" t="s">
        <v>1637</v>
      </c>
      <c r="H368" s="12" t="s">
        <v>1764</v>
      </c>
      <c r="I368" s="12" t="s">
        <v>167</v>
      </c>
      <c r="J368" s="12" t="s">
        <v>1581</v>
      </c>
      <c r="K368" s="12" t="s">
        <v>1604</v>
      </c>
      <c r="L368" s="60">
        <v>43457.375</v>
      </c>
      <c r="M368" s="60">
        <v>43457.583333333336</v>
      </c>
      <c r="N368" s="60">
        <v>43455.375</v>
      </c>
      <c r="O368" s="12">
        <f t="shared" si="15"/>
        <v>5.0000000000582077</v>
      </c>
      <c r="P368" s="12">
        <f t="shared" si="16"/>
        <v>48</v>
      </c>
      <c r="Q368" s="12" t="s">
        <v>22</v>
      </c>
      <c r="R368" s="12" t="s">
        <v>22</v>
      </c>
      <c r="S368" s="12" t="s">
        <v>22</v>
      </c>
      <c r="T368" s="12" t="s">
        <v>32</v>
      </c>
      <c r="U368" s="12" t="s">
        <v>122</v>
      </c>
      <c r="V368" s="12" t="s">
        <v>34</v>
      </c>
      <c r="W368" s="12" t="s">
        <v>88</v>
      </c>
      <c r="X368" s="12" t="s">
        <v>77</v>
      </c>
      <c r="Y368" s="12" t="s">
        <v>46</v>
      </c>
      <c r="Z368" s="35">
        <f t="shared" si="17"/>
        <v>53.000000000058208</v>
      </c>
    </row>
    <row r="369" spans="1:26" s="12" customFormat="1" ht="80.099999999999994" customHeight="1" x14ac:dyDescent="0.25">
      <c r="A369" s="12">
        <v>2018</v>
      </c>
      <c r="B369" s="13" t="s">
        <v>2422</v>
      </c>
      <c r="C369" s="43" t="s">
        <v>1638</v>
      </c>
      <c r="D369" s="43"/>
      <c r="E369" s="12" t="s">
        <v>30</v>
      </c>
      <c r="F369" s="12" t="s">
        <v>1639</v>
      </c>
      <c r="G369" s="12" t="s">
        <v>1639</v>
      </c>
      <c r="H369" s="12" t="s">
        <v>319</v>
      </c>
      <c r="I369" s="12" t="s">
        <v>197</v>
      </c>
      <c r="J369" s="12" t="s">
        <v>69</v>
      </c>
      <c r="K369" s="12" t="s">
        <v>1592</v>
      </c>
      <c r="L369" s="60">
        <v>43457.847222222219</v>
      </c>
      <c r="M369" s="60">
        <v>43457.9375</v>
      </c>
      <c r="N369" s="60">
        <v>43452.854166666664</v>
      </c>
      <c r="O369" s="12">
        <f t="shared" si="15"/>
        <v>2.1666666667442769</v>
      </c>
      <c r="P369" s="12">
        <f t="shared" si="16"/>
        <v>119.83333333331393</v>
      </c>
      <c r="Q369" s="12" t="s">
        <v>13</v>
      </c>
      <c r="R369" s="12" t="s">
        <v>13</v>
      </c>
      <c r="S369" s="12" t="s">
        <v>22</v>
      </c>
      <c r="T369" s="12" t="s">
        <v>14</v>
      </c>
      <c r="U369" s="12" t="s">
        <v>64</v>
      </c>
      <c r="V369" s="12" t="s">
        <v>34</v>
      </c>
      <c r="W369" s="12" t="s">
        <v>88</v>
      </c>
      <c r="X369" s="12" t="s">
        <v>77</v>
      </c>
      <c r="Y369" s="12" t="s">
        <v>18</v>
      </c>
      <c r="Z369" s="35">
        <f t="shared" si="17"/>
        <v>122.00000000005821</v>
      </c>
    </row>
    <row r="370" spans="1:26" s="12" customFormat="1" ht="80.099999999999994" hidden="1" customHeight="1" x14ac:dyDescent="0.25">
      <c r="A370" s="12">
        <v>2018</v>
      </c>
      <c r="B370" s="13" t="s">
        <v>2422</v>
      </c>
      <c r="C370" s="43" t="s">
        <v>1640</v>
      </c>
      <c r="D370" s="43"/>
      <c r="E370" s="12" t="s">
        <v>30</v>
      </c>
      <c r="F370" s="12" t="s">
        <v>886</v>
      </c>
      <c r="G370" s="12" t="s">
        <v>886</v>
      </c>
      <c r="H370" s="12" t="s">
        <v>1764</v>
      </c>
      <c r="I370" s="12" t="s">
        <v>165</v>
      </c>
      <c r="J370" s="12" t="s">
        <v>56</v>
      </c>
      <c r="K370" s="12" t="s">
        <v>1604</v>
      </c>
      <c r="L370" s="60">
        <v>43457.875</v>
      </c>
      <c r="M370" s="60">
        <v>43457.958333333336</v>
      </c>
      <c r="N370" s="60">
        <v>43452.96875</v>
      </c>
      <c r="O370" s="12">
        <f t="shared" si="15"/>
        <v>2.0000000000582077</v>
      </c>
      <c r="P370" s="12">
        <f t="shared" si="16"/>
        <v>117.75</v>
      </c>
      <c r="Q370" s="12" t="s">
        <v>13</v>
      </c>
      <c r="R370" s="12" t="s">
        <v>13</v>
      </c>
      <c r="S370" s="12" t="s">
        <v>22</v>
      </c>
      <c r="T370" s="12" t="s">
        <v>32</v>
      </c>
      <c r="U370" s="12" t="s">
        <v>44</v>
      </c>
      <c r="V370" s="12" t="s">
        <v>34</v>
      </c>
      <c r="W370" s="12" t="s">
        <v>107</v>
      </c>
      <c r="X370" s="12" t="s">
        <v>77</v>
      </c>
      <c r="Y370" s="12" t="s">
        <v>46</v>
      </c>
      <c r="Z370" s="35">
        <f t="shared" si="17"/>
        <v>119.75000000005821</v>
      </c>
    </row>
    <row r="371" spans="1:26" s="12" customFormat="1" ht="80.099999999999994" customHeight="1" x14ac:dyDescent="0.25">
      <c r="A371" s="12">
        <v>2018</v>
      </c>
      <c r="B371" s="13" t="s">
        <v>2422</v>
      </c>
      <c r="C371" s="43" t="s">
        <v>1641</v>
      </c>
      <c r="D371" s="43"/>
      <c r="E371" s="12" t="s">
        <v>30</v>
      </c>
      <c r="F371" s="12" t="s">
        <v>648</v>
      </c>
      <c r="G371" s="12" t="s">
        <v>648</v>
      </c>
      <c r="H371" s="12" t="s">
        <v>319</v>
      </c>
      <c r="I371" s="12" t="s">
        <v>198</v>
      </c>
      <c r="J371" s="12" t="s">
        <v>31</v>
      </c>
      <c r="K371" s="12" t="s">
        <v>1619</v>
      </c>
      <c r="L371" s="60">
        <v>43458.194444444445</v>
      </c>
      <c r="M371" s="60">
        <v>43458.222222222219</v>
      </c>
      <c r="N371" s="60">
        <v>43350.5</v>
      </c>
      <c r="O371" s="12">
        <f t="shared" si="15"/>
        <v>0.6666666665696539</v>
      </c>
      <c r="P371" s="12">
        <f t="shared" si="16"/>
        <v>2584.6666666666861</v>
      </c>
      <c r="Q371" s="12" t="s">
        <v>13</v>
      </c>
      <c r="R371" s="12" t="s">
        <v>13</v>
      </c>
      <c r="S371" s="12" t="s">
        <v>22</v>
      </c>
      <c r="T371" s="12" t="s">
        <v>14</v>
      </c>
      <c r="U371" s="12" t="s">
        <v>139</v>
      </c>
      <c r="V371" s="12" t="s">
        <v>34</v>
      </c>
      <c r="W371" s="12" t="s">
        <v>26</v>
      </c>
      <c r="X371" s="12" t="s">
        <v>77</v>
      </c>
      <c r="Y371" s="12" t="s">
        <v>46</v>
      </c>
      <c r="Z371" s="35">
        <f t="shared" si="17"/>
        <v>2585.3333333332557</v>
      </c>
    </row>
    <row r="372" spans="1:26" s="12" customFormat="1" ht="80.099999999999994" hidden="1" customHeight="1" x14ac:dyDescent="0.25">
      <c r="A372" s="12">
        <v>2018</v>
      </c>
      <c r="B372" s="13" t="s">
        <v>2422</v>
      </c>
      <c r="C372" s="43" t="s">
        <v>1642</v>
      </c>
      <c r="D372" s="43"/>
      <c r="E372" s="12" t="s">
        <v>30</v>
      </c>
      <c r="F372" s="12" t="s">
        <v>853</v>
      </c>
      <c r="G372" s="12" t="s">
        <v>1643</v>
      </c>
      <c r="H372" s="12" t="s">
        <v>1789</v>
      </c>
      <c r="I372" s="12" t="s">
        <v>173</v>
      </c>
      <c r="J372" s="12" t="s">
        <v>1581</v>
      </c>
      <c r="K372" s="12" t="s">
        <v>1592</v>
      </c>
      <c r="L372" s="60">
        <v>43458.236111111109</v>
      </c>
      <c r="M372" s="60">
        <v>43460.863194444442</v>
      </c>
      <c r="N372" s="60">
        <v>43452.614583333336</v>
      </c>
      <c r="O372" s="12">
        <f t="shared" si="15"/>
        <v>63.049999999988358</v>
      </c>
      <c r="P372" s="12">
        <f t="shared" si="16"/>
        <v>134.91666666656965</v>
      </c>
      <c r="Q372" s="12" t="s">
        <v>13</v>
      </c>
      <c r="R372" s="12" t="s">
        <v>13</v>
      </c>
      <c r="S372" s="12" t="s">
        <v>22</v>
      </c>
      <c r="T372" s="12" t="s">
        <v>14</v>
      </c>
      <c r="U372" s="12" t="s">
        <v>97</v>
      </c>
      <c r="V372" s="12" t="s">
        <v>34</v>
      </c>
      <c r="W372" s="12" t="s">
        <v>88</v>
      </c>
      <c r="X372" s="12" t="s">
        <v>60</v>
      </c>
      <c r="Y372" s="12" t="s">
        <v>18</v>
      </c>
      <c r="Z372" s="35">
        <f t="shared" si="17"/>
        <v>197.96666666655801</v>
      </c>
    </row>
    <row r="373" spans="1:26" s="12" customFormat="1" ht="80.099999999999994" hidden="1" customHeight="1" x14ac:dyDescent="0.25">
      <c r="A373" s="12">
        <v>2018</v>
      </c>
      <c r="B373" s="13" t="s">
        <v>2422</v>
      </c>
      <c r="C373" s="43" t="s">
        <v>1644</v>
      </c>
      <c r="D373" s="43"/>
      <c r="E373" s="12" t="s">
        <v>30</v>
      </c>
      <c r="F373" s="12" t="s">
        <v>886</v>
      </c>
      <c r="G373" s="12" t="s">
        <v>886</v>
      </c>
      <c r="H373" s="12" t="s">
        <v>1764</v>
      </c>
      <c r="I373" s="12" t="s">
        <v>168</v>
      </c>
      <c r="J373" s="12" t="s">
        <v>56</v>
      </c>
      <c r="K373" s="12" t="s">
        <v>1604</v>
      </c>
      <c r="L373" s="60">
        <v>43458.1875</v>
      </c>
      <c r="M373" s="60">
        <v>43458.75</v>
      </c>
      <c r="N373" s="60">
        <v>43453.451388888891</v>
      </c>
      <c r="O373" s="12">
        <f t="shared" si="15"/>
        <v>13.5</v>
      </c>
      <c r="P373" s="12">
        <f t="shared" si="16"/>
        <v>113.66666666662786</v>
      </c>
      <c r="Q373" s="12" t="s">
        <v>22</v>
      </c>
      <c r="R373" s="12" t="s">
        <v>22</v>
      </c>
      <c r="S373" s="12" t="s">
        <v>22</v>
      </c>
      <c r="T373" s="12" t="s">
        <v>32</v>
      </c>
      <c r="U373" s="12" t="s">
        <v>44</v>
      </c>
      <c r="V373" s="12" t="s">
        <v>34</v>
      </c>
      <c r="W373" s="12" t="s">
        <v>107</v>
      </c>
      <c r="X373" s="12" t="s">
        <v>77</v>
      </c>
      <c r="Y373" s="12" t="s">
        <v>46</v>
      </c>
      <c r="Z373" s="35">
        <f t="shared" si="17"/>
        <v>127.16666666662786</v>
      </c>
    </row>
    <row r="374" spans="1:26" s="12" customFormat="1" ht="80.099999999999994" hidden="1" customHeight="1" x14ac:dyDescent="0.25">
      <c r="A374" s="12">
        <v>2018</v>
      </c>
      <c r="B374" s="13" t="s">
        <v>2422</v>
      </c>
      <c r="C374" s="43" t="s">
        <v>1645</v>
      </c>
      <c r="D374" s="43"/>
      <c r="L374" s="60"/>
      <c r="M374" s="60">
        <v>43458</v>
      </c>
      <c r="N374" s="60"/>
      <c r="O374" s="12">
        <f t="shared" si="15"/>
        <v>1042992</v>
      </c>
      <c r="P374" s="12">
        <f t="shared" si="16"/>
        <v>0</v>
      </c>
      <c r="Z374" s="35">
        <f t="shared" si="17"/>
        <v>1042992</v>
      </c>
    </row>
    <row r="375" spans="1:26" s="12" customFormat="1" ht="80.099999999999994" hidden="1" customHeight="1" x14ac:dyDescent="0.25">
      <c r="A375" s="12">
        <v>2018</v>
      </c>
      <c r="B375" s="13" t="s">
        <v>2422</v>
      </c>
      <c r="C375" s="43" t="s">
        <v>1646</v>
      </c>
      <c r="D375" s="43"/>
      <c r="E375" s="12" t="s">
        <v>11</v>
      </c>
      <c r="F375" s="12" t="s">
        <v>40</v>
      </c>
      <c r="G375" s="12" t="s">
        <v>40</v>
      </c>
      <c r="H375" s="12" t="s">
        <v>1788</v>
      </c>
      <c r="I375" s="12" t="s">
        <v>169</v>
      </c>
      <c r="J375" s="12" t="s">
        <v>40</v>
      </c>
      <c r="K375" s="12" t="s">
        <v>1647</v>
      </c>
      <c r="L375" s="60">
        <v>43435</v>
      </c>
      <c r="M375" s="60">
        <v>43458.409722222219</v>
      </c>
      <c r="N375" s="60">
        <v>43101</v>
      </c>
      <c r="O375" s="12">
        <f t="shared" si="15"/>
        <v>561.83333333325572</v>
      </c>
      <c r="P375" s="12">
        <f t="shared" si="16"/>
        <v>8016</v>
      </c>
      <c r="Q375" s="12" t="s">
        <v>22</v>
      </c>
      <c r="R375" s="12" t="s">
        <v>22</v>
      </c>
      <c r="S375" s="12" t="s">
        <v>22</v>
      </c>
      <c r="T375" s="12" t="s">
        <v>14</v>
      </c>
      <c r="U375" s="12" t="s">
        <v>15</v>
      </c>
      <c r="V375" s="12" t="s">
        <v>34</v>
      </c>
      <c r="W375" s="12" t="s">
        <v>88</v>
      </c>
      <c r="X375" s="12" t="s">
        <v>53</v>
      </c>
      <c r="Y375" s="12" t="s">
        <v>18</v>
      </c>
      <c r="Z375" s="35">
        <f t="shared" si="17"/>
        <v>8577.8333333332557</v>
      </c>
    </row>
    <row r="376" spans="1:26" s="12" customFormat="1" ht="80.099999999999994" hidden="1" customHeight="1" x14ac:dyDescent="0.25">
      <c r="A376" s="12">
        <v>2018</v>
      </c>
      <c r="B376" s="13" t="s">
        <v>2422</v>
      </c>
      <c r="C376" s="43" t="s">
        <v>1648</v>
      </c>
      <c r="D376" s="43"/>
      <c r="E376" s="12" t="s">
        <v>11</v>
      </c>
      <c r="H376" s="12" t="s">
        <v>3594</v>
      </c>
      <c r="I376" s="12" t="s">
        <v>199</v>
      </c>
      <c r="L376" s="60">
        <v>43458.375</v>
      </c>
      <c r="M376" s="60">
        <v>43458.041666666664</v>
      </c>
      <c r="N376" s="60">
        <v>43373.708333333336</v>
      </c>
      <c r="O376" s="12">
        <f t="shared" si="15"/>
        <v>-8.0000000000582077</v>
      </c>
      <c r="P376" s="12">
        <f t="shared" si="16"/>
        <v>2031.9999999999418</v>
      </c>
      <c r="Z376" s="35">
        <f t="shared" si="17"/>
        <v>2023.9999999998836</v>
      </c>
    </row>
    <row r="377" spans="1:26" s="12" customFormat="1" ht="80.099999999999994" hidden="1" customHeight="1" x14ac:dyDescent="0.25">
      <c r="A377" s="12">
        <v>2018</v>
      </c>
      <c r="B377" s="13" t="s">
        <v>2422</v>
      </c>
      <c r="C377" s="43" t="s">
        <v>1649</v>
      </c>
      <c r="D377" s="43"/>
      <c r="E377" s="12" t="s">
        <v>30</v>
      </c>
      <c r="F377" s="12" t="s">
        <v>1650</v>
      </c>
      <c r="G377" s="12" t="s">
        <v>1650</v>
      </c>
      <c r="H377" s="12" t="s">
        <v>1789</v>
      </c>
      <c r="I377" s="12" t="s">
        <v>177</v>
      </c>
      <c r="J377" s="12" t="s">
        <v>40</v>
      </c>
      <c r="K377" s="12" t="s">
        <v>1619</v>
      </c>
      <c r="L377" s="60">
        <v>43459.333333333336</v>
      </c>
      <c r="M377" s="60">
        <v>43459.5625</v>
      </c>
      <c r="N377" s="60">
        <v>43423.875</v>
      </c>
      <c r="O377" s="12">
        <f t="shared" si="15"/>
        <v>5.4999999999417923</v>
      </c>
      <c r="P377" s="12">
        <f t="shared" si="16"/>
        <v>851.00000000005821</v>
      </c>
      <c r="Q377" s="12" t="s">
        <v>22</v>
      </c>
      <c r="R377" s="12" t="s">
        <v>22</v>
      </c>
      <c r="S377" s="12" t="s">
        <v>22</v>
      </c>
      <c r="T377" s="12" t="s">
        <v>14</v>
      </c>
      <c r="U377" s="12" t="s">
        <v>139</v>
      </c>
      <c r="V377" s="12" t="s">
        <v>34</v>
      </c>
      <c r="W377" s="12" t="s">
        <v>88</v>
      </c>
      <c r="X377" s="12" t="s">
        <v>77</v>
      </c>
      <c r="Y377" s="12" t="s">
        <v>54</v>
      </c>
      <c r="Z377" s="35">
        <f t="shared" si="17"/>
        <v>856.5</v>
      </c>
    </row>
    <row r="378" spans="1:26" s="12" customFormat="1" ht="80.099999999999994" customHeight="1" x14ac:dyDescent="0.25">
      <c r="A378" s="12">
        <v>2018</v>
      </c>
      <c r="B378" s="13" t="s">
        <v>2422</v>
      </c>
      <c r="C378" s="43" t="s">
        <v>1651</v>
      </c>
      <c r="D378" s="43"/>
      <c r="E378" s="12" t="s">
        <v>30</v>
      </c>
      <c r="F378" s="12" t="s">
        <v>1652</v>
      </c>
      <c r="G378" s="12" t="s">
        <v>1652</v>
      </c>
      <c r="H378" s="12" t="s">
        <v>319</v>
      </c>
      <c r="I378" s="12" t="s">
        <v>197</v>
      </c>
      <c r="J378" s="12" t="s">
        <v>69</v>
      </c>
      <c r="K378" s="12" t="s">
        <v>1592</v>
      </c>
      <c r="L378" s="60">
        <v>43460.152777777781</v>
      </c>
      <c r="M378" s="60">
        <v>43460.833333333336</v>
      </c>
      <c r="N378" s="60">
        <v>43457.9375</v>
      </c>
      <c r="O378" s="12">
        <f t="shared" si="15"/>
        <v>16.333333333313931</v>
      </c>
      <c r="P378" s="12">
        <f t="shared" si="16"/>
        <v>53.166666666744277</v>
      </c>
      <c r="Q378" s="12" t="s">
        <v>13</v>
      </c>
      <c r="R378" s="12" t="s">
        <v>13</v>
      </c>
      <c r="S378" s="12" t="s">
        <v>22</v>
      </c>
      <c r="T378" s="12" t="s">
        <v>14</v>
      </c>
      <c r="U378" s="12" t="s">
        <v>64</v>
      </c>
      <c r="V378" s="12" t="s">
        <v>34</v>
      </c>
      <c r="W378" s="12" t="s">
        <v>88</v>
      </c>
      <c r="X378" s="12" t="s">
        <v>77</v>
      </c>
      <c r="Y378" s="12" t="s">
        <v>18</v>
      </c>
      <c r="Z378" s="35">
        <f t="shared" si="17"/>
        <v>69.500000000058208</v>
      </c>
    </row>
    <row r="379" spans="1:26" s="12" customFormat="1" ht="80.099999999999994" hidden="1" customHeight="1" x14ac:dyDescent="0.25">
      <c r="A379" s="12">
        <v>2018</v>
      </c>
      <c r="B379" s="13" t="s">
        <v>2422</v>
      </c>
      <c r="C379" s="43" t="s">
        <v>1653</v>
      </c>
      <c r="D379" s="43"/>
      <c r="E379" s="12" t="s">
        <v>39</v>
      </c>
      <c r="F379" s="12" t="s">
        <v>1654</v>
      </c>
      <c r="G379" s="12" t="s">
        <v>1654</v>
      </c>
      <c r="H379" s="12" t="s">
        <v>1789</v>
      </c>
      <c r="I379" s="12" t="s">
        <v>172</v>
      </c>
      <c r="J379" s="12" t="s">
        <v>40</v>
      </c>
      <c r="K379" s="12" t="s">
        <v>1592</v>
      </c>
      <c r="L379" s="60">
        <v>43458.6875</v>
      </c>
      <c r="M379" s="60">
        <v>43465.999988425923</v>
      </c>
      <c r="N379" s="60">
        <v>43415.333333333336</v>
      </c>
      <c r="O379" s="12">
        <f t="shared" si="15"/>
        <v>175.49972222215729</v>
      </c>
      <c r="P379" s="12">
        <f t="shared" si="16"/>
        <v>1040.4999999999418</v>
      </c>
      <c r="Q379" s="12" t="s">
        <v>22</v>
      </c>
      <c r="R379" s="12" t="s">
        <v>22</v>
      </c>
      <c r="S379" s="12" t="s">
        <v>22</v>
      </c>
      <c r="T379" s="12" t="s">
        <v>14</v>
      </c>
      <c r="U379" s="12" t="s">
        <v>15</v>
      </c>
      <c r="V379" s="12" t="s">
        <v>34</v>
      </c>
      <c r="W379" s="12" t="s">
        <v>88</v>
      </c>
      <c r="X379" s="12" t="s">
        <v>77</v>
      </c>
      <c r="Y379" s="12" t="s">
        <v>18</v>
      </c>
      <c r="Z379" s="35">
        <f t="shared" si="17"/>
        <v>1215.9997222220991</v>
      </c>
    </row>
    <row r="380" spans="1:26" s="12" customFormat="1" ht="80.099999999999994" hidden="1" customHeight="1" x14ac:dyDescent="0.25">
      <c r="A380" s="12">
        <v>2019</v>
      </c>
      <c r="B380" s="12" t="s">
        <v>2415</v>
      </c>
      <c r="C380" s="43" t="s">
        <v>1655</v>
      </c>
      <c r="D380" s="43"/>
      <c r="E380" s="12" t="s">
        <v>30</v>
      </c>
      <c r="F380" s="12" t="s">
        <v>1656</v>
      </c>
      <c r="G380" s="12" t="s">
        <v>1657</v>
      </c>
      <c r="H380" s="12" t="s">
        <v>1788</v>
      </c>
      <c r="I380" s="12" t="s">
        <v>169</v>
      </c>
      <c r="J380" s="12" t="s">
        <v>96</v>
      </c>
      <c r="K380" s="12" t="s">
        <v>1658</v>
      </c>
      <c r="L380" s="60">
        <v>43466</v>
      </c>
      <c r="M380" s="60">
        <v>43466.708333333336</v>
      </c>
      <c r="N380" s="60">
        <v>43458.409722222219</v>
      </c>
      <c r="O380" s="12">
        <f t="shared" si="15"/>
        <v>17.000000000058208</v>
      </c>
      <c r="P380" s="12">
        <f t="shared" si="16"/>
        <v>182.16666666674428</v>
      </c>
      <c r="Q380" s="12" t="s">
        <v>22</v>
      </c>
      <c r="R380" s="12" t="s">
        <v>22</v>
      </c>
      <c r="S380" s="12" t="s">
        <v>22</v>
      </c>
      <c r="T380" s="12" t="s">
        <v>23</v>
      </c>
      <c r="U380" s="12" t="s">
        <v>100</v>
      </c>
      <c r="V380" s="12" t="s">
        <v>25</v>
      </c>
      <c r="W380" s="12" t="s">
        <v>59</v>
      </c>
      <c r="X380" s="12" t="s">
        <v>36</v>
      </c>
      <c r="Y380" s="12" t="s">
        <v>28</v>
      </c>
      <c r="Z380" s="35">
        <f t="shared" si="17"/>
        <v>199.16666666680248</v>
      </c>
    </row>
    <row r="381" spans="1:26" s="12" customFormat="1" ht="80.099999999999994" hidden="1" customHeight="1" x14ac:dyDescent="0.25">
      <c r="A381" s="12">
        <v>2019</v>
      </c>
      <c r="B381" s="12" t="s">
        <v>2415</v>
      </c>
      <c r="C381" s="43" t="s">
        <v>1659</v>
      </c>
      <c r="D381" s="43"/>
      <c r="E381" s="12" t="s">
        <v>30</v>
      </c>
      <c r="F381" s="12" t="s">
        <v>1660</v>
      </c>
      <c r="G381" s="12" t="s">
        <v>1661</v>
      </c>
      <c r="H381" s="12" t="s">
        <v>1920</v>
      </c>
      <c r="I381" s="12" t="s">
        <v>180</v>
      </c>
      <c r="J381" s="12" t="s">
        <v>56</v>
      </c>
      <c r="K381" s="12" t="s">
        <v>1633</v>
      </c>
      <c r="L381" s="60">
        <v>43466</v>
      </c>
      <c r="M381" s="60">
        <v>43467.625</v>
      </c>
      <c r="N381" s="60">
        <v>43356.708333333336</v>
      </c>
      <c r="O381" s="12">
        <f t="shared" si="15"/>
        <v>39</v>
      </c>
      <c r="P381" s="12">
        <f t="shared" si="16"/>
        <v>2622.9999999999418</v>
      </c>
      <c r="Q381" s="12" t="s">
        <v>13</v>
      </c>
      <c r="R381" s="12" t="s">
        <v>13</v>
      </c>
      <c r="S381" s="12" t="s">
        <v>22</v>
      </c>
      <c r="T381" s="12" t="s">
        <v>32</v>
      </c>
      <c r="U381" s="12" t="s">
        <v>117</v>
      </c>
      <c r="V381" s="12" t="s">
        <v>34</v>
      </c>
      <c r="W381" s="12" t="s">
        <v>65</v>
      </c>
      <c r="X381" s="12" t="s">
        <v>71</v>
      </c>
      <c r="Y381" s="12" t="s">
        <v>28</v>
      </c>
      <c r="Z381" s="35">
        <f t="shared" si="17"/>
        <v>2661.9999999999418</v>
      </c>
    </row>
    <row r="382" spans="1:26" s="12" customFormat="1" ht="80.099999999999994" hidden="1" customHeight="1" x14ac:dyDescent="0.25">
      <c r="A382" s="12">
        <v>2019</v>
      </c>
      <c r="B382" s="12" t="s">
        <v>2415</v>
      </c>
      <c r="C382" s="43" t="s">
        <v>1662</v>
      </c>
      <c r="D382" s="43"/>
      <c r="E382" s="12" t="s">
        <v>30</v>
      </c>
      <c r="F382" s="12" t="s">
        <v>704</v>
      </c>
      <c r="G382" s="12" t="s">
        <v>704</v>
      </c>
      <c r="H382" s="12" t="s">
        <v>1764</v>
      </c>
      <c r="I382" s="12" t="s">
        <v>164</v>
      </c>
      <c r="J382" s="12" t="s">
        <v>1664</v>
      </c>
      <c r="K382" s="12" t="s">
        <v>1592</v>
      </c>
      <c r="L382" s="60">
        <v>43466</v>
      </c>
      <c r="M382" s="60">
        <v>43481.371527777781</v>
      </c>
      <c r="N382" s="60">
        <v>43453.75</v>
      </c>
      <c r="O382" s="12">
        <f t="shared" si="15"/>
        <v>368.91666666674428</v>
      </c>
      <c r="P382" s="12">
        <f t="shared" si="16"/>
        <v>294</v>
      </c>
      <c r="Q382" s="12" t="s">
        <v>13</v>
      </c>
      <c r="R382" s="12" t="s">
        <v>13</v>
      </c>
      <c r="S382" s="12" t="s">
        <v>22</v>
      </c>
      <c r="T382" s="12" t="s">
        <v>23</v>
      </c>
      <c r="U382" s="12" t="s">
        <v>97</v>
      </c>
      <c r="V382" s="12" t="s">
        <v>34</v>
      </c>
      <c r="W382" s="12" t="s">
        <v>88</v>
      </c>
      <c r="X382" s="12" t="s">
        <v>77</v>
      </c>
      <c r="Y382" s="12" t="s">
        <v>18</v>
      </c>
      <c r="Z382" s="35">
        <f t="shared" si="17"/>
        <v>662.91666666674428</v>
      </c>
    </row>
    <row r="383" spans="1:26" s="12" customFormat="1" ht="80.099999999999994" hidden="1" customHeight="1" x14ac:dyDescent="0.25">
      <c r="A383" s="12">
        <v>2019</v>
      </c>
      <c r="B383" s="12" t="s">
        <v>2415</v>
      </c>
      <c r="C383" s="43" t="s">
        <v>1665</v>
      </c>
      <c r="D383" s="43"/>
      <c r="E383" s="12" t="s">
        <v>11</v>
      </c>
      <c r="F383" s="12" t="s">
        <v>1666</v>
      </c>
      <c r="G383" s="12" t="s">
        <v>1666</v>
      </c>
      <c r="H383" s="12" t="s">
        <v>1911</v>
      </c>
      <c r="I383" s="12" t="s">
        <v>126</v>
      </c>
      <c r="J383" s="12" t="s">
        <v>1004</v>
      </c>
      <c r="K383" s="12" t="s">
        <v>1667</v>
      </c>
      <c r="L383" s="60">
        <v>43466</v>
      </c>
      <c r="M383" s="60">
        <v>43472.363194444442</v>
      </c>
      <c r="N383" s="60">
        <v>43101</v>
      </c>
      <c r="O383" s="12">
        <f t="shared" si="15"/>
        <v>152.71666666661622</v>
      </c>
      <c r="P383" s="12">
        <f t="shared" si="16"/>
        <v>8760</v>
      </c>
      <c r="Q383" s="12" t="s">
        <v>22</v>
      </c>
      <c r="R383" s="12" t="s">
        <v>13</v>
      </c>
      <c r="S383" s="12" t="s">
        <v>22</v>
      </c>
      <c r="T383" s="12" t="s">
        <v>14</v>
      </c>
      <c r="U383" s="12" t="s">
        <v>24</v>
      </c>
      <c r="V383" s="12" t="s">
        <v>34</v>
      </c>
      <c r="W383" s="12" t="s">
        <v>26</v>
      </c>
      <c r="X383" s="12" t="s">
        <v>60</v>
      </c>
      <c r="Y383" s="12" t="s">
        <v>84</v>
      </c>
      <c r="Z383" s="35">
        <f t="shared" si="17"/>
        <v>8912.7166666666162</v>
      </c>
    </row>
    <row r="384" spans="1:26" s="12" customFormat="1" ht="80.099999999999994" hidden="1" customHeight="1" x14ac:dyDescent="0.25">
      <c r="A384" s="12">
        <v>2019</v>
      </c>
      <c r="B384" s="12" t="s">
        <v>2415</v>
      </c>
      <c r="C384" s="43" t="s">
        <v>1668</v>
      </c>
      <c r="D384" s="43"/>
      <c r="E384" s="12" t="s">
        <v>30</v>
      </c>
      <c r="F384" s="12" t="s">
        <v>1660</v>
      </c>
      <c r="G384" s="12" t="s">
        <v>1661</v>
      </c>
      <c r="H384" s="12" t="s">
        <v>1920</v>
      </c>
      <c r="I384" s="12" t="s">
        <v>180</v>
      </c>
      <c r="J384" s="12" t="s">
        <v>56</v>
      </c>
      <c r="K384" s="12" t="s">
        <v>1592</v>
      </c>
      <c r="L384" s="60">
        <v>43468.291666666664</v>
      </c>
      <c r="M384" s="60">
        <v>43468.645833333336</v>
      </c>
      <c r="N384" s="60">
        <v>43467.625</v>
      </c>
      <c r="O384" s="12">
        <f t="shared" si="15"/>
        <v>8.5000000001164153</v>
      </c>
      <c r="P384" s="12">
        <f t="shared" si="16"/>
        <v>15.999999999941792</v>
      </c>
      <c r="Q384" s="12" t="s">
        <v>13</v>
      </c>
      <c r="R384" s="12" t="s">
        <v>13</v>
      </c>
      <c r="S384" s="12" t="s">
        <v>22</v>
      </c>
      <c r="T384" s="12" t="s">
        <v>32</v>
      </c>
      <c r="U384" s="12" t="s">
        <v>117</v>
      </c>
      <c r="V384" s="12" t="s">
        <v>34</v>
      </c>
      <c r="W384" s="12" t="s">
        <v>82</v>
      </c>
      <c r="X384" s="12" t="s">
        <v>60</v>
      </c>
      <c r="Y384" s="12" t="s">
        <v>18</v>
      </c>
      <c r="Z384" s="35">
        <f t="shared" si="17"/>
        <v>24.500000000058208</v>
      </c>
    </row>
    <row r="385" spans="1:26" s="12" customFormat="1" ht="80.099999999999994" hidden="1" customHeight="1" x14ac:dyDescent="0.25">
      <c r="A385" s="12">
        <v>2019</v>
      </c>
      <c r="B385" s="12" t="s">
        <v>2415</v>
      </c>
      <c r="C385" s="43" t="s">
        <v>1669</v>
      </c>
      <c r="D385" s="43"/>
      <c r="E385" s="12" t="s">
        <v>30</v>
      </c>
      <c r="F385" s="12" t="s">
        <v>1670</v>
      </c>
      <c r="G385" s="12" t="s">
        <v>1670</v>
      </c>
      <c r="H385" s="12" t="s">
        <v>1764</v>
      </c>
      <c r="I385" s="12" t="s">
        <v>167</v>
      </c>
      <c r="K385" s="12" t="s">
        <v>1671</v>
      </c>
      <c r="L385" s="60">
        <v>43468.725694444445</v>
      </c>
      <c r="M385" s="60">
        <v>43469.75</v>
      </c>
      <c r="N385" s="60">
        <v>43457.583333333336</v>
      </c>
      <c r="O385" s="12">
        <f t="shared" si="15"/>
        <v>24.583333333313931</v>
      </c>
      <c r="P385" s="12">
        <f t="shared" si="16"/>
        <v>267.41666666662786</v>
      </c>
      <c r="Q385" s="12" t="s">
        <v>13</v>
      </c>
      <c r="R385" s="12" t="s">
        <v>13</v>
      </c>
      <c r="S385" s="12" t="s">
        <v>22</v>
      </c>
      <c r="T385" s="12" t="s">
        <v>57</v>
      </c>
      <c r="U385" s="12" t="s">
        <v>153</v>
      </c>
      <c r="V385" s="12" t="s">
        <v>51</v>
      </c>
      <c r="W385" s="12" t="s">
        <v>118</v>
      </c>
      <c r="X385" s="12" t="s">
        <v>60</v>
      </c>
      <c r="Y385" s="12" t="s">
        <v>61</v>
      </c>
      <c r="Z385" s="35">
        <f t="shared" si="17"/>
        <v>291.99999999994179</v>
      </c>
    </row>
    <row r="386" spans="1:26" s="12" customFormat="1" ht="80.099999999999994" hidden="1" customHeight="1" x14ac:dyDescent="0.25">
      <c r="A386" s="12">
        <v>2019</v>
      </c>
      <c r="B386" s="12" t="s">
        <v>2415</v>
      </c>
      <c r="C386" s="43" t="s">
        <v>1672</v>
      </c>
      <c r="D386" s="43"/>
      <c r="E386" s="12" t="s">
        <v>30</v>
      </c>
      <c r="F386" s="12" t="s">
        <v>1673</v>
      </c>
      <c r="G386" s="12" t="s">
        <v>1673</v>
      </c>
      <c r="H386" s="12" t="s">
        <v>1789</v>
      </c>
      <c r="I386" s="12" t="s">
        <v>172</v>
      </c>
      <c r="J386" s="12" t="s">
        <v>40</v>
      </c>
      <c r="K386" s="12" t="s">
        <v>1674</v>
      </c>
      <c r="L386" s="60">
        <v>43469.625</v>
      </c>
      <c r="M386" s="60">
        <v>43487.791666666664</v>
      </c>
      <c r="N386" s="60">
        <v>43465.999988425923</v>
      </c>
      <c r="O386" s="12">
        <f t="shared" ref="O386:O449" si="18">(M386-L386)*24</f>
        <v>435.99999999994179</v>
      </c>
      <c r="P386" s="12">
        <f t="shared" ref="P386:P449" si="19">(L386-N386)*24</f>
        <v>87.000277777842712</v>
      </c>
      <c r="Q386" s="12" t="s">
        <v>22</v>
      </c>
      <c r="R386" s="12" t="s">
        <v>22</v>
      </c>
      <c r="S386" s="12" t="s">
        <v>22</v>
      </c>
      <c r="T386" s="12" t="s">
        <v>14</v>
      </c>
      <c r="U386" s="12" t="s">
        <v>24</v>
      </c>
      <c r="V386" s="12" t="s">
        <v>25</v>
      </c>
      <c r="W386" s="12" t="s">
        <v>59</v>
      </c>
      <c r="X386" s="12" t="s">
        <v>27</v>
      </c>
      <c r="Y386" s="12" t="s">
        <v>67</v>
      </c>
      <c r="Z386" s="35">
        <f t="shared" ref="Z386:Z449" si="20">O386+P386</f>
        <v>523.0002777777845</v>
      </c>
    </row>
    <row r="387" spans="1:26" s="12" customFormat="1" ht="80.099999999999994" hidden="1" customHeight="1" x14ac:dyDescent="0.25">
      <c r="A387" s="12">
        <v>2019</v>
      </c>
      <c r="B387" s="12" t="s">
        <v>2415</v>
      </c>
      <c r="C387" s="43" t="s">
        <v>1675</v>
      </c>
      <c r="D387" s="43"/>
      <c r="E387" s="12" t="s">
        <v>20</v>
      </c>
      <c r="F387" s="12" t="s">
        <v>1676</v>
      </c>
      <c r="G387" s="12" t="s">
        <v>1040</v>
      </c>
      <c r="H387" s="12" t="s">
        <v>1789</v>
      </c>
      <c r="I387" s="12" t="s">
        <v>177</v>
      </c>
      <c r="J387" s="12" t="s">
        <v>40</v>
      </c>
      <c r="K387" s="12" t="s">
        <v>1677</v>
      </c>
      <c r="L387" s="60">
        <v>43469.333333333336</v>
      </c>
      <c r="M387" s="60">
        <v>43469.708333333336</v>
      </c>
      <c r="N387" s="60">
        <v>43459.5625</v>
      </c>
      <c r="O387" s="12">
        <f t="shared" si="18"/>
        <v>9</v>
      </c>
      <c r="P387" s="12">
        <f t="shared" si="19"/>
        <v>234.50000000005821</v>
      </c>
      <c r="Q387" s="12" t="s">
        <v>22</v>
      </c>
      <c r="R387" s="12" t="s">
        <v>22</v>
      </c>
      <c r="S387" s="12" t="s">
        <v>22</v>
      </c>
      <c r="T387" s="12" t="s">
        <v>1676</v>
      </c>
      <c r="U387" s="12" t="s">
        <v>1676</v>
      </c>
      <c r="V387" s="12" t="s">
        <v>1676</v>
      </c>
      <c r="W387" s="12" t="s">
        <v>1676</v>
      </c>
      <c r="X387" s="12" t="s">
        <v>45</v>
      </c>
      <c r="Y387" s="12" t="s">
        <v>67</v>
      </c>
      <c r="Z387" s="35">
        <f t="shared" si="20"/>
        <v>243.50000000005821</v>
      </c>
    </row>
    <row r="388" spans="1:26" s="12" customFormat="1" ht="80.099999999999994" hidden="1" customHeight="1" x14ac:dyDescent="0.25">
      <c r="A388" s="12">
        <v>2019</v>
      </c>
      <c r="B388" s="12" t="s">
        <v>2415</v>
      </c>
      <c r="C388" s="43" t="s">
        <v>1678</v>
      </c>
      <c r="D388" s="43"/>
      <c r="E388" s="12" t="s">
        <v>30</v>
      </c>
      <c r="F388" s="12" t="s">
        <v>1656</v>
      </c>
      <c r="G388" s="12" t="s">
        <v>1661</v>
      </c>
      <c r="H388" s="12" t="s">
        <v>1788</v>
      </c>
      <c r="I388" s="12" t="s">
        <v>169</v>
      </c>
      <c r="J388" s="12" t="s">
        <v>1557</v>
      </c>
      <c r="K388" s="12" t="s">
        <v>1679</v>
      </c>
      <c r="L388" s="60">
        <v>43470.834722222222</v>
      </c>
      <c r="M388" s="60">
        <v>43471.791666666664</v>
      </c>
      <c r="N388" s="60">
        <v>43466.708333333336</v>
      </c>
      <c r="O388" s="12">
        <f t="shared" si="18"/>
        <v>22.96666666661622</v>
      </c>
      <c r="P388" s="12">
        <f t="shared" si="19"/>
        <v>99.033333333267365</v>
      </c>
      <c r="Q388" s="12" t="s">
        <v>13</v>
      </c>
      <c r="R388" s="12" t="s">
        <v>13</v>
      </c>
      <c r="S388" s="12" t="s">
        <v>22</v>
      </c>
      <c r="T388" s="12" t="s">
        <v>14</v>
      </c>
      <c r="U388" s="12" t="s">
        <v>33</v>
      </c>
      <c r="V388" s="12" t="s">
        <v>34</v>
      </c>
      <c r="W388" s="12" t="s">
        <v>70</v>
      </c>
      <c r="X388" s="12" t="s">
        <v>60</v>
      </c>
      <c r="Y388" s="12" t="s">
        <v>18</v>
      </c>
      <c r="Z388" s="35">
        <f t="shared" si="20"/>
        <v>121.99999999988358</v>
      </c>
    </row>
    <row r="389" spans="1:26" s="12" customFormat="1" ht="80.099999999999994" hidden="1" customHeight="1" x14ac:dyDescent="0.25">
      <c r="A389" s="12">
        <v>2019</v>
      </c>
      <c r="B389" s="12" t="s">
        <v>2415</v>
      </c>
      <c r="C389" s="43" t="s">
        <v>1680</v>
      </c>
      <c r="D389" s="43"/>
      <c r="E389" s="12" t="s">
        <v>1681</v>
      </c>
      <c r="F389" s="12" t="s">
        <v>1682</v>
      </c>
      <c r="G389" s="12" t="s">
        <v>663</v>
      </c>
      <c r="H389" s="12" t="s">
        <v>1911</v>
      </c>
      <c r="I389" s="12" t="s">
        <v>146</v>
      </c>
      <c r="J389" s="12" t="s">
        <v>1004</v>
      </c>
      <c r="K389" s="12" t="s">
        <v>1683</v>
      </c>
      <c r="L389" s="60">
        <v>43471.708333333336</v>
      </c>
      <c r="M389" s="60">
        <v>43474.708333333336</v>
      </c>
      <c r="N389" s="60">
        <v>43422.770833333336</v>
      </c>
      <c r="O389" s="12">
        <f t="shared" si="18"/>
        <v>72</v>
      </c>
      <c r="P389" s="12">
        <f t="shared" si="19"/>
        <v>1174.5</v>
      </c>
      <c r="Q389" s="12" t="s">
        <v>22</v>
      </c>
      <c r="R389" s="12" t="s">
        <v>13</v>
      </c>
      <c r="S389" s="12" t="s">
        <v>22</v>
      </c>
      <c r="T389" s="12" t="s">
        <v>14</v>
      </c>
      <c r="U389" s="12" t="s">
        <v>15</v>
      </c>
      <c r="V389" s="12" t="s">
        <v>34</v>
      </c>
      <c r="W389" s="12" t="s">
        <v>15</v>
      </c>
      <c r="X389" s="12" t="s">
        <v>27</v>
      </c>
      <c r="Y389" s="12" t="s">
        <v>46</v>
      </c>
      <c r="Z389" s="35">
        <f t="shared" si="20"/>
        <v>1246.5</v>
      </c>
    </row>
    <row r="390" spans="1:26" s="12" customFormat="1" ht="80.099999999999994" hidden="1" customHeight="1" x14ac:dyDescent="0.25">
      <c r="A390" s="12">
        <v>2019</v>
      </c>
      <c r="B390" s="12" t="s">
        <v>2415</v>
      </c>
      <c r="C390" s="43" t="s">
        <v>1684</v>
      </c>
      <c r="D390" s="43"/>
      <c r="E390" s="12" t="s">
        <v>30</v>
      </c>
      <c r="F390" s="12" t="s">
        <v>1004</v>
      </c>
      <c r="G390" s="12" t="s">
        <v>1685</v>
      </c>
      <c r="H390" s="12" t="s">
        <v>1911</v>
      </c>
      <c r="I390" s="12" t="s">
        <v>128</v>
      </c>
      <c r="J390" s="12" t="s">
        <v>1004</v>
      </c>
      <c r="K390" s="12" t="s">
        <v>2022</v>
      </c>
      <c r="L390" s="60">
        <v>43474.863888888889</v>
      </c>
      <c r="M390" s="60">
        <v>43480.412499999999</v>
      </c>
      <c r="N390" s="60">
        <v>43452.6875</v>
      </c>
      <c r="O390" s="12">
        <f t="shared" si="18"/>
        <v>133.16666666662786</v>
      </c>
      <c r="P390" s="12">
        <f t="shared" si="19"/>
        <v>532.23333333333721</v>
      </c>
      <c r="Q390" s="12" t="s">
        <v>22</v>
      </c>
      <c r="R390" s="12" t="s">
        <v>13</v>
      </c>
      <c r="S390" s="12" t="s">
        <v>22</v>
      </c>
      <c r="T390" s="12" t="s">
        <v>14</v>
      </c>
      <c r="U390" s="12" t="s">
        <v>15</v>
      </c>
      <c r="V390" s="12" t="s">
        <v>43</v>
      </c>
      <c r="W390" s="12" t="s">
        <v>112</v>
      </c>
      <c r="X390" s="12" t="s">
        <v>60</v>
      </c>
      <c r="Y390" s="12" t="s">
        <v>18</v>
      </c>
      <c r="Z390" s="35">
        <f t="shared" si="20"/>
        <v>665.39999999996508</v>
      </c>
    </row>
    <row r="391" spans="1:26" s="12" customFormat="1" ht="80.099999999999994" hidden="1" customHeight="1" x14ac:dyDescent="0.25">
      <c r="A391" s="12">
        <v>2019</v>
      </c>
      <c r="B391" s="12" t="s">
        <v>2415</v>
      </c>
      <c r="C391" s="43" t="s">
        <v>1686</v>
      </c>
      <c r="D391" s="43"/>
      <c r="E391" s="12" t="s">
        <v>30</v>
      </c>
      <c r="F391" s="12" t="s">
        <v>1687</v>
      </c>
      <c r="G391" s="12" t="s">
        <v>1687</v>
      </c>
      <c r="H391" s="12" t="s">
        <v>1764</v>
      </c>
      <c r="I391" s="12" t="s">
        <v>167</v>
      </c>
      <c r="J391" s="12" t="s">
        <v>1688</v>
      </c>
      <c r="K391" s="12" t="s">
        <v>1689</v>
      </c>
      <c r="L391" s="60">
        <v>43475.637499999997</v>
      </c>
      <c r="M391" s="60">
        <v>43476.788194444445</v>
      </c>
      <c r="N391" s="60">
        <v>43469.75</v>
      </c>
      <c r="O391" s="12">
        <f t="shared" si="18"/>
        <v>27.616666666755918</v>
      </c>
      <c r="P391" s="12">
        <f t="shared" si="19"/>
        <v>141.29999999993015</v>
      </c>
      <c r="Q391" s="12" t="s">
        <v>22</v>
      </c>
      <c r="R391" s="12" t="s">
        <v>13</v>
      </c>
      <c r="S391" s="12" t="s">
        <v>22</v>
      </c>
      <c r="T391" s="12" t="s">
        <v>41</v>
      </c>
      <c r="U391" s="12" t="s">
        <v>93</v>
      </c>
      <c r="V391" s="12" t="s">
        <v>51</v>
      </c>
      <c r="W391" s="12" t="s">
        <v>118</v>
      </c>
      <c r="X391" s="12" t="s">
        <v>77</v>
      </c>
      <c r="Y391" s="12" t="s">
        <v>18</v>
      </c>
      <c r="Z391" s="35">
        <f t="shared" si="20"/>
        <v>168.91666666668607</v>
      </c>
    </row>
    <row r="392" spans="1:26" s="12" customFormat="1" ht="80.099999999999994" hidden="1" customHeight="1" x14ac:dyDescent="0.25">
      <c r="A392" s="12">
        <v>2019</v>
      </c>
      <c r="B392" s="12" t="s">
        <v>2415</v>
      </c>
      <c r="C392" s="43" t="s">
        <v>1690</v>
      </c>
      <c r="D392" s="43"/>
      <c r="E392" s="12" t="s">
        <v>30</v>
      </c>
      <c r="F392" s="12" t="s">
        <v>993</v>
      </c>
      <c r="G392" s="12" t="s">
        <v>1691</v>
      </c>
      <c r="H392" s="12" t="s">
        <v>1764</v>
      </c>
      <c r="I392" s="12" t="s">
        <v>166</v>
      </c>
      <c r="J392" s="12" t="s">
        <v>40</v>
      </c>
      <c r="K392" s="12" t="s">
        <v>1692</v>
      </c>
      <c r="L392" s="60">
        <v>43475.6875</v>
      </c>
      <c r="M392" s="60">
        <v>43475.770833333336</v>
      </c>
      <c r="N392" s="60">
        <v>43284.458333333336</v>
      </c>
      <c r="O392" s="12">
        <f t="shared" si="18"/>
        <v>2.0000000000582077</v>
      </c>
      <c r="P392" s="12">
        <f t="shared" si="19"/>
        <v>4589.4999999999418</v>
      </c>
      <c r="Q392" s="12" t="s">
        <v>13</v>
      </c>
      <c r="R392" s="12" t="s">
        <v>13</v>
      </c>
      <c r="S392" s="12" t="s">
        <v>22</v>
      </c>
      <c r="T392" s="12" t="s">
        <v>32</v>
      </c>
      <c r="U392" s="12" t="s">
        <v>120</v>
      </c>
      <c r="V392" s="12" t="s">
        <v>34</v>
      </c>
      <c r="W392" s="12" t="s">
        <v>65</v>
      </c>
      <c r="X392" s="12" t="s">
        <v>60</v>
      </c>
      <c r="Y392" s="12" t="s">
        <v>46</v>
      </c>
      <c r="Z392" s="35">
        <f t="shared" si="20"/>
        <v>4591.5</v>
      </c>
    </row>
    <row r="393" spans="1:26" s="12" customFormat="1" ht="80.099999999999994" customHeight="1" x14ac:dyDescent="0.25">
      <c r="A393" s="12">
        <v>2019</v>
      </c>
      <c r="B393" s="12" t="s">
        <v>2415</v>
      </c>
      <c r="C393" s="43" t="s">
        <v>1693</v>
      </c>
      <c r="D393" s="43"/>
      <c r="E393" s="12" t="s">
        <v>30</v>
      </c>
      <c r="F393" s="12" t="s">
        <v>1694</v>
      </c>
      <c r="G393" s="12" t="s">
        <v>1695</v>
      </c>
      <c r="H393" s="12" t="s">
        <v>319</v>
      </c>
      <c r="I393" s="12" t="s">
        <v>197</v>
      </c>
      <c r="J393" s="12" t="s">
        <v>31</v>
      </c>
      <c r="K393" s="12" t="s">
        <v>1696</v>
      </c>
      <c r="L393" s="60">
        <v>43479.291666666664</v>
      </c>
      <c r="M393" s="60">
        <v>43480.625</v>
      </c>
      <c r="N393" s="60">
        <v>43460.833333333336</v>
      </c>
      <c r="O393" s="12">
        <f t="shared" si="18"/>
        <v>32.000000000058208</v>
      </c>
      <c r="P393" s="12">
        <f t="shared" si="19"/>
        <v>442.99999999988358</v>
      </c>
      <c r="Q393" s="12" t="s">
        <v>22</v>
      </c>
      <c r="R393" s="12" t="s">
        <v>13</v>
      </c>
      <c r="S393" s="12" t="s">
        <v>22</v>
      </c>
      <c r="T393" s="12" t="s">
        <v>49</v>
      </c>
      <c r="U393" s="12" t="s">
        <v>139</v>
      </c>
      <c r="V393" s="12" t="s">
        <v>34</v>
      </c>
      <c r="W393" s="12" t="s">
        <v>70</v>
      </c>
      <c r="X393" s="12" t="s">
        <v>77</v>
      </c>
      <c r="Y393" s="12" t="s">
        <v>67</v>
      </c>
      <c r="Z393" s="35">
        <f t="shared" si="20"/>
        <v>474.99999999994179</v>
      </c>
    </row>
    <row r="394" spans="1:26" s="12" customFormat="1" ht="80.099999999999994" hidden="1" customHeight="1" x14ac:dyDescent="0.25">
      <c r="A394" s="12">
        <v>2019</v>
      </c>
      <c r="B394" s="12" t="s">
        <v>2415</v>
      </c>
      <c r="C394" s="43" t="s">
        <v>1697</v>
      </c>
      <c r="D394" s="43"/>
      <c r="E394" s="12" t="s">
        <v>30</v>
      </c>
      <c r="F394" s="12" t="s">
        <v>1698</v>
      </c>
      <c r="G394" s="12" t="s">
        <v>1699</v>
      </c>
      <c r="H394" s="12" t="s">
        <v>1764</v>
      </c>
      <c r="I394" s="12" t="s">
        <v>167</v>
      </c>
      <c r="J394" s="12" t="s">
        <v>1664</v>
      </c>
      <c r="K394" s="12" t="s">
        <v>1700</v>
      </c>
      <c r="L394" s="60">
        <v>43480.951388888891</v>
      </c>
      <c r="M394" s="60">
        <v>43481.708333333336</v>
      </c>
      <c r="N394" s="60">
        <v>43476.788194444445</v>
      </c>
      <c r="O394" s="12">
        <f t="shared" si="18"/>
        <v>18.166666666686069</v>
      </c>
      <c r="P394" s="12">
        <f t="shared" si="19"/>
        <v>99.916666666686069</v>
      </c>
      <c r="Q394" s="12" t="s">
        <v>13</v>
      </c>
      <c r="R394" s="12" t="s">
        <v>13</v>
      </c>
      <c r="S394" s="12" t="s">
        <v>22</v>
      </c>
      <c r="T394" s="12" t="s">
        <v>49</v>
      </c>
      <c r="U394" s="12" t="s">
        <v>139</v>
      </c>
      <c r="V394" s="12" t="s">
        <v>34</v>
      </c>
      <c r="W394" s="12" t="s">
        <v>70</v>
      </c>
      <c r="X394" s="12" t="s">
        <v>60</v>
      </c>
      <c r="Y394" s="12" t="s">
        <v>46</v>
      </c>
      <c r="Z394" s="35">
        <f t="shared" si="20"/>
        <v>118.08333333337214</v>
      </c>
    </row>
    <row r="395" spans="1:26" s="12" customFormat="1" ht="80.099999999999994" hidden="1" customHeight="1" x14ac:dyDescent="0.25">
      <c r="A395" s="12">
        <v>2019</v>
      </c>
      <c r="B395" s="12" t="s">
        <v>2415</v>
      </c>
      <c r="C395" s="43" t="s">
        <v>1701</v>
      </c>
      <c r="D395" s="43"/>
      <c r="E395" s="12" t="s">
        <v>30</v>
      </c>
      <c r="F395" s="12" t="s">
        <v>1702</v>
      </c>
      <c r="G395" s="12" t="s">
        <v>1702</v>
      </c>
      <c r="H395" s="12" t="s">
        <v>1911</v>
      </c>
      <c r="I395" s="12" t="s">
        <v>123</v>
      </c>
      <c r="J395" s="12" t="s">
        <v>1004</v>
      </c>
      <c r="K395" s="12" t="s">
        <v>1703</v>
      </c>
      <c r="L395" s="60">
        <v>43480.958333333336</v>
      </c>
      <c r="M395" s="60">
        <v>43481.763888888891</v>
      </c>
      <c r="N395" s="60">
        <v>43428.458333333336</v>
      </c>
      <c r="O395" s="12">
        <f t="shared" si="18"/>
        <v>19.333333333313931</v>
      </c>
      <c r="P395" s="12">
        <f t="shared" si="19"/>
        <v>1260</v>
      </c>
      <c r="Q395" s="12" t="s">
        <v>13</v>
      </c>
      <c r="R395" s="12" t="s">
        <v>13</v>
      </c>
      <c r="S395" s="12" t="s">
        <v>22</v>
      </c>
      <c r="T395" s="12" t="s">
        <v>14</v>
      </c>
      <c r="U395" s="12" t="s">
        <v>24</v>
      </c>
      <c r="V395" s="12" t="s">
        <v>34</v>
      </c>
      <c r="W395" s="12" t="s">
        <v>26</v>
      </c>
      <c r="X395" s="12" t="s">
        <v>60</v>
      </c>
      <c r="Y395" s="12" t="s">
        <v>18</v>
      </c>
      <c r="Z395" s="35">
        <f t="shared" si="20"/>
        <v>1279.3333333333139</v>
      </c>
    </row>
    <row r="396" spans="1:26" s="12" customFormat="1" ht="80.099999999999994" hidden="1" customHeight="1" x14ac:dyDescent="0.25">
      <c r="A396" s="12">
        <v>2019</v>
      </c>
      <c r="B396" s="12" t="s">
        <v>2415</v>
      </c>
      <c r="C396" s="43" t="s">
        <v>1704</v>
      </c>
      <c r="D396" s="43"/>
      <c r="E396" s="12" t="s">
        <v>11</v>
      </c>
      <c r="F396" s="12" t="s">
        <v>1705</v>
      </c>
      <c r="G396" s="12" t="s">
        <v>1705</v>
      </c>
      <c r="H396" s="12" t="s">
        <v>1911</v>
      </c>
      <c r="I396" s="12" t="s">
        <v>125</v>
      </c>
      <c r="J396" s="12" t="s">
        <v>1004</v>
      </c>
      <c r="K396" s="12" t="s">
        <v>1706</v>
      </c>
      <c r="L396" s="60">
        <v>43480.541666666664</v>
      </c>
      <c r="M396" s="60">
        <v>43480.763888888891</v>
      </c>
      <c r="N396" s="60">
        <v>43363.659722222219</v>
      </c>
      <c r="O396" s="12">
        <f t="shared" si="18"/>
        <v>5.3333333334303461</v>
      </c>
      <c r="P396" s="12">
        <f t="shared" si="19"/>
        <v>2805.1666666666861</v>
      </c>
      <c r="Q396" s="12" t="s">
        <v>22</v>
      </c>
      <c r="R396" s="12" t="s">
        <v>13</v>
      </c>
      <c r="S396" s="12" t="s">
        <v>22</v>
      </c>
      <c r="T396" s="12" t="s">
        <v>14</v>
      </c>
      <c r="U396" s="12" t="s">
        <v>24</v>
      </c>
      <c r="V396" s="12" t="s">
        <v>34</v>
      </c>
      <c r="W396" s="12" t="s">
        <v>26</v>
      </c>
      <c r="X396" s="12" t="s">
        <v>60</v>
      </c>
      <c r="Y396" s="12" t="s">
        <v>84</v>
      </c>
      <c r="Z396" s="35">
        <f t="shared" si="20"/>
        <v>2810.5000000001164</v>
      </c>
    </row>
    <row r="397" spans="1:26" s="12" customFormat="1" ht="80.099999999999994" customHeight="1" x14ac:dyDescent="0.25">
      <c r="A397" s="12">
        <v>2019</v>
      </c>
      <c r="B397" s="12" t="s">
        <v>2415</v>
      </c>
      <c r="C397" s="43" t="s">
        <v>1707</v>
      </c>
      <c r="D397" s="43"/>
      <c r="E397" s="12" t="s">
        <v>30</v>
      </c>
      <c r="F397" s="12" t="s">
        <v>1708</v>
      </c>
      <c r="G397" s="12" t="s">
        <v>1709</v>
      </c>
      <c r="H397" s="12" t="s">
        <v>319</v>
      </c>
      <c r="I397" s="12" t="s">
        <v>197</v>
      </c>
      <c r="J397" s="12" t="s">
        <v>31</v>
      </c>
      <c r="K397" s="12" t="s">
        <v>1710</v>
      </c>
      <c r="L397" s="60">
        <v>43480.625</v>
      </c>
      <c r="M397" s="60">
        <v>43482.770833333336</v>
      </c>
      <c r="N397" s="60">
        <v>43480.625</v>
      </c>
      <c r="O397" s="12">
        <f t="shared" si="18"/>
        <v>51.500000000058208</v>
      </c>
      <c r="P397" s="12">
        <f t="shared" si="19"/>
        <v>0</v>
      </c>
      <c r="Q397" s="12" t="s">
        <v>22</v>
      </c>
      <c r="R397" s="12" t="s">
        <v>22</v>
      </c>
      <c r="S397" s="12" t="s">
        <v>22</v>
      </c>
      <c r="T397" s="12" t="s">
        <v>57</v>
      </c>
      <c r="U397" s="12" t="s">
        <v>153</v>
      </c>
      <c r="V397" s="12" t="s">
        <v>51</v>
      </c>
      <c r="W397" s="12" t="s">
        <v>118</v>
      </c>
      <c r="X397" s="12" t="s">
        <v>77</v>
      </c>
      <c r="Y397" s="12" t="s">
        <v>18</v>
      </c>
      <c r="Z397" s="35">
        <f t="shared" si="20"/>
        <v>51.500000000058208</v>
      </c>
    </row>
    <row r="398" spans="1:26" s="12" customFormat="1" ht="80.099999999999994" customHeight="1" x14ac:dyDescent="0.25">
      <c r="A398" s="12">
        <v>2019</v>
      </c>
      <c r="B398" s="12" t="s">
        <v>2415</v>
      </c>
      <c r="C398" s="43" t="s">
        <v>1711</v>
      </c>
      <c r="D398" s="43"/>
      <c r="E398" s="12" t="s">
        <v>30</v>
      </c>
      <c r="F398" s="12" t="s">
        <v>1670</v>
      </c>
      <c r="G398" s="12" t="s">
        <v>1670</v>
      </c>
      <c r="H398" s="12" t="s">
        <v>319</v>
      </c>
      <c r="I398" s="12" t="s">
        <v>198</v>
      </c>
      <c r="K398" s="12" t="s">
        <v>1712</v>
      </c>
      <c r="L398" s="60">
        <v>43482.833333333336</v>
      </c>
      <c r="M398" s="60">
        <v>43483.083333333336</v>
      </c>
      <c r="N398" s="60">
        <v>43458.222222222219</v>
      </c>
      <c r="O398" s="12">
        <f t="shared" si="18"/>
        <v>6</v>
      </c>
      <c r="P398" s="12">
        <f t="shared" si="19"/>
        <v>590.66666666680248</v>
      </c>
      <c r="Q398" s="12" t="s">
        <v>13</v>
      </c>
      <c r="R398" s="12" t="s">
        <v>13</v>
      </c>
      <c r="S398" s="12" t="s">
        <v>22</v>
      </c>
      <c r="T398" s="12" t="s">
        <v>57</v>
      </c>
      <c r="U398" s="12" t="s">
        <v>153</v>
      </c>
      <c r="V398" s="12" t="s">
        <v>51</v>
      </c>
      <c r="W398" s="12" t="s">
        <v>118</v>
      </c>
      <c r="X398" s="12" t="s">
        <v>60</v>
      </c>
      <c r="Y398" s="12" t="s">
        <v>61</v>
      </c>
      <c r="Z398" s="35">
        <f t="shared" si="20"/>
        <v>596.66666666680248</v>
      </c>
    </row>
    <row r="399" spans="1:26" s="12" customFormat="1" ht="80.099999999999994" customHeight="1" x14ac:dyDescent="0.25">
      <c r="A399" s="12">
        <v>2019</v>
      </c>
      <c r="B399" s="12" t="s">
        <v>2415</v>
      </c>
      <c r="C399" s="43" t="s">
        <v>1713</v>
      </c>
      <c r="D399" s="43"/>
      <c r="E399" s="12" t="s">
        <v>30</v>
      </c>
      <c r="F399" s="12" t="s">
        <v>1714</v>
      </c>
      <c r="G399" s="12" t="s">
        <v>1715</v>
      </c>
      <c r="H399" s="12" t="s">
        <v>319</v>
      </c>
      <c r="I399" s="12" t="s">
        <v>197</v>
      </c>
      <c r="J399" s="12" t="s">
        <v>31</v>
      </c>
      <c r="K399" s="12" t="s">
        <v>1716</v>
      </c>
      <c r="L399" s="60">
        <v>43482.854166666664</v>
      </c>
      <c r="M399" s="60">
        <v>43483.041666666664</v>
      </c>
      <c r="N399" s="60">
        <v>43480.625</v>
      </c>
      <c r="O399" s="12">
        <f t="shared" si="18"/>
        <v>4.5</v>
      </c>
      <c r="P399" s="12">
        <f t="shared" si="19"/>
        <v>53.499999999941792</v>
      </c>
      <c r="Q399" s="12" t="s">
        <v>13</v>
      </c>
      <c r="R399" s="12" t="s">
        <v>13</v>
      </c>
      <c r="S399" s="12" t="s">
        <v>22</v>
      </c>
      <c r="T399" s="12" t="s">
        <v>14</v>
      </c>
      <c r="U399" s="12" t="s">
        <v>58</v>
      </c>
      <c r="V399" s="12" t="s">
        <v>34</v>
      </c>
      <c r="W399" s="12" t="s">
        <v>82</v>
      </c>
      <c r="X399" s="12" t="s">
        <v>60</v>
      </c>
      <c r="Y399" s="12" t="s">
        <v>67</v>
      </c>
      <c r="Z399" s="35">
        <f t="shared" si="20"/>
        <v>57.999999999941792</v>
      </c>
    </row>
    <row r="400" spans="1:26" s="12" customFormat="1" ht="80.099999999999994" hidden="1" customHeight="1" x14ac:dyDescent="0.25">
      <c r="A400" s="12">
        <v>2019</v>
      </c>
      <c r="B400" s="12" t="s">
        <v>2415</v>
      </c>
      <c r="C400" s="43" t="s">
        <v>1717</v>
      </c>
      <c r="D400" s="43"/>
      <c r="E400" s="12" t="s">
        <v>30</v>
      </c>
      <c r="F400" s="12" t="s">
        <v>1718</v>
      </c>
      <c r="G400" s="12" t="s">
        <v>1719</v>
      </c>
      <c r="H400" s="12" t="s">
        <v>1764</v>
      </c>
      <c r="I400" s="12" t="s">
        <v>164</v>
      </c>
      <c r="J400" s="12" t="s">
        <v>1664</v>
      </c>
      <c r="K400" s="12" t="s">
        <v>1720</v>
      </c>
      <c r="L400" s="60">
        <v>43482.963888888888</v>
      </c>
      <c r="M400" s="60">
        <v>43483.409722222219</v>
      </c>
      <c r="N400" s="60">
        <v>43481.371527777781</v>
      </c>
      <c r="O400" s="12">
        <f t="shared" si="18"/>
        <v>10.699999999953434</v>
      </c>
      <c r="P400" s="12">
        <f t="shared" si="19"/>
        <v>38.216666666558012</v>
      </c>
      <c r="Q400" s="12" t="s">
        <v>13</v>
      </c>
      <c r="R400" s="12" t="s">
        <v>13</v>
      </c>
      <c r="S400" s="12" t="s">
        <v>22</v>
      </c>
      <c r="T400" s="12" t="s">
        <v>41</v>
      </c>
      <c r="U400" s="12" t="s">
        <v>127</v>
      </c>
      <c r="V400" s="12" t="s">
        <v>51</v>
      </c>
      <c r="W400" s="12" t="s">
        <v>118</v>
      </c>
      <c r="X400" s="12" t="s">
        <v>60</v>
      </c>
      <c r="Y400" s="12" t="s">
        <v>18</v>
      </c>
      <c r="Z400" s="35">
        <f t="shared" si="20"/>
        <v>48.916666666511446</v>
      </c>
    </row>
    <row r="401" spans="1:26" s="12" customFormat="1" ht="80.099999999999994" hidden="1" customHeight="1" x14ac:dyDescent="0.25">
      <c r="A401" s="12">
        <v>2019</v>
      </c>
      <c r="B401" s="12" t="s">
        <v>2415</v>
      </c>
      <c r="C401" s="43" t="s">
        <v>1721</v>
      </c>
      <c r="D401" s="43"/>
      <c r="E401" s="12" t="s">
        <v>30</v>
      </c>
      <c r="F401" s="12" t="s">
        <v>1670</v>
      </c>
      <c r="G401" s="12" t="s">
        <v>1670</v>
      </c>
      <c r="H401" s="12" t="s">
        <v>1764</v>
      </c>
      <c r="I401" s="12" t="s">
        <v>167</v>
      </c>
      <c r="K401" s="12" t="s">
        <v>1722</v>
      </c>
      <c r="L401" s="60">
        <v>43483.04791666667</v>
      </c>
      <c r="M401" s="60">
        <v>43487.583333333336</v>
      </c>
      <c r="N401" s="60">
        <v>43481.708333333336</v>
      </c>
      <c r="O401" s="12">
        <f t="shared" si="18"/>
        <v>108.84999999997672</v>
      </c>
      <c r="P401" s="12">
        <f t="shared" si="19"/>
        <v>32.150000000023283</v>
      </c>
      <c r="Q401" s="12" t="s">
        <v>22</v>
      </c>
      <c r="R401" s="12" t="s">
        <v>22</v>
      </c>
      <c r="S401" s="12" t="s">
        <v>22</v>
      </c>
      <c r="T401" s="12" t="s">
        <v>57</v>
      </c>
      <c r="U401" s="12" t="s">
        <v>153</v>
      </c>
      <c r="V401" s="12" t="s">
        <v>51</v>
      </c>
      <c r="W401" s="12" t="s">
        <v>118</v>
      </c>
      <c r="X401" s="12" t="s">
        <v>77</v>
      </c>
      <c r="Y401" s="12" t="s">
        <v>46</v>
      </c>
      <c r="Z401" s="35">
        <f t="shared" si="20"/>
        <v>141</v>
      </c>
    </row>
    <row r="402" spans="1:26" s="12" customFormat="1" ht="80.099999999999994" hidden="1" customHeight="1" x14ac:dyDescent="0.25">
      <c r="A402" s="12">
        <v>2019</v>
      </c>
      <c r="B402" s="12" t="s">
        <v>2415</v>
      </c>
      <c r="C402" s="43" t="s">
        <v>1723</v>
      </c>
      <c r="D402" s="43"/>
      <c r="E402" s="12" t="s">
        <v>11</v>
      </c>
      <c r="H402" s="12" t="s">
        <v>1764</v>
      </c>
      <c r="I402" s="12" t="s">
        <v>168</v>
      </c>
      <c r="L402" s="60">
        <v>43466</v>
      </c>
      <c r="M402" s="60">
        <v>43482.75</v>
      </c>
      <c r="N402" s="60">
        <v>43458.75</v>
      </c>
      <c r="O402" s="12">
        <f t="shared" si="18"/>
        <v>402</v>
      </c>
      <c r="P402" s="12">
        <f t="shared" si="19"/>
        <v>174</v>
      </c>
      <c r="Z402" s="35">
        <f t="shared" si="20"/>
        <v>576</v>
      </c>
    </row>
    <row r="403" spans="1:26" s="12" customFormat="1" ht="80.099999999999994" hidden="1" customHeight="1" x14ac:dyDescent="0.25">
      <c r="A403" s="12">
        <v>2019</v>
      </c>
      <c r="B403" s="12" t="s">
        <v>2415</v>
      </c>
      <c r="C403" s="43" t="s">
        <v>1724</v>
      </c>
      <c r="D403" s="43"/>
      <c r="E403" s="12" t="s">
        <v>30</v>
      </c>
      <c r="F403" s="12" t="s">
        <v>1725</v>
      </c>
      <c r="G403" s="12" t="s">
        <v>1725</v>
      </c>
      <c r="H403" s="12" t="s">
        <v>1789</v>
      </c>
      <c r="I403" s="12" t="s">
        <v>177</v>
      </c>
      <c r="J403" s="12" t="s">
        <v>1557</v>
      </c>
      <c r="K403" s="12" t="s">
        <v>1633</v>
      </c>
      <c r="L403" s="60">
        <v>43479.422222222223</v>
      </c>
      <c r="M403" s="60">
        <v>43479.430555555555</v>
      </c>
      <c r="N403" s="60">
        <v>43469.708333333336</v>
      </c>
      <c r="O403" s="12">
        <f t="shared" si="18"/>
        <v>0.19999999995343387</v>
      </c>
      <c r="P403" s="12">
        <f t="shared" si="19"/>
        <v>233.13333333330229</v>
      </c>
      <c r="Q403" s="12" t="s">
        <v>13</v>
      </c>
      <c r="R403" s="12" t="s">
        <v>13</v>
      </c>
      <c r="S403" s="12" t="s">
        <v>22</v>
      </c>
      <c r="T403" s="12" t="s">
        <v>32</v>
      </c>
      <c r="U403" s="12" t="s">
        <v>117</v>
      </c>
      <c r="V403" s="12" t="s">
        <v>34</v>
      </c>
      <c r="W403" s="12" t="s">
        <v>70</v>
      </c>
      <c r="X403" s="12" t="s">
        <v>60</v>
      </c>
      <c r="Y403" s="12" t="s">
        <v>28</v>
      </c>
      <c r="Z403" s="35">
        <f t="shared" si="20"/>
        <v>233.33333333325572</v>
      </c>
    </row>
    <row r="404" spans="1:26" s="12" customFormat="1" ht="80.099999999999994" hidden="1" customHeight="1" x14ac:dyDescent="0.25">
      <c r="A404" s="12">
        <v>2019</v>
      </c>
      <c r="B404" s="12" t="s">
        <v>2415</v>
      </c>
      <c r="C404" s="43" t="s">
        <v>1726</v>
      </c>
      <c r="D404" s="43"/>
      <c r="E404" s="12" t="s">
        <v>30</v>
      </c>
      <c r="F404" s="12" t="s">
        <v>1727</v>
      </c>
      <c r="G404" s="12" t="s">
        <v>1728</v>
      </c>
      <c r="H404" s="12" t="s">
        <v>1788</v>
      </c>
      <c r="I404" s="12" t="s">
        <v>175</v>
      </c>
      <c r="J404" s="12" t="s">
        <v>1557</v>
      </c>
      <c r="K404" s="12" t="s">
        <v>1729</v>
      </c>
      <c r="L404" s="60">
        <v>43471</v>
      </c>
      <c r="M404" s="60">
        <v>43471.708333333336</v>
      </c>
      <c r="N404" s="60">
        <v>43449.944444444445</v>
      </c>
      <c r="O404" s="12">
        <f t="shared" si="18"/>
        <v>17.000000000058208</v>
      </c>
      <c r="P404" s="12">
        <f t="shared" si="19"/>
        <v>505.33333333331393</v>
      </c>
      <c r="Q404" s="12" t="s">
        <v>22</v>
      </c>
      <c r="R404" s="12" t="s">
        <v>22</v>
      </c>
      <c r="S404" s="12" t="s">
        <v>22</v>
      </c>
      <c r="T404" s="12" t="s">
        <v>32</v>
      </c>
      <c r="U404" s="12" t="s">
        <v>117</v>
      </c>
      <c r="V404" s="12" t="s">
        <v>25</v>
      </c>
      <c r="W404" s="12" t="s">
        <v>59</v>
      </c>
      <c r="X404" s="12" t="s">
        <v>66</v>
      </c>
      <c r="Y404" s="12" t="s">
        <v>37</v>
      </c>
      <c r="Z404" s="35">
        <f t="shared" si="20"/>
        <v>522.33333333337214</v>
      </c>
    </row>
    <row r="405" spans="1:26" s="12" customFormat="1" ht="80.099999999999994" customHeight="1" x14ac:dyDescent="0.25">
      <c r="A405" s="12">
        <v>2019</v>
      </c>
      <c r="B405" s="12" t="s">
        <v>2415</v>
      </c>
      <c r="C405" s="43" t="s">
        <v>1730</v>
      </c>
      <c r="D405" s="43"/>
      <c r="E405" s="12" t="s">
        <v>30</v>
      </c>
      <c r="F405" s="12" t="s">
        <v>1731</v>
      </c>
      <c r="G405" s="12" t="s">
        <v>1731</v>
      </c>
      <c r="H405" s="12" t="s">
        <v>319</v>
      </c>
      <c r="I405" s="12" t="s">
        <v>197</v>
      </c>
      <c r="J405" s="12" t="s">
        <v>80</v>
      </c>
      <c r="K405" s="12" t="s">
        <v>1732</v>
      </c>
      <c r="L405" s="60">
        <v>43485.333333333336</v>
      </c>
      <c r="M405" s="60">
        <v>43485.75</v>
      </c>
      <c r="N405" s="60">
        <v>43483.041666666664</v>
      </c>
      <c r="O405" s="12">
        <f t="shared" si="18"/>
        <v>9.9999999999417923</v>
      </c>
      <c r="P405" s="12">
        <f t="shared" si="19"/>
        <v>55.000000000116415</v>
      </c>
      <c r="Q405" s="12" t="s">
        <v>13</v>
      </c>
      <c r="R405" s="12" t="s">
        <v>13</v>
      </c>
      <c r="S405" s="12" t="s">
        <v>22</v>
      </c>
      <c r="T405" s="12" t="s">
        <v>32</v>
      </c>
      <c r="U405" s="12" t="s">
        <v>117</v>
      </c>
      <c r="V405" s="12" t="s">
        <v>51</v>
      </c>
      <c r="W405" s="12" t="s">
        <v>118</v>
      </c>
      <c r="X405" s="12" t="s">
        <v>60</v>
      </c>
      <c r="Y405" s="12" t="s">
        <v>28</v>
      </c>
      <c r="Z405" s="35">
        <f t="shared" si="20"/>
        <v>65.000000000058208</v>
      </c>
    </row>
    <row r="406" spans="1:26" s="12" customFormat="1" ht="80.099999999999994" customHeight="1" x14ac:dyDescent="0.25">
      <c r="A406" s="12">
        <v>2019</v>
      </c>
      <c r="B406" s="12" t="s">
        <v>2415</v>
      </c>
      <c r="C406" s="43" t="s">
        <v>1733</v>
      </c>
      <c r="D406" s="43"/>
      <c r="E406" s="12" t="s">
        <v>30</v>
      </c>
      <c r="F406" s="12" t="s">
        <v>1734</v>
      </c>
      <c r="G406" s="12" t="s">
        <v>1734</v>
      </c>
      <c r="H406" s="12" t="s">
        <v>319</v>
      </c>
      <c r="I406" s="12" t="s">
        <v>197</v>
      </c>
      <c r="J406" s="12" t="s">
        <v>31</v>
      </c>
      <c r="K406" s="12" t="s">
        <v>1735</v>
      </c>
      <c r="L406" s="60">
        <v>43487.333333333336</v>
      </c>
      <c r="M406" s="60">
        <v>43487.594444444447</v>
      </c>
      <c r="N406" s="60">
        <v>43485.75</v>
      </c>
      <c r="O406" s="12">
        <f t="shared" si="18"/>
        <v>6.2666666666627862</v>
      </c>
      <c r="P406" s="12">
        <f t="shared" si="19"/>
        <v>38.000000000058208</v>
      </c>
      <c r="Q406" s="12" t="s">
        <v>13</v>
      </c>
      <c r="R406" s="12" t="s">
        <v>13</v>
      </c>
      <c r="S406" s="12" t="s">
        <v>22</v>
      </c>
      <c r="T406" s="12" t="s">
        <v>49</v>
      </c>
      <c r="U406" s="12" t="s">
        <v>139</v>
      </c>
      <c r="V406" s="12" t="s">
        <v>51</v>
      </c>
      <c r="W406" s="12" t="s">
        <v>118</v>
      </c>
      <c r="X406" s="12" t="s">
        <v>77</v>
      </c>
      <c r="Y406" s="12" t="s">
        <v>54</v>
      </c>
      <c r="Z406" s="35">
        <f t="shared" si="20"/>
        <v>44.266666666720994</v>
      </c>
    </row>
    <row r="407" spans="1:26" s="12" customFormat="1" ht="80.099999999999994" customHeight="1" x14ac:dyDescent="0.25">
      <c r="A407" s="12">
        <v>2019</v>
      </c>
      <c r="B407" s="12" t="s">
        <v>2415</v>
      </c>
      <c r="C407" s="43" t="s">
        <v>1736</v>
      </c>
      <c r="D407" s="43"/>
      <c r="E407" s="12" t="s">
        <v>30</v>
      </c>
      <c r="F407" s="12" t="s">
        <v>1737</v>
      </c>
      <c r="G407" s="12" t="s">
        <v>1737</v>
      </c>
      <c r="H407" s="12" t="s">
        <v>319</v>
      </c>
      <c r="I407" s="12" t="s">
        <v>197</v>
      </c>
      <c r="J407" s="12" t="s">
        <v>80</v>
      </c>
      <c r="K407" s="12" t="s">
        <v>1738</v>
      </c>
      <c r="L407" s="60">
        <v>43487.645833333336</v>
      </c>
      <c r="M407" s="60">
        <v>43488.010416666664</v>
      </c>
      <c r="N407" s="60">
        <v>43487.594444444447</v>
      </c>
      <c r="O407" s="12">
        <f t="shared" si="18"/>
        <v>8.7499999998835847</v>
      </c>
      <c r="P407" s="12">
        <f t="shared" si="19"/>
        <v>1.2333333333372138</v>
      </c>
      <c r="Q407" s="12" t="s">
        <v>13</v>
      </c>
      <c r="R407" s="12" t="s">
        <v>13</v>
      </c>
      <c r="S407" s="12" t="s">
        <v>22</v>
      </c>
      <c r="T407" s="12" t="s">
        <v>32</v>
      </c>
      <c r="U407" s="12" t="s">
        <v>117</v>
      </c>
      <c r="V407" s="12" t="s">
        <v>51</v>
      </c>
      <c r="W407" s="12" t="s">
        <v>118</v>
      </c>
      <c r="X407" s="12" t="s">
        <v>77</v>
      </c>
      <c r="Y407" s="12" t="s">
        <v>18</v>
      </c>
      <c r="Z407" s="35">
        <f t="shared" si="20"/>
        <v>9.9833333332207985</v>
      </c>
    </row>
    <row r="408" spans="1:26" s="12" customFormat="1" ht="80.099999999999994" customHeight="1" x14ac:dyDescent="0.25">
      <c r="A408" s="12">
        <v>2019</v>
      </c>
      <c r="B408" s="12" t="s">
        <v>2415</v>
      </c>
      <c r="C408" s="43" t="s">
        <v>1739</v>
      </c>
      <c r="D408" s="43"/>
      <c r="E408" s="12" t="s">
        <v>39</v>
      </c>
      <c r="F408" s="12" t="s">
        <v>1694</v>
      </c>
      <c r="G408" s="12" t="s">
        <v>1740</v>
      </c>
      <c r="H408" s="12" t="s">
        <v>319</v>
      </c>
      <c r="I408" s="12" t="s">
        <v>197</v>
      </c>
      <c r="J408" s="12" t="s">
        <v>31</v>
      </c>
      <c r="K408" s="12" t="s">
        <v>1741</v>
      </c>
      <c r="L408" s="60">
        <v>43488.5</v>
      </c>
      <c r="M408" s="60">
        <v>43488.979166666664</v>
      </c>
      <c r="N408" s="60">
        <v>43488.010416666664</v>
      </c>
      <c r="O408" s="12">
        <f t="shared" si="18"/>
        <v>11.499999999941792</v>
      </c>
      <c r="P408" s="12">
        <f t="shared" si="19"/>
        <v>11.750000000058208</v>
      </c>
      <c r="Q408" s="12" t="s">
        <v>22</v>
      </c>
      <c r="R408" s="12" t="s">
        <v>22</v>
      </c>
      <c r="S408" s="12" t="s">
        <v>22</v>
      </c>
      <c r="T408" s="12" t="s">
        <v>49</v>
      </c>
      <c r="U408" s="12" t="s">
        <v>139</v>
      </c>
      <c r="V408" s="12" t="s">
        <v>51</v>
      </c>
      <c r="W408" s="12" t="s">
        <v>118</v>
      </c>
      <c r="X408" s="12" t="s">
        <v>53</v>
      </c>
      <c r="Y408" s="12" t="s">
        <v>18</v>
      </c>
      <c r="Z408" s="35">
        <f t="shared" si="20"/>
        <v>23.25</v>
      </c>
    </row>
    <row r="409" spans="1:26" s="12" customFormat="1" ht="80.099999999999994" customHeight="1" x14ac:dyDescent="0.25">
      <c r="A409" s="12">
        <v>2019</v>
      </c>
      <c r="B409" s="12" t="s">
        <v>2415</v>
      </c>
      <c r="C409" s="43" t="s">
        <v>1742</v>
      </c>
      <c r="D409" s="43"/>
      <c r="E409" s="12" t="s">
        <v>30</v>
      </c>
      <c r="F409" s="12" t="s">
        <v>1743</v>
      </c>
      <c r="G409" s="12" t="s">
        <v>1744</v>
      </c>
      <c r="H409" s="12" t="s">
        <v>319</v>
      </c>
      <c r="I409" s="12" t="s">
        <v>198</v>
      </c>
      <c r="J409" s="12" t="s">
        <v>31</v>
      </c>
      <c r="K409" s="12" t="s">
        <v>1745</v>
      </c>
      <c r="L409" s="60">
        <v>43489.333333333336</v>
      </c>
      <c r="M409" s="60">
        <v>43490.604166666664</v>
      </c>
      <c r="N409" s="60">
        <v>43483.083333333336</v>
      </c>
      <c r="O409" s="12">
        <f t="shared" si="18"/>
        <v>30.499999999883585</v>
      </c>
      <c r="P409" s="12">
        <f t="shared" si="19"/>
        <v>150</v>
      </c>
      <c r="Q409" s="12" t="s">
        <v>22</v>
      </c>
      <c r="R409" s="12" t="s">
        <v>22</v>
      </c>
      <c r="S409" s="12" t="s">
        <v>22</v>
      </c>
      <c r="T409" s="12" t="s">
        <v>49</v>
      </c>
      <c r="U409" s="12" t="s">
        <v>141</v>
      </c>
      <c r="V409" s="12" t="s">
        <v>51</v>
      </c>
      <c r="W409" s="12" t="s">
        <v>118</v>
      </c>
      <c r="X409" s="12" t="s">
        <v>45</v>
      </c>
      <c r="Y409" s="12" t="s">
        <v>18</v>
      </c>
      <c r="Z409" s="35">
        <f t="shared" si="20"/>
        <v>180.49999999988358</v>
      </c>
    </row>
    <row r="410" spans="1:26" s="12" customFormat="1" ht="80.099999999999994" customHeight="1" x14ac:dyDescent="0.25">
      <c r="A410" s="12">
        <v>2019</v>
      </c>
      <c r="B410" s="12" t="s">
        <v>2415</v>
      </c>
      <c r="C410" s="43" t="s">
        <v>1746</v>
      </c>
      <c r="D410" s="43"/>
      <c r="E410" s="12" t="s">
        <v>30</v>
      </c>
      <c r="F410" s="12" t="s">
        <v>1747</v>
      </c>
      <c r="G410" s="12" t="s">
        <v>31</v>
      </c>
      <c r="H410" s="12" t="s">
        <v>319</v>
      </c>
      <c r="I410" s="12" t="s">
        <v>197</v>
      </c>
      <c r="J410" s="12" t="s">
        <v>56</v>
      </c>
      <c r="K410" s="12" t="s">
        <v>1748</v>
      </c>
      <c r="L410" s="60">
        <v>43490.708333333336</v>
      </c>
      <c r="M410" s="60">
        <v>43490.8125</v>
      </c>
      <c r="N410" s="60">
        <v>43488.010416666664</v>
      </c>
      <c r="O410" s="12">
        <f t="shared" si="18"/>
        <v>2.4999999999417923</v>
      </c>
      <c r="P410" s="12">
        <f t="shared" si="19"/>
        <v>64.750000000116415</v>
      </c>
      <c r="Q410" s="12" t="s">
        <v>13</v>
      </c>
      <c r="R410" s="12" t="s">
        <v>13</v>
      </c>
      <c r="S410" s="12" t="s">
        <v>22</v>
      </c>
      <c r="T410" s="12" t="s">
        <v>57</v>
      </c>
      <c r="U410" s="12" t="s">
        <v>153</v>
      </c>
      <c r="V410" s="12" t="s">
        <v>51</v>
      </c>
      <c r="W410" s="12" t="s">
        <v>118</v>
      </c>
      <c r="X410" s="12" t="s">
        <v>60</v>
      </c>
      <c r="Y410" s="12" t="s">
        <v>61</v>
      </c>
      <c r="Z410" s="35">
        <f t="shared" si="20"/>
        <v>67.250000000058208</v>
      </c>
    </row>
    <row r="411" spans="1:26" s="12" customFormat="1" ht="80.099999999999994" customHeight="1" x14ac:dyDescent="0.25">
      <c r="A411" s="12">
        <v>2019</v>
      </c>
      <c r="B411" s="12" t="s">
        <v>2415</v>
      </c>
      <c r="C411" s="43" t="s">
        <v>1749</v>
      </c>
      <c r="D411" s="43"/>
      <c r="E411" s="12" t="s">
        <v>30</v>
      </c>
      <c r="F411" s="12" t="s">
        <v>1750</v>
      </c>
      <c r="G411" s="12" t="s">
        <v>1751</v>
      </c>
      <c r="H411" s="12" t="s">
        <v>319</v>
      </c>
      <c r="I411" s="12" t="s">
        <v>198</v>
      </c>
      <c r="J411" s="12" t="s">
        <v>1592</v>
      </c>
      <c r="K411" s="12" t="s">
        <v>1752</v>
      </c>
      <c r="L411" s="60">
        <v>43490.718055555553</v>
      </c>
      <c r="M411" s="60">
        <v>43491.5625</v>
      </c>
      <c r="N411" s="60">
        <v>43490.604166666664</v>
      </c>
      <c r="O411" s="12">
        <f t="shared" si="18"/>
        <v>20.266666666720994</v>
      </c>
      <c r="P411" s="12">
        <f t="shared" si="19"/>
        <v>2.7333333333372138</v>
      </c>
      <c r="Q411" s="12" t="s">
        <v>22</v>
      </c>
      <c r="R411" s="12" t="s">
        <v>22</v>
      </c>
      <c r="S411" s="12" t="s">
        <v>22</v>
      </c>
      <c r="T411" s="12" t="s">
        <v>14</v>
      </c>
      <c r="U411" s="12" t="s">
        <v>58</v>
      </c>
      <c r="V411" s="12" t="s">
        <v>25</v>
      </c>
      <c r="W411" s="12" t="s">
        <v>59</v>
      </c>
      <c r="X411" s="12" t="s">
        <v>45</v>
      </c>
      <c r="Y411" s="12" t="s">
        <v>18</v>
      </c>
      <c r="Z411" s="35">
        <f t="shared" si="20"/>
        <v>23.000000000058208</v>
      </c>
    </row>
    <row r="412" spans="1:26" s="12" customFormat="1" ht="80.099999999999994" hidden="1" customHeight="1" x14ac:dyDescent="0.25">
      <c r="A412" s="12">
        <v>2019</v>
      </c>
      <c r="B412" s="12" t="s">
        <v>2415</v>
      </c>
      <c r="C412" s="43" t="s">
        <v>1753</v>
      </c>
      <c r="D412" s="43"/>
      <c r="E412" s="12" t="s">
        <v>11</v>
      </c>
      <c r="F412" s="12" t="s">
        <v>1040</v>
      </c>
      <c r="H412" s="12" t="s">
        <v>1764</v>
      </c>
      <c r="I412" s="12" t="s">
        <v>168</v>
      </c>
      <c r="K412" s="12" t="s">
        <v>1754</v>
      </c>
      <c r="L412" s="60">
        <v>43488.541666666664</v>
      </c>
      <c r="M412" s="60">
        <v>43496.999988425923</v>
      </c>
      <c r="N412" s="60">
        <v>43482.75</v>
      </c>
      <c r="O412" s="12">
        <f t="shared" si="18"/>
        <v>202.9997222222155</v>
      </c>
      <c r="P412" s="12">
        <f t="shared" si="19"/>
        <v>138.99999999994179</v>
      </c>
      <c r="Q412" s="12" t="s">
        <v>22</v>
      </c>
      <c r="R412" s="12" t="s">
        <v>22</v>
      </c>
      <c r="S412" s="12" t="s">
        <v>22</v>
      </c>
      <c r="T412" s="12" t="s">
        <v>1676</v>
      </c>
      <c r="U412" s="12" t="s">
        <v>1676</v>
      </c>
      <c r="V412" s="12" t="s">
        <v>1676</v>
      </c>
      <c r="W412" s="12" t="s">
        <v>1676</v>
      </c>
      <c r="X412" s="12" t="s">
        <v>1676</v>
      </c>
      <c r="Y412" s="12" t="s">
        <v>78</v>
      </c>
      <c r="Z412" s="35">
        <f t="shared" si="20"/>
        <v>341.99972222215729</v>
      </c>
    </row>
    <row r="413" spans="1:26" s="12" customFormat="1" ht="80.099999999999994" hidden="1" customHeight="1" x14ac:dyDescent="0.25">
      <c r="A413" s="12">
        <v>2019</v>
      </c>
      <c r="B413" s="12" t="s">
        <v>2415</v>
      </c>
      <c r="C413" s="43" t="s">
        <v>1755</v>
      </c>
      <c r="D413" s="43"/>
      <c r="E413" s="12" t="s">
        <v>30</v>
      </c>
      <c r="F413" s="12" t="s">
        <v>1756</v>
      </c>
      <c r="G413" s="12" t="s">
        <v>1756</v>
      </c>
      <c r="H413" s="12" t="s">
        <v>1788</v>
      </c>
      <c r="I413" s="12" t="s">
        <v>175</v>
      </c>
      <c r="J413" s="12" t="s">
        <v>1557</v>
      </c>
      <c r="K413" s="12" t="s">
        <v>1757</v>
      </c>
      <c r="L413" s="60">
        <v>43492.34375</v>
      </c>
      <c r="M413" s="60">
        <v>43492.708333333336</v>
      </c>
      <c r="N413" s="60">
        <v>43471.708333333336</v>
      </c>
      <c r="O413" s="12">
        <f t="shared" si="18"/>
        <v>8.7500000000582077</v>
      </c>
      <c r="P413" s="12">
        <f t="shared" si="19"/>
        <v>495.24999999994179</v>
      </c>
      <c r="Q413" s="12" t="s">
        <v>13</v>
      </c>
      <c r="R413" s="12" t="s">
        <v>13</v>
      </c>
      <c r="S413" s="12" t="s">
        <v>22</v>
      </c>
      <c r="T413" s="12" t="s">
        <v>32</v>
      </c>
      <c r="U413" s="12" t="s">
        <v>117</v>
      </c>
      <c r="V413" s="12" t="s">
        <v>34</v>
      </c>
      <c r="W413" s="12" t="s">
        <v>65</v>
      </c>
      <c r="X413" s="12" t="s">
        <v>60</v>
      </c>
      <c r="Y413" s="12" t="s">
        <v>67</v>
      </c>
      <c r="Z413" s="35">
        <f t="shared" si="20"/>
        <v>504</v>
      </c>
    </row>
    <row r="414" spans="1:26" s="12" customFormat="1" ht="80.099999999999994" hidden="1" customHeight="1" x14ac:dyDescent="0.25">
      <c r="A414" s="12">
        <v>2019</v>
      </c>
      <c r="B414" s="12" t="s">
        <v>2415</v>
      </c>
      <c r="C414" s="43" t="s">
        <v>1724</v>
      </c>
      <c r="D414" s="43"/>
      <c r="E414" s="12" t="s">
        <v>30</v>
      </c>
      <c r="F414" s="12" t="s">
        <v>1725</v>
      </c>
      <c r="G414" s="12" t="s">
        <v>1725</v>
      </c>
      <c r="H414" s="12" t="s">
        <v>1789</v>
      </c>
      <c r="I414" s="12" t="s">
        <v>177</v>
      </c>
      <c r="J414" s="12" t="s">
        <v>1557</v>
      </c>
      <c r="K414" s="12" t="s">
        <v>1633</v>
      </c>
      <c r="L414" s="60">
        <v>43482.46875</v>
      </c>
      <c r="M414" s="60">
        <v>43482.481944444444</v>
      </c>
      <c r="N414" s="60">
        <v>43479.430555555555</v>
      </c>
      <c r="O414" s="12">
        <f t="shared" si="18"/>
        <v>0.31666666665114462</v>
      </c>
      <c r="P414" s="12">
        <f t="shared" si="19"/>
        <v>72.916666666686069</v>
      </c>
      <c r="Q414" s="12" t="s">
        <v>22</v>
      </c>
      <c r="R414" s="12" t="s">
        <v>22</v>
      </c>
      <c r="S414" s="12" t="s">
        <v>22</v>
      </c>
      <c r="T414" s="12" t="s">
        <v>32</v>
      </c>
      <c r="U414" s="12" t="s">
        <v>117</v>
      </c>
      <c r="V414" s="12" t="s">
        <v>34</v>
      </c>
      <c r="W414" s="12" t="s">
        <v>65</v>
      </c>
      <c r="X414" s="12" t="s">
        <v>60</v>
      </c>
      <c r="Y414" s="12" t="s">
        <v>28</v>
      </c>
      <c r="Z414" s="35">
        <f t="shared" si="20"/>
        <v>73.233333333337214</v>
      </c>
    </row>
    <row r="415" spans="1:26" s="12" customFormat="1" ht="80.099999999999994" hidden="1" customHeight="1" x14ac:dyDescent="0.25">
      <c r="A415" s="12">
        <v>2019</v>
      </c>
      <c r="B415" s="12" t="s">
        <v>2415</v>
      </c>
      <c r="C415" s="43" t="s">
        <v>1724</v>
      </c>
      <c r="D415" s="43"/>
      <c r="E415" s="12" t="s">
        <v>30</v>
      </c>
      <c r="F415" s="12" t="s">
        <v>1725</v>
      </c>
      <c r="G415" s="12" t="s">
        <v>1725</v>
      </c>
      <c r="H415" s="12" t="s">
        <v>1789</v>
      </c>
      <c r="I415" s="12" t="s">
        <v>177</v>
      </c>
      <c r="J415" s="12" t="s">
        <v>1557</v>
      </c>
      <c r="K415" s="12" t="s">
        <v>1633</v>
      </c>
      <c r="L415" s="60">
        <v>43484.333333333336</v>
      </c>
      <c r="M415" s="60">
        <v>43484.791666666664</v>
      </c>
      <c r="N415" s="60">
        <v>43482.481944444444</v>
      </c>
      <c r="O415" s="12">
        <f t="shared" si="18"/>
        <v>10.999999999883585</v>
      </c>
      <c r="P415" s="12">
        <f t="shared" si="19"/>
        <v>44.433333333407063</v>
      </c>
      <c r="Q415" s="12" t="s">
        <v>22</v>
      </c>
      <c r="R415" s="12" t="s">
        <v>22</v>
      </c>
      <c r="S415" s="12" t="s">
        <v>22</v>
      </c>
      <c r="T415" s="12" t="s">
        <v>32</v>
      </c>
      <c r="U415" s="12" t="s">
        <v>117</v>
      </c>
      <c r="V415" s="12" t="s">
        <v>34</v>
      </c>
      <c r="W415" s="12" t="s">
        <v>65</v>
      </c>
      <c r="X415" s="12" t="s">
        <v>60</v>
      </c>
      <c r="Y415" s="12" t="s">
        <v>28</v>
      </c>
      <c r="Z415" s="35">
        <f t="shared" si="20"/>
        <v>55.433333333290648</v>
      </c>
    </row>
    <row r="416" spans="1:26" s="12" customFormat="1" ht="80.099999999999994" hidden="1" customHeight="1" x14ac:dyDescent="0.25">
      <c r="A416" s="12">
        <v>2019</v>
      </c>
      <c r="B416" s="12" t="s">
        <v>2416</v>
      </c>
      <c r="C416" s="43" t="s">
        <v>1885</v>
      </c>
      <c r="D416" s="43"/>
      <c r="E416" s="12" t="s">
        <v>30</v>
      </c>
      <c r="F416" s="12" t="s">
        <v>1909</v>
      </c>
      <c r="G416" s="12" t="s">
        <v>1910</v>
      </c>
      <c r="H416" s="12" t="s">
        <v>1911</v>
      </c>
      <c r="I416" s="12" t="s">
        <v>113</v>
      </c>
      <c r="J416" s="12" t="s">
        <v>56</v>
      </c>
      <c r="K416" s="12" t="s">
        <v>1936</v>
      </c>
      <c r="L416" s="60">
        <v>43497.434027777781</v>
      </c>
      <c r="M416" s="60">
        <v>43497.708333333336</v>
      </c>
      <c r="N416" s="60">
        <v>43101</v>
      </c>
      <c r="O416" s="12">
        <f t="shared" si="18"/>
        <v>6.5833333333139308</v>
      </c>
      <c r="P416" s="12">
        <f t="shared" si="19"/>
        <v>9514.4166666667443</v>
      </c>
      <c r="Q416" s="12" t="s">
        <v>13</v>
      </c>
      <c r="R416" s="12" t="s">
        <v>13</v>
      </c>
      <c r="S416" s="12" t="s">
        <v>22</v>
      </c>
      <c r="T416" s="12" t="s">
        <v>32</v>
      </c>
      <c r="U416" s="12" t="s">
        <v>117</v>
      </c>
      <c r="V416" s="12" t="s">
        <v>34</v>
      </c>
      <c r="W416" s="12" t="s">
        <v>70</v>
      </c>
      <c r="X416" s="12" t="s">
        <v>60</v>
      </c>
      <c r="Y416" s="12" t="s">
        <v>67</v>
      </c>
      <c r="Z416" s="35">
        <f t="shared" si="20"/>
        <v>9521.0000000000582</v>
      </c>
    </row>
    <row r="417" spans="1:26" s="12" customFormat="1" ht="80.099999999999994" hidden="1" customHeight="1" x14ac:dyDescent="0.25">
      <c r="A417" s="12">
        <v>2019</v>
      </c>
      <c r="B417" s="12" t="s">
        <v>2416</v>
      </c>
      <c r="C417" s="43" t="s">
        <v>1886</v>
      </c>
      <c r="D417" s="43"/>
      <c r="E417" s="12" t="s">
        <v>20</v>
      </c>
      <c r="F417" s="12" t="s">
        <v>110</v>
      </c>
      <c r="G417" s="12" t="s">
        <v>1670</v>
      </c>
      <c r="H417" s="12" t="s">
        <v>1911</v>
      </c>
      <c r="I417" s="12" t="s">
        <v>108</v>
      </c>
      <c r="J417" s="12" t="s">
        <v>1911</v>
      </c>
      <c r="K417" s="12" t="s">
        <v>1937</v>
      </c>
      <c r="L417" s="60">
        <v>43497</v>
      </c>
      <c r="M417" s="60">
        <v>43502.42083333333</v>
      </c>
      <c r="N417" s="60">
        <v>43440.666666666664</v>
      </c>
      <c r="O417" s="12">
        <f t="shared" si="18"/>
        <v>130.09999999991851</v>
      </c>
      <c r="P417" s="12">
        <f t="shared" si="19"/>
        <v>1352.0000000000582</v>
      </c>
      <c r="Q417" s="12" t="s">
        <v>22</v>
      </c>
      <c r="R417" s="12" t="s">
        <v>13</v>
      </c>
      <c r="S417" s="12" t="s">
        <v>22</v>
      </c>
      <c r="T417" s="12" t="s">
        <v>57</v>
      </c>
      <c r="U417" s="12" t="s">
        <v>147</v>
      </c>
      <c r="V417" s="12" t="s">
        <v>51</v>
      </c>
      <c r="W417" s="12" t="s">
        <v>118</v>
      </c>
      <c r="X417" s="12" t="s">
        <v>45</v>
      </c>
      <c r="Y417" s="12" t="s">
        <v>18</v>
      </c>
      <c r="Z417" s="35">
        <f t="shared" si="20"/>
        <v>1482.0999999999767</v>
      </c>
    </row>
    <row r="418" spans="1:26" s="12" customFormat="1" ht="80.099999999999994" hidden="1" customHeight="1" x14ac:dyDescent="0.25">
      <c r="A418" s="12">
        <v>2019</v>
      </c>
      <c r="B418" s="12" t="s">
        <v>2416</v>
      </c>
      <c r="C418" s="43" t="s">
        <v>1887</v>
      </c>
      <c r="D418" s="43"/>
      <c r="E418" s="12" t="s">
        <v>30</v>
      </c>
      <c r="F418" s="12" t="s">
        <v>1912</v>
      </c>
      <c r="G418" s="12" t="s">
        <v>1913</v>
      </c>
      <c r="H418" s="12" t="s">
        <v>1935</v>
      </c>
      <c r="I418" s="12" t="s">
        <v>193</v>
      </c>
      <c r="J418" s="12" t="s">
        <v>96</v>
      </c>
      <c r="K418" s="12" t="s">
        <v>1938</v>
      </c>
      <c r="L418" s="60">
        <v>43498.466666666667</v>
      </c>
      <c r="M418" s="60">
        <v>43499.770833333336</v>
      </c>
      <c r="N418" s="60">
        <v>43420.6875</v>
      </c>
      <c r="O418" s="12">
        <f t="shared" si="18"/>
        <v>31.300000000046566</v>
      </c>
      <c r="P418" s="12">
        <f t="shared" si="19"/>
        <v>1866.7000000000116</v>
      </c>
      <c r="Q418" s="12" t="s">
        <v>22</v>
      </c>
      <c r="R418" s="12" t="s">
        <v>22</v>
      </c>
      <c r="S418" s="12" t="s">
        <v>22</v>
      </c>
      <c r="T418" s="12" t="s">
        <v>23</v>
      </c>
      <c r="U418" s="12" t="s">
        <v>106</v>
      </c>
      <c r="V418" s="12" t="s">
        <v>51</v>
      </c>
      <c r="W418" s="12" t="s">
        <v>118</v>
      </c>
      <c r="X418" s="12" t="s">
        <v>45</v>
      </c>
      <c r="Y418" s="12" t="s">
        <v>18</v>
      </c>
      <c r="Z418" s="35">
        <f t="shared" si="20"/>
        <v>1898.0000000000582</v>
      </c>
    </row>
    <row r="419" spans="1:26" s="12" customFormat="1" ht="80.099999999999994" hidden="1" customHeight="1" x14ac:dyDescent="0.25">
      <c r="A419" s="12">
        <v>2019</v>
      </c>
      <c r="B419" s="12" t="s">
        <v>2416</v>
      </c>
      <c r="C419" s="43" t="s">
        <v>1888</v>
      </c>
      <c r="D419" s="43"/>
      <c r="E419" s="12" t="s">
        <v>20</v>
      </c>
      <c r="F419" s="12" t="s">
        <v>62</v>
      </c>
      <c r="G419" s="12" t="s">
        <v>1914</v>
      </c>
      <c r="H419" s="12" t="s">
        <v>1911</v>
      </c>
      <c r="I419" s="12" t="s">
        <v>62</v>
      </c>
      <c r="J419" s="12" t="s">
        <v>1911</v>
      </c>
      <c r="K419" s="12" t="s">
        <v>1939</v>
      </c>
      <c r="L419" s="60">
        <v>43497</v>
      </c>
      <c r="M419" s="60">
        <v>43502.131249999999</v>
      </c>
      <c r="N419" s="60">
        <v>43396.59652777778</v>
      </c>
      <c r="O419" s="12">
        <f t="shared" si="18"/>
        <v>123.14999999996508</v>
      </c>
      <c r="P419" s="12">
        <f t="shared" si="19"/>
        <v>2409.6833333332906</v>
      </c>
      <c r="Q419" s="12" t="s">
        <v>22</v>
      </c>
      <c r="R419" s="12" t="s">
        <v>13</v>
      </c>
      <c r="S419" s="12" t="s">
        <v>22</v>
      </c>
      <c r="T419" s="12" t="s">
        <v>14</v>
      </c>
      <c r="U419" s="12" t="s">
        <v>15</v>
      </c>
      <c r="V419" s="12" t="s">
        <v>51</v>
      </c>
      <c r="W419" s="12" t="s">
        <v>118</v>
      </c>
      <c r="X419" s="12" t="s">
        <v>45</v>
      </c>
      <c r="Y419" s="12" t="s">
        <v>18</v>
      </c>
      <c r="Z419" s="35">
        <f t="shared" si="20"/>
        <v>2532.8333333332557</v>
      </c>
    </row>
    <row r="420" spans="1:26" s="12" customFormat="1" ht="80.099999999999994" hidden="1" customHeight="1" x14ac:dyDescent="0.25">
      <c r="A420" s="12">
        <v>2019</v>
      </c>
      <c r="B420" s="12" t="s">
        <v>2416</v>
      </c>
      <c r="C420" s="43" t="s">
        <v>1889</v>
      </c>
      <c r="D420" s="43"/>
      <c r="E420" s="12" t="s">
        <v>30</v>
      </c>
      <c r="F420" s="12" t="s">
        <v>68</v>
      </c>
      <c r="G420" s="12" t="s">
        <v>1915</v>
      </c>
      <c r="H420" s="12" t="s">
        <v>1911</v>
      </c>
      <c r="I420" s="12" t="s">
        <v>68</v>
      </c>
      <c r="J420" s="12" t="s">
        <v>1911</v>
      </c>
      <c r="K420" s="12" t="s">
        <v>1940</v>
      </c>
      <c r="L420" s="60">
        <v>43501.859027777777</v>
      </c>
      <c r="M420" s="60">
        <v>43505.545138888891</v>
      </c>
      <c r="N420" s="60">
        <v>43445.6875</v>
      </c>
      <c r="O420" s="12">
        <f t="shared" si="18"/>
        <v>88.466666666732635</v>
      </c>
      <c r="P420" s="12">
        <f t="shared" si="19"/>
        <v>1348.1166666666395</v>
      </c>
      <c r="Q420" s="12" t="s">
        <v>13</v>
      </c>
      <c r="R420" s="12" t="s">
        <v>13</v>
      </c>
      <c r="S420" s="12" t="s">
        <v>22</v>
      </c>
      <c r="T420" s="12" t="s">
        <v>23</v>
      </c>
      <c r="U420" s="12" t="s">
        <v>97</v>
      </c>
      <c r="V420" s="12" t="s">
        <v>118</v>
      </c>
      <c r="W420" s="12" t="s">
        <v>118</v>
      </c>
      <c r="X420" s="12" t="s">
        <v>60</v>
      </c>
      <c r="Y420" s="12" t="s">
        <v>18</v>
      </c>
      <c r="Z420" s="35">
        <f t="shared" si="20"/>
        <v>1436.5833333333721</v>
      </c>
    </row>
    <row r="421" spans="1:26" s="12" customFormat="1" ht="80.099999999999994" customHeight="1" x14ac:dyDescent="0.25">
      <c r="A421" s="12">
        <v>2019</v>
      </c>
      <c r="B421" s="12" t="s">
        <v>2416</v>
      </c>
      <c r="C421" s="43" t="s">
        <v>1890</v>
      </c>
      <c r="D421" s="43"/>
      <c r="E421" s="12" t="s">
        <v>30</v>
      </c>
      <c r="F421" s="12" t="s">
        <v>1916</v>
      </c>
      <c r="G421" s="12" t="s">
        <v>1917</v>
      </c>
      <c r="H421" s="12" t="s">
        <v>319</v>
      </c>
      <c r="I421" s="12" t="s">
        <v>198</v>
      </c>
      <c r="J421" s="12" t="s">
        <v>31</v>
      </c>
      <c r="K421" s="12" t="s">
        <v>1941</v>
      </c>
      <c r="L421" s="60">
        <v>43503.727083333331</v>
      </c>
      <c r="M421" s="60">
        <v>43505.75</v>
      </c>
      <c r="N421" s="60">
        <v>43483.083333333336</v>
      </c>
      <c r="O421" s="12">
        <f t="shared" si="18"/>
        <v>48.550000000046566</v>
      </c>
      <c r="P421" s="12">
        <f t="shared" si="19"/>
        <v>495.44999999989523</v>
      </c>
      <c r="Q421" s="12" t="s">
        <v>13</v>
      </c>
      <c r="R421" s="12" t="s">
        <v>13</v>
      </c>
      <c r="S421" s="12" t="s">
        <v>22</v>
      </c>
      <c r="T421" s="12" t="s">
        <v>49</v>
      </c>
      <c r="U421" s="12" t="s">
        <v>139</v>
      </c>
      <c r="V421" s="12" t="s">
        <v>43</v>
      </c>
      <c r="W421" s="12" t="s">
        <v>118</v>
      </c>
      <c r="X421" s="12" t="s">
        <v>60</v>
      </c>
      <c r="Y421" s="12" t="s">
        <v>28</v>
      </c>
      <c r="Z421" s="35">
        <f t="shared" si="20"/>
        <v>543.99999999994179</v>
      </c>
    </row>
    <row r="422" spans="1:26" s="12" customFormat="1" ht="80.099999999999994" hidden="1" customHeight="1" x14ac:dyDescent="0.25">
      <c r="A422" s="12">
        <v>2019</v>
      </c>
      <c r="B422" s="12" t="s">
        <v>2416</v>
      </c>
      <c r="C422" s="43" t="s">
        <v>1891</v>
      </c>
      <c r="D422" s="43"/>
      <c r="E422" s="12" t="s">
        <v>30</v>
      </c>
      <c r="F422" s="12" t="s">
        <v>1918</v>
      </c>
      <c r="G422" s="12" t="s">
        <v>1919</v>
      </c>
      <c r="H422" s="12" t="s">
        <v>1920</v>
      </c>
      <c r="I422" s="12" t="s">
        <v>179</v>
      </c>
      <c r="J422" s="12" t="s">
        <v>1920</v>
      </c>
      <c r="K422" s="12" t="s">
        <v>1942</v>
      </c>
      <c r="L422" s="60">
        <v>43503.375</v>
      </c>
      <c r="M422" s="60">
        <v>43503.625</v>
      </c>
      <c r="N422" s="60">
        <v>43100.999305555553</v>
      </c>
      <c r="O422" s="12">
        <f t="shared" si="18"/>
        <v>6</v>
      </c>
      <c r="P422" s="12">
        <f t="shared" si="19"/>
        <v>9657.016666666721</v>
      </c>
      <c r="Q422" s="12" t="s">
        <v>22</v>
      </c>
      <c r="R422" s="12" t="s">
        <v>22</v>
      </c>
      <c r="S422" s="12" t="s">
        <v>22</v>
      </c>
      <c r="T422" s="12" t="s">
        <v>14</v>
      </c>
      <c r="U422" s="12" t="s">
        <v>42</v>
      </c>
      <c r="V422" s="12" t="s">
        <v>51</v>
      </c>
      <c r="W422" s="12" t="s">
        <v>118</v>
      </c>
      <c r="X422" s="12" t="s">
        <v>60</v>
      </c>
      <c r="Y422" s="12" t="s">
        <v>18</v>
      </c>
      <c r="Z422" s="35">
        <f t="shared" si="20"/>
        <v>9663.016666666721</v>
      </c>
    </row>
    <row r="423" spans="1:26" s="12" customFormat="1" ht="80.099999999999994" hidden="1" customHeight="1" x14ac:dyDescent="0.25">
      <c r="A423" s="12">
        <v>2019</v>
      </c>
      <c r="B423" s="12" t="s">
        <v>2416</v>
      </c>
      <c r="C423" s="43" t="s">
        <v>1892</v>
      </c>
      <c r="D423" s="43"/>
      <c r="E423" s="12" t="s">
        <v>11</v>
      </c>
      <c r="H423" s="12" t="s">
        <v>1920</v>
      </c>
      <c r="I423" s="12" t="s">
        <v>179</v>
      </c>
      <c r="J423" s="12" t="s">
        <v>1920</v>
      </c>
      <c r="K423" s="12" t="s">
        <v>1943</v>
      </c>
      <c r="L423" s="60">
        <v>43503.375</v>
      </c>
      <c r="M423" s="60">
        <v>43506.4375</v>
      </c>
      <c r="N423" s="60">
        <v>43100.999305555553</v>
      </c>
      <c r="O423" s="12">
        <f t="shared" si="18"/>
        <v>73.5</v>
      </c>
      <c r="P423" s="12">
        <f t="shared" si="19"/>
        <v>9657.016666666721</v>
      </c>
      <c r="Q423" s="12" t="s">
        <v>22</v>
      </c>
      <c r="R423" s="12" t="s">
        <v>22</v>
      </c>
      <c r="S423" s="12" t="s">
        <v>22</v>
      </c>
      <c r="T423" s="12" t="s">
        <v>1505</v>
      </c>
      <c r="U423" s="12" t="s">
        <v>1505</v>
      </c>
      <c r="V423" s="12" t="s">
        <v>1505</v>
      </c>
      <c r="W423" s="12" t="s">
        <v>1505</v>
      </c>
      <c r="X423" s="12" t="s">
        <v>17</v>
      </c>
      <c r="Y423" s="12" t="s">
        <v>84</v>
      </c>
      <c r="Z423" s="35">
        <f t="shared" si="20"/>
        <v>9730.516666666721</v>
      </c>
    </row>
    <row r="424" spans="1:26" s="12" customFormat="1" ht="80.099999999999994" customHeight="1" x14ac:dyDescent="0.25">
      <c r="A424" s="12">
        <v>2019</v>
      </c>
      <c r="B424" s="12" t="s">
        <v>2416</v>
      </c>
      <c r="C424" s="43" t="s">
        <v>1893</v>
      </c>
      <c r="D424" s="43"/>
      <c r="E424" s="12" t="s">
        <v>11</v>
      </c>
      <c r="H424" s="12" t="s">
        <v>319</v>
      </c>
      <c r="I424" s="12" t="s">
        <v>195</v>
      </c>
      <c r="K424" s="12" t="s">
        <v>1944</v>
      </c>
      <c r="L424" s="60">
        <v>43505.333333333336</v>
      </c>
      <c r="M424" s="60">
        <v>43514.708333333336</v>
      </c>
      <c r="N424" s="60">
        <v>43216.541666666664</v>
      </c>
      <c r="O424" s="12">
        <f t="shared" si="18"/>
        <v>225</v>
      </c>
      <c r="P424" s="12">
        <f t="shared" si="19"/>
        <v>6931.0000000001164</v>
      </c>
      <c r="Q424" s="12" t="s">
        <v>22</v>
      </c>
      <c r="R424" s="12" t="s">
        <v>22</v>
      </c>
      <c r="S424" s="12" t="s">
        <v>22</v>
      </c>
      <c r="T424" s="12" t="s">
        <v>1505</v>
      </c>
      <c r="U424" s="12" t="s">
        <v>1505</v>
      </c>
      <c r="V424" s="12" t="s">
        <v>1505</v>
      </c>
      <c r="W424" s="12" t="s">
        <v>1505</v>
      </c>
      <c r="X424" s="12" t="s">
        <v>17</v>
      </c>
      <c r="Y424" s="12" t="s">
        <v>84</v>
      </c>
      <c r="Z424" s="35">
        <f t="shared" si="20"/>
        <v>7156.0000000001164</v>
      </c>
    </row>
    <row r="425" spans="1:26" s="12" customFormat="1" ht="80.099999999999994" hidden="1" customHeight="1" x14ac:dyDescent="0.25">
      <c r="A425" s="12">
        <v>2019</v>
      </c>
      <c r="B425" s="12" t="s">
        <v>2416</v>
      </c>
      <c r="C425" s="43" t="s">
        <v>1894</v>
      </c>
      <c r="D425" s="43"/>
      <c r="E425" s="12" t="s">
        <v>30</v>
      </c>
      <c r="F425" s="12" t="s">
        <v>1670</v>
      </c>
      <c r="G425" s="12" t="s">
        <v>1670</v>
      </c>
      <c r="H425" s="12" t="s">
        <v>1789</v>
      </c>
      <c r="I425" s="12" t="s">
        <v>172</v>
      </c>
      <c r="J425" s="12" t="s">
        <v>56</v>
      </c>
      <c r="K425" s="12" t="s">
        <v>1419</v>
      </c>
      <c r="L425" s="60">
        <v>43511.069444444445</v>
      </c>
      <c r="M425" s="60">
        <v>43511.081944444442</v>
      </c>
      <c r="N425" s="60">
        <v>43487.791666666664</v>
      </c>
      <c r="O425" s="12">
        <f t="shared" si="18"/>
        <v>0.29999999993015081</v>
      </c>
      <c r="P425" s="12">
        <f t="shared" si="19"/>
        <v>558.66666666674428</v>
      </c>
      <c r="Q425" s="12" t="s">
        <v>13</v>
      </c>
      <c r="R425" s="12" t="s">
        <v>13</v>
      </c>
      <c r="S425" s="12" t="s">
        <v>22</v>
      </c>
      <c r="T425" s="12" t="s">
        <v>49</v>
      </c>
      <c r="U425" s="12" t="s">
        <v>143</v>
      </c>
      <c r="V425" s="12" t="s">
        <v>34</v>
      </c>
      <c r="W425" s="12" t="s">
        <v>76</v>
      </c>
      <c r="X425" s="12" t="s">
        <v>60</v>
      </c>
      <c r="Y425" s="12" t="s">
        <v>94</v>
      </c>
      <c r="Z425" s="35">
        <f t="shared" si="20"/>
        <v>558.96666666667443</v>
      </c>
    </row>
    <row r="426" spans="1:26" s="12" customFormat="1" ht="80.099999999999994" hidden="1" customHeight="1" x14ac:dyDescent="0.25">
      <c r="A426" s="12">
        <v>2019</v>
      </c>
      <c r="B426" s="12" t="s">
        <v>2416</v>
      </c>
      <c r="C426" s="43" t="s">
        <v>1895</v>
      </c>
      <c r="D426" s="43"/>
      <c r="E426" s="12" t="s">
        <v>30</v>
      </c>
      <c r="F426" s="12" t="s">
        <v>1921</v>
      </c>
      <c r="G426" s="12" t="s">
        <v>1922</v>
      </c>
      <c r="H426" s="12" t="s">
        <v>1911</v>
      </c>
      <c r="I426" s="12" t="s">
        <v>123</v>
      </c>
      <c r="J426" s="12" t="s">
        <v>56</v>
      </c>
      <c r="K426" s="12" t="s">
        <v>1945</v>
      </c>
      <c r="L426" s="60">
        <v>43508.375</v>
      </c>
      <c r="M426" s="60">
        <v>43508.458333333336</v>
      </c>
      <c r="N426" s="60">
        <v>43481.763888888891</v>
      </c>
      <c r="O426" s="12">
        <f t="shared" si="18"/>
        <v>2.0000000000582077</v>
      </c>
      <c r="P426" s="12">
        <f t="shared" si="19"/>
        <v>638.66666666662786</v>
      </c>
      <c r="Q426" s="12" t="s">
        <v>22</v>
      </c>
      <c r="R426" s="12" t="s">
        <v>13</v>
      </c>
      <c r="S426" s="12" t="s">
        <v>22</v>
      </c>
      <c r="T426" s="12" t="s">
        <v>32</v>
      </c>
      <c r="U426" s="12" t="s">
        <v>122</v>
      </c>
      <c r="V426" s="12" t="s">
        <v>16</v>
      </c>
      <c r="W426" s="12" t="s">
        <v>26</v>
      </c>
      <c r="X426" s="12" t="s">
        <v>77</v>
      </c>
      <c r="Y426" s="12" t="s">
        <v>28</v>
      </c>
      <c r="Z426" s="35">
        <f t="shared" si="20"/>
        <v>640.66666666668607</v>
      </c>
    </row>
    <row r="427" spans="1:26" s="12" customFormat="1" ht="80.099999999999994" hidden="1" customHeight="1" x14ac:dyDescent="0.25">
      <c r="A427" s="12">
        <v>2019</v>
      </c>
      <c r="B427" s="12" t="s">
        <v>2416</v>
      </c>
      <c r="C427" s="43" t="s">
        <v>1896</v>
      </c>
      <c r="D427" s="43"/>
      <c r="E427" s="12" t="s">
        <v>20</v>
      </c>
      <c r="F427" s="12" t="s">
        <v>193</v>
      </c>
      <c r="G427" s="12" t="s">
        <v>1923</v>
      </c>
      <c r="H427" s="12" t="s">
        <v>1935</v>
      </c>
      <c r="I427" s="12" t="s">
        <v>193</v>
      </c>
      <c r="J427" s="12" t="s">
        <v>96</v>
      </c>
      <c r="K427" s="12" t="s">
        <v>1946</v>
      </c>
      <c r="L427" s="60">
        <v>43509.333333333336</v>
      </c>
      <c r="M427" s="60">
        <v>43509.75</v>
      </c>
      <c r="N427" s="60">
        <v>43499.770833333336</v>
      </c>
      <c r="O427" s="12">
        <f t="shared" si="18"/>
        <v>9.9999999999417923</v>
      </c>
      <c r="P427" s="12">
        <f t="shared" si="19"/>
        <v>229.5</v>
      </c>
      <c r="Q427" s="12" t="s">
        <v>22</v>
      </c>
      <c r="R427" s="12" t="s">
        <v>22</v>
      </c>
      <c r="S427" s="12" t="s">
        <v>22</v>
      </c>
      <c r="T427" s="12" t="s">
        <v>14</v>
      </c>
      <c r="U427" s="12" t="s">
        <v>24</v>
      </c>
      <c r="V427" s="12" t="s">
        <v>51</v>
      </c>
      <c r="W427" s="12" t="s">
        <v>118</v>
      </c>
      <c r="X427" s="12" t="s">
        <v>45</v>
      </c>
      <c r="Y427" s="12" t="s">
        <v>18</v>
      </c>
      <c r="Z427" s="35">
        <f t="shared" si="20"/>
        <v>239.49999999994179</v>
      </c>
    </row>
    <row r="428" spans="1:26" s="12" customFormat="1" ht="80.099999999999994" customHeight="1" x14ac:dyDescent="0.25">
      <c r="A428" s="12">
        <v>2019</v>
      </c>
      <c r="B428" s="12" t="s">
        <v>2416</v>
      </c>
      <c r="C428" s="43" t="s">
        <v>1897</v>
      </c>
      <c r="D428" s="43"/>
      <c r="E428" s="12" t="s">
        <v>30</v>
      </c>
      <c r="F428" s="12" t="s">
        <v>1207</v>
      </c>
      <c r="G428" s="12" t="s">
        <v>1924</v>
      </c>
      <c r="H428" s="12" t="s">
        <v>319</v>
      </c>
      <c r="I428" s="12" t="s">
        <v>196</v>
      </c>
      <c r="J428" s="12" t="s">
        <v>91</v>
      </c>
      <c r="K428" s="12" t="s">
        <v>1947</v>
      </c>
      <c r="L428" s="60">
        <v>43513.75</v>
      </c>
      <c r="M428" s="60">
        <v>43513.888888888891</v>
      </c>
      <c r="N428" s="60">
        <v>43426.527777777781</v>
      </c>
      <c r="O428" s="12">
        <f t="shared" si="18"/>
        <v>3.3333333333721384</v>
      </c>
      <c r="P428" s="12">
        <f t="shared" si="19"/>
        <v>2093.3333333332557</v>
      </c>
      <c r="Q428" s="12" t="s">
        <v>13</v>
      </c>
      <c r="R428" s="12" t="s">
        <v>13</v>
      </c>
      <c r="S428" s="12" t="s">
        <v>22</v>
      </c>
      <c r="T428" s="12" t="s">
        <v>14</v>
      </c>
      <c r="U428" s="12" t="s">
        <v>24</v>
      </c>
      <c r="V428" s="12" t="s">
        <v>51</v>
      </c>
      <c r="W428" s="12" t="s">
        <v>118</v>
      </c>
      <c r="X428" s="12" t="s">
        <v>77</v>
      </c>
      <c r="Y428" s="12" t="s">
        <v>46</v>
      </c>
      <c r="Z428" s="35">
        <f t="shared" si="20"/>
        <v>2096.6666666666279</v>
      </c>
    </row>
    <row r="429" spans="1:26" s="12" customFormat="1" ht="80.099999999999994" hidden="1" customHeight="1" x14ac:dyDescent="0.25">
      <c r="A429" s="12">
        <v>2019</v>
      </c>
      <c r="B429" s="12" t="s">
        <v>2416</v>
      </c>
      <c r="C429" s="43" t="s">
        <v>1898</v>
      </c>
      <c r="D429" s="43"/>
      <c r="E429" s="12" t="s">
        <v>30</v>
      </c>
      <c r="F429" s="12" t="s">
        <v>1670</v>
      </c>
      <c r="G429" s="12" t="s">
        <v>1670</v>
      </c>
      <c r="H429" s="12" t="s">
        <v>1764</v>
      </c>
      <c r="I429" s="12" t="s">
        <v>164</v>
      </c>
      <c r="J429" s="12" t="s">
        <v>998</v>
      </c>
      <c r="K429" s="12" t="s">
        <v>1948</v>
      </c>
      <c r="L429" s="60">
        <v>43516.604166666664</v>
      </c>
      <c r="M429" s="60">
        <v>43516.614583333336</v>
      </c>
      <c r="N429" s="60">
        <v>43483.409722222219</v>
      </c>
      <c r="O429" s="12">
        <f t="shared" si="18"/>
        <v>0.25000000011641532</v>
      </c>
      <c r="P429" s="12">
        <f t="shared" si="19"/>
        <v>796.66666666668607</v>
      </c>
      <c r="Q429" s="12" t="s">
        <v>13</v>
      </c>
      <c r="R429" s="12" t="s">
        <v>13</v>
      </c>
      <c r="S429" s="12" t="s">
        <v>22</v>
      </c>
      <c r="T429" s="12" t="s">
        <v>57</v>
      </c>
      <c r="U429" s="12" t="s">
        <v>153</v>
      </c>
      <c r="V429" s="12" t="s">
        <v>51</v>
      </c>
      <c r="W429" s="12" t="s">
        <v>118</v>
      </c>
      <c r="X429" s="12" t="s">
        <v>60</v>
      </c>
      <c r="Y429" s="12" t="s">
        <v>61</v>
      </c>
      <c r="Z429" s="35">
        <f t="shared" si="20"/>
        <v>796.91666666680248</v>
      </c>
    </row>
    <row r="430" spans="1:26" s="12" customFormat="1" ht="80.099999999999994" hidden="1" customHeight="1" x14ac:dyDescent="0.25">
      <c r="A430" s="12">
        <v>2019</v>
      </c>
      <c r="B430" s="12" t="s">
        <v>2416</v>
      </c>
      <c r="C430" s="43" t="s">
        <v>1899</v>
      </c>
      <c r="D430" s="43"/>
      <c r="E430" s="12" t="s">
        <v>30</v>
      </c>
      <c r="F430" s="12" t="s">
        <v>1670</v>
      </c>
      <c r="G430" s="12" t="s">
        <v>1670</v>
      </c>
      <c r="H430" s="12" t="s">
        <v>1789</v>
      </c>
      <c r="I430" s="12" t="s">
        <v>176</v>
      </c>
      <c r="J430" s="12" t="s">
        <v>40</v>
      </c>
      <c r="K430" s="12" t="s">
        <v>1948</v>
      </c>
      <c r="L430" s="60">
        <v>43520.5</v>
      </c>
      <c r="M430" s="60">
        <v>43520.556944444441</v>
      </c>
      <c r="N430" s="60">
        <v>43256.582638888889</v>
      </c>
      <c r="O430" s="12">
        <f t="shared" si="18"/>
        <v>1.3666666665812954</v>
      </c>
      <c r="P430" s="12">
        <f t="shared" si="19"/>
        <v>6334.0166666666628</v>
      </c>
      <c r="Q430" s="12" t="s">
        <v>13</v>
      </c>
      <c r="R430" s="12" t="s">
        <v>13</v>
      </c>
      <c r="S430" s="12" t="s">
        <v>22</v>
      </c>
      <c r="T430" s="12" t="s">
        <v>57</v>
      </c>
      <c r="U430" s="12" t="s">
        <v>153</v>
      </c>
      <c r="V430" s="12" t="s">
        <v>51</v>
      </c>
      <c r="W430" s="12" t="s">
        <v>118</v>
      </c>
      <c r="X430" s="12" t="s">
        <v>77</v>
      </c>
      <c r="Y430" s="12" t="s">
        <v>61</v>
      </c>
      <c r="Z430" s="35">
        <f t="shared" si="20"/>
        <v>6335.3833333332441</v>
      </c>
    </row>
    <row r="431" spans="1:26" s="12" customFormat="1" ht="80.099999999999994" hidden="1" customHeight="1" x14ac:dyDescent="0.25">
      <c r="A431" s="12">
        <v>2019</v>
      </c>
      <c r="B431" s="12" t="s">
        <v>2416</v>
      </c>
      <c r="C431" s="43" t="s">
        <v>1900</v>
      </c>
      <c r="D431" s="43"/>
      <c r="E431" s="12" t="s">
        <v>30</v>
      </c>
      <c r="F431" s="12" t="s">
        <v>1670</v>
      </c>
      <c r="G431" s="12" t="s">
        <v>1670</v>
      </c>
      <c r="H431" s="12" t="s">
        <v>1789</v>
      </c>
      <c r="I431" s="12" t="s">
        <v>176</v>
      </c>
      <c r="J431" s="12" t="s">
        <v>40</v>
      </c>
      <c r="K431" s="12" t="s">
        <v>1948</v>
      </c>
      <c r="L431" s="60">
        <v>43520.563888888886</v>
      </c>
      <c r="M431" s="60">
        <v>43520.604166666664</v>
      </c>
      <c r="N431" s="60">
        <v>43520.556944444441</v>
      </c>
      <c r="O431" s="12">
        <f t="shared" si="18"/>
        <v>0.96666666667442769</v>
      </c>
      <c r="P431" s="12">
        <f t="shared" si="19"/>
        <v>0.16666666668606922</v>
      </c>
      <c r="Q431" s="12" t="s">
        <v>13</v>
      </c>
      <c r="R431" s="12" t="s">
        <v>13</v>
      </c>
      <c r="S431" s="12" t="s">
        <v>22</v>
      </c>
      <c r="T431" s="12" t="s">
        <v>57</v>
      </c>
      <c r="U431" s="12" t="s">
        <v>153</v>
      </c>
      <c r="V431" s="12" t="s">
        <v>51</v>
      </c>
      <c r="W431" s="12" t="s">
        <v>118</v>
      </c>
      <c r="X431" s="12" t="s">
        <v>77</v>
      </c>
      <c r="Y431" s="12" t="s">
        <v>61</v>
      </c>
      <c r="Z431" s="35">
        <f t="shared" si="20"/>
        <v>1.1333333333604969</v>
      </c>
    </row>
    <row r="432" spans="1:26" s="12" customFormat="1" ht="80.099999999999994" hidden="1" customHeight="1" x14ac:dyDescent="0.25">
      <c r="A432" s="12">
        <v>2019</v>
      </c>
      <c r="B432" s="12" t="s">
        <v>2416</v>
      </c>
      <c r="C432" s="43" t="s">
        <v>1901</v>
      </c>
      <c r="D432" s="43"/>
      <c r="E432" s="12" t="s">
        <v>30</v>
      </c>
      <c r="F432" s="12" t="s">
        <v>1925</v>
      </c>
      <c r="G432" s="12" t="s">
        <v>1926</v>
      </c>
      <c r="H432" s="12" t="s">
        <v>1764</v>
      </c>
      <c r="I432" s="12" t="s">
        <v>167</v>
      </c>
      <c r="J432" s="12" t="s">
        <v>56</v>
      </c>
      <c r="K432" s="12" t="s">
        <v>1949</v>
      </c>
      <c r="L432" s="60">
        <v>43515.724999999999</v>
      </c>
      <c r="M432" s="60">
        <v>43516.708333333336</v>
      </c>
      <c r="N432" s="60">
        <v>43487.583333333336</v>
      </c>
      <c r="O432" s="12">
        <f t="shared" si="18"/>
        <v>23.600000000093132</v>
      </c>
      <c r="P432" s="12">
        <f t="shared" si="19"/>
        <v>675.39999999990687</v>
      </c>
      <c r="Q432" s="12" t="s">
        <v>13</v>
      </c>
      <c r="R432" s="12" t="s">
        <v>13</v>
      </c>
      <c r="S432" s="12" t="s">
        <v>22</v>
      </c>
      <c r="T432" s="12" t="s">
        <v>14</v>
      </c>
      <c r="U432" s="12" t="s">
        <v>58</v>
      </c>
      <c r="V432" s="12" t="s">
        <v>34</v>
      </c>
      <c r="W432" s="12" t="s">
        <v>88</v>
      </c>
      <c r="X432" s="12" t="s">
        <v>60</v>
      </c>
      <c r="Y432" s="12" t="s">
        <v>37</v>
      </c>
      <c r="Z432" s="35">
        <f t="shared" si="20"/>
        <v>699</v>
      </c>
    </row>
    <row r="433" spans="1:26" s="12" customFormat="1" ht="80.099999999999994" hidden="1" customHeight="1" x14ac:dyDescent="0.25">
      <c r="A433" s="12">
        <v>2019</v>
      </c>
      <c r="B433" s="12" t="s">
        <v>2416</v>
      </c>
      <c r="C433" s="43" t="s">
        <v>1902</v>
      </c>
      <c r="D433" s="43"/>
      <c r="E433" s="12" t="s">
        <v>30</v>
      </c>
      <c r="F433" s="12" t="s">
        <v>1061</v>
      </c>
      <c r="G433" s="12" t="s">
        <v>1927</v>
      </c>
      <c r="H433" s="12" t="s">
        <v>1788</v>
      </c>
      <c r="I433" s="12" t="s">
        <v>174</v>
      </c>
      <c r="J433" s="12" t="s">
        <v>56</v>
      </c>
      <c r="K433" s="12" t="s">
        <v>1419</v>
      </c>
      <c r="L433" s="60">
        <v>43521.072222222225</v>
      </c>
      <c r="M433" s="60">
        <v>43521.123611111114</v>
      </c>
      <c r="N433" s="60">
        <v>43449.979166666664</v>
      </c>
      <c r="O433" s="12">
        <f t="shared" si="18"/>
        <v>1.2333333333372138</v>
      </c>
      <c r="P433" s="12">
        <f t="shared" si="19"/>
        <v>1706.2333333334536</v>
      </c>
      <c r="Q433" s="12" t="s">
        <v>13</v>
      </c>
      <c r="R433" s="12" t="s">
        <v>13</v>
      </c>
      <c r="S433" s="12" t="s">
        <v>22</v>
      </c>
      <c r="T433" s="12" t="s">
        <v>57</v>
      </c>
      <c r="U433" s="12" t="s">
        <v>153</v>
      </c>
      <c r="V433" s="12" t="s">
        <v>51</v>
      </c>
      <c r="W433" s="12" t="s">
        <v>118</v>
      </c>
      <c r="X433" s="12" t="s">
        <v>60</v>
      </c>
      <c r="Y433" s="12" t="s">
        <v>61</v>
      </c>
      <c r="Z433" s="35">
        <f t="shared" si="20"/>
        <v>1707.4666666667908</v>
      </c>
    </row>
    <row r="434" spans="1:26" s="12" customFormat="1" ht="80.099999999999994" hidden="1" customHeight="1" x14ac:dyDescent="0.25">
      <c r="A434" s="12">
        <v>2019</v>
      </c>
      <c r="B434" s="12" t="s">
        <v>2416</v>
      </c>
      <c r="C434" s="43" t="s">
        <v>1903</v>
      </c>
      <c r="D434" s="43"/>
      <c r="E434" s="12" t="s">
        <v>30</v>
      </c>
      <c r="F434" s="12" t="s">
        <v>1928</v>
      </c>
      <c r="G434" s="12" t="s">
        <v>1928</v>
      </c>
      <c r="H434" s="12" t="s">
        <v>1764</v>
      </c>
      <c r="I434" s="12" t="s">
        <v>164</v>
      </c>
      <c r="J434" s="12" t="s">
        <v>1664</v>
      </c>
      <c r="K434" s="12" t="s">
        <v>1950</v>
      </c>
      <c r="L434" s="60">
        <v>43520.888888888891</v>
      </c>
      <c r="M434" s="60">
        <v>43523.625</v>
      </c>
      <c r="N434" s="60">
        <v>43516.614583333336</v>
      </c>
      <c r="O434" s="12">
        <f t="shared" si="18"/>
        <v>65.666666666627862</v>
      </c>
      <c r="P434" s="12">
        <f t="shared" si="19"/>
        <v>102.58333333331393</v>
      </c>
      <c r="Q434" s="12" t="s">
        <v>13</v>
      </c>
      <c r="R434" s="12" t="s">
        <v>13</v>
      </c>
      <c r="S434" s="12" t="s">
        <v>22</v>
      </c>
      <c r="T434" s="12" t="s">
        <v>49</v>
      </c>
      <c r="U434" s="12" t="s">
        <v>141</v>
      </c>
      <c r="V434" s="12" t="s">
        <v>25</v>
      </c>
      <c r="W434" s="12" t="s">
        <v>70</v>
      </c>
      <c r="X434" s="12" t="s">
        <v>60</v>
      </c>
      <c r="Y434" s="12" t="s">
        <v>37</v>
      </c>
      <c r="Z434" s="35">
        <f t="shared" si="20"/>
        <v>168.24999999994179</v>
      </c>
    </row>
    <row r="435" spans="1:26" s="12" customFormat="1" ht="80.099999999999994" hidden="1" customHeight="1" x14ac:dyDescent="0.25">
      <c r="A435" s="12">
        <v>2019</v>
      </c>
      <c r="B435" s="12" t="s">
        <v>2416</v>
      </c>
      <c r="C435" s="43" t="s">
        <v>1904</v>
      </c>
      <c r="D435" s="43"/>
      <c r="E435" s="12" t="s">
        <v>30</v>
      </c>
      <c r="F435" s="12" t="s">
        <v>1929</v>
      </c>
      <c r="G435" s="12" t="s">
        <v>1930</v>
      </c>
      <c r="H435" s="12" t="s">
        <v>1764</v>
      </c>
      <c r="I435" s="12" t="s">
        <v>164</v>
      </c>
      <c r="J435" s="12" t="s">
        <v>1664</v>
      </c>
      <c r="K435" s="12" t="s">
        <v>1951</v>
      </c>
      <c r="L435" s="60">
        <v>43524.354166666664</v>
      </c>
      <c r="M435" s="60">
        <v>43524.770833333336</v>
      </c>
      <c r="N435" s="60">
        <v>43523.625</v>
      </c>
      <c r="O435" s="12">
        <f t="shared" si="18"/>
        <v>10.000000000116415</v>
      </c>
      <c r="P435" s="12">
        <f t="shared" si="19"/>
        <v>17.499999999941792</v>
      </c>
      <c r="Q435" s="12" t="s">
        <v>13</v>
      </c>
      <c r="R435" s="12" t="s">
        <v>13</v>
      </c>
      <c r="S435" s="12" t="s">
        <v>22</v>
      </c>
      <c r="T435" s="12" t="s">
        <v>14</v>
      </c>
      <c r="U435" s="12" t="s">
        <v>24</v>
      </c>
      <c r="V435" s="12" t="s">
        <v>51</v>
      </c>
      <c r="W435" s="12" t="s">
        <v>118</v>
      </c>
      <c r="X435" s="12" t="s">
        <v>77</v>
      </c>
      <c r="Y435" s="12" t="s">
        <v>18</v>
      </c>
      <c r="Z435" s="35">
        <f t="shared" si="20"/>
        <v>27.500000000058208</v>
      </c>
    </row>
    <row r="436" spans="1:26" s="12" customFormat="1" ht="80.099999999999994" hidden="1" customHeight="1" x14ac:dyDescent="0.25">
      <c r="A436" s="12">
        <v>2019</v>
      </c>
      <c r="B436" s="12" t="s">
        <v>2416</v>
      </c>
      <c r="C436" s="43" t="s">
        <v>1905</v>
      </c>
      <c r="D436" s="43"/>
      <c r="E436" s="12" t="s">
        <v>39</v>
      </c>
      <c r="F436" s="12" t="s">
        <v>110</v>
      </c>
      <c r="G436" s="12" t="s">
        <v>1931</v>
      </c>
      <c r="H436" s="12" t="s">
        <v>1911</v>
      </c>
      <c r="I436" s="12" t="s">
        <v>110</v>
      </c>
      <c r="J436" s="12" t="s">
        <v>1911</v>
      </c>
      <c r="K436" s="12" t="s">
        <v>1952</v>
      </c>
      <c r="L436" s="60">
        <v>43504.489583333336</v>
      </c>
      <c r="M436" s="60">
        <v>43505.619444444441</v>
      </c>
      <c r="N436" s="60">
        <v>43343.708333333336</v>
      </c>
      <c r="O436" s="12">
        <f t="shared" si="18"/>
        <v>27.116666666523088</v>
      </c>
      <c r="P436" s="12">
        <f t="shared" si="19"/>
        <v>3858.75</v>
      </c>
      <c r="Q436" s="12" t="s">
        <v>22</v>
      </c>
      <c r="R436" s="12" t="s">
        <v>13</v>
      </c>
      <c r="S436" s="12" t="s">
        <v>22</v>
      </c>
      <c r="T436" s="12" t="s">
        <v>14</v>
      </c>
      <c r="U436" s="12" t="s">
        <v>97</v>
      </c>
      <c r="V436" s="12" t="s">
        <v>51</v>
      </c>
      <c r="W436" s="12" t="s">
        <v>118</v>
      </c>
      <c r="X436" s="12" t="s">
        <v>45</v>
      </c>
      <c r="Y436" s="12" t="s">
        <v>18</v>
      </c>
      <c r="Z436" s="35">
        <f t="shared" si="20"/>
        <v>3885.8666666665231</v>
      </c>
    </row>
    <row r="437" spans="1:26" s="12" customFormat="1" ht="80.099999999999994" customHeight="1" x14ac:dyDescent="0.25">
      <c r="A437" s="12">
        <v>2019</v>
      </c>
      <c r="B437" s="12" t="s">
        <v>2416</v>
      </c>
      <c r="C437" s="43" t="s">
        <v>1906</v>
      </c>
      <c r="D437" s="43"/>
      <c r="E437" s="12" t="s">
        <v>11</v>
      </c>
      <c r="H437" s="12" t="s">
        <v>319</v>
      </c>
      <c r="I437" s="12" t="s">
        <v>196</v>
      </c>
      <c r="J437" s="12" t="s">
        <v>48</v>
      </c>
      <c r="L437" s="60">
        <v>43513.333333333336</v>
      </c>
      <c r="M437" s="60">
        <v>43524.75</v>
      </c>
      <c r="N437" s="60">
        <v>43426.527777777781</v>
      </c>
      <c r="O437" s="12">
        <f t="shared" si="18"/>
        <v>273.99999999994179</v>
      </c>
      <c r="P437" s="12">
        <f t="shared" si="19"/>
        <v>2083.3333333333139</v>
      </c>
      <c r="Q437" s="12" t="s">
        <v>22</v>
      </c>
      <c r="R437" s="12" t="s">
        <v>22</v>
      </c>
      <c r="S437" s="12" t="s">
        <v>22</v>
      </c>
      <c r="T437" s="12" t="s">
        <v>1505</v>
      </c>
      <c r="U437" s="12" t="s">
        <v>1505</v>
      </c>
      <c r="V437" s="12" t="s">
        <v>1505</v>
      </c>
      <c r="W437" s="12" t="s">
        <v>1505</v>
      </c>
      <c r="X437" s="12" t="s">
        <v>17</v>
      </c>
      <c r="Y437" s="12" t="s">
        <v>84</v>
      </c>
      <c r="Z437" s="35">
        <f t="shared" si="20"/>
        <v>2357.3333333332557</v>
      </c>
    </row>
    <row r="438" spans="1:26" s="12" customFormat="1" ht="80.099999999999994" hidden="1" customHeight="1" x14ac:dyDescent="0.25">
      <c r="A438" s="12">
        <v>2019</v>
      </c>
      <c r="B438" s="12" t="s">
        <v>2416</v>
      </c>
      <c r="C438" s="43" t="s">
        <v>1907</v>
      </c>
      <c r="D438" s="43"/>
      <c r="E438" s="12" t="s">
        <v>20</v>
      </c>
      <c r="F438" s="12" t="s">
        <v>1932</v>
      </c>
      <c r="G438" s="12" t="s">
        <v>1933</v>
      </c>
      <c r="H438" s="12" t="s">
        <v>1911</v>
      </c>
      <c r="I438" s="12" t="s">
        <v>125</v>
      </c>
      <c r="J438" s="12" t="s">
        <v>1911</v>
      </c>
      <c r="K438" s="12" t="s">
        <v>1953</v>
      </c>
      <c r="L438" s="60">
        <v>43502.6875</v>
      </c>
      <c r="M438" s="60">
        <v>43520.738194444442</v>
      </c>
      <c r="N438" s="60">
        <v>43480.763888888891</v>
      </c>
      <c r="O438" s="12">
        <f t="shared" si="18"/>
        <v>433.21666666661622</v>
      </c>
      <c r="P438" s="12">
        <f t="shared" si="19"/>
        <v>526.16666666662786</v>
      </c>
      <c r="Q438" s="12" t="s">
        <v>13</v>
      </c>
      <c r="R438" s="12" t="s">
        <v>13</v>
      </c>
      <c r="S438" s="12" t="s">
        <v>22</v>
      </c>
      <c r="T438" s="12" t="s">
        <v>14</v>
      </c>
      <c r="U438" s="12" t="s">
        <v>64</v>
      </c>
      <c r="V438" s="12" t="s">
        <v>51</v>
      </c>
      <c r="W438" s="12" t="s">
        <v>118</v>
      </c>
      <c r="X438" s="12" t="s">
        <v>77</v>
      </c>
      <c r="Y438" s="12" t="s">
        <v>18</v>
      </c>
      <c r="Z438" s="35">
        <f t="shared" si="20"/>
        <v>959.38333333324408</v>
      </c>
    </row>
    <row r="439" spans="1:26" s="12" customFormat="1" ht="80.099999999999994" hidden="1" customHeight="1" x14ac:dyDescent="0.25">
      <c r="A439" s="12">
        <v>2019</v>
      </c>
      <c r="B439" s="12" t="s">
        <v>2416</v>
      </c>
      <c r="C439" s="43" t="s">
        <v>1908</v>
      </c>
      <c r="D439" s="43"/>
      <c r="E439" s="12" t="s">
        <v>30</v>
      </c>
      <c r="F439" s="12" t="s">
        <v>1934</v>
      </c>
      <c r="G439" s="12" t="s">
        <v>1934</v>
      </c>
      <c r="H439" s="12" t="s">
        <v>1911</v>
      </c>
      <c r="I439" s="12" t="s">
        <v>148</v>
      </c>
      <c r="J439" s="12" t="s">
        <v>1911</v>
      </c>
      <c r="K439" s="12" t="s">
        <v>1954</v>
      </c>
      <c r="L439" s="60">
        <v>43516.541666666664</v>
      </c>
      <c r="M439" s="60">
        <v>43516.770833333336</v>
      </c>
      <c r="N439" s="60">
        <v>43423.989583333336</v>
      </c>
      <c r="O439" s="12">
        <f t="shared" si="18"/>
        <v>5.5000000001164153</v>
      </c>
      <c r="P439" s="12">
        <f t="shared" si="19"/>
        <v>2221.2499999998836</v>
      </c>
      <c r="Q439" s="12" t="s">
        <v>13</v>
      </c>
      <c r="R439" s="12" t="s">
        <v>13</v>
      </c>
      <c r="S439" s="12" t="s">
        <v>22</v>
      </c>
      <c r="T439" s="12" t="s">
        <v>57</v>
      </c>
      <c r="U439" s="12" t="s">
        <v>153</v>
      </c>
      <c r="V439" s="12" t="s">
        <v>51</v>
      </c>
      <c r="W439" s="12" t="s">
        <v>118</v>
      </c>
      <c r="X439" s="12" t="s">
        <v>77</v>
      </c>
      <c r="Y439" s="12" t="s">
        <v>18</v>
      </c>
      <c r="Z439" s="35">
        <f t="shared" si="20"/>
        <v>2226.75</v>
      </c>
    </row>
    <row r="440" spans="1:26" s="12" customFormat="1" ht="80.099999999999994" hidden="1" customHeight="1" x14ac:dyDescent="0.25">
      <c r="A440" s="12">
        <v>2019</v>
      </c>
      <c r="B440" s="12" t="s">
        <v>2415</v>
      </c>
      <c r="C440" s="43" t="s">
        <v>1981</v>
      </c>
      <c r="D440" s="43"/>
      <c r="E440" s="43" t="s">
        <v>20</v>
      </c>
      <c r="F440" s="43" t="s">
        <v>138</v>
      </c>
      <c r="G440" s="43" t="s">
        <v>704</v>
      </c>
      <c r="H440" s="12" t="s">
        <v>1911</v>
      </c>
      <c r="I440" s="43" t="s">
        <v>138</v>
      </c>
      <c r="J440" s="43" t="s">
        <v>1664</v>
      </c>
      <c r="K440" s="43" t="s">
        <v>1982</v>
      </c>
      <c r="L440" s="60">
        <v>43480.333333333336</v>
      </c>
      <c r="M440" s="59">
        <v>43545.581944444442</v>
      </c>
      <c r="N440" s="60">
        <v>43336.5</v>
      </c>
      <c r="O440" s="12">
        <f t="shared" si="18"/>
        <v>1565.966666666558</v>
      </c>
      <c r="P440" s="12">
        <f t="shared" si="19"/>
        <v>3452.0000000000582</v>
      </c>
      <c r="Q440" s="12" t="s">
        <v>22</v>
      </c>
      <c r="R440" s="12" t="s">
        <v>13</v>
      </c>
      <c r="S440" s="12" t="s">
        <v>22</v>
      </c>
      <c r="T440" s="12" t="s">
        <v>14</v>
      </c>
      <c r="U440" s="12" t="s">
        <v>24</v>
      </c>
      <c r="V440" s="12" t="s">
        <v>51</v>
      </c>
      <c r="W440" s="12" t="s">
        <v>118</v>
      </c>
      <c r="X440" s="12" t="s">
        <v>45</v>
      </c>
      <c r="Y440" s="12" t="s">
        <v>18</v>
      </c>
      <c r="Z440" s="35">
        <f t="shared" si="20"/>
        <v>5017.9666666666162</v>
      </c>
    </row>
    <row r="441" spans="1:26" s="12" customFormat="1" ht="80.099999999999994" hidden="1" customHeight="1" x14ac:dyDescent="0.25">
      <c r="A441" s="12">
        <v>2019</v>
      </c>
      <c r="B441" s="12" t="s">
        <v>2417</v>
      </c>
      <c r="C441" s="43" t="s">
        <v>1983</v>
      </c>
      <c r="D441" s="43"/>
      <c r="E441" s="12" t="s">
        <v>30</v>
      </c>
      <c r="F441" s="12" t="s">
        <v>1467</v>
      </c>
      <c r="G441" s="12" t="s">
        <v>1999</v>
      </c>
      <c r="H441" s="12" t="s">
        <v>1764</v>
      </c>
      <c r="I441" s="12" t="s">
        <v>168</v>
      </c>
      <c r="J441" s="12" t="s">
        <v>56</v>
      </c>
      <c r="K441" s="12" t="s">
        <v>2020</v>
      </c>
      <c r="L441" s="60">
        <v>43525</v>
      </c>
      <c r="M441" s="59">
        <v>43525.791666666664</v>
      </c>
      <c r="N441" s="60">
        <v>43496.999988425923</v>
      </c>
      <c r="O441" s="12">
        <f t="shared" si="18"/>
        <v>18.999999999941792</v>
      </c>
      <c r="P441" s="12">
        <f t="shared" si="19"/>
        <v>672.00027777784271</v>
      </c>
      <c r="Q441" s="12" t="s">
        <v>13</v>
      </c>
      <c r="R441" s="12" t="s">
        <v>13</v>
      </c>
      <c r="S441" s="12" t="s">
        <v>22</v>
      </c>
      <c r="T441" s="12" t="s">
        <v>57</v>
      </c>
      <c r="U441" s="12" t="s">
        <v>153</v>
      </c>
      <c r="V441" s="12" t="s">
        <v>51</v>
      </c>
      <c r="W441" s="12" t="s">
        <v>115</v>
      </c>
      <c r="X441" s="12" t="s">
        <v>77</v>
      </c>
      <c r="Y441" s="12" t="s">
        <v>61</v>
      </c>
      <c r="Z441" s="35">
        <f t="shared" si="20"/>
        <v>691.0002777777845</v>
      </c>
    </row>
    <row r="442" spans="1:26" s="12" customFormat="1" ht="80.099999999999994" hidden="1" customHeight="1" x14ac:dyDescent="0.25">
      <c r="A442" s="12">
        <v>2019</v>
      </c>
      <c r="B442" s="12" t="s">
        <v>2417</v>
      </c>
      <c r="C442" s="43" t="s">
        <v>1984</v>
      </c>
      <c r="D442" s="43"/>
      <c r="E442" s="12" t="s">
        <v>39</v>
      </c>
      <c r="F442" s="12" t="s">
        <v>2000</v>
      </c>
      <c r="G442" s="12" t="s">
        <v>1502</v>
      </c>
      <c r="H442" s="12" t="s">
        <v>1911</v>
      </c>
      <c r="I442" s="12" t="s">
        <v>68</v>
      </c>
      <c r="J442" s="12" t="s">
        <v>86</v>
      </c>
      <c r="K442" s="12" t="s">
        <v>2021</v>
      </c>
      <c r="L442" s="60">
        <v>43525.333333333336</v>
      </c>
      <c r="M442" s="59">
        <v>43526.643750000003</v>
      </c>
      <c r="N442" s="60">
        <v>43505.545138888891</v>
      </c>
      <c r="O442" s="12">
        <f t="shared" si="18"/>
        <v>31.450000000011642</v>
      </c>
      <c r="P442" s="12">
        <f t="shared" si="19"/>
        <v>474.91666666668607</v>
      </c>
      <c r="Q442" s="12" t="s">
        <v>22</v>
      </c>
      <c r="R442" s="12" t="s">
        <v>13</v>
      </c>
      <c r="S442" s="12" t="s">
        <v>22</v>
      </c>
      <c r="T442" s="12" t="s">
        <v>14</v>
      </c>
      <c r="U442" s="12" t="s">
        <v>42</v>
      </c>
      <c r="V442" s="12" t="s">
        <v>1070</v>
      </c>
      <c r="W442" s="12" t="s">
        <v>1070</v>
      </c>
      <c r="X442" s="12" t="s">
        <v>45</v>
      </c>
      <c r="Y442" s="12" t="s">
        <v>18</v>
      </c>
      <c r="Z442" s="35">
        <f t="shared" si="20"/>
        <v>506.36666666669771</v>
      </c>
    </row>
    <row r="443" spans="1:26" s="12" customFormat="1" ht="80.099999999999994" hidden="1" customHeight="1" x14ac:dyDescent="0.25">
      <c r="A443" s="12">
        <v>2019</v>
      </c>
      <c r="B443" s="12" t="s">
        <v>2417</v>
      </c>
      <c r="C443" s="43" t="s">
        <v>1985</v>
      </c>
      <c r="D443" s="43"/>
      <c r="E443" s="12" t="s">
        <v>30</v>
      </c>
      <c r="F443" s="12" t="s">
        <v>128</v>
      </c>
      <c r="G443" s="12" t="s">
        <v>2001</v>
      </c>
      <c r="H443" s="12" t="s">
        <v>1911</v>
      </c>
      <c r="I443" s="12" t="s">
        <v>128</v>
      </c>
      <c r="J443" s="12" t="s">
        <v>1911</v>
      </c>
      <c r="K443" s="12" t="s">
        <v>2022</v>
      </c>
      <c r="L443" s="60">
        <v>43525</v>
      </c>
      <c r="M443" s="59">
        <v>43546.700694444444</v>
      </c>
      <c r="N443" s="60">
        <v>43480.412499999999</v>
      </c>
      <c r="O443" s="12">
        <f t="shared" si="18"/>
        <v>520.81666666665114</v>
      </c>
      <c r="P443" s="12">
        <f t="shared" si="19"/>
        <v>1070.1000000000349</v>
      </c>
      <c r="Q443" s="12" t="s">
        <v>22</v>
      </c>
      <c r="R443" s="12" t="s">
        <v>13</v>
      </c>
      <c r="S443" s="12" t="s">
        <v>22</v>
      </c>
      <c r="T443" s="12" t="s">
        <v>14</v>
      </c>
      <c r="U443" s="12" t="s">
        <v>106</v>
      </c>
      <c r="V443" s="12" t="s">
        <v>51</v>
      </c>
      <c r="W443" s="12" t="s">
        <v>118</v>
      </c>
      <c r="X443" s="12" t="s">
        <v>60</v>
      </c>
      <c r="Y443" s="12" t="s">
        <v>18</v>
      </c>
      <c r="Z443" s="35">
        <f t="shared" si="20"/>
        <v>1590.9166666666861</v>
      </c>
    </row>
    <row r="444" spans="1:26" s="12" customFormat="1" ht="80.099999999999994" hidden="1" customHeight="1" x14ac:dyDescent="0.25">
      <c r="A444" s="12">
        <v>2019</v>
      </c>
      <c r="B444" s="12" t="s">
        <v>2417</v>
      </c>
      <c r="C444" s="43" t="s">
        <v>1986</v>
      </c>
      <c r="D444" s="43"/>
      <c r="E444" s="12" t="s">
        <v>39</v>
      </c>
      <c r="F444" s="12" t="s">
        <v>2002</v>
      </c>
      <c r="G444" s="12" t="s">
        <v>1999</v>
      </c>
      <c r="H444" s="12" t="s">
        <v>1788</v>
      </c>
      <c r="I444" s="12" t="s">
        <v>169</v>
      </c>
      <c r="J444" s="12" t="s">
        <v>56</v>
      </c>
      <c r="K444" s="12" t="s">
        <v>2023</v>
      </c>
      <c r="L444" s="60">
        <v>43528.666666666664</v>
      </c>
      <c r="M444" s="59">
        <v>43528.805555555555</v>
      </c>
      <c r="N444" s="60">
        <v>43471.791666666664</v>
      </c>
      <c r="O444" s="12">
        <f t="shared" si="18"/>
        <v>3.3333333333721384</v>
      </c>
      <c r="P444" s="12">
        <f t="shared" si="19"/>
        <v>1365</v>
      </c>
      <c r="Q444" s="12" t="s">
        <v>22</v>
      </c>
      <c r="R444" s="12" t="s">
        <v>22</v>
      </c>
      <c r="S444" s="12" t="s">
        <v>22</v>
      </c>
      <c r="T444" s="12" t="s">
        <v>32</v>
      </c>
      <c r="U444" s="12" t="s">
        <v>117</v>
      </c>
      <c r="V444" s="12" t="s">
        <v>1070</v>
      </c>
      <c r="W444" s="12" t="s">
        <v>1070</v>
      </c>
      <c r="X444" s="12" t="s">
        <v>45</v>
      </c>
      <c r="Y444" s="12" t="s">
        <v>61</v>
      </c>
      <c r="Z444" s="35">
        <f t="shared" si="20"/>
        <v>1368.3333333333721</v>
      </c>
    </row>
    <row r="445" spans="1:26" s="12" customFormat="1" ht="80.099999999999994" hidden="1" customHeight="1" x14ac:dyDescent="0.25">
      <c r="A445" s="12">
        <v>2019</v>
      </c>
      <c r="B445" s="12" t="s">
        <v>2417</v>
      </c>
      <c r="C445" s="43" t="s">
        <v>1987</v>
      </c>
      <c r="D445" s="43"/>
      <c r="E445" s="12" t="s">
        <v>30</v>
      </c>
      <c r="F445" s="12" t="s">
        <v>2003</v>
      </c>
      <c r="G445" s="12" t="s">
        <v>2004</v>
      </c>
      <c r="H445" s="12" t="s">
        <v>1788</v>
      </c>
      <c r="I445" s="12" t="s">
        <v>175</v>
      </c>
      <c r="J445" s="12" t="s">
        <v>56</v>
      </c>
      <c r="K445" s="12" t="s">
        <v>2024</v>
      </c>
      <c r="L445" s="60">
        <v>43532.652777777781</v>
      </c>
      <c r="M445" s="59">
        <v>43533.833333333336</v>
      </c>
      <c r="N445" s="60">
        <v>43492.708333333336</v>
      </c>
      <c r="O445" s="12">
        <f t="shared" si="18"/>
        <v>28.333333333313931</v>
      </c>
      <c r="P445" s="12">
        <f t="shared" si="19"/>
        <v>958.66666666668607</v>
      </c>
      <c r="Q445" s="12" t="s">
        <v>13</v>
      </c>
      <c r="R445" s="12" t="s">
        <v>13</v>
      </c>
      <c r="S445" s="12" t="s">
        <v>22</v>
      </c>
      <c r="T445" s="12" t="s">
        <v>32</v>
      </c>
      <c r="U445" s="12" t="s">
        <v>117</v>
      </c>
      <c r="V445" s="12" t="s">
        <v>34</v>
      </c>
      <c r="W445" s="12" t="s">
        <v>70</v>
      </c>
      <c r="X445" s="12" t="s">
        <v>60</v>
      </c>
      <c r="Y445" s="12" t="s">
        <v>28</v>
      </c>
      <c r="Z445" s="35">
        <f t="shared" si="20"/>
        <v>987</v>
      </c>
    </row>
    <row r="446" spans="1:26" s="12" customFormat="1" ht="80.099999999999994" customHeight="1" x14ac:dyDescent="0.25">
      <c r="A446" s="12">
        <v>2019</v>
      </c>
      <c r="B446" s="12" t="s">
        <v>2417</v>
      </c>
      <c r="C446" s="43" t="s">
        <v>1988</v>
      </c>
      <c r="D446" s="43"/>
      <c r="E446" s="12" t="s">
        <v>11</v>
      </c>
      <c r="H446" s="12" t="s">
        <v>319</v>
      </c>
      <c r="I446" s="12" t="s">
        <v>195</v>
      </c>
      <c r="L446" s="60">
        <v>43532.727083333331</v>
      </c>
      <c r="M446" s="59">
        <v>43532.845833333333</v>
      </c>
      <c r="N446" s="60">
        <v>43216.541666666664</v>
      </c>
      <c r="O446" s="12">
        <f t="shared" si="18"/>
        <v>2.8500000000349246</v>
      </c>
      <c r="P446" s="12">
        <f t="shared" si="19"/>
        <v>7588.4500000000116</v>
      </c>
      <c r="Q446" s="12" t="s">
        <v>22</v>
      </c>
      <c r="R446" s="12" t="s">
        <v>22</v>
      </c>
      <c r="S446" s="12" t="s">
        <v>22</v>
      </c>
      <c r="T446" s="12" t="s">
        <v>1505</v>
      </c>
      <c r="U446" s="12" t="s">
        <v>1505</v>
      </c>
      <c r="V446" s="12" t="s">
        <v>1505</v>
      </c>
      <c r="W446" s="12" t="s">
        <v>1505</v>
      </c>
      <c r="X446" s="12" t="s">
        <v>17</v>
      </c>
      <c r="Y446" s="12" t="s">
        <v>84</v>
      </c>
      <c r="Z446" s="35">
        <f t="shared" si="20"/>
        <v>7591.3000000000466</v>
      </c>
    </row>
    <row r="447" spans="1:26" s="12" customFormat="1" ht="80.099999999999994" hidden="1" customHeight="1" x14ac:dyDescent="0.25">
      <c r="A447" s="12">
        <v>2019</v>
      </c>
      <c r="B447" s="12" t="s">
        <v>2417</v>
      </c>
      <c r="C447" s="43" t="s">
        <v>1989</v>
      </c>
      <c r="D447" s="43"/>
      <c r="E447" s="12" t="s">
        <v>30</v>
      </c>
      <c r="F447" s="12" t="s">
        <v>760</v>
      </c>
      <c r="G447" s="12" t="s">
        <v>2005</v>
      </c>
      <c r="H447" s="12" t="s">
        <v>1764</v>
      </c>
      <c r="I447" s="12" t="s">
        <v>164</v>
      </c>
      <c r="J447" s="12" t="s">
        <v>56</v>
      </c>
      <c r="K447" s="12" t="s">
        <v>2025</v>
      </c>
      <c r="L447" s="60">
        <v>43525.3125</v>
      </c>
      <c r="M447" s="59">
        <v>43525.458333333336</v>
      </c>
      <c r="N447" s="60">
        <v>43524.770833333336</v>
      </c>
      <c r="O447" s="12">
        <f t="shared" si="18"/>
        <v>3.5000000000582077</v>
      </c>
      <c r="P447" s="12">
        <f t="shared" si="19"/>
        <v>12.999999999941792</v>
      </c>
      <c r="Q447" s="12" t="s">
        <v>22</v>
      </c>
      <c r="R447" s="12" t="s">
        <v>22</v>
      </c>
      <c r="S447" s="12" t="s">
        <v>22</v>
      </c>
      <c r="T447" s="12" t="s">
        <v>32</v>
      </c>
      <c r="U447" s="12" t="s">
        <v>120</v>
      </c>
      <c r="V447" s="12" t="s">
        <v>51</v>
      </c>
      <c r="W447" s="12" t="s">
        <v>118</v>
      </c>
      <c r="X447" s="12" t="s">
        <v>45</v>
      </c>
      <c r="Y447" s="12" t="s">
        <v>46</v>
      </c>
      <c r="Z447" s="35">
        <f t="shared" si="20"/>
        <v>16.5</v>
      </c>
    </row>
    <row r="448" spans="1:26" s="12" customFormat="1" ht="80.099999999999994" hidden="1" customHeight="1" x14ac:dyDescent="0.25">
      <c r="A448" s="12">
        <v>2019</v>
      </c>
      <c r="B448" s="12" t="s">
        <v>2417</v>
      </c>
      <c r="C448" s="43" t="s">
        <v>1990</v>
      </c>
      <c r="D448" s="43"/>
      <c r="E448" s="12" t="s">
        <v>30</v>
      </c>
      <c r="F448" s="12" t="s">
        <v>2006</v>
      </c>
      <c r="G448" s="12" t="s">
        <v>2006</v>
      </c>
      <c r="H448" s="12" t="s">
        <v>1911</v>
      </c>
      <c r="I448" s="12" t="s">
        <v>123</v>
      </c>
      <c r="J448" s="12" t="s">
        <v>56</v>
      </c>
      <c r="K448" s="12" t="s">
        <v>2026</v>
      </c>
      <c r="L448" s="60">
        <v>43527.333333333336</v>
      </c>
      <c r="M448" s="59">
        <v>43527.583333333336</v>
      </c>
      <c r="N448" s="60">
        <v>43508.458333333336</v>
      </c>
      <c r="O448" s="12">
        <f t="shared" si="18"/>
        <v>6</v>
      </c>
      <c r="P448" s="12">
        <f t="shared" si="19"/>
        <v>453</v>
      </c>
      <c r="Q448" s="12" t="s">
        <v>22</v>
      </c>
      <c r="R448" s="12" t="s">
        <v>13</v>
      </c>
      <c r="S448" s="12" t="s">
        <v>22</v>
      </c>
      <c r="T448" s="12" t="s">
        <v>32</v>
      </c>
      <c r="U448" s="12" t="s">
        <v>114</v>
      </c>
      <c r="V448" s="12" t="s">
        <v>34</v>
      </c>
      <c r="W448" s="12" t="s">
        <v>70</v>
      </c>
      <c r="X448" s="12" t="s">
        <v>77</v>
      </c>
      <c r="Y448" s="12" t="s">
        <v>28</v>
      </c>
      <c r="Z448" s="35">
        <f t="shared" si="20"/>
        <v>459</v>
      </c>
    </row>
    <row r="449" spans="1:26" s="12" customFormat="1" ht="80.099999999999994" customHeight="1" x14ac:dyDescent="0.25">
      <c r="A449" s="12">
        <v>2019</v>
      </c>
      <c r="B449" s="12" t="s">
        <v>2417</v>
      </c>
      <c r="C449" s="43" t="s">
        <v>1991</v>
      </c>
      <c r="D449" s="43"/>
      <c r="E449" s="12" t="s">
        <v>30</v>
      </c>
      <c r="F449" s="12" t="s">
        <v>2007</v>
      </c>
      <c r="G449" s="12" t="s">
        <v>2008</v>
      </c>
      <c r="H449" s="12" t="s">
        <v>319</v>
      </c>
      <c r="I449" s="12" t="s">
        <v>195</v>
      </c>
      <c r="J449" s="12" t="s">
        <v>56</v>
      </c>
      <c r="K449" s="12" t="s">
        <v>2027</v>
      </c>
      <c r="L449" s="60">
        <v>43532.614583333336</v>
      </c>
      <c r="M449" s="59">
        <v>43532.727083333331</v>
      </c>
      <c r="N449" s="60">
        <v>43523.869444444441</v>
      </c>
      <c r="O449" s="12">
        <f t="shared" si="18"/>
        <v>2.6999999998952262</v>
      </c>
      <c r="P449" s="12">
        <f t="shared" si="19"/>
        <v>209.88333333347691</v>
      </c>
      <c r="Q449" s="12" t="s">
        <v>22</v>
      </c>
      <c r="R449" s="12" t="s">
        <v>22</v>
      </c>
      <c r="S449" s="12" t="s">
        <v>22</v>
      </c>
      <c r="T449" s="12" t="s">
        <v>32</v>
      </c>
      <c r="U449" s="12" t="s">
        <v>111</v>
      </c>
      <c r="V449" s="12" t="s">
        <v>51</v>
      </c>
      <c r="W449" s="12" t="s">
        <v>118</v>
      </c>
      <c r="X449" s="12" t="s">
        <v>17</v>
      </c>
      <c r="Y449" s="12" t="s">
        <v>18</v>
      </c>
      <c r="Z449" s="35">
        <f t="shared" si="20"/>
        <v>212.58333333337214</v>
      </c>
    </row>
    <row r="450" spans="1:26" s="12" customFormat="1" ht="80.099999999999994" hidden="1" customHeight="1" x14ac:dyDescent="0.25">
      <c r="A450" s="12">
        <v>2019</v>
      </c>
      <c r="B450" s="12" t="s">
        <v>2417</v>
      </c>
      <c r="C450" s="43" t="s">
        <v>1992</v>
      </c>
      <c r="D450" s="43"/>
      <c r="E450" s="12" t="s">
        <v>30</v>
      </c>
      <c r="F450" s="12" t="s">
        <v>2009</v>
      </c>
      <c r="G450" s="12" t="s">
        <v>2010</v>
      </c>
      <c r="H450" s="12" t="s">
        <v>1788</v>
      </c>
      <c r="I450" s="12" t="s">
        <v>174</v>
      </c>
      <c r="J450" s="12" t="s">
        <v>56</v>
      </c>
      <c r="K450" s="12" t="s">
        <v>2028</v>
      </c>
      <c r="L450" s="60">
        <v>43547.409722222219</v>
      </c>
      <c r="M450" s="59">
        <v>43547.472222222219</v>
      </c>
      <c r="N450" s="59">
        <v>43541.729166666664</v>
      </c>
      <c r="O450" s="12">
        <f t="shared" ref="O450:O513" si="21">(M450-L450)*24</f>
        <v>1.5</v>
      </c>
      <c r="P450" s="12">
        <f t="shared" ref="P450:P513" si="22">(L450-N450)*24</f>
        <v>136.33333333331393</v>
      </c>
      <c r="Q450" s="12" t="s">
        <v>13</v>
      </c>
      <c r="R450" s="12" t="s">
        <v>13</v>
      </c>
      <c r="S450" s="12" t="s">
        <v>22</v>
      </c>
      <c r="T450" s="12" t="s">
        <v>14</v>
      </c>
      <c r="U450" s="12" t="s">
        <v>58</v>
      </c>
      <c r="V450" s="12" t="s">
        <v>34</v>
      </c>
      <c r="W450" s="12" t="s">
        <v>88</v>
      </c>
      <c r="X450" s="12" t="s">
        <v>60</v>
      </c>
      <c r="Y450" s="12" t="s">
        <v>28</v>
      </c>
      <c r="Z450" s="35">
        <f t="shared" ref="Z450:Z513" si="23">O450+P450</f>
        <v>137.83333333331393</v>
      </c>
    </row>
    <row r="451" spans="1:26" s="12" customFormat="1" ht="80.099999999999994" hidden="1" customHeight="1" x14ac:dyDescent="0.25">
      <c r="A451" s="12">
        <v>2019</v>
      </c>
      <c r="B451" s="12" t="s">
        <v>2417</v>
      </c>
      <c r="C451" s="43" t="s">
        <v>1993</v>
      </c>
      <c r="D451" s="43"/>
      <c r="E451" s="12" t="s">
        <v>30</v>
      </c>
      <c r="F451" s="12" t="s">
        <v>2011</v>
      </c>
      <c r="G451" s="12" t="s">
        <v>2012</v>
      </c>
      <c r="H451" s="12" t="s">
        <v>1764</v>
      </c>
      <c r="I451" s="12" t="s">
        <v>168</v>
      </c>
      <c r="J451" s="12" t="s">
        <v>56</v>
      </c>
      <c r="K451" s="12" t="s">
        <v>2029</v>
      </c>
      <c r="L451" s="60">
        <v>43540.57708333333</v>
      </c>
      <c r="M451" s="59">
        <v>43541.8125</v>
      </c>
      <c r="N451" s="59">
        <v>43525.791666666664</v>
      </c>
      <c r="O451" s="12">
        <f t="shared" si="21"/>
        <v>29.650000000081491</v>
      </c>
      <c r="P451" s="12">
        <f t="shared" si="22"/>
        <v>354.84999999997672</v>
      </c>
      <c r="Q451" s="12" t="s">
        <v>13</v>
      </c>
      <c r="R451" s="12" t="s">
        <v>13</v>
      </c>
      <c r="S451" s="12" t="s">
        <v>22</v>
      </c>
      <c r="T451" s="12" t="s">
        <v>32</v>
      </c>
      <c r="U451" s="12" t="s">
        <v>114</v>
      </c>
      <c r="V451" s="12" t="s">
        <v>51</v>
      </c>
      <c r="W451" s="12" t="s">
        <v>118</v>
      </c>
      <c r="X451" s="12" t="s">
        <v>60</v>
      </c>
      <c r="Y451" s="12" t="s">
        <v>18</v>
      </c>
      <c r="Z451" s="35">
        <f t="shared" si="23"/>
        <v>384.50000000005821</v>
      </c>
    </row>
    <row r="452" spans="1:26" s="12" customFormat="1" ht="80.099999999999994" hidden="1" customHeight="1" x14ac:dyDescent="0.25">
      <c r="A452" s="12">
        <v>2019</v>
      </c>
      <c r="B452" s="12" t="s">
        <v>2417</v>
      </c>
      <c r="C452" s="43" t="s">
        <v>1994</v>
      </c>
      <c r="D452" s="43"/>
      <c r="E452" s="12" t="s">
        <v>39</v>
      </c>
      <c r="F452" s="12" t="s">
        <v>2013</v>
      </c>
      <c r="G452" s="12" t="s">
        <v>2014</v>
      </c>
      <c r="H452" s="12" t="s">
        <v>1788</v>
      </c>
      <c r="I452" s="12" t="s">
        <v>174</v>
      </c>
      <c r="J452" s="12" t="s">
        <v>86</v>
      </c>
      <c r="K452" s="12" t="s">
        <v>2030</v>
      </c>
      <c r="L452" s="60">
        <v>43540.82708333333</v>
      </c>
      <c r="M452" s="59">
        <v>43541.729166666664</v>
      </c>
      <c r="N452" s="60">
        <v>43521.123611111114</v>
      </c>
      <c r="O452" s="12">
        <f t="shared" si="21"/>
        <v>21.650000000023283</v>
      </c>
      <c r="P452" s="12">
        <f t="shared" si="22"/>
        <v>472.88333333318587</v>
      </c>
      <c r="Q452" s="12" t="s">
        <v>22</v>
      </c>
      <c r="R452" s="12" t="s">
        <v>22</v>
      </c>
      <c r="S452" s="12" t="s">
        <v>22</v>
      </c>
      <c r="T452" s="12" t="s">
        <v>23</v>
      </c>
      <c r="U452" s="12" t="s">
        <v>92</v>
      </c>
      <c r="V452" s="12" t="s">
        <v>34</v>
      </c>
      <c r="W452" s="12" t="s">
        <v>70</v>
      </c>
      <c r="X452" s="12" t="s">
        <v>36</v>
      </c>
      <c r="Y452" s="12" t="s">
        <v>18</v>
      </c>
      <c r="Z452" s="35">
        <f t="shared" si="23"/>
        <v>494.53333333320916</v>
      </c>
    </row>
    <row r="453" spans="1:26" s="12" customFormat="1" ht="80.099999999999994" customHeight="1" x14ac:dyDescent="0.25">
      <c r="A453" s="12">
        <v>2019</v>
      </c>
      <c r="B453" s="12" t="s">
        <v>2417</v>
      </c>
      <c r="C453" s="43" t="s">
        <v>1995</v>
      </c>
      <c r="D453" s="43"/>
      <c r="E453" s="12" t="s">
        <v>30</v>
      </c>
      <c r="F453" s="12" t="s">
        <v>2015</v>
      </c>
      <c r="G453" s="12" t="s">
        <v>1670</v>
      </c>
      <c r="H453" s="12" t="s">
        <v>319</v>
      </c>
      <c r="I453" s="12" t="s">
        <v>198</v>
      </c>
      <c r="J453" s="12" t="s">
        <v>1688</v>
      </c>
      <c r="K453" s="12" t="s">
        <v>2031</v>
      </c>
      <c r="L453" s="60">
        <v>43553.113194444442</v>
      </c>
      <c r="M453" s="59">
        <v>43553.407638888886</v>
      </c>
      <c r="N453" s="60">
        <v>43505.75</v>
      </c>
      <c r="O453" s="12">
        <f t="shared" si="21"/>
        <v>7.0666666666511446</v>
      </c>
      <c r="P453" s="12">
        <f t="shared" si="22"/>
        <v>1136.7166666666162</v>
      </c>
      <c r="Q453" s="12" t="s">
        <v>13</v>
      </c>
      <c r="R453" s="12" t="s">
        <v>13</v>
      </c>
      <c r="S453" s="12" t="s">
        <v>22</v>
      </c>
      <c r="T453" s="12" t="s">
        <v>41</v>
      </c>
      <c r="U453" s="12" t="s">
        <v>127</v>
      </c>
      <c r="V453" s="12" t="s">
        <v>1070</v>
      </c>
      <c r="W453" s="12" t="s">
        <v>1070</v>
      </c>
      <c r="X453" s="12" t="s">
        <v>60</v>
      </c>
      <c r="Y453" s="12" t="s">
        <v>18</v>
      </c>
      <c r="Z453" s="35">
        <f t="shared" si="23"/>
        <v>1143.7833333332674</v>
      </c>
    </row>
    <row r="454" spans="1:26" s="12" customFormat="1" ht="80.099999999999994" customHeight="1" x14ac:dyDescent="0.25">
      <c r="A454" s="12">
        <v>2019</v>
      </c>
      <c r="B454" s="12" t="s">
        <v>2417</v>
      </c>
      <c r="C454" s="43" t="s">
        <v>1996</v>
      </c>
      <c r="D454" s="43"/>
      <c r="E454" s="12" t="s">
        <v>30</v>
      </c>
      <c r="F454" s="12" t="s">
        <v>2016</v>
      </c>
      <c r="G454" s="12" t="s">
        <v>2017</v>
      </c>
      <c r="H454" s="12" t="s">
        <v>319</v>
      </c>
      <c r="I454" s="12" t="s">
        <v>195</v>
      </c>
      <c r="J454" s="12" t="s">
        <v>91</v>
      </c>
      <c r="K454" s="12" t="s">
        <v>2032</v>
      </c>
      <c r="L454" s="60">
        <v>43553.125</v>
      </c>
      <c r="M454" s="59">
        <v>43553.236805555556</v>
      </c>
      <c r="N454" s="59">
        <v>43546.791666666664</v>
      </c>
      <c r="O454" s="12">
        <f t="shared" si="21"/>
        <v>2.6833333333488554</v>
      </c>
      <c r="P454" s="12">
        <f t="shared" si="22"/>
        <v>152.00000000005821</v>
      </c>
      <c r="Q454" s="12" t="s">
        <v>13</v>
      </c>
      <c r="R454" s="12" t="s">
        <v>13</v>
      </c>
      <c r="S454" s="12" t="s">
        <v>22</v>
      </c>
      <c r="T454" s="12" t="s">
        <v>32</v>
      </c>
      <c r="U454" s="12" t="s">
        <v>111</v>
      </c>
      <c r="V454" s="12" t="s">
        <v>1070</v>
      </c>
      <c r="W454" s="12" t="s">
        <v>1070</v>
      </c>
      <c r="X454" s="12" t="s">
        <v>77</v>
      </c>
      <c r="Y454" s="12" t="s">
        <v>46</v>
      </c>
      <c r="Z454" s="35">
        <f t="shared" si="23"/>
        <v>154.68333333340706</v>
      </c>
    </row>
    <row r="455" spans="1:26" s="12" customFormat="1" ht="80.099999999999994" customHeight="1" x14ac:dyDescent="0.25">
      <c r="A455" s="12">
        <v>2019</v>
      </c>
      <c r="B455" s="12" t="s">
        <v>2417</v>
      </c>
      <c r="C455" s="43" t="s">
        <v>1997</v>
      </c>
      <c r="D455" s="43"/>
      <c r="E455" s="12" t="s">
        <v>20</v>
      </c>
      <c r="F455" s="12" t="s">
        <v>2018</v>
      </c>
      <c r="G455" s="12" t="s">
        <v>2018</v>
      </c>
      <c r="H455" s="12" t="s">
        <v>319</v>
      </c>
      <c r="I455" s="12" t="s">
        <v>195</v>
      </c>
      <c r="J455" s="12" t="s">
        <v>69</v>
      </c>
      <c r="K455" s="12" t="s">
        <v>2033</v>
      </c>
      <c r="L455" s="60">
        <v>43545.541666666664</v>
      </c>
      <c r="M455" s="59">
        <v>43546.791666666664</v>
      </c>
      <c r="N455" s="59">
        <v>43532.727083333331</v>
      </c>
      <c r="O455" s="12">
        <f t="shared" si="21"/>
        <v>30</v>
      </c>
      <c r="P455" s="12">
        <f t="shared" si="22"/>
        <v>307.54999999998836</v>
      </c>
      <c r="Q455" s="12" t="s">
        <v>22</v>
      </c>
      <c r="R455" s="12" t="s">
        <v>22</v>
      </c>
      <c r="S455" s="12" t="s">
        <v>22</v>
      </c>
      <c r="T455" s="12" t="s">
        <v>14</v>
      </c>
      <c r="U455" s="12" t="s">
        <v>64</v>
      </c>
      <c r="V455" s="12" t="s">
        <v>34</v>
      </c>
      <c r="W455" s="12" t="s">
        <v>88</v>
      </c>
      <c r="X455" s="12" t="s">
        <v>60</v>
      </c>
      <c r="Y455" s="12" t="s">
        <v>18</v>
      </c>
      <c r="Z455" s="35">
        <f t="shared" si="23"/>
        <v>337.54999999998836</v>
      </c>
    </row>
    <row r="456" spans="1:26" s="12" customFormat="1" ht="80.099999999999994" customHeight="1" x14ac:dyDescent="0.25">
      <c r="A456" s="12">
        <v>2019</v>
      </c>
      <c r="B456" s="12" t="s">
        <v>2417</v>
      </c>
      <c r="C456" s="43" t="s">
        <v>1998</v>
      </c>
      <c r="D456" s="43"/>
      <c r="E456" s="12" t="s">
        <v>11</v>
      </c>
      <c r="F456" s="12" t="s">
        <v>2019</v>
      </c>
      <c r="H456" s="12" t="s">
        <v>319</v>
      </c>
      <c r="I456" s="12" t="s">
        <v>196</v>
      </c>
      <c r="J456" s="12" t="s">
        <v>31</v>
      </c>
      <c r="K456" s="12" t="s">
        <v>2034</v>
      </c>
      <c r="L456" s="60">
        <v>43549.541666666664</v>
      </c>
      <c r="M456" s="59">
        <v>43555.770833333336</v>
      </c>
      <c r="N456" s="60">
        <v>43426.527777777781</v>
      </c>
      <c r="O456" s="12">
        <f t="shared" si="21"/>
        <v>149.50000000011642</v>
      </c>
      <c r="P456" s="12">
        <f t="shared" si="22"/>
        <v>2952.3333333331975</v>
      </c>
      <c r="Q456" s="12" t="s">
        <v>22</v>
      </c>
      <c r="R456" s="12" t="s">
        <v>22</v>
      </c>
      <c r="S456" s="12" t="s">
        <v>22</v>
      </c>
      <c r="T456" s="12" t="s">
        <v>1505</v>
      </c>
      <c r="U456" s="12" t="s">
        <v>1505</v>
      </c>
      <c r="V456" s="12" t="s">
        <v>1505</v>
      </c>
      <c r="W456" s="12" t="s">
        <v>1505</v>
      </c>
      <c r="X456" s="12" t="s">
        <v>83</v>
      </c>
      <c r="Y456" s="12" t="s">
        <v>78</v>
      </c>
      <c r="Z456" s="35">
        <f t="shared" si="23"/>
        <v>3101.8333333333139</v>
      </c>
    </row>
    <row r="457" spans="1:26" s="12" customFormat="1" ht="80.099999999999994" customHeight="1" x14ac:dyDescent="0.25">
      <c r="A457" s="12">
        <v>2019</v>
      </c>
      <c r="B457" s="12" t="s">
        <v>2410</v>
      </c>
      <c r="C457" s="43" t="s">
        <v>2047</v>
      </c>
      <c r="D457" s="43"/>
      <c r="E457" s="12" t="s">
        <v>20</v>
      </c>
      <c r="F457" s="12" t="s">
        <v>2076</v>
      </c>
      <c r="G457" s="12" t="s">
        <v>2077</v>
      </c>
      <c r="H457" s="12" t="s">
        <v>319</v>
      </c>
      <c r="I457" s="12" t="s">
        <v>196</v>
      </c>
      <c r="J457" s="12" t="s">
        <v>56</v>
      </c>
      <c r="K457" s="12" t="s">
        <v>2117</v>
      </c>
      <c r="L457" s="60">
        <v>43559.750694444447</v>
      </c>
      <c r="M457" s="59">
        <v>43560.413194444445</v>
      </c>
      <c r="N457" s="59">
        <v>43555.770833333336</v>
      </c>
      <c r="O457" s="12">
        <f t="shared" si="21"/>
        <v>15.899999999965075</v>
      </c>
      <c r="P457" s="12">
        <f t="shared" si="22"/>
        <v>95.516666666662786</v>
      </c>
      <c r="Q457" s="12" t="s">
        <v>22</v>
      </c>
      <c r="R457" s="12" t="s">
        <v>22</v>
      </c>
      <c r="S457" s="12" t="s">
        <v>22</v>
      </c>
      <c r="T457" s="12" t="s">
        <v>23</v>
      </c>
      <c r="U457" s="12" t="s">
        <v>103</v>
      </c>
      <c r="V457" s="12" t="s">
        <v>34</v>
      </c>
      <c r="W457" s="12" t="s">
        <v>70</v>
      </c>
      <c r="X457" s="12" t="s">
        <v>71</v>
      </c>
      <c r="Y457" s="12" t="s">
        <v>18</v>
      </c>
      <c r="Z457" s="35">
        <f t="shared" si="23"/>
        <v>111.41666666662786</v>
      </c>
    </row>
    <row r="458" spans="1:26" s="12" customFormat="1" ht="80.099999999999994" customHeight="1" x14ac:dyDescent="0.25">
      <c r="A458" s="12">
        <v>2019</v>
      </c>
      <c r="B458" s="12" t="s">
        <v>2410</v>
      </c>
      <c r="C458" s="43" t="s">
        <v>2048</v>
      </c>
      <c r="D458" s="43"/>
      <c r="E458" s="12" t="s">
        <v>11</v>
      </c>
      <c r="F458" s="12" t="s">
        <v>2078</v>
      </c>
      <c r="G458" s="12" t="s">
        <v>2079</v>
      </c>
      <c r="H458" s="12" t="s">
        <v>319</v>
      </c>
      <c r="I458" s="12" t="s">
        <v>196</v>
      </c>
      <c r="J458" s="12" t="s">
        <v>31</v>
      </c>
      <c r="K458" s="12" t="s">
        <v>2118</v>
      </c>
      <c r="L458" s="60">
        <v>43556</v>
      </c>
      <c r="M458" s="59">
        <v>43559.75</v>
      </c>
      <c r="N458" s="59">
        <v>43559.625</v>
      </c>
      <c r="O458" s="12">
        <f t="shared" si="21"/>
        <v>90</v>
      </c>
      <c r="P458" s="12">
        <f t="shared" si="22"/>
        <v>-87</v>
      </c>
      <c r="Q458" s="12" t="s">
        <v>22</v>
      </c>
      <c r="R458" s="12" t="s">
        <v>22</v>
      </c>
      <c r="S458" s="12" t="s">
        <v>22</v>
      </c>
      <c r="T458" s="12" t="s">
        <v>23</v>
      </c>
      <c r="U458" s="12" t="s">
        <v>92</v>
      </c>
      <c r="V458" s="12" t="s">
        <v>1070</v>
      </c>
      <c r="W458" s="12" t="s">
        <v>118</v>
      </c>
      <c r="X458" s="12" t="s">
        <v>45</v>
      </c>
      <c r="Y458" s="12" t="s">
        <v>78</v>
      </c>
      <c r="Z458" s="35">
        <f t="shared" si="23"/>
        <v>3</v>
      </c>
    </row>
    <row r="459" spans="1:26" s="12" customFormat="1" ht="80.099999999999994" customHeight="1" x14ac:dyDescent="0.25">
      <c r="A459" s="12">
        <v>2019</v>
      </c>
      <c r="B459" s="12" t="s">
        <v>2410</v>
      </c>
      <c r="C459" s="43" t="s">
        <v>2049</v>
      </c>
      <c r="D459" s="43"/>
      <c r="E459" s="12" t="s">
        <v>11</v>
      </c>
      <c r="F459" s="12" t="s">
        <v>2080</v>
      </c>
      <c r="G459" s="12" t="s">
        <v>2081</v>
      </c>
      <c r="H459" s="12" t="s">
        <v>319</v>
      </c>
      <c r="I459" s="12" t="s">
        <v>196</v>
      </c>
      <c r="J459" s="12" t="s">
        <v>91</v>
      </c>
      <c r="K459" s="12" t="s">
        <v>2119</v>
      </c>
      <c r="L459" s="60">
        <v>43556</v>
      </c>
      <c r="M459" s="59">
        <v>43558.708333333336</v>
      </c>
      <c r="N459" s="59">
        <v>43555.770833333336</v>
      </c>
      <c r="O459" s="12">
        <f t="shared" si="21"/>
        <v>65.000000000058208</v>
      </c>
      <c r="P459" s="12">
        <f t="shared" si="22"/>
        <v>5.4999999999417923</v>
      </c>
      <c r="Q459" s="12" t="s">
        <v>22</v>
      </c>
      <c r="R459" s="12" t="s">
        <v>22</v>
      </c>
      <c r="S459" s="12" t="s">
        <v>22</v>
      </c>
      <c r="T459" s="12" t="s">
        <v>14</v>
      </c>
      <c r="U459" s="12" t="s">
        <v>50</v>
      </c>
      <c r="V459" s="12" t="s">
        <v>51</v>
      </c>
      <c r="W459" s="12" t="s">
        <v>118</v>
      </c>
      <c r="X459" s="12" t="s">
        <v>66</v>
      </c>
      <c r="Y459" s="12" t="s">
        <v>46</v>
      </c>
      <c r="Z459" s="35">
        <f t="shared" si="23"/>
        <v>70.5</v>
      </c>
    </row>
    <row r="460" spans="1:26" s="12" customFormat="1" ht="80.099999999999994" customHeight="1" x14ac:dyDescent="0.25">
      <c r="A460" s="12">
        <v>2019</v>
      </c>
      <c r="B460" s="12" t="s">
        <v>2410</v>
      </c>
      <c r="C460" s="43" t="s">
        <v>2050</v>
      </c>
      <c r="D460" s="43" t="s">
        <v>2204</v>
      </c>
      <c r="E460" s="12" t="s">
        <v>30</v>
      </c>
      <c r="F460" s="12" t="s">
        <v>2082</v>
      </c>
      <c r="G460" s="12" t="s">
        <v>2083</v>
      </c>
      <c r="H460" s="12" t="s">
        <v>319</v>
      </c>
      <c r="I460" s="12" t="s">
        <v>196</v>
      </c>
      <c r="J460" s="12" t="s">
        <v>31</v>
      </c>
      <c r="K460" s="12" t="s">
        <v>2120</v>
      </c>
      <c r="L460" s="60">
        <v>43559.040277777778</v>
      </c>
      <c r="M460" s="59">
        <v>43559.625</v>
      </c>
      <c r="N460" s="60">
        <v>43513.888888888891</v>
      </c>
      <c r="O460" s="12">
        <f t="shared" si="21"/>
        <v>14.033333333325572</v>
      </c>
      <c r="P460" s="12">
        <f t="shared" si="22"/>
        <v>1083.6333333333023</v>
      </c>
      <c r="Q460" s="12" t="s">
        <v>13</v>
      </c>
      <c r="R460" s="12" t="s">
        <v>13</v>
      </c>
      <c r="S460" s="12" t="s">
        <v>22</v>
      </c>
      <c r="T460" s="12" t="s">
        <v>49</v>
      </c>
      <c r="U460" s="12" t="s">
        <v>139</v>
      </c>
      <c r="V460" s="12" t="s">
        <v>1070</v>
      </c>
      <c r="W460" s="12" t="s">
        <v>118</v>
      </c>
      <c r="X460" s="12" t="s">
        <v>77</v>
      </c>
      <c r="Y460" s="12" t="s">
        <v>67</v>
      </c>
      <c r="Z460" s="35">
        <f t="shared" si="23"/>
        <v>1097.6666666666279</v>
      </c>
    </row>
    <row r="461" spans="1:26" s="12" customFormat="1" ht="80.099999999999994" customHeight="1" x14ac:dyDescent="0.25">
      <c r="A461" s="12">
        <v>2019</v>
      </c>
      <c r="B461" s="12" t="s">
        <v>2410</v>
      </c>
      <c r="C461" s="43" t="s">
        <v>2051</v>
      </c>
      <c r="D461" s="43"/>
      <c r="E461" s="12" t="s">
        <v>20</v>
      </c>
      <c r="F461" s="12" t="s">
        <v>2084</v>
      </c>
      <c r="G461" s="12" t="s">
        <v>2085</v>
      </c>
      <c r="H461" s="12" t="s">
        <v>319</v>
      </c>
      <c r="I461" s="12" t="s">
        <v>198</v>
      </c>
      <c r="J461" s="12" t="s">
        <v>56</v>
      </c>
      <c r="K461" s="12" t="s">
        <v>2121</v>
      </c>
      <c r="L461" s="60">
        <v>43568.333333333336</v>
      </c>
      <c r="M461" s="59">
        <v>43568.75</v>
      </c>
      <c r="N461" s="59">
        <v>43553.407638888886</v>
      </c>
      <c r="O461" s="12">
        <f t="shared" si="21"/>
        <v>9.9999999999417923</v>
      </c>
      <c r="P461" s="12">
        <f t="shared" si="22"/>
        <v>358.21666666679084</v>
      </c>
      <c r="Q461" s="12" t="s">
        <v>22</v>
      </c>
      <c r="R461" s="12" t="s">
        <v>22</v>
      </c>
      <c r="S461" s="12" t="s">
        <v>22</v>
      </c>
      <c r="T461" s="12" t="s">
        <v>41</v>
      </c>
      <c r="U461" s="12" t="s">
        <v>127</v>
      </c>
      <c r="V461" s="12" t="s">
        <v>34</v>
      </c>
      <c r="W461" s="12" t="s">
        <v>88</v>
      </c>
      <c r="X461" s="12" t="s">
        <v>60</v>
      </c>
      <c r="Y461" s="12" t="s">
        <v>28</v>
      </c>
      <c r="Z461" s="35">
        <f t="shared" si="23"/>
        <v>368.21666666673264</v>
      </c>
    </row>
    <row r="462" spans="1:26" s="12" customFormat="1" ht="80.099999999999994" customHeight="1" x14ac:dyDescent="0.25">
      <c r="A462" s="12">
        <v>2019</v>
      </c>
      <c r="B462" s="12" t="s">
        <v>2410</v>
      </c>
      <c r="C462" s="43" t="s">
        <v>2052</v>
      </c>
      <c r="D462" s="43"/>
      <c r="E462" s="12" t="s">
        <v>11</v>
      </c>
      <c r="F462" s="12" t="s">
        <v>2086</v>
      </c>
      <c r="G462" s="12" t="s">
        <v>2087</v>
      </c>
      <c r="H462" s="12" t="s">
        <v>319</v>
      </c>
      <c r="I462" s="12" t="s">
        <v>195</v>
      </c>
      <c r="J462" s="12" t="s">
        <v>91</v>
      </c>
      <c r="K462" s="12" t="s">
        <v>2122</v>
      </c>
      <c r="L462" s="60">
        <v>43573.541666666664</v>
      </c>
      <c r="M462" s="59">
        <v>43579.479166666664</v>
      </c>
      <c r="N462" s="59">
        <v>43546.791666666664</v>
      </c>
      <c r="O462" s="12">
        <f t="shared" si="21"/>
        <v>142.5</v>
      </c>
      <c r="P462" s="12">
        <f t="shared" si="22"/>
        <v>642</v>
      </c>
      <c r="Q462" s="12" t="s">
        <v>22</v>
      </c>
      <c r="R462" s="12" t="s">
        <v>22</v>
      </c>
      <c r="S462" s="12" t="s">
        <v>22</v>
      </c>
      <c r="T462" s="12" t="s">
        <v>23</v>
      </c>
      <c r="U462" s="12" t="s">
        <v>87</v>
      </c>
      <c r="V462" s="12" t="s">
        <v>1070</v>
      </c>
      <c r="W462" s="12" t="s">
        <v>118</v>
      </c>
      <c r="X462" s="12" t="s">
        <v>77</v>
      </c>
      <c r="Y462" s="12" t="s">
        <v>18</v>
      </c>
      <c r="Z462" s="35">
        <f t="shared" si="23"/>
        <v>784.5</v>
      </c>
    </row>
    <row r="463" spans="1:26" s="12" customFormat="1" ht="80.099999999999994" customHeight="1" x14ac:dyDescent="0.25">
      <c r="A463" s="12">
        <v>2019</v>
      </c>
      <c r="B463" s="12" t="s">
        <v>2410</v>
      </c>
      <c r="C463" s="43" t="s">
        <v>2053</v>
      </c>
      <c r="D463" s="43" t="s">
        <v>2205</v>
      </c>
      <c r="E463" s="12" t="s">
        <v>30</v>
      </c>
      <c r="F463" s="12" t="s">
        <v>2088</v>
      </c>
      <c r="G463" s="12" t="s">
        <v>2089</v>
      </c>
      <c r="H463" s="12" t="s">
        <v>319</v>
      </c>
      <c r="I463" s="12" t="s">
        <v>197</v>
      </c>
      <c r="J463" s="12" t="s">
        <v>56</v>
      </c>
      <c r="K463" s="12" t="s">
        <v>2123</v>
      </c>
      <c r="L463" s="60">
        <v>43582.666666666664</v>
      </c>
      <c r="M463" s="59">
        <v>43583.041666666664</v>
      </c>
      <c r="N463" s="60">
        <v>43490.8125</v>
      </c>
      <c r="O463" s="12">
        <f t="shared" si="21"/>
        <v>9</v>
      </c>
      <c r="P463" s="12">
        <f t="shared" si="22"/>
        <v>2204.4999999999418</v>
      </c>
      <c r="Q463" s="12" t="s">
        <v>22</v>
      </c>
      <c r="R463" s="12" t="s">
        <v>22</v>
      </c>
      <c r="S463" s="12" t="s">
        <v>22</v>
      </c>
      <c r="T463" s="12" t="s">
        <v>41</v>
      </c>
      <c r="U463" s="12" t="s">
        <v>127</v>
      </c>
      <c r="V463" s="12" t="s">
        <v>1070</v>
      </c>
      <c r="W463" s="12" t="s">
        <v>1070</v>
      </c>
      <c r="X463" s="12" t="s">
        <v>60</v>
      </c>
      <c r="Y463" s="12" t="s">
        <v>18</v>
      </c>
      <c r="Z463" s="35">
        <f t="shared" si="23"/>
        <v>2213.4999999999418</v>
      </c>
    </row>
    <row r="464" spans="1:26" s="12" customFormat="1" ht="80.099999999999994" customHeight="1" x14ac:dyDescent="0.25">
      <c r="A464" s="12">
        <v>2019</v>
      </c>
      <c r="B464" s="12" t="s">
        <v>2410</v>
      </c>
      <c r="C464" s="43" t="s">
        <v>2054</v>
      </c>
      <c r="D464" s="43" t="s">
        <v>2205</v>
      </c>
      <c r="E464" s="12" t="s">
        <v>30</v>
      </c>
      <c r="F464" s="12" t="s">
        <v>2078</v>
      </c>
      <c r="G464" s="12" t="s">
        <v>2090</v>
      </c>
      <c r="H464" s="12" t="s">
        <v>319</v>
      </c>
      <c r="I464" s="12" t="s">
        <v>196</v>
      </c>
      <c r="J464" s="12" t="s">
        <v>31</v>
      </c>
      <c r="K464" s="12" t="s">
        <v>2124</v>
      </c>
      <c r="L464" s="60">
        <v>43584.4375</v>
      </c>
      <c r="M464" s="59">
        <v>43584.833333333336</v>
      </c>
      <c r="N464" s="59">
        <v>43559.625</v>
      </c>
      <c r="O464" s="12">
        <f t="shared" si="21"/>
        <v>9.5000000000582077</v>
      </c>
      <c r="P464" s="12">
        <f t="shared" si="22"/>
        <v>595.5</v>
      </c>
      <c r="Q464" s="12" t="s">
        <v>13</v>
      </c>
      <c r="R464" s="12" t="s">
        <v>13</v>
      </c>
      <c r="S464" s="12" t="s">
        <v>22</v>
      </c>
      <c r="T464" s="12" t="s">
        <v>49</v>
      </c>
      <c r="U464" s="12" t="s">
        <v>139</v>
      </c>
      <c r="V464" s="12" t="s">
        <v>1070</v>
      </c>
      <c r="W464" s="12" t="s">
        <v>118</v>
      </c>
      <c r="X464" s="12" t="s">
        <v>60</v>
      </c>
      <c r="Y464" s="12" t="s">
        <v>67</v>
      </c>
      <c r="Z464" s="35">
        <f t="shared" si="23"/>
        <v>605.00000000005821</v>
      </c>
    </row>
    <row r="465" spans="1:26" s="12" customFormat="1" ht="80.099999999999994" customHeight="1" x14ac:dyDescent="0.25">
      <c r="A465" s="12">
        <v>2019</v>
      </c>
      <c r="B465" s="12" t="s">
        <v>2410</v>
      </c>
      <c r="C465" s="43" t="s">
        <v>2055</v>
      </c>
      <c r="D465" s="43" t="s">
        <v>2204</v>
      </c>
      <c r="E465" s="12" t="s">
        <v>30</v>
      </c>
      <c r="F465" s="12" t="s">
        <v>2091</v>
      </c>
      <c r="G465" s="12" t="s">
        <v>2092</v>
      </c>
      <c r="H465" s="12" t="s">
        <v>319</v>
      </c>
      <c r="I465" s="12" t="s">
        <v>195</v>
      </c>
      <c r="J465" s="12" t="s">
        <v>80</v>
      </c>
      <c r="K465" s="12" t="s">
        <v>2125</v>
      </c>
      <c r="L465" s="60">
        <v>43583.21875</v>
      </c>
      <c r="M465" s="59">
        <v>43583.729166666664</v>
      </c>
      <c r="N465" s="59">
        <v>43553.236805555556</v>
      </c>
      <c r="O465" s="12">
        <f t="shared" si="21"/>
        <v>12.249999999941792</v>
      </c>
      <c r="P465" s="12">
        <f t="shared" si="22"/>
        <v>719.56666666665114</v>
      </c>
      <c r="Q465" s="12" t="s">
        <v>13</v>
      </c>
      <c r="R465" s="12" t="s">
        <v>13</v>
      </c>
      <c r="S465" s="12" t="s">
        <v>22</v>
      </c>
      <c r="T465" s="12" t="s">
        <v>23</v>
      </c>
      <c r="U465" s="12" t="s">
        <v>103</v>
      </c>
      <c r="V465" s="12" t="s">
        <v>1070</v>
      </c>
      <c r="W465" s="12" t="s">
        <v>1070</v>
      </c>
      <c r="X465" s="12" t="s">
        <v>60</v>
      </c>
      <c r="Y465" s="12" t="s">
        <v>78</v>
      </c>
      <c r="Z465" s="35">
        <f t="shared" si="23"/>
        <v>731.81666666659294</v>
      </c>
    </row>
    <row r="466" spans="1:26" s="12" customFormat="1" ht="80.099999999999994" customHeight="1" x14ac:dyDescent="0.25">
      <c r="A466" s="12">
        <v>2019</v>
      </c>
      <c r="B466" s="12" t="s">
        <v>2410</v>
      </c>
      <c r="C466" s="43" t="s">
        <v>2056</v>
      </c>
      <c r="D466" s="43" t="s">
        <v>2205</v>
      </c>
      <c r="E466" s="12" t="s">
        <v>30</v>
      </c>
      <c r="F466" s="12" t="s">
        <v>2093</v>
      </c>
      <c r="G466" s="12" t="s">
        <v>2094</v>
      </c>
      <c r="H466" s="12" t="s">
        <v>319</v>
      </c>
      <c r="I466" s="12" t="s">
        <v>197</v>
      </c>
      <c r="J466" s="12" t="s">
        <v>31</v>
      </c>
      <c r="K466" s="12" t="s">
        <v>2126</v>
      </c>
      <c r="L466" s="60">
        <v>43583.042361111111</v>
      </c>
      <c r="M466" s="59">
        <v>43583.628472222219</v>
      </c>
      <c r="N466" s="60">
        <v>43490.8125</v>
      </c>
      <c r="O466" s="12">
        <f t="shared" si="21"/>
        <v>14.066666666592937</v>
      </c>
      <c r="P466" s="12">
        <f t="shared" si="22"/>
        <v>2213.5166666666628</v>
      </c>
      <c r="Q466" s="12" t="s">
        <v>13</v>
      </c>
      <c r="R466" s="12" t="s">
        <v>13</v>
      </c>
      <c r="S466" s="12" t="s">
        <v>22</v>
      </c>
      <c r="T466" s="12" t="s">
        <v>14</v>
      </c>
      <c r="U466" s="12" t="s">
        <v>64</v>
      </c>
      <c r="V466" s="12" t="s">
        <v>16</v>
      </c>
      <c r="W466" s="12" t="s">
        <v>35</v>
      </c>
      <c r="X466" s="12" t="s">
        <v>77</v>
      </c>
      <c r="Y466" s="12" t="s">
        <v>18</v>
      </c>
      <c r="Z466" s="35">
        <f t="shared" si="23"/>
        <v>2227.5833333332557</v>
      </c>
    </row>
    <row r="467" spans="1:26" s="12" customFormat="1" ht="80.099999999999994" customHeight="1" x14ac:dyDescent="0.25">
      <c r="A467" s="12">
        <v>2019</v>
      </c>
      <c r="B467" s="12" t="s">
        <v>2410</v>
      </c>
      <c r="C467" s="43" t="s">
        <v>2057</v>
      </c>
      <c r="D467" s="43" t="s">
        <v>2205</v>
      </c>
      <c r="E467" s="12" t="s">
        <v>30</v>
      </c>
      <c r="F467" s="12" t="s">
        <v>2095</v>
      </c>
      <c r="G467" s="12" t="s">
        <v>2096</v>
      </c>
      <c r="H467" s="12" t="s">
        <v>319</v>
      </c>
      <c r="I467" s="12" t="s">
        <v>198</v>
      </c>
      <c r="J467" s="12" t="s">
        <v>63</v>
      </c>
      <c r="K467" s="12" t="s">
        <v>2127</v>
      </c>
      <c r="L467" s="60">
        <v>43584.625</v>
      </c>
      <c r="M467" s="59">
        <v>43584.791666666664</v>
      </c>
      <c r="N467" s="59">
        <v>43553.407638888886</v>
      </c>
      <c r="O467" s="12">
        <f t="shared" si="21"/>
        <v>3.9999999999417923</v>
      </c>
      <c r="P467" s="12">
        <f t="shared" si="22"/>
        <v>749.21666666673264</v>
      </c>
      <c r="Q467" s="12" t="s">
        <v>13</v>
      </c>
      <c r="R467" s="12" t="s">
        <v>13</v>
      </c>
      <c r="S467" s="12" t="s">
        <v>22</v>
      </c>
      <c r="T467" s="12" t="s">
        <v>41</v>
      </c>
      <c r="U467" s="12" t="s">
        <v>127</v>
      </c>
      <c r="V467" s="12" t="s">
        <v>51</v>
      </c>
      <c r="W467" s="12" t="s">
        <v>118</v>
      </c>
      <c r="X467" s="12" t="s">
        <v>60</v>
      </c>
      <c r="Y467" s="12" t="s">
        <v>28</v>
      </c>
      <c r="Z467" s="35">
        <f t="shared" si="23"/>
        <v>753.21666666667443</v>
      </c>
    </row>
    <row r="468" spans="1:26" s="12" customFormat="1" ht="80.099999999999994" customHeight="1" x14ac:dyDescent="0.25">
      <c r="A468" s="12">
        <v>2019</v>
      </c>
      <c r="B468" s="12" t="s">
        <v>2410</v>
      </c>
      <c r="C468" s="43" t="s">
        <v>2058</v>
      </c>
      <c r="D468" s="43" t="s">
        <v>2204</v>
      </c>
      <c r="E468" s="12" t="s">
        <v>30</v>
      </c>
      <c r="F468" s="12" t="s">
        <v>2097</v>
      </c>
      <c r="G468" s="12" t="s">
        <v>2098</v>
      </c>
      <c r="H468" s="12" t="s">
        <v>319</v>
      </c>
      <c r="I468" s="12" t="s">
        <v>198</v>
      </c>
      <c r="J468" s="12" t="s">
        <v>31</v>
      </c>
      <c r="K468" s="12" t="s">
        <v>2128</v>
      </c>
      <c r="L468" s="60">
        <v>43585.333333333336</v>
      </c>
      <c r="M468" s="59">
        <v>43585.769444444442</v>
      </c>
      <c r="N468" s="59">
        <v>43584.791666666664</v>
      </c>
      <c r="O468" s="12">
        <f t="shared" si="21"/>
        <v>10.466666666558012</v>
      </c>
      <c r="P468" s="12">
        <f t="shared" si="22"/>
        <v>13.000000000116415</v>
      </c>
      <c r="Q468" s="12" t="s">
        <v>13</v>
      </c>
      <c r="R468" s="12" t="s">
        <v>13</v>
      </c>
      <c r="S468" s="12" t="s">
        <v>22</v>
      </c>
      <c r="T468" s="12" t="s">
        <v>49</v>
      </c>
      <c r="U468" s="12" t="s">
        <v>139</v>
      </c>
      <c r="V468" s="12" t="s">
        <v>34</v>
      </c>
      <c r="W468" s="12" t="s">
        <v>70</v>
      </c>
      <c r="X468" s="12" t="s">
        <v>60</v>
      </c>
      <c r="Y468" s="12" t="s">
        <v>18</v>
      </c>
      <c r="Z468" s="35">
        <f t="shared" si="23"/>
        <v>23.466666666674428</v>
      </c>
    </row>
    <row r="469" spans="1:26" s="12" customFormat="1" ht="80.099999999999994" hidden="1" customHeight="1" x14ac:dyDescent="0.25">
      <c r="A469" s="12">
        <v>2019</v>
      </c>
      <c r="B469" s="12" t="s">
        <v>2410</v>
      </c>
      <c r="C469" s="43" t="s">
        <v>2059</v>
      </c>
      <c r="D469" s="43"/>
      <c r="E469" s="12" t="s">
        <v>30</v>
      </c>
      <c r="F469" s="12" t="s">
        <v>2099</v>
      </c>
      <c r="G469" s="12" t="s">
        <v>2100</v>
      </c>
      <c r="H469" s="12" t="s">
        <v>1764</v>
      </c>
      <c r="I469" s="12" t="s">
        <v>165</v>
      </c>
      <c r="J469" s="12" t="s">
        <v>1557</v>
      </c>
      <c r="K469" s="12" t="s">
        <v>2129</v>
      </c>
      <c r="L469" s="60">
        <v>43573.708333333336</v>
      </c>
      <c r="M469" s="59">
        <v>43573.791666666664</v>
      </c>
      <c r="N469" s="60">
        <v>43457.958333333336</v>
      </c>
      <c r="O469" s="12">
        <f t="shared" si="21"/>
        <v>1.9999999998835847</v>
      </c>
      <c r="P469" s="12">
        <f t="shared" si="22"/>
        <v>2778</v>
      </c>
      <c r="Q469" s="12" t="s">
        <v>22</v>
      </c>
      <c r="R469" s="12" t="s">
        <v>22</v>
      </c>
      <c r="S469" s="12" t="s">
        <v>22</v>
      </c>
      <c r="T469" s="12" t="s">
        <v>41</v>
      </c>
      <c r="U469" s="12" t="s">
        <v>131</v>
      </c>
      <c r="V469" s="12" t="s">
        <v>34</v>
      </c>
      <c r="W469" s="12" t="s">
        <v>88</v>
      </c>
      <c r="X469" s="12" t="s">
        <v>45</v>
      </c>
      <c r="Y469" s="12" t="s">
        <v>28</v>
      </c>
      <c r="Z469" s="35">
        <f t="shared" si="23"/>
        <v>2779.9999999998836</v>
      </c>
    </row>
    <row r="470" spans="1:26" s="12" customFormat="1" ht="80.099999999999994" hidden="1" customHeight="1" x14ac:dyDescent="0.25">
      <c r="A470" s="12">
        <v>2019</v>
      </c>
      <c r="B470" s="12" t="s">
        <v>2410</v>
      </c>
      <c r="C470" s="43" t="s">
        <v>2060</v>
      </c>
      <c r="D470" s="43"/>
      <c r="E470" s="12" t="s">
        <v>30</v>
      </c>
      <c r="F470" s="12" t="s">
        <v>2099</v>
      </c>
      <c r="G470" s="12" t="s">
        <v>786</v>
      </c>
      <c r="H470" s="12" t="s">
        <v>1764</v>
      </c>
      <c r="I470" s="12" t="s">
        <v>165</v>
      </c>
      <c r="J470" s="12" t="s">
        <v>1557</v>
      </c>
      <c r="K470" s="12" t="s">
        <v>2130</v>
      </c>
      <c r="L470" s="60">
        <v>43576.333333333336</v>
      </c>
      <c r="M470" s="59">
        <v>43576.4375</v>
      </c>
      <c r="N470" s="59">
        <v>43573.791666666664</v>
      </c>
      <c r="O470" s="12">
        <f t="shared" si="21"/>
        <v>2.4999999999417923</v>
      </c>
      <c r="P470" s="12">
        <f t="shared" si="22"/>
        <v>61.000000000116415</v>
      </c>
      <c r="Q470" s="12" t="s">
        <v>22</v>
      </c>
      <c r="R470" s="12" t="s">
        <v>22</v>
      </c>
      <c r="S470" s="12" t="s">
        <v>22</v>
      </c>
      <c r="T470" s="12" t="s">
        <v>32</v>
      </c>
      <c r="U470" s="12" t="s">
        <v>114</v>
      </c>
      <c r="V470" s="12" t="s">
        <v>34</v>
      </c>
      <c r="W470" s="12" t="s">
        <v>70</v>
      </c>
      <c r="X470" s="12" t="s">
        <v>45</v>
      </c>
      <c r="Y470" s="12" t="s">
        <v>28</v>
      </c>
      <c r="Z470" s="35">
        <f t="shared" si="23"/>
        <v>63.500000000058208</v>
      </c>
    </row>
    <row r="471" spans="1:26" s="12" customFormat="1" ht="80.099999999999994" hidden="1" customHeight="1" x14ac:dyDescent="0.25">
      <c r="A471" s="12">
        <v>2019</v>
      </c>
      <c r="B471" s="12" t="s">
        <v>2410</v>
      </c>
      <c r="C471" s="43" t="s">
        <v>2061</v>
      </c>
      <c r="D471" s="43" t="s">
        <v>2204</v>
      </c>
      <c r="E471" s="12" t="s">
        <v>30</v>
      </c>
      <c r="F471" s="12" t="s">
        <v>2099</v>
      </c>
      <c r="G471" s="12" t="s">
        <v>2100</v>
      </c>
      <c r="H471" s="12" t="s">
        <v>1764</v>
      </c>
      <c r="I471" s="12" t="s">
        <v>165</v>
      </c>
      <c r="J471" s="12" t="s">
        <v>1557</v>
      </c>
      <c r="K471" s="12" t="s">
        <v>2131</v>
      </c>
      <c r="L471" s="60">
        <v>43577.6875</v>
      </c>
      <c r="M471" s="59">
        <v>43577.729166666664</v>
      </c>
      <c r="N471" s="59">
        <v>43576.4375</v>
      </c>
      <c r="O471" s="12">
        <f t="shared" si="21"/>
        <v>0.99999999994179234</v>
      </c>
      <c r="P471" s="12">
        <f t="shared" si="22"/>
        <v>30</v>
      </c>
      <c r="Q471" s="12" t="s">
        <v>13</v>
      </c>
      <c r="R471" s="12" t="s">
        <v>13</v>
      </c>
      <c r="S471" s="12" t="s">
        <v>22</v>
      </c>
      <c r="T471" s="12" t="s">
        <v>41</v>
      </c>
      <c r="U471" s="12" t="s">
        <v>131</v>
      </c>
      <c r="V471" s="12" t="s">
        <v>34</v>
      </c>
      <c r="W471" s="12" t="s">
        <v>88</v>
      </c>
      <c r="X471" s="12" t="s">
        <v>60</v>
      </c>
      <c r="Y471" s="12" t="s">
        <v>28</v>
      </c>
      <c r="Z471" s="35">
        <f t="shared" si="23"/>
        <v>30.999999999941792</v>
      </c>
    </row>
    <row r="472" spans="1:26" s="12" customFormat="1" ht="80.099999999999994" hidden="1" customHeight="1" x14ac:dyDescent="0.25">
      <c r="A472" s="12">
        <v>2019</v>
      </c>
      <c r="B472" s="12" t="s">
        <v>2410</v>
      </c>
      <c r="C472" s="43" t="s">
        <v>2062</v>
      </c>
      <c r="D472" s="43" t="s">
        <v>2204</v>
      </c>
      <c r="E472" s="12" t="s">
        <v>30</v>
      </c>
      <c r="F472" s="12" t="s">
        <v>2101</v>
      </c>
      <c r="G472" s="12" t="s">
        <v>2102</v>
      </c>
      <c r="H472" s="12" t="s">
        <v>1764</v>
      </c>
      <c r="I472" s="12" t="s">
        <v>165</v>
      </c>
      <c r="J472" s="12" t="s">
        <v>1581</v>
      </c>
      <c r="K472" s="12" t="s">
        <v>2132</v>
      </c>
      <c r="L472" s="60">
        <v>43585.604166666664</v>
      </c>
      <c r="M472" s="59">
        <v>43585.75</v>
      </c>
      <c r="N472" s="59">
        <v>43577.729166666664</v>
      </c>
      <c r="O472" s="12">
        <f t="shared" si="21"/>
        <v>3.5000000000582077</v>
      </c>
      <c r="P472" s="12">
        <f t="shared" si="22"/>
        <v>189</v>
      </c>
      <c r="Q472" s="12" t="s">
        <v>13</v>
      </c>
      <c r="R472" s="12" t="s">
        <v>13</v>
      </c>
      <c r="S472" s="12" t="s">
        <v>22</v>
      </c>
      <c r="T472" s="12" t="s">
        <v>32</v>
      </c>
      <c r="U472" s="12" t="s">
        <v>117</v>
      </c>
      <c r="V472" s="12" t="s">
        <v>34</v>
      </c>
      <c r="W472" s="12" t="s">
        <v>82</v>
      </c>
      <c r="X472" s="12" t="s">
        <v>60</v>
      </c>
      <c r="Y472" s="12" t="s">
        <v>28</v>
      </c>
      <c r="Z472" s="35">
        <f t="shared" si="23"/>
        <v>192.50000000005821</v>
      </c>
    </row>
    <row r="473" spans="1:26" s="12" customFormat="1" ht="80.099999999999994" hidden="1" customHeight="1" x14ac:dyDescent="0.25">
      <c r="A473" s="12">
        <v>2019</v>
      </c>
      <c r="B473" s="12" t="s">
        <v>2410</v>
      </c>
      <c r="C473" s="43" t="s">
        <v>2063</v>
      </c>
      <c r="D473" s="43" t="s">
        <v>2204</v>
      </c>
      <c r="E473" s="12" t="s">
        <v>30</v>
      </c>
      <c r="F473" s="12" t="s">
        <v>1366</v>
      </c>
      <c r="G473" s="12" t="s">
        <v>2103</v>
      </c>
      <c r="H473" s="12" t="s">
        <v>1764</v>
      </c>
      <c r="I473" s="12" t="s">
        <v>168</v>
      </c>
      <c r="J473" s="12" t="s">
        <v>1664</v>
      </c>
      <c r="K473" s="12" t="s">
        <v>2133</v>
      </c>
      <c r="L473" s="60">
        <v>43584.375</v>
      </c>
      <c r="M473" s="59">
        <v>43584.708333333336</v>
      </c>
      <c r="N473" s="59">
        <v>43541.8125</v>
      </c>
      <c r="O473" s="12">
        <f t="shared" si="21"/>
        <v>8.0000000000582077</v>
      </c>
      <c r="P473" s="12">
        <f t="shared" si="22"/>
        <v>1021.5</v>
      </c>
      <c r="Q473" s="12" t="s">
        <v>13</v>
      </c>
      <c r="R473" s="12" t="s">
        <v>13</v>
      </c>
      <c r="S473" s="12" t="s">
        <v>22</v>
      </c>
      <c r="T473" s="12" t="s">
        <v>32</v>
      </c>
      <c r="U473" s="12" t="s">
        <v>120</v>
      </c>
      <c r="V473" s="12" t="s">
        <v>34</v>
      </c>
      <c r="W473" s="12" t="s">
        <v>88</v>
      </c>
      <c r="X473" s="12" t="s">
        <v>77</v>
      </c>
      <c r="Y473" s="12" t="s">
        <v>28</v>
      </c>
      <c r="Z473" s="35">
        <f t="shared" si="23"/>
        <v>1029.5000000000582</v>
      </c>
    </row>
    <row r="474" spans="1:26" s="12" customFormat="1" ht="80.099999999999994" hidden="1" customHeight="1" x14ac:dyDescent="0.25">
      <c r="A474" s="12">
        <v>2019</v>
      </c>
      <c r="B474" s="12" t="s">
        <v>2410</v>
      </c>
      <c r="C474" s="43" t="s">
        <v>2064</v>
      </c>
      <c r="D474" s="43"/>
      <c r="E474" s="12" t="s">
        <v>30</v>
      </c>
      <c r="F474" s="12" t="s">
        <v>2104</v>
      </c>
      <c r="G474" s="12" t="s">
        <v>2104</v>
      </c>
      <c r="H474" s="12" t="s">
        <v>1764</v>
      </c>
      <c r="I474" s="12" t="s">
        <v>168</v>
      </c>
      <c r="J474" s="12" t="s">
        <v>1557</v>
      </c>
      <c r="K474" s="12" t="s">
        <v>2134</v>
      </c>
      <c r="L474" s="60">
        <v>43585.75</v>
      </c>
      <c r="M474" s="59">
        <v>43585.8125</v>
      </c>
      <c r="N474" s="59">
        <v>43584.708333333336</v>
      </c>
      <c r="O474" s="12">
        <f t="shared" si="21"/>
        <v>1.5</v>
      </c>
      <c r="P474" s="12">
        <f t="shared" si="22"/>
        <v>24.999999999941792</v>
      </c>
      <c r="Q474" s="12" t="s">
        <v>22</v>
      </c>
      <c r="R474" s="12" t="s">
        <v>22</v>
      </c>
      <c r="S474" s="12" t="s">
        <v>22</v>
      </c>
      <c r="T474" s="12" t="s">
        <v>32</v>
      </c>
      <c r="U474" s="12" t="s">
        <v>111</v>
      </c>
      <c r="V474" s="12" t="s">
        <v>34</v>
      </c>
      <c r="W474" s="12" t="s">
        <v>82</v>
      </c>
      <c r="X474" s="12" t="s">
        <v>77</v>
      </c>
      <c r="Y474" s="12" t="s">
        <v>94</v>
      </c>
      <c r="Z474" s="35">
        <f t="shared" si="23"/>
        <v>26.499999999941792</v>
      </c>
    </row>
    <row r="475" spans="1:26" s="12" customFormat="1" ht="80.099999999999994" hidden="1" customHeight="1" x14ac:dyDescent="0.25">
      <c r="A475" s="12">
        <v>2019</v>
      </c>
      <c r="B475" s="12" t="s">
        <v>2410</v>
      </c>
      <c r="C475" s="43" t="s">
        <v>2065</v>
      </c>
      <c r="D475" s="43" t="s">
        <v>2205</v>
      </c>
      <c r="E475" s="12" t="s">
        <v>30</v>
      </c>
      <c r="F475" s="12" t="s">
        <v>2105</v>
      </c>
      <c r="G475" s="12" t="s">
        <v>2106</v>
      </c>
      <c r="H475" s="12" t="s">
        <v>1788</v>
      </c>
      <c r="I475" s="12" t="s">
        <v>169</v>
      </c>
      <c r="J475" s="12" t="s">
        <v>56</v>
      </c>
      <c r="K475" s="12" t="s">
        <v>2135</v>
      </c>
      <c r="L475" s="60">
        <v>43563.694444444445</v>
      </c>
      <c r="M475" s="59">
        <v>43563.709722222222</v>
      </c>
      <c r="N475" s="59">
        <v>43528.805555555555</v>
      </c>
      <c r="O475" s="12">
        <f t="shared" si="21"/>
        <v>0.36666666663950309</v>
      </c>
      <c r="P475" s="12">
        <f t="shared" si="22"/>
        <v>837.33333333337214</v>
      </c>
      <c r="Q475" s="12" t="s">
        <v>22</v>
      </c>
      <c r="R475" s="12" t="s">
        <v>22</v>
      </c>
      <c r="S475" s="12" t="s">
        <v>22</v>
      </c>
      <c r="T475" s="12" t="s">
        <v>32</v>
      </c>
      <c r="U475" s="12" t="s">
        <v>117</v>
      </c>
      <c r="V475" s="12" t="s">
        <v>1070</v>
      </c>
      <c r="W475" s="12" t="s">
        <v>1070</v>
      </c>
      <c r="X475" s="12" t="s">
        <v>60</v>
      </c>
      <c r="Y475" s="12" t="s">
        <v>61</v>
      </c>
      <c r="Z475" s="35">
        <f t="shared" si="23"/>
        <v>837.70000000001164</v>
      </c>
    </row>
    <row r="476" spans="1:26" s="12" customFormat="1" ht="80.099999999999994" hidden="1" customHeight="1" x14ac:dyDescent="0.25">
      <c r="A476" s="12">
        <v>2019</v>
      </c>
      <c r="B476" s="12" t="s">
        <v>2410</v>
      </c>
      <c r="C476" s="43" t="s">
        <v>2066</v>
      </c>
      <c r="D476" s="43" t="s">
        <v>2205</v>
      </c>
      <c r="E476" s="12" t="s">
        <v>30</v>
      </c>
      <c r="F476" s="12" t="s">
        <v>2105</v>
      </c>
      <c r="G476" s="12" t="s">
        <v>2106</v>
      </c>
      <c r="H476" s="12" t="s">
        <v>1788</v>
      </c>
      <c r="I476" s="12" t="s">
        <v>169</v>
      </c>
      <c r="J476" s="12" t="s">
        <v>56</v>
      </c>
      <c r="K476" s="12" t="s">
        <v>2135</v>
      </c>
      <c r="L476" s="60">
        <v>43574.084722222222</v>
      </c>
      <c r="M476" s="59">
        <v>43574.350694444445</v>
      </c>
      <c r="N476" s="59">
        <v>43563.709722222222</v>
      </c>
      <c r="O476" s="12">
        <f t="shared" si="21"/>
        <v>6.3833333333604969</v>
      </c>
      <c r="P476" s="12">
        <f t="shared" si="22"/>
        <v>249</v>
      </c>
      <c r="Q476" s="12" t="s">
        <v>22</v>
      </c>
      <c r="R476" s="12" t="s">
        <v>22</v>
      </c>
      <c r="S476" s="12" t="s">
        <v>22</v>
      </c>
      <c r="T476" s="12" t="s">
        <v>32</v>
      </c>
      <c r="U476" s="12" t="s">
        <v>117</v>
      </c>
      <c r="V476" s="12" t="s">
        <v>1070</v>
      </c>
      <c r="W476" s="12" t="s">
        <v>1070</v>
      </c>
      <c r="X476" s="12" t="s">
        <v>60</v>
      </c>
      <c r="Y476" s="12" t="s">
        <v>61</v>
      </c>
      <c r="Z476" s="35">
        <f t="shared" si="23"/>
        <v>255.3833333333605</v>
      </c>
    </row>
    <row r="477" spans="1:26" s="12" customFormat="1" ht="80.099999999999994" hidden="1" customHeight="1" x14ac:dyDescent="0.25">
      <c r="A477" s="12">
        <v>2019</v>
      </c>
      <c r="B477" s="12" t="s">
        <v>2410</v>
      </c>
      <c r="C477" s="43" t="s">
        <v>2067</v>
      </c>
      <c r="D477" s="43" t="s">
        <v>2205</v>
      </c>
      <c r="E477" s="12" t="s">
        <v>30</v>
      </c>
      <c r="F477" s="12" t="s">
        <v>2105</v>
      </c>
      <c r="G477" s="12" t="s">
        <v>2106</v>
      </c>
      <c r="H477" s="12" t="s">
        <v>1788</v>
      </c>
      <c r="I477" s="12" t="s">
        <v>169</v>
      </c>
      <c r="J477" s="12" t="s">
        <v>56</v>
      </c>
      <c r="K477" s="12" t="s">
        <v>2135</v>
      </c>
      <c r="L477" s="60">
        <v>43580.717361111114</v>
      </c>
      <c r="M477" s="59">
        <v>43581.708333333336</v>
      </c>
      <c r="N477" s="59">
        <v>43574.350694444445</v>
      </c>
      <c r="O477" s="12">
        <f t="shared" si="21"/>
        <v>23.783333333325572</v>
      </c>
      <c r="P477" s="12">
        <f t="shared" si="22"/>
        <v>152.80000000004657</v>
      </c>
      <c r="Q477" s="12" t="s">
        <v>22</v>
      </c>
      <c r="R477" s="12" t="s">
        <v>22</v>
      </c>
      <c r="S477" s="12" t="s">
        <v>22</v>
      </c>
      <c r="T477" s="12" t="s">
        <v>32</v>
      </c>
      <c r="U477" s="12" t="s">
        <v>117</v>
      </c>
      <c r="V477" s="12" t="s">
        <v>1070</v>
      </c>
      <c r="W477" s="12" t="s">
        <v>1070</v>
      </c>
      <c r="X477" s="12" t="s">
        <v>60</v>
      </c>
      <c r="Y477" s="12" t="s">
        <v>61</v>
      </c>
      <c r="Z477" s="35">
        <f t="shared" si="23"/>
        <v>176.58333333337214</v>
      </c>
    </row>
    <row r="478" spans="1:26" s="12" customFormat="1" ht="80.099999999999994" hidden="1" customHeight="1" x14ac:dyDescent="0.25">
      <c r="A478" s="12">
        <v>2019</v>
      </c>
      <c r="B478" s="12" t="s">
        <v>2410</v>
      </c>
      <c r="C478" s="43" t="s">
        <v>2068</v>
      </c>
      <c r="D478" s="43" t="s">
        <v>2204</v>
      </c>
      <c r="E478" s="12" t="s">
        <v>11</v>
      </c>
      <c r="F478" s="12" t="s">
        <v>2107</v>
      </c>
      <c r="G478" s="12" t="s">
        <v>2108</v>
      </c>
      <c r="H478" s="12" t="s">
        <v>1764</v>
      </c>
      <c r="I478" s="12" t="s">
        <v>164</v>
      </c>
      <c r="J478" s="12" t="s">
        <v>96</v>
      </c>
      <c r="K478" s="12" t="s">
        <v>1419</v>
      </c>
      <c r="L478" s="60">
        <v>43567.587500000001</v>
      </c>
      <c r="M478" s="59">
        <v>43567.59652777778</v>
      </c>
      <c r="N478" s="59">
        <v>43525.458333333336</v>
      </c>
      <c r="O478" s="12">
        <f t="shared" si="21"/>
        <v>0.21666666667442769</v>
      </c>
      <c r="P478" s="12">
        <f t="shared" si="22"/>
        <v>1011.0999999999767</v>
      </c>
      <c r="Q478" s="12" t="s">
        <v>13</v>
      </c>
      <c r="R478" s="12" t="s">
        <v>13</v>
      </c>
      <c r="S478" s="12" t="s">
        <v>22</v>
      </c>
      <c r="T478" s="12" t="s">
        <v>32</v>
      </c>
      <c r="U478" s="12" t="s">
        <v>117</v>
      </c>
      <c r="V478" s="12" t="s">
        <v>1070</v>
      </c>
      <c r="W478" s="12" t="s">
        <v>1070</v>
      </c>
      <c r="X478" s="12" t="s">
        <v>60</v>
      </c>
      <c r="Y478" s="12" t="s">
        <v>37</v>
      </c>
      <c r="Z478" s="35">
        <f t="shared" si="23"/>
        <v>1011.3166666666511</v>
      </c>
    </row>
    <row r="479" spans="1:26" s="12" customFormat="1" ht="80.099999999999994" hidden="1" customHeight="1" x14ac:dyDescent="0.25">
      <c r="A479" s="12">
        <v>2019</v>
      </c>
      <c r="B479" s="12" t="s">
        <v>2410</v>
      </c>
      <c r="C479" s="43" t="s">
        <v>2069</v>
      </c>
      <c r="D479" s="43" t="s">
        <v>2204</v>
      </c>
      <c r="E479" s="12" t="s">
        <v>30</v>
      </c>
      <c r="F479" s="12" t="s">
        <v>2109</v>
      </c>
      <c r="G479" s="12" t="s">
        <v>2110</v>
      </c>
      <c r="H479" s="12" t="s">
        <v>1788</v>
      </c>
      <c r="I479" s="12" t="s">
        <v>170</v>
      </c>
      <c r="J479" s="12" t="s">
        <v>86</v>
      </c>
      <c r="K479" s="12" t="s">
        <v>2136</v>
      </c>
      <c r="L479" s="60">
        <v>43580.746527777781</v>
      </c>
      <c r="M479" s="59">
        <v>43580.84375</v>
      </c>
      <c r="N479" s="60">
        <v>43356.625</v>
      </c>
      <c r="O479" s="12">
        <f t="shared" si="21"/>
        <v>2.3333333332557231</v>
      </c>
      <c r="P479" s="12">
        <f t="shared" si="22"/>
        <v>5378.9166666667443</v>
      </c>
      <c r="Q479" s="12" t="s">
        <v>13</v>
      </c>
      <c r="R479" s="12" t="s">
        <v>13</v>
      </c>
      <c r="S479" s="12" t="s">
        <v>22</v>
      </c>
      <c r="T479" s="12" t="s">
        <v>32</v>
      </c>
      <c r="U479" s="12" t="s">
        <v>114</v>
      </c>
      <c r="V479" s="12" t="s">
        <v>34</v>
      </c>
      <c r="W479" s="12" t="s">
        <v>88</v>
      </c>
      <c r="X479" s="12" t="s">
        <v>60</v>
      </c>
      <c r="Y479" s="12" t="s">
        <v>18</v>
      </c>
      <c r="Z479" s="35">
        <f t="shared" si="23"/>
        <v>5381.25</v>
      </c>
    </row>
    <row r="480" spans="1:26" s="12" customFormat="1" ht="80.099999999999994" hidden="1" customHeight="1" x14ac:dyDescent="0.25">
      <c r="A480" s="12">
        <v>2019</v>
      </c>
      <c r="B480" s="12" t="s">
        <v>2410</v>
      </c>
      <c r="C480" s="43" t="s">
        <v>2070</v>
      </c>
      <c r="D480" s="43"/>
      <c r="E480" s="12" t="s">
        <v>30</v>
      </c>
      <c r="F480" s="12" t="s">
        <v>2111</v>
      </c>
      <c r="G480" s="12" t="s">
        <v>2112</v>
      </c>
      <c r="H480" s="12" t="s">
        <v>1789</v>
      </c>
      <c r="I480" s="12" t="s">
        <v>172</v>
      </c>
      <c r="J480" s="12" t="s">
        <v>1688</v>
      </c>
      <c r="K480" s="12" t="s">
        <v>2137</v>
      </c>
      <c r="L480" s="60">
        <v>43558.479166666664</v>
      </c>
      <c r="M480" s="59">
        <v>43558.708333333336</v>
      </c>
      <c r="N480" s="60">
        <v>43511.081944444442</v>
      </c>
      <c r="O480" s="12">
        <f t="shared" si="21"/>
        <v>5.5000000001164153</v>
      </c>
      <c r="P480" s="12">
        <f t="shared" si="22"/>
        <v>1137.5333333333256</v>
      </c>
      <c r="Q480" s="12" t="s">
        <v>22</v>
      </c>
      <c r="R480" s="12" t="s">
        <v>22</v>
      </c>
      <c r="S480" s="12" t="s">
        <v>22</v>
      </c>
      <c r="T480" s="12" t="s">
        <v>41</v>
      </c>
      <c r="U480" s="12" t="s">
        <v>131</v>
      </c>
      <c r="V480" s="12" t="s">
        <v>34</v>
      </c>
      <c r="W480" s="12" t="s">
        <v>88</v>
      </c>
      <c r="X480" s="12" t="s">
        <v>45</v>
      </c>
      <c r="Y480" s="12" t="s">
        <v>18</v>
      </c>
      <c r="Z480" s="35">
        <f t="shared" si="23"/>
        <v>1143.033333333442</v>
      </c>
    </row>
    <row r="481" spans="1:26" s="12" customFormat="1" ht="80.099999999999994" hidden="1" customHeight="1" x14ac:dyDescent="0.25">
      <c r="A481" s="12">
        <v>2019</v>
      </c>
      <c r="B481" s="12" t="s">
        <v>2410</v>
      </c>
      <c r="C481" s="43" t="s">
        <v>2071</v>
      </c>
      <c r="D481" s="43" t="s">
        <v>2205</v>
      </c>
      <c r="E481" s="12" t="s">
        <v>30</v>
      </c>
      <c r="F481" s="12" t="s">
        <v>2113</v>
      </c>
      <c r="G481" s="12" t="s">
        <v>2113</v>
      </c>
      <c r="H481" s="12" t="s">
        <v>1911</v>
      </c>
      <c r="I481" s="12" t="s">
        <v>159</v>
      </c>
      <c r="J481" s="12" t="s">
        <v>1664</v>
      </c>
      <c r="K481" s="12" t="s">
        <v>2138</v>
      </c>
      <c r="L481" s="60">
        <v>43560.621527777781</v>
      </c>
      <c r="M481" s="59">
        <v>43576.625</v>
      </c>
      <c r="N481" s="60">
        <v>43225.666666608799</v>
      </c>
      <c r="O481" s="12">
        <f t="shared" si="21"/>
        <v>384.08333333325572</v>
      </c>
      <c r="P481" s="12">
        <f t="shared" si="22"/>
        <v>8038.9166680555791</v>
      </c>
      <c r="Q481" s="12" t="s">
        <v>13</v>
      </c>
      <c r="R481" s="12" t="s">
        <v>13</v>
      </c>
      <c r="S481" s="12" t="s">
        <v>22</v>
      </c>
      <c r="T481" s="12" t="s">
        <v>49</v>
      </c>
      <c r="U481" s="12" t="s">
        <v>143</v>
      </c>
      <c r="V481" s="12" t="s">
        <v>34</v>
      </c>
      <c r="W481" s="12" t="s">
        <v>76</v>
      </c>
      <c r="X481" s="12" t="s">
        <v>60</v>
      </c>
      <c r="Y481" s="12" t="s">
        <v>72</v>
      </c>
      <c r="Z481" s="35">
        <f t="shared" si="23"/>
        <v>8423.0000013888348</v>
      </c>
    </row>
    <row r="482" spans="1:26" s="12" customFormat="1" ht="80.099999999999994" hidden="1" customHeight="1" x14ac:dyDescent="0.25">
      <c r="A482" s="12">
        <v>2019</v>
      </c>
      <c r="B482" s="12" t="s">
        <v>2410</v>
      </c>
      <c r="C482" s="43" t="s">
        <v>2072</v>
      </c>
      <c r="D482" s="43"/>
      <c r="E482" s="12" t="s">
        <v>30</v>
      </c>
      <c r="F482" s="12" t="s">
        <v>1502</v>
      </c>
      <c r="G482" s="12" t="s">
        <v>2114</v>
      </c>
      <c r="H482" s="12" t="s">
        <v>1911</v>
      </c>
      <c r="I482" s="12" t="s">
        <v>108</v>
      </c>
      <c r="J482" s="12" t="s">
        <v>1664</v>
      </c>
      <c r="K482" s="12" t="s">
        <v>2139</v>
      </c>
      <c r="L482" s="60">
        <v>43565.354166666664</v>
      </c>
      <c r="M482" s="59">
        <v>43566.6875</v>
      </c>
      <c r="N482" s="60">
        <v>43502.42083333333</v>
      </c>
      <c r="O482" s="12">
        <f t="shared" si="21"/>
        <v>32.000000000058208</v>
      </c>
      <c r="P482" s="12">
        <f t="shared" si="22"/>
        <v>1510.4000000000233</v>
      </c>
      <c r="Q482" s="12" t="s">
        <v>22</v>
      </c>
      <c r="R482" s="12" t="s">
        <v>13</v>
      </c>
      <c r="S482" s="12" t="s">
        <v>22</v>
      </c>
      <c r="T482" s="12" t="s">
        <v>14</v>
      </c>
      <c r="U482" s="12" t="s">
        <v>24</v>
      </c>
      <c r="V482" s="12" t="s">
        <v>51</v>
      </c>
      <c r="W482" s="12" t="s">
        <v>118</v>
      </c>
      <c r="X482" s="12" t="s">
        <v>45</v>
      </c>
      <c r="Y482" s="12" t="s">
        <v>18</v>
      </c>
      <c r="Z482" s="35">
        <f t="shared" si="23"/>
        <v>1542.4000000000815</v>
      </c>
    </row>
    <row r="483" spans="1:26" s="12" customFormat="1" ht="80.099999999999994" hidden="1" customHeight="1" x14ac:dyDescent="0.25">
      <c r="A483" s="12">
        <v>2019</v>
      </c>
      <c r="B483" s="12" t="s">
        <v>2410</v>
      </c>
      <c r="C483" s="43" t="s">
        <v>2073</v>
      </c>
      <c r="D483" s="43"/>
      <c r="E483" s="12" t="s">
        <v>30</v>
      </c>
      <c r="F483" s="12" t="s">
        <v>2115</v>
      </c>
      <c r="G483" s="12" t="s">
        <v>1417</v>
      </c>
      <c r="H483" s="12" t="s">
        <v>1788</v>
      </c>
      <c r="I483" s="12" t="s">
        <v>175</v>
      </c>
      <c r="J483" s="12" t="s">
        <v>86</v>
      </c>
      <c r="K483" s="12" t="s">
        <v>2140</v>
      </c>
      <c r="L483" s="60">
        <v>43576.15347222222</v>
      </c>
      <c r="M483" s="59">
        <v>43583.729166666664</v>
      </c>
      <c r="N483" s="59">
        <v>43533.833333333336</v>
      </c>
      <c r="O483" s="12">
        <f t="shared" si="21"/>
        <v>181.81666666665114</v>
      </c>
      <c r="P483" s="12">
        <f t="shared" si="22"/>
        <v>1015.6833333332324</v>
      </c>
      <c r="Q483" s="12" t="s">
        <v>22</v>
      </c>
      <c r="R483" s="12" t="s">
        <v>22</v>
      </c>
      <c r="S483" s="12" t="s">
        <v>22</v>
      </c>
      <c r="T483" s="12" t="s">
        <v>14</v>
      </c>
      <c r="U483" s="12" t="s">
        <v>33</v>
      </c>
      <c r="V483" s="12" t="s">
        <v>51</v>
      </c>
      <c r="W483" s="12" t="s">
        <v>118</v>
      </c>
      <c r="X483" s="12" t="s">
        <v>60</v>
      </c>
      <c r="Y483" s="12" t="s">
        <v>18</v>
      </c>
      <c r="Z483" s="35">
        <f t="shared" si="23"/>
        <v>1197.4999999998836</v>
      </c>
    </row>
    <row r="484" spans="1:26" s="12" customFormat="1" ht="80.099999999999994" hidden="1" customHeight="1" x14ac:dyDescent="0.25">
      <c r="A484" s="12">
        <v>2019</v>
      </c>
      <c r="B484" s="12" t="s">
        <v>2410</v>
      </c>
      <c r="C484" s="43" t="s">
        <v>2074</v>
      </c>
      <c r="D484" s="43"/>
      <c r="E484" s="12" t="s">
        <v>30</v>
      </c>
      <c r="F484" s="12" t="s">
        <v>125</v>
      </c>
      <c r="G484" s="12" t="s">
        <v>704</v>
      </c>
      <c r="H484" s="12" t="s">
        <v>1911</v>
      </c>
      <c r="I484" s="12" t="s">
        <v>125</v>
      </c>
      <c r="J484" s="12" t="s">
        <v>1664</v>
      </c>
      <c r="K484" s="12" t="s">
        <v>2141</v>
      </c>
      <c r="L484" s="60">
        <v>43577.333333333336</v>
      </c>
      <c r="M484" s="59">
        <v>43585.999305555553</v>
      </c>
      <c r="N484" s="60">
        <v>43520.738194444442</v>
      </c>
      <c r="O484" s="12">
        <f t="shared" si="21"/>
        <v>207.9833333332208</v>
      </c>
      <c r="P484" s="12">
        <f t="shared" si="22"/>
        <v>1358.283333333442</v>
      </c>
      <c r="Q484" s="12" t="s">
        <v>22</v>
      </c>
      <c r="R484" s="12" t="s">
        <v>13</v>
      </c>
      <c r="S484" s="12" t="s">
        <v>22</v>
      </c>
      <c r="T484" s="12" t="s">
        <v>23</v>
      </c>
      <c r="U484" s="12" t="s">
        <v>97</v>
      </c>
      <c r="V484" s="12" t="s">
        <v>1070</v>
      </c>
      <c r="W484" s="12" t="s">
        <v>1070</v>
      </c>
      <c r="X484" s="12" t="s">
        <v>45</v>
      </c>
      <c r="Y484" s="12" t="s">
        <v>18</v>
      </c>
      <c r="Z484" s="35">
        <f t="shared" si="23"/>
        <v>1566.2666666666628</v>
      </c>
    </row>
    <row r="485" spans="1:26" s="12" customFormat="1" ht="80.099999999999994" hidden="1" customHeight="1" x14ac:dyDescent="0.25">
      <c r="A485" s="12">
        <v>2019</v>
      </c>
      <c r="B485" s="12" t="s">
        <v>2410</v>
      </c>
      <c r="C485" s="43" t="s">
        <v>2075</v>
      </c>
      <c r="D485" s="43"/>
      <c r="E485" s="12" t="s">
        <v>30</v>
      </c>
      <c r="F485" s="12" t="s">
        <v>1502</v>
      </c>
      <c r="G485" s="12" t="s">
        <v>2116</v>
      </c>
      <c r="H485" s="12" t="s">
        <v>1911</v>
      </c>
      <c r="I485" s="12" t="s">
        <v>108</v>
      </c>
      <c r="J485" s="12" t="s">
        <v>86</v>
      </c>
      <c r="K485" s="12" t="s">
        <v>2142</v>
      </c>
      <c r="L485" s="60">
        <v>43579.354166666664</v>
      </c>
      <c r="M485" s="59">
        <v>43579.729166666664</v>
      </c>
      <c r="N485" s="59">
        <v>43566.6875</v>
      </c>
      <c r="O485" s="12">
        <f t="shared" si="21"/>
        <v>9</v>
      </c>
      <c r="P485" s="12">
        <f t="shared" si="22"/>
        <v>303.99999999994179</v>
      </c>
      <c r="Q485" s="12" t="s">
        <v>22</v>
      </c>
      <c r="R485" s="12" t="s">
        <v>13</v>
      </c>
      <c r="S485" s="12" t="s">
        <v>22</v>
      </c>
      <c r="T485" s="12" t="s">
        <v>14</v>
      </c>
      <c r="U485" s="12" t="s">
        <v>33</v>
      </c>
      <c r="V485" s="12" t="s">
        <v>51</v>
      </c>
      <c r="W485" s="12" t="s">
        <v>118</v>
      </c>
      <c r="X485" s="12" t="s">
        <v>45</v>
      </c>
      <c r="Y485" s="12" t="s">
        <v>18</v>
      </c>
      <c r="Z485" s="35">
        <f t="shared" si="23"/>
        <v>312.99999999994179</v>
      </c>
    </row>
    <row r="486" spans="1:26" s="12" customFormat="1" ht="80.099999999999994" hidden="1" customHeight="1" x14ac:dyDescent="0.25">
      <c r="A486" s="12">
        <v>2019</v>
      </c>
      <c r="B486" s="12" t="s">
        <v>2411</v>
      </c>
      <c r="C486" s="43" t="s">
        <v>2206</v>
      </c>
      <c r="D486" s="43"/>
      <c r="E486" s="43" t="s">
        <v>30</v>
      </c>
      <c r="F486" s="43" t="s">
        <v>2210</v>
      </c>
      <c r="G486" s="43" t="s">
        <v>2211</v>
      </c>
      <c r="H486" s="12" t="s">
        <v>1764</v>
      </c>
      <c r="I486" s="43" t="s">
        <v>168</v>
      </c>
      <c r="J486" s="43" t="s">
        <v>1557</v>
      </c>
      <c r="K486" s="43" t="s">
        <v>2215</v>
      </c>
      <c r="L486" s="51">
        <v>43602.62777777778</v>
      </c>
      <c r="M486" s="51">
        <v>43602.652777777781</v>
      </c>
      <c r="N486" s="60">
        <v>43584.708333333336</v>
      </c>
      <c r="O486" s="12">
        <f t="shared" si="21"/>
        <v>0.6000000000349246</v>
      </c>
      <c r="P486" s="12">
        <f t="shared" si="22"/>
        <v>430.06666666665114</v>
      </c>
      <c r="Q486" s="43" t="s">
        <v>13</v>
      </c>
      <c r="R486" s="43" t="s">
        <v>13</v>
      </c>
      <c r="S486" s="43" t="s">
        <v>22</v>
      </c>
      <c r="T486" s="43" t="s">
        <v>32</v>
      </c>
      <c r="U486" s="43" t="s">
        <v>117</v>
      </c>
      <c r="V486" s="43" t="s">
        <v>34</v>
      </c>
      <c r="W486" s="43" t="s">
        <v>82</v>
      </c>
      <c r="X486" s="43" t="s">
        <v>60</v>
      </c>
      <c r="Y486" s="43" t="s">
        <v>18</v>
      </c>
      <c r="Z486" s="35">
        <f t="shared" si="23"/>
        <v>430.66666666668607</v>
      </c>
    </row>
    <row r="487" spans="1:26" s="12" customFormat="1" ht="80.099999999999994" hidden="1" customHeight="1" x14ac:dyDescent="0.25">
      <c r="A487" s="12">
        <v>2019</v>
      </c>
      <c r="B487" s="12" t="s">
        <v>2411</v>
      </c>
      <c r="C487" s="43" t="s">
        <v>2207</v>
      </c>
      <c r="D487" s="43"/>
      <c r="E487" s="43" t="s">
        <v>30</v>
      </c>
      <c r="F487" s="43" t="s">
        <v>993</v>
      </c>
      <c r="G487" s="43" t="s">
        <v>993</v>
      </c>
      <c r="H487" s="12" t="s">
        <v>1764</v>
      </c>
      <c r="I487" s="43" t="s">
        <v>165</v>
      </c>
      <c r="J487" s="43" t="s">
        <v>1557</v>
      </c>
      <c r="K487" s="43" t="s">
        <v>2216</v>
      </c>
      <c r="L487" s="51">
        <v>43607.333333333336</v>
      </c>
      <c r="M487" s="51">
        <v>43607.5</v>
      </c>
      <c r="N487" s="59">
        <v>43585.75</v>
      </c>
      <c r="O487" s="12">
        <f t="shared" si="21"/>
        <v>3.9999999999417923</v>
      </c>
      <c r="P487" s="12">
        <f t="shared" si="22"/>
        <v>518.00000000005821</v>
      </c>
      <c r="Q487" s="43" t="s">
        <v>22</v>
      </c>
      <c r="R487" s="43" t="s">
        <v>22</v>
      </c>
      <c r="S487" s="43" t="s">
        <v>22</v>
      </c>
      <c r="T487" s="43" t="s">
        <v>32</v>
      </c>
      <c r="U487" s="43" t="s">
        <v>114</v>
      </c>
      <c r="V487" s="43" t="s">
        <v>34</v>
      </c>
      <c r="W487" s="43" t="s">
        <v>88</v>
      </c>
      <c r="X487" s="43" t="s">
        <v>45</v>
      </c>
      <c r="Y487" s="43" t="s">
        <v>28</v>
      </c>
      <c r="Z487" s="35">
        <f t="shared" si="23"/>
        <v>522</v>
      </c>
    </row>
    <row r="488" spans="1:26" s="12" customFormat="1" ht="80.099999999999994" hidden="1" customHeight="1" x14ac:dyDescent="0.25">
      <c r="A488" s="12">
        <v>2019</v>
      </c>
      <c r="B488" s="12" t="s">
        <v>2411</v>
      </c>
      <c r="C488" s="43" t="s">
        <v>2208</v>
      </c>
      <c r="D488" s="43"/>
      <c r="E488" s="43" t="s">
        <v>30</v>
      </c>
      <c r="F488" s="43" t="s">
        <v>998</v>
      </c>
      <c r="G488" s="43" t="s">
        <v>2212</v>
      </c>
      <c r="H488" s="12" t="s">
        <v>1764</v>
      </c>
      <c r="I488" s="43" t="s">
        <v>165</v>
      </c>
      <c r="J488" s="43" t="s">
        <v>63</v>
      </c>
      <c r="K488" s="43" t="s">
        <v>2217</v>
      </c>
      <c r="L488" s="51">
        <v>43608.333333333336</v>
      </c>
      <c r="M488" s="51">
        <v>43608.708333333336</v>
      </c>
      <c r="N488" s="51">
        <v>43607.5</v>
      </c>
      <c r="O488" s="12">
        <f t="shared" si="21"/>
        <v>9</v>
      </c>
      <c r="P488" s="12">
        <f t="shared" si="22"/>
        <v>20.000000000058208</v>
      </c>
      <c r="Q488" s="43" t="s">
        <v>22</v>
      </c>
      <c r="R488" s="43" t="s">
        <v>22</v>
      </c>
      <c r="S488" s="43" t="s">
        <v>22</v>
      </c>
      <c r="T488" s="43" t="s">
        <v>14</v>
      </c>
      <c r="U488" s="43" t="s">
        <v>33</v>
      </c>
      <c r="V488" s="43" t="s">
        <v>34</v>
      </c>
      <c r="W488" s="43" t="s">
        <v>88</v>
      </c>
      <c r="X488" s="43" t="s">
        <v>36</v>
      </c>
      <c r="Y488" s="43" t="s">
        <v>18</v>
      </c>
      <c r="Z488" s="35">
        <f t="shared" si="23"/>
        <v>29.000000000058208</v>
      </c>
    </row>
    <row r="489" spans="1:26" s="12" customFormat="1" ht="80.099999999999994" hidden="1" customHeight="1" x14ac:dyDescent="0.25">
      <c r="A489" s="12">
        <v>2019</v>
      </c>
      <c r="B489" s="12" t="s">
        <v>2411</v>
      </c>
      <c r="C489" s="43" t="s">
        <v>2209</v>
      </c>
      <c r="D489" s="43"/>
      <c r="E489" s="43" t="s">
        <v>20</v>
      </c>
      <c r="F489" s="43" t="s">
        <v>2213</v>
      </c>
      <c r="G489" s="43" t="s">
        <v>2214</v>
      </c>
      <c r="H489" s="12" t="s">
        <v>1764</v>
      </c>
      <c r="I489" s="43" t="s">
        <v>165</v>
      </c>
      <c r="J489" s="43" t="s">
        <v>56</v>
      </c>
      <c r="K489" s="43" t="s">
        <v>2218</v>
      </c>
      <c r="L489" s="51">
        <v>43609.3125</v>
      </c>
      <c r="M489" s="51">
        <v>43616.666666666664</v>
      </c>
      <c r="N489" s="51">
        <v>43607.5</v>
      </c>
      <c r="O489" s="12">
        <f t="shared" si="21"/>
        <v>176.49999999994179</v>
      </c>
      <c r="P489" s="12">
        <f t="shared" si="22"/>
        <v>43.5</v>
      </c>
      <c r="Q489" s="43" t="s">
        <v>22</v>
      </c>
      <c r="R489" s="43" t="s">
        <v>22</v>
      </c>
      <c r="S489" s="43" t="s">
        <v>22</v>
      </c>
      <c r="T489" s="43" t="s">
        <v>32</v>
      </c>
      <c r="U489" s="43" t="s">
        <v>117</v>
      </c>
      <c r="V489" s="43" t="s">
        <v>34</v>
      </c>
      <c r="W489" s="43" t="s">
        <v>88</v>
      </c>
      <c r="X489" s="43" t="s">
        <v>60</v>
      </c>
      <c r="Y489" s="43" t="s">
        <v>37</v>
      </c>
      <c r="Z489" s="35">
        <f t="shared" si="23"/>
        <v>219.99999999994179</v>
      </c>
    </row>
    <row r="490" spans="1:26" s="12" customFormat="1" ht="80.099999999999994" hidden="1" customHeight="1" x14ac:dyDescent="0.25">
      <c r="A490" s="12">
        <v>2019</v>
      </c>
      <c r="B490" s="12" t="s">
        <v>2411</v>
      </c>
      <c r="C490" s="52" t="s">
        <v>2219</v>
      </c>
      <c r="D490" s="43"/>
      <c r="E490" s="43" t="s">
        <v>2221</v>
      </c>
      <c r="F490" s="43" t="s">
        <v>263</v>
      </c>
      <c r="G490" s="43" t="s">
        <v>2222</v>
      </c>
      <c r="H490" s="12" t="s">
        <v>1789</v>
      </c>
      <c r="I490" s="43" t="s">
        <v>172</v>
      </c>
      <c r="J490" s="43" t="s">
        <v>388</v>
      </c>
      <c r="K490" s="52" t="s">
        <v>2224</v>
      </c>
      <c r="L490" s="51">
        <v>43605.847222222219</v>
      </c>
      <c r="M490" s="51">
        <v>43606.625</v>
      </c>
      <c r="N490" s="59">
        <v>43558.708333333336</v>
      </c>
      <c r="O490" s="12">
        <f t="shared" si="21"/>
        <v>18.666666666744277</v>
      </c>
      <c r="P490" s="12">
        <f t="shared" si="22"/>
        <v>1131.3333333331975</v>
      </c>
      <c r="Q490" s="43" t="s">
        <v>22</v>
      </c>
      <c r="R490" s="43" t="s">
        <v>22</v>
      </c>
      <c r="S490" s="43" t="s">
        <v>22</v>
      </c>
      <c r="T490" s="43" t="s">
        <v>41</v>
      </c>
      <c r="U490" s="43" t="s">
        <v>15</v>
      </c>
      <c r="V490" s="43" t="s">
        <v>16</v>
      </c>
      <c r="W490" s="43" t="s">
        <v>15</v>
      </c>
      <c r="X490" s="43" t="s">
        <v>66</v>
      </c>
      <c r="Y490" s="43" t="s">
        <v>18</v>
      </c>
      <c r="Z490" s="35">
        <f t="shared" si="23"/>
        <v>1149.9999999999418</v>
      </c>
    </row>
    <row r="491" spans="1:26" s="12" customFormat="1" ht="80.099999999999994" hidden="1" customHeight="1" x14ac:dyDescent="0.25">
      <c r="A491" s="12">
        <v>2019</v>
      </c>
      <c r="B491" s="12" t="s">
        <v>2411</v>
      </c>
      <c r="C491" s="52" t="s">
        <v>2220</v>
      </c>
      <c r="D491" s="43"/>
      <c r="E491" s="43" t="s">
        <v>2221</v>
      </c>
      <c r="F491" s="43" t="s">
        <v>2223</v>
      </c>
      <c r="G491" s="43" t="s">
        <v>2223</v>
      </c>
      <c r="H491" s="12" t="s">
        <v>1789</v>
      </c>
      <c r="I491" s="43" t="s">
        <v>173</v>
      </c>
      <c r="J491" s="43" t="s">
        <v>388</v>
      </c>
      <c r="K491" s="52" t="s">
        <v>2225</v>
      </c>
      <c r="L491" s="51">
        <v>43605.942361111112</v>
      </c>
      <c r="M491" s="51">
        <v>43623.604166666664</v>
      </c>
      <c r="N491" s="60">
        <v>43460.863194444442</v>
      </c>
      <c r="O491" s="12">
        <f t="shared" si="21"/>
        <v>423.88333333324408</v>
      </c>
      <c r="P491" s="12">
        <f t="shared" si="22"/>
        <v>3481.9000000000815</v>
      </c>
      <c r="Q491" s="43" t="s">
        <v>13</v>
      </c>
      <c r="R491" s="43" t="s">
        <v>13</v>
      </c>
      <c r="S491" s="43" t="s">
        <v>22</v>
      </c>
      <c r="T491" s="43" t="s">
        <v>14</v>
      </c>
      <c r="U491" s="43" t="s">
        <v>33</v>
      </c>
      <c r="V491" s="43" t="s">
        <v>34</v>
      </c>
      <c r="W491" s="43" t="s">
        <v>15</v>
      </c>
      <c r="X491" s="43" t="s">
        <v>60</v>
      </c>
      <c r="Y491" s="43" t="s">
        <v>18</v>
      </c>
      <c r="Z491" s="35">
        <f t="shared" si="23"/>
        <v>3905.7833333333256</v>
      </c>
    </row>
    <row r="492" spans="1:26" s="12" customFormat="1" ht="80.099999999999994" hidden="1" customHeight="1" x14ac:dyDescent="0.25">
      <c r="A492" s="12">
        <v>2019</v>
      </c>
      <c r="B492" s="12" t="s">
        <v>2411</v>
      </c>
      <c r="C492" s="52" t="s">
        <v>2226</v>
      </c>
      <c r="D492" s="43"/>
      <c r="E492" s="43" t="s">
        <v>30</v>
      </c>
      <c r="F492" s="43" t="s">
        <v>2232</v>
      </c>
      <c r="G492" s="43" t="s">
        <v>2233</v>
      </c>
      <c r="H492" s="12" t="s">
        <v>1788</v>
      </c>
      <c r="I492" s="43" t="s">
        <v>174</v>
      </c>
      <c r="J492" s="43" t="s">
        <v>56</v>
      </c>
      <c r="K492" s="43" t="s">
        <v>2236</v>
      </c>
      <c r="L492" s="51">
        <v>43590.333333333336</v>
      </c>
      <c r="M492" s="51">
        <v>43590.416666666664</v>
      </c>
      <c r="N492" s="59">
        <v>43547.472222222219</v>
      </c>
      <c r="O492" s="12">
        <f t="shared" si="21"/>
        <v>1.9999999998835847</v>
      </c>
      <c r="P492" s="12">
        <f t="shared" si="22"/>
        <v>1028.6666666668025</v>
      </c>
      <c r="Q492" s="43" t="s">
        <v>13</v>
      </c>
      <c r="R492" s="43" t="s">
        <v>13</v>
      </c>
      <c r="S492" s="43" t="s">
        <v>22</v>
      </c>
      <c r="T492" s="43" t="s">
        <v>23</v>
      </c>
      <c r="U492" s="43" t="s">
        <v>97</v>
      </c>
      <c r="V492" s="43" t="s">
        <v>34</v>
      </c>
      <c r="W492" s="43" t="s">
        <v>82</v>
      </c>
      <c r="X492" s="43" t="s">
        <v>60</v>
      </c>
      <c r="Y492" s="43" t="s">
        <v>18</v>
      </c>
      <c r="Z492" s="35">
        <f t="shared" si="23"/>
        <v>1030.6666666666861</v>
      </c>
    </row>
    <row r="493" spans="1:26" s="12" customFormat="1" ht="80.099999999999994" hidden="1" customHeight="1" x14ac:dyDescent="0.25">
      <c r="A493" s="12">
        <v>2019</v>
      </c>
      <c r="B493" s="12" t="s">
        <v>2411</v>
      </c>
      <c r="C493" s="52" t="s">
        <v>2227</v>
      </c>
      <c r="D493" s="43"/>
      <c r="E493" s="43" t="s">
        <v>20</v>
      </c>
      <c r="F493" s="43" t="s">
        <v>2232</v>
      </c>
      <c r="G493" s="43" t="s">
        <v>2233</v>
      </c>
      <c r="H493" s="12" t="s">
        <v>1788</v>
      </c>
      <c r="I493" s="43" t="s">
        <v>174</v>
      </c>
      <c r="J493" s="43" t="s">
        <v>56</v>
      </c>
      <c r="K493" s="43" t="s">
        <v>2236</v>
      </c>
      <c r="L493" s="51">
        <v>43591.458333333336</v>
      </c>
      <c r="M493" s="51">
        <v>43591.625</v>
      </c>
      <c r="N493" s="51">
        <v>43590.416666666664</v>
      </c>
      <c r="O493" s="12">
        <f t="shared" si="21"/>
        <v>3.9999999999417923</v>
      </c>
      <c r="P493" s="12">
        <f t="shared" si="22"/>
        <v>25.000000000116415</v>
      </c>
      <c r="Q493" s="43" t="s">
        <v>22</v>
      </c>
      <c r="R493" s="43" t="s">
        <v>22</v>
      </c>
      <c r="S493" s="43" t="s">
        <v>22</v>
      </c>
      <c r="T493" s="43" t="s">
        <v>23</v>
      </c>
      <c r="U493" s="43" t="s">
        <v>97</v>
      </c>
      <c r="V493" s="43" t="s">
        <v>34</v>
      </c>
      <c r="W493" s="43" t="s">
        <v>82</v>
      </c>
      <c r="X493" s="43" t="s">
        <v>60</v>
      </c>
      <c r="Y493" s="43" t="s">
        <v>18</v>
      </c>
      <c r="Z493" s="35">
        <f t="shared" si="23"/>
        <v>29.000000000058208</v>
      </c>
    </row>
    <row r="494" spans="1:26" s="12" customFormat="1" ht="80.099999999999994" hidden="1" customHeight="1" x14ac:dyDescent="0.25">
      <c r="A494" s="12">
        <v>2019</v>
      </c>
      <c r="B494" s="12" t="s">
        <v>2411</v>
      </c>
      <c r="C494" s="52" t="s">
        <v>2228</v>
      </c>
      <c r="D494" s="43"/>
      <c r="E494" s="43" t="s">
        <v>20</v>
      </c>
      <c r="F494" s="43" t="s">
        <v>2232</v>
      </c>
      <c r="G494" s="43" t="s">
        <v>2233</v>
      </c>
      <c r="H494" s="12" t="s">
        <v>1788</v>
      </c>
      <c r="I494" s="43" t="s">
        <v>174</v>
      </c>
      <c r="J494" s="43" t="s">
        <v>56</v>
      </c>
      <c r="K494" s="43" t="s">
        <v>2236</v>
      </c>
      <c r="L494" s="51">
        <v>43592.333333333336</v>
      </c>
      <c r="M494" s="51">
        <v>43592.541666666664</v>
      </c>
      <c r="N494" s="51">
        <v>43591.625</v>
      </c>
      <c r="O494" s="12">
        <f t="shared" si="21"/>
        <v>4.9999999998835847</v>
      </c>
      <c r="P494" s="12">
        <f t="shared" si="22"/>
        <v>17.000000000058208</v>
      </c>
      <c r="Q494" s="43" t="s">
        <v>22</v>
      </c>
      <c r="R494" s="43" t="s">
        <v>22</v>
      </c>
      <c r="S494" s="43" t="s">
        <v>22</v>
      </c>
      <c r="T494" s="43" t="s">
        <v>23</v>
      </c>
      <c r="U494" s="43" t="s">
        <v>97</v>
      </c>
      <c r="V494" s="43" t="s">
        <v>34</v>
      </c>
      <c r="W494" s="43" t="s">
        <v>82</v>
      </c>
      <c r="X494" s="43" t="s">
        <v>60</v>
      </c>
      <c r="Y494" s="43" t="s">
        <v>18</v>
      </c>
      <c r="Z494" s="35">
        <f t="shared" si="23"/>
        <v>21.999999999941792</v>
      </c>
    </row>
    <row r="495" spans="1:26" s="12" customFormat="1" ht="80.099999999999994" hidden="1" customHeight="1" x14ac:dyDescent="0.25">
      <c r="A495" s="12">
        <v>2019</v>
      </c>
      <c r="B495" s="12" t="s">
        <v>2411</v>
      </c>
      <c r="C495" s="52" t="s">
        <v>2229</v>
      </c>
      <c r="D495" s="43"/>
      <c r="E495" s="43" t="s">
        <v>30</v>
      </c>
      <c r="F495" s="43" t="s">
        <v>2234</v>
      </c>
      <c r="G495" s="43" t="s">
        <v>2234</v>
      </c>
      <c r="H495" s="12" t="s">
        <v>1788</v>
      </c>
      <c r="I495" s="43" t="s">
        <v>171</v>
      </c>
      <c r="J495" s="43" t="s">
        <v>1911</v>
      </c>
      <c r="K495" s="43" t="s">
        <v>2237</v>
      </c>
      <c r="L495" s="51">
        <v>43605.708333333336</v>
      </c>
      <c r="M495" s="51">
        <v>43605.75</v>
      </c>
      <c r="N495" s="60">
        <v>43434.520833333336</v>
      </c>
      <c r="O495" s="12">
        <f t="shared" si="21"/>
        <v>0.99999999994179234</v>
      </c>
      <c r="P495" s="12">
        <f t="shared" si="22"/>
        <v>4108.5</v>
      </c>
      <c r="Q495" s="43" t="s">
        <v>22</v>
      </c>
      <c r="R495" s="43" t="s">
        <v>22</v>
      </c>
      <c r="S495" s="43" t="s">
        <v>22</v>
      </c>
      <c r="T495" s="43" t="s">
        <v>14</v>
      </c>
      <c r="U495" s="43" t="s">
        <v>64</v>
      </c>
      <c r="V495" s="43" t="s">
        <v>1070</v>
      </c>
      <c r="W495" s="43" t="s">
        <v>1070</v>
      </c>
      <c r="X495" s="43" t="s">
        <v>77</v>
      </c>
      <c r="Y495" s="43" t="s">
        <v>67</v>
      </c>
      <c r="Z495" s="35">
        <f t="shared" si="23"/>
        <v>4109.4999999999418</v>
      </c>
    </row>
    <row r="496" spans="1:26" s="12" customFormat="1" ht="80.099999999999994" hidden="1" customHeight="1" x14ac:dyDescent="0.25">
      <c r="A496" s="12">
        <v>2019</v>
      </c>
      <c r="B496" s="12" t="s">
        <v>2411</v>
      </c>
      <c r="C496" s="52" t="s">
        <v>2230</v>
      </c>
      <c r="D496" s="43"/>
      <c r="E496" s="43" t="s">
        <v>30</v>
      </c>
      <c r="F496" s="43" t="s">
        <v>2232</v>
      </c>
      <c r="G496" s="43" t="s">
        <v>2233</v>
      </c>
      <c r="H496" s="12" t="s">
        <v>1788</v>
      </c>
      <c r="I496" s="43" t="s">
        <v>175</v>
      </c>
      <c r="J496" s="43" t="s">
        <v>56</v>
      </c>
      <c r="K496" s="43" t="s">
        <v>2238</v>
      </c>
      <c r="L496" s="51">
        <v>43612.549305555556</v>
      </c>
      <c r="M496" s="51">
        <v>43612.552083333336</v>
      </c>
      <c r="N496" s="59">
        <v>43583.729166666664</v>
      </c>
      <c r="O496" s="12">
        <f t="shared" si="21"/>
        <v>6.6666666709352285E-2</v>
      </c>
      <c r="P496" s="12">
        <f t="shared" si="22"/>
        <v>691.68333333340706</v>
      </c>
      <c r="Q496" s="43" t="s">
        <v>13</v>
      </c>
      <c r="R496" s="43" t="s">
        <v>13</v>
      </c>
      <c r="S496" s="43" t="s">
        <v>22</v>
      </c>
      <c r="T496" s="43" t="s">
        <v>23</v>
      </c>
      <c r="U496" s="43" t="s">
        <v>97</v>
      </c>
      <c r="V496" s="43" t="s">
        <v>34</v>
      </c>
      <c r="W496" s="43" t="s">
        <v>82</v>
      </c>
      <c r="X496" s="43" t="s">
        <v>60</v>
      </c>
      <c r="Y496" s="43" t="s">
        <v>18</v>
      </c>
      <c r="Z496" s="35">
        <f t="shared" si="23"/>
        <v>691.75000000011642</v>
      </c>
    </row>
    <row r="497" spans="1:26" s="12" customFormat="1" ht="80.099999999999994" hidden="1" customHeight="1" x14ac:dyDescent="0.25">
      <c r="A497" s="12">
        <v>2019</v>
      </c>
      <c r="B497" s="12" t="s">
        <v>2411</v>
      </c>
      <c r="C497" s="52" t="s">
        <v>2231</v>
      </c>
      <c r="D497" s="43"/>
      <c r="E497" s="43" t="s">
        <v>30</v>
      </c>
      <c r="F497" s="43" t="s">
        <v>2235</v>
      </c>
      <c r="G497" s="43" t="s">
        <v>2235</v>
      </c>
      <c r="H497" s="12" t="s">
        <v>1788</v>
      </c>
      <c r="I497" s="43" t="s">
        <v>174</v>
      </c>
      <c r="J497" s="43" t="s">
        <v>63</v>
      </c>
      <c r="K497" s="43" t="s">
        <v>2239</v>
      </c>
      <c r="L497" s="51">
        <v>43612.555555555555</v>
      </c>
      <c r="M497" s="51">
        <v>43612.604166666664</v>
      </c>
      <c r="N497" s="51">
        <v>43592.541666666664</v>
      </c>
      <c r="O497" s="12">
        <f t="shared" si="21"/>
        <v>1.1666666666278616</v>
      </c>
      <c r="P497" s="12">
        <f t="shared" si="22"/>
        <v>480.33333333337214</v>
      </c>
      <c r="Q497" s="43" t="s">
        <v>22</v>
      </c>
      <c r="R497" s="43" t="s">
        <v>22</v>
      </c>
      <c r="S497" s="43" t="s">
        <v>22</v>
      </c>
      <c r="T497" s="43" t="s">
        <v>14</v>
      </c>
      <c r="U497" s="43" t="s">
        <v>64</v>
      </c>
      <c r="V497" s="43" t="s">
        <v>34</v>
      </c>
      <c r="W497" s="43" t="s">
        <v>76</v>
      </c>
      <c r="X497" s="43" t="s">
        <v>77</v>
      </c>
      <c r="Y497" s="43" t="s">
        <v>46</v>
      </c>
      <c r="Z497" s="35">
        <f t="shared" si="23"/>
        <v>481.5</v>
      </c>
    </row>
    <row r="498" spans="1:26" s="12" customFormat="1" ht="80.099999999999994" customHeight="1" x14ac:dyDescent="0.25">
      <c r="A498" s="12">
        <v>2019</v>
      </c>
      <c r="B498" s="12" t="s">
        <v>2411</v>
      </c>
      <c r="C498" s="53" t="s">
        <v>2240</v>
      </c>
      <c r="D498" s="43"/>
      <c r="E498" s="43" t="s">
        <v>30</v>
      </c>
      <c r="F498" s="43" t="s">
        <v>2095</v>
      </c>
      <c r="G498" s="43" t="s">
        <v>2096</v>
      </c>
      <c r="H498" s="12" t="s">
        <v>319</v>
      </c>
      <c r="I498" s="43" t="s">
        <v>198</v>
      </c>
      <c r="J498" s="43" t="s">
        <v>63</v>
      </c>
      <c r="K498" s="52" t="s">
        <v>2127</v>
      </c>
      <c r="L498" s="51">
        <v>43586.708333333336</v>
      </c>
      <c r="M498" s="51">
        <v>43587.708333333336</v>
      </c>
      <c r="N498" s="59">
        <v>43585.769444444442</v>
      </c>
      <c r="O498" s="12">
        <f t="shared" si="21"/>
        <v>24</v>
      </c>
      <c r="P498" s="12">
        <f t="shared" si="22"/>
        <v>22.533333333441988</v>
      </c>
      <c r="Q498" s="43" t="s">
        <v>2261</v>
      </c>
      <c r="R498" s="43" t="s">
        <v>2261</v>
      </c>
      <c r="S498" s="43" t="s">
        <v>2261</v>
      </c>
      <c r="T498" s="43" t="s">
        <v>41</v>
      </c>
      <c r="U498" s="43" t="s">
        <v>127</v>
      </c>
      <c r="V498" s="43" t="s">
        <v>51</v>
      </c>
      <c r="W498" s="43" t="s">
        <v>118</v>
      </c>
      <c r="X498" s="43" t="s">
        <v>60</v>
      </c>
      <c r="Y498" s="43" t="s">
        <v>28</v>
      </c>
      <c r="Z498" s="35">
        <f t="shared" si="23"/>
        <v>46.533333333441988</v>
      </c>
    </row>
    <row r="499" spans="1:26" s="12" customFormat="1" ht="80.099999999999994" customHeight="1" x14ac:dyDescent="0.25">
      <c r="A499" s="12">
        <v>2019</v>
      </c>
      <c r="B499" s="12" t="s">
        <v>2411</v>
      </c>
      <c r="C499" s="53" t="s">
        <v>2241</v>
      </c>
      <c r="D499" s="43"/>
      <c r="E499" s="43" t="s">
        <v>30</v>
      </c>
      <c r="F499" s="43" t="s">
        <v>828</v>
      </c>
      <c r="G499" s="43" t="s">
        <v>2247</v>
      </c>
      <c r="H499" s="12" t="s">
        <v>319</v>
      </c>
      <c r="I499" s="43" t="s">
        <v>198</v>
      </c>
      <c r="J499" s="43" t="s">
        <v>91</v>
      </c>
      <c r="K499" s="43" t="s">
        <v>2255</v>
      </c>
      <c r="L499" s="51">
        <v>43586.75</v>
      </c>
      <c r="M499" s="51">
        <v>43586.791666666664</v>
      </c>
      <c r="N499" s="51">
        <v>43587.708333333336</v>
      </c>
      <c r="O499" s="12">
        <f t="shared" si="21"/>
        <v>0.99999999994179234</v>
      </c>
      <c r="P499" s="12">
        <f t="shared" si="22"/>
        <v>-23.000000000058208</v>
      </c>
      <c r="Q499" s="43" t="s">
        <v>2261</v>
      </c>
      <c r="R499" s="43" t="s">
        <v>2261</v>
      </c>
      <c r="S499" s="43" t="s">
        <v>2261</v>
      </c>
      <c r="T499" s="43" t="s">
        <v>57</v>
      </c>
      <c r="U499" s="43" t="s">
        <v>153</v>
      </c>
      <c r="V499" s="43" t="s">
        <v>51</v>
      </c>
      <c r="W499" s="43" t="s">
        <v>118</v>
      </c>
      <c r="X499" s="43" t="s">
        <v>53</v>
      </c>
      <c r="Y499" s="43" t="s">
        <v>72</v>
      </c>
      <c r="Z499" s="35">
        <f t="shared" si="23"/>
        <v>-22.000000000116415</v>
      </c>
    </row>
    <row r="500" spans="1:26" s="12" customFormat="1" ht="80.099999999999994" customHeight="1" x14ac:dyDescent="0.25">
      <c r="A500" s="12">
        <v>2019</v>
      </c>
      <c r="B500" s="12" t="s">
        <v>2411</v>
      </c>
      <c r="C500" s="53" t="s">
        <v>2242</v>
      </c>
      <c r="D500" s="43"/>
      <c r="E500" s="43" t="s">
        <v>20</v>
      </c>
      <c r="F500" s="43" t="s">
        <v>2248</v>
      </c>
      <c r="G500" s="43" t="s">
        <v>2247</v>
      </c>
      <c r="H500" s="12" t="s">
        <v>319</v>
      </c>
      <c r="I500" s="43" t="s">
        <v>198</v>
      </c>
      <c r="J500" s="43" t="s">
        <v>1688</v>
      </c>
      <c r="K500" s="43" t="s">
        <v>2256</v>
      </c>
      <c r="L500" s="51">
        <v>43592.458333333336</v>
      </c>
      <c r="M500" s="51">
        <v>43592.541666666664</v>
      </c>
      <c r="N500" s="51">
        <v>43586.791666666664</v>
      </c>
      <c r="O500" s="12">
        <f t="shared" si="21"/>
        <v>1.9999999998835847</v>
      </c>
      <c r="P500" s="12">
        <f t="shared" si="22"/>
        <v>136.00000000011642</v>
      </c>
      <c r="Q500" s="43" t="s">
        <v>2261</v>
      </c>
      <c r="R500" s="43" t="s">
        <v>2261</v>
      </c>
      <c r="S500" s="43" t="s">
        <v>2261</v>
      </c>
      <c r="T500" s="43" t="s">
        <v>57</v>
      </c>
      <c r="U500" s="43" t="s">
        <v>153</v>
      </c>
      <c r="V500" s="43" t="s">
        <v>51</v>
      </c>
      <c r="W500" s="43" t="s">
        <v>118</v>
      </c>
      <c r="X500" s="43" t="s">
        <v>66</v>
      </c>
      <c r="Y500" s="43" t="s">
        <v>61</v>
      </c>
      <c r="Z500" s="35">
        <f t="shared" si="23"/>
        <v>138</v>
      </c>
    </row>
    <row r="501" spans="1:26" s="12" customFormat="1" ht="80.099999999999994" customHeight="1" x14ac:dyDescent="0.25">
      <c r="A501" s="12">
        <v>2019</v>
      </c>
      <c r="B501" s="12" t="s">
        <v>2411</v>
      </c>
      <c r="C501" s="43" t="s">
        <v>2243</v>
      </c>
      <c r="D501" s="43"/>
      <c r="E501" s="43" t="s">
        <v>20</v>
      </c>
      <c r="F501" s="43" t="s">
        <v>2249</v>
      </c>
      <c r="G501" s="43" t="s">
        <v>1496</v>
      </c>
      <c r="H501" s="12" t="s">
        <v>319</v>
      </c>
      <c r="I501" s="43" t="s">
        <v>198</v>
      </c>
      <c r="J501" s="43" t="s">
        <v>40</v>
      </c>
      <c r="K501" s="43" t="s">
        <v>2257</v>
      </c>
      <c r="L501" s="51">
        <v>43594.375</v>
      </c>
      <c r="M501" s="51">
        <v>43594.75</v>
      </c>
      <c r="N501" s="51">
        <v>43592.541666666664</v>
      </c>
      <c r="O501" s="12">
        <f t="shared" si="21"/>
        <v>9</v>
      </c>
      <c r="P501" s="12">
        <f t="shared" si="22"/>
        <v>44.000000000058208</v>
      </c>
      <c r="Q501" s="43" t="s">
        <v>2261</v>
      </c>
      <c r="R501" s="43" t="s">
        <v>2261</v>
      </c>
      <c r="S501" s="43" t="s">
        <v>2261</v>
      </c>
      <c r="T501" s="43" t="s">
        <v>14</v>
      </c>
      <c r="U501" s="43" t="s">
        <v>64</v>
      </c>
      <c r="V501" s="43" t="s">
        <v>34</v>
      </c>
      <c r="W501" s="43" t="s">
        <v>88</v>
      </c>
      <c r="X501" s="43" t="s">
        <v>27</v>
      </c>
      <c r="Y501" s="43" t="s">
        <v>72</v>
      </c>
      <c r="Z501" s="35">
        <f t="shared" si="23"/>
        <v>53.000000000058208</v>
      </c>
    </row>
    <row r="502" spans="1:26" s="12" customFormat="1" ht="80.099999999999994" customHeight="1" x14ac:dyDescent="0.25">
      <c r="A502" s="12">
        <v>2019</v>
      </c>
      <c r="B502" s="12" t="s">
        <v>2411</v>
      </c>
      <c r="C502" s="43" t="s">
        <v>2244</v>
      </c>
      <c r="D502" s="43"/>
      <c r="E502" s="43" t="s">
        <v>20</v>
      </c>
      <c r="F502" s="43" t="s">
        <v>2250</v>
      </c>
      <c r="G502" s="43" t="s">
        <v>2251</v>
      </c>
      <c r="H502" s="12" t="s">
        <v>319</v>
      </c>
      <c r="I502" s="43" t="s">
        <v>198</v>
      </c>
      <c r="J502" s="43" t="s">
        <v>56</v>
      </c>
      <c r="K502" s="43" t="s">
        <v>2258</v>
      </c>
      <c r="L502" s="51">
        <v>43595.395833333336</v>
      </c>
      <c r="M502" s="51">
        <v>43595.604166666664</v>
      </c>
      <c r="N502" s="51">
        <v>43594.75</v>
      </c>
      <c r="O502" s="12">
        <f t="shared" si="21"/>
        <v>4.9999999998835847</v>
      </c>
      <c r="P502" s="12">
        <f t="shared" si="22"/>
        <v>15.500000000058208</v>
      </c>
      <c r="Q502" s="43" t="s">
        <v>2261</v>
      </c>
      <c r="R502" s="43" t="s">
        <v>2261</v>
      </c>
      <c r="S502" s="43" t="s">
        <v>2261</v>
      </c>
      <c r="T502" s="43" t="s">
        <v>32</v>
      </c>
      <c r="U502" s="43" t="s">
        <v>114</v>
      </c>
      <c r="V502" s="43" t="s">
        <v>1070</v>
      </c>
      <c r="W502" s="43" t="s">
        <v>1070</v>
      </c>
      <c r="X502" s="43" t="s">
        <v>66</v>
      </c>
      <c r="Y502" s="43" t="s">
        <v>28</v>
      </c>
      <c r="Z502" s="35">
        <f t="shared" si="23"/>
        <v>20.499999999941792</v>
      </c>
    </row>
    <row r="503" spans="1:26" s="12" customFormat="1" ht="80.099999999999994" customHeight="1" x14ac:dyDescent="0.25">
      <c r="A503" s="12">
        <v>2019</v>
      </c>
      <c r="B503" s="12" t="s">
        <v>2411</v>
      </c>
      <c r="C503" s="43" t="s">
        <v>2244</v>
      </c>
      <c r="D503" s="43"/>
      <c r="E503" s="43" t="s">
        <v>20</v>
      </c>
      <c r="F503" s="43" t="s">
        <v>2250</v>
      </c>
      <c r="G503" s="43" t="s">
        <v>2251</v>
      </c>
      <c r="H503" s="12" t="s">
        <v>319</v>
      </c>
      <c r="I503" s="43" t="s">
        <v>198</v>
      </c>
      <c r="J503" s="43" t="s">
        <v>56</v>
      </c>
      <c r="K503" s="43" t="s">
        <v>2258</v>
      </c>
      <c r="L503" s="51">
        <v>43616.333333333336</v>
      </c>
      <c r="M503" s="51">
        <v>43616.666666666664</v>
      </c>
      <c r="N503" s="51">
        <v>43603.625</v>
      </c>
      <c r="O503" s="12">
        <f t="shared" si="21"/>
        <v>7.9999999998835847</v>
      </c>
      <c r="P503" s="12">
        <f t="shared" si="22"/>
        <v>305.00000000005821</v>
      </c>
      <c r="Q503" s="43" t="s">
        <v>2261</v>
      </c>
      <c r="R503" s="43" t="s">
        <v>2261</v>
      </c>
      <c r="S503" s="43" t="s">
        <v>2261</v>
      </c>
      <c r="T503" s="43" t="s">
        <v>32</v>
      </c>
      <c r="U503" s="43" t="s">
        <v>114</v>
      </c>
      <c r="V503" s="43" t="s">
        <v>1070</v>
      </c>
      <c r="W503" s="43" t="s">
        <v>1070</v>
      </c>
      <c r="X503" s="43" t="s">
        <v>66</v>
      </c>
      <c r="Y503" s="43" t="s">
        <v>28</v>
      </c>
      <c r="Z503" s="35">
        <f t="shared" si="23"/>
        <v>312.99999999994179</v>
      </c>
    </row>
    <row r="504" spans="1:26" s="12" customFormat="1" ht="80.099999999999994" customHeight="1" x14ac:dyDescent="0.25">
      <c r="A504" s="12">
        <v>2019</v>
      </c>
      <c r="B504" s="12" t="s">
        <v>2411</v>
      </c>
      <c r="C504" s="43" t="s">
        <v>2245</v>
      </c>
      <c r="D504" s="43"/>
      <c r="E504" s="43" t="s">
        <v>20</v>
      </c>
      <c r="F504" s="43" t="s">
        <v>717</v>
      </c>
      <c r="G504" s="43" t="s">
        <v>2252</v>
      </c>
      <c r="H504" s="12" t="s">
        <v>319</v>
      </c>
      <c r="I504" s="43" t="s">
        <v>196</v>
      </c>
      <c r="J504" s="43" t="s">
        <v>63</v>
      </c>
      <c r="K504" s="43" t="s">
        <v>2259</v>
      </c>
      <c r="L504" s="51">
        <v>43603.625</v>
      </c>
      <c r="M504" s="51">
        <v>43603.770833333336</v>
      </c>
      <c r="N504" s="59">
        <v>43584.833333333336</v>
      </c>
      <c r="O504" s="12">
        <f t="shared" si="21"/>
        <v>3.5000000000582077</v>
      </c>
      <c r="P504" s="12">
        <f t="shared" si="22"/>
        <v>450.99999999994179</v>
      </c>
      <c r="Q504" s="43" t="s">
        <v>2261</v>
      </c>
      <c r="R504" s="43" t="s">
        <v>2261</v>
      </c>
      <c r="S504" s="43" t="s">
        <v>2261</v>
      </c>
      <c r="T504" s="43" t="s">
        <v>23</v>
      </c>
      <c r="U504" s="43" t="s">
        <v>92</v>
      </c>
      <c r="V504" s="43" t="s">
        <v>51</v>
      </c>
      <c r="W504" s="43" t="s">
        <v>118</v>
      </c>
      <c r="X504" s="43" t="s">
        <v>66</v>
      </c>
      <c r="Y504" s="43" t="s">
        <v>61</v>
      </c>
      <c r="Z504" s="35">
        <f t="shared" si="23"/>
        <v>454.5</v>
      </c>
    </row>
    <row r="505" spans="1:26" s="12" customFormat="1" ht="80.099999999999994" customHeight="1" x14ac:dyDescent="0.25">
      <c r="A505" s="12">
        <v>2019</v>
      </c>
      <c r="B505" s="12" t="s">
        <v>2411</v>
      </c>
      <c r="C505" s="43" t="s">
        <v>2246</v>
      </c>
      <c r="D505" s="43"/>
      <c r="E505" s="43" t="s">
        <v>20</v>
      </c>
      <c r="F505" s="43" t="s">
        <v>2253</v>
      </c>
      <c r="G505" s="43" t="s">
        <v>2254</v>
      </c>
      <c r="H505" s="12" t="s">
        <v>319</v>
      </c>
      <c r="I505" s="43" t="s">
        <v>198</v>
      </c>
      <c r="J505" s="43" t="s">
        <v>63</v>
      </c>
      <c r="K505" s="43" t="s">
        <v>2260</v>
      </c>
      <c r="L505" s="51">
        <v>43603.333333333336</v>
      </c>
      <c r="M505" s="51">
        <v>43603.625</v>
      </c>
      <c r="N505" s="51">
        <v>43595.604166666664</v>
      </c>
      <c r="O505" s="12">
        <f t="shared" si="21"/>
        <v>6.9999999999417923</v>
      </c>
      <c r="P505" s="12">
        <f t="shared" si="22"/>
        <v>185.50000000011642</v>
      </c>
      <c r="Q505" s="43" t="s">
        <v>2261</v>
      </c>
      <c r="R505" s="43" t="s">
        <v>2261</v>
      </c>
      <c r="S505" s="43" t="s">
        <v>2261</v>
      </c>
      <c r="T505" s="43" t="s">
        <v>14</v>
      </c>
      <c r="U505" s="43" t="s">
        <v>42</v>
      </c>
      <c r="V505" s="43" t="s">
        <v>34</v>
      </c>
      <c r="W505" s="43" t="s">
        <v>82</v>
      </c>
      <c r="X505" s="43" t="s">
        <v>17</v>
      </c>
      <c r="Y505" s="43" t="s">
        <v>46</v>
      </c>
      <c r="Z505" s="35">
        <f t="shared" si="23"/>
        <v>192.50000000005821</v>
      </c>
    </row>
    <row r="506" spans="1:26" s="12" customFormat="1" ht="80.099999999999994" customHeight="1" x14ac:dyDescent="0.25">
      <c r="A506" s="12">
        <v>2019</v>
      </c>
      <c r="B506" s="12" t="s">
        <v>2412</v>
      </c>
      <c r="C506" s="43" t="s">
        <v>2273</v>
      </c>
      <c r="D506" s="43"/>
      <c r="E506" s="43" t="s">
        <v>30</v>
      </c>
      <c r="F506" s="43" t="s">
        <v>2274</v>
      </c>
      <c r="G506" s="43" t="s">
        <v>2275</v>
      </c>
      <c r="H506" s="12" t="s">
        <v>319</v>
      </c>
      <c r="I506" s="43" t="s">
        <v>195</v>
      </c>
      <c r="J506" s="43" t="s">
        <v>69</v>
      </c>
      <c r="K506" s="43" t="s">
        <v>2276</v>
      </c>
      <c r="L506" s="51">
        <v>43619.260416666664</v>
      </c>
      <c r="M506" s="51">
        <v>43619.466666666667</v>
      </c>
      <c r="N506" s="59">
        <v>43583.729166666664</v>
      </c>
      <c r="O506" s="12">
        <f t="shared" si="21"/>
        <v>4.9500000000698492</v>
      </c>
      <c r="P506" s="12">
        <f t="shared" si="22"/>
        <v>852.75</v>
      </c>
      <c r="Q506" s="43" t="s">
        <v>2277</v>
      </c>
      <c r="R506" s="12" t="s">
        <v>13</v>
      </c>
      <c r="S506" s="43" t="s">
        <v>2261</v>
      </c>
      <c r="T506" s="43" t="s">
        <v>14</v>
      </c>
      <c r="U506" s="43" t="s">
        <v>64</v>
      </c>
      <c r="V506" s="43" t="s">
        <v>16</v>
      </c>
      <c r="W506" s="43" t="s">
        <v>35</v>
      </c>
      <c r="X506" s="43" t="s">
        <v>60</v>
      </c>
      <c r="Y506" s="43" t="s">
        <v>72</v>
      </c>
      <c r="Z506" s="35">
        <f t="shared" si="23"/>
        <v>857.70000000006985</v>
      </c>
    </row>
    <row r="507" spans="1:26" s="12" customFormat="1" ht="80.099999999999994" customHeight="1" x14ac:dyDescent="0.25">
      <c r="A507" s="12">
        <v>2019</v>
      </c>
      <c r="B507" s="12" t="s">
        <v>2412</v>
      </c>
      <c r="C507" s="43" t="s">
        <v>2278</v>
      </c>
      <c r="D507" s="43"/>
      <c r="E507" s="43" t="s">
        <v>30</v>
      </c>
      <c r="F507" s="43" t="s">
        <v>910</v>
      </c>
      <c r="G507" s="43" t="s">
        <v>1670</v>
      </c>
      <c r="H507" s="12" t="s">
        <v>319</v>
      </c>
      <c r="I507" s="43" t="s">
        <v>196</v>
      </c>
      <c r="J507" s="43" t="s">
        <v>12</v>
      </c>
      <c r="K507" s="43" t="s">
        <v>2290</v>
      </c>
      <c r="L507" s="51">
        <v>43619.314583333333</v>
      </c>
      <c r="M507" s="51">
        <v>43619.354166666664</v>
      </c>
      <c r="N507" s="59">
        <v>43584.833333333336</v>
      </c>
      <c r="O507" s="12">
        <f t="shared" si="21"/>
        <v>0.94999999995343387</v>
      </c>
      <c r="P507" s="12">
        <f t="shared" si="22"/>
        <v>827.54999999993015</v>
      </c>
      <c r="Q507" s="43" t="s">
        <v>2261</v>
      </c>
      <c r="R507" s="43" t="s">
        <v>22</v>
      </c>
      <c r="S507" s="43" t="s">
        <v>2261</v>
      </c>
      <c r="T507" s="43" t="s">
        <v>32</v>
      </c>
      <c r="U507" s="43" t="s">
        <v>122</v>
      </c>
      <c r="V507" s="43" t="s">
        <v>51</v>
      </c>
      <c r="W507" s="43" t="s">
        <v>118</v>
      </c>
      <c r="X507" s="43" t="s">
        <v>77</v>
      </c>
      <c r="Y507" s="43" t="s">
        <v>46</v>
      </c>
      <c r="Z507" s="35">
        <f t="shared" si="23"/>
        <v>828.49999999988358</v>
      </c>
    </row>
    <row r="508" spans="1:26" s="12" customFormat="1" ht="80.099999999999994" customHeight="1" x14ac:dyDescent="0.25">
      <c r="A508" s="12">
        <v>2019</v>
      </c>
      <c r="B508" s="12" t="s">
        <v>2412</v>
      </c>
      <c r="C508" s="43" t="s">
        <v>2279</v>
      </c>
      <c r="D508" s="43"/>
      <c r="E508" s="43" t="s">
        <v>30</v>
      </c>
      <c r="F508" s="43" t="s">
        <v>2284</v>
      </c>
      <c r="G508" s="43" t="s">
        <v>2287</v>
      </c>
      <c r="H508" s="12" t="s">
        <v>319</v>
      </c>
      <c r="I508" s="43" t="s">
        <v>198</v>
      </c>
      <c r="J508" s="43" t="s">
        <v>69</v>
      </c>
      <c r="K508" s="43" t="s">
        <v>2291</v>
      </c>
      <c r="L508" s="51">
        <v>43619.270833333336</v>
      </c>
      <c r="M508" s="51">
        <v>43620.6875</v>
      </c>
      <c r="N508" s="59">
        <v>43585.769444444442</v>
      </c>
      <c r="O508" s="12">
        <f t="shared" si="21"/>
        <v>33.999999999941792</v>
      </c>
      <c r="P508" s="12">
        <f t="shared" si="22"/>
        <v>804.03333333344199</v>
      </c>
      <c r="Q508" s="43" t="s">
        <v>2261</v>
      </c>
      <c r="R508" s="43" t="s">
        <v>2277</v>
      </c>
      <c r="S508" s="43" t="s">
        <v>2261</v>
      </c>
      <c r="T508" s="43" t="s">
        <v>32</v>
      </c>
      <c r="U508" s="43" t="s">
        <v>120</v>
      </c>
      <c r="V508" s="43" t="s">
        <v>34</v>
      </c>
      <c r="W508" s="43" t="s">
        <v>82</v>
      </c>
      <c r="X508" s="43" t="s">
        <v>77</v>
      </c>
      <c r="Y508" s="43" t="s">
        <v>46</v>
      </c>
      <c r="Z508" s="35">
        <f t="shared" si="23"/>
        <v>838.03333333338378</v>
      </c>
    </row>
    <row r="509" spans="1:26" s="12" customFormat="1" ht="80.099999999999994" customHeight="1" x14ac:dyDescent="0.25">
      <c r="A509" s="12">
        <v>2019</v>
      </c>
      <c r="B509" s="12" t="s">
        <v>2412</v>
      </c>
      <c r="C509" s="43" t="s">
        <v>2280</v>
      </c>
      <c r="D509" s="43"/>
      <c r="E509" s="43" t="s">
        <v>30</v>
      </c>
      <c r="F509" s="43" t="s">
        <v>2285</v>
      </c>
      <c r="G509" s="43" t="s">
        <v>1670</v>
      </c>
      <c r="H509" s="12" t="s">
        <v>319</v>
      </c>
      <c r="I509" s="43" t="s">
        <v>197</v>
      </c>
      <c r="J509" s="43" t="s">
        <v>1688</v>
      </c>
      <c r="K509" s="43" t="s">
        <v>2292</v>
      </c>
      <c r="L509" s="51">
        <v>43621.341666666667</v>
      </c>
      <c r="M509" s="51">
        <v>43621.791666666664</v>
      </c>
      <c r="N509" s="59">
        <v>43583.628472222219</v>
      </c>
      <c r="O509" s="12">
        <f t="shared" si="21"/>
        <v>10.799999999930151</v>
      </c>
      <c r="P509" s="12">
        <f t="shared" si="22"/>
        <v>905.11666666675592</v>
      </c>
      <c r="Q509" s="43" t="s">
        <v>13</v>
      </c>
      <c r="R509" s="43" t="s">
        <v>13</v>
      </c>
      <c r="S509" s="43" t="s">
        <v>13</v>
      </c>
      <c r="T509" s="43" t="s">
        <v>41</v>
      </c>
      <c r="U509" s="43" t="s">
        <v>127</v>
      </c>
      <c r="V509" s="43" t="s">
        <v>1070</v>
      </c>
      <c r="W509" s="43" t="s">
        <v>1070</v>
      </c>
      <c r="X509" s="43" t="s">
        <v>60</v>
      </c>
      <c r="Y509" s="43" t="s">
        <v>61</v>
      </c>
      <c r="Z509" s="35">
        <f t="shared" si="23"/>
        <v>915.91666666668607</v>
      </c>
    </row>
    <row r="510" spans="1:26" s="12" customFormat="1" ht="80.099999999999994" customHeight="1" x14ac:dyDescent="0.25">
      <c r="A510" s="12">
        <v>2019</v>
      </c>
      <c r="B510" s="12" t="s">
        <v>2412</v>
      </c>
      <c r="C510" s="43" t="s">
        <v>2281</v>
      </c>
      <c r="D510" s="43"/>
      <c r="E510" s="43" t="s">
        <v>30</v>
      </c>
      <c r="F510" s="43" t="s">
        <v>2076</v>
      </c>
      <c r="G510" s="43" t="s">
        <v>2288</v>
      </c>
      <c r="H510" s="12" t="s">
        <v>319</v>
      </c>
      <c r="I510" s="43" t="s">
        <v>195</v>
      </c>
      <c r="J510" s="43" t="s">
        <v>56</v>
      </c>
      <c r="K510" s="43" t="s">
        <v>2293</v>
      </c>
      <c r="L510" s="51">
        <v>43621.341666666667</v>
      </c>
      <c r="M510" s="51">
        <v>43621.363194444442</v>
      </c>
      <c r="N510" s="51">
        <v>43619.466666666667</v>
      </c>
      <c r="O510" s="12">
        <f t="shared" si="21"/>
        <v>0.5166666666045785</v>
      </c>
      <c r="P510" s="12">
        <f t="shared" si="22"/>
        <v>45</v>
      </c>
      <c r="Q510" s="43" t="s">
        <v>2261</v>
      </c>
      <c r="R510" s="43" t="s">
        <v>2261</v>
      </c>
      <c r="S510" s="43" t="s">
        <v>2261</v>
      </c>
      <c r="T510" s="43" t="s">
        <v>41</v>
      </c>
      <c r="U510" s="43" t="s">
        <v>93</v>
      </c>
      <c r="V510" s="43" t="s">
        <v>34</v>
      </c>
      <c r="W510" s="43" t="s">
        <v>82</v>
      </c>
      <c r="X510" s="43" t="s">
        <v>77</v>
      </c>
      <c r="Y510" s="43" t="s">
        <v>28</v>
      </c>
      <c r="Z510" s="35">
        <f t="shared" si="23"/>
        <v>45.516666666604578</v>
      </c>
    </row>
    <row r="511" spans="1:26" s="12" customFormat="1" ht="80.099999999999994" customHeight="1" x14ac:dyDescent="0.25">
      <c r="A511" s="12">
        <v>2019</v>
      </c>
      <c r="B511" s="12" t="s">
        <v>2412</v>
      </c>
      <c r="C511" s="43" t="s">
        <v>2282</v>
      </c>
      <c r="D511" s="43"/>
      <c r="E511" s="43" t="s">
        <v>39</v>
      </c>
      <c r="F511" s="43" t="s">
        <v>2286</v>
      </c>
      <c r="G511" s="43" t="s">
        <v>2289</v>
      </c>
      <c r="H511" s="12" t="s">
        <v>319</v>
      </c>
      <c r="I511" s="43" t="s">
        <v>197</v>
      </c>
      <c r="J511" s="43" t="s">
        <v>1557</v>
      </c>
      <c r="K511" s="43" t="s">
        <v>2294</v>
      </c>
      <c r="L511" s="51">
        <v>43623.923611111109</v>
      </c>
      <c r="M511" s="51">
        <v>43624.409722222219</v>
      </c>
      <c r="N511" s="51">
        <v>43623.708333333336</v>
      </c>
      <c r="O511" s="12">
        <f t="shared" si="21"/>
        <v>11.666666666627862</v>
      </c>
      <c r="P511" s="12">
        <f t="shared" si="22"/>
        <v>5.1666666665696539</v>
      </c>
      <c r="Q511" s="43" t="s">
        <v>2261</v>
      </c>
      <c r="R511" s="43" t="s">
        <v>2261</v>
      </c>
      <c r="S511" s="43" t="s">
        <v>2261</v>
      </c>
      <c r="T511" s="43" t="s">
        <v>23</v>
      </c>
      <c r="U511" s="43" t="s">
        <v>103</v>
      </c>
      <c r="V511" s="43" t="s">
        <v>16</v>
      </c>
      <c r="W511" s="43" t="s">
        <v>35</v>
      </c>
      <c r="X511" s="43" t="s">
        <v>45</v>
      </c>
      <c r="Y511" s="43" t="s">
        <v>67</v>
      </c>
      <c r="Z511" s="35">
        <f t="shared" si="23"/>
        <v>16.833333333197515</v>
      </c>
    </row>
    <row r="512" spans="1:26" s="12" customFormat="1" ht="80.099999999999994" customHeight="1" x14ac:dyDescent="0.25">
      <c r="A512" s="12">
        <v>2019</v>
      </c>
      <c r="B512" s="12" t="s">
        <v>2412</v>
      </c>
      <c r="C512" s="43" t="s">
        <v>2282</v>
      </c>
      <c r="D512" s="43"/>
      <c r="E512" s="43" t="s">
        <v>39</v>
      </c>
      <c r="F512" s="43" t="s">
        <v>2286</v>
      </c>
      <c r="G512" s="43" t="s">
        <v>2289</v>
      </c>
      <c r="H512" s="12" t="s">
        <v>319</v>
      </c>
      <c r="I512" s="43" t="s">
        <v>197</v>
      </c>
      <c r="J512" s="43" t="s">
        <v>1557</v>
      </c>
      <c r="K512" s="43" t="s">
        <v>2294</v>
      </c>
      <c r="L512" s="51">
        <v>43624.881944444445</v>
      </c>
      <c r="M512" s="51">
        <v>43625.444444444445</v>
      </c>
      <c r="N512" s="51">
        <v>43624.409722222219</v>
      </c>
      <c r="O512" s="12">
        <f t="shared" si="21"/>
        <v>13.5</v>
      </c>
      <c r="P512" s="12">
        <f t="shared" si="22"/>
        <v>11.333333333430346</v>
      </c>
      <c r="Q512" s="43" t="s">
        <v>2261</v>
      </c>
      <c r="R512" s="43" t="s">
        <v>2261</v>
      </c>
      <c r="S512" s="43" t="s">
        <v>2261</v>
      </c>
      <c r="T512" s="43" t="s">
        <v>23</v>
      </c>
      <c r="U512" s="43" t="s">
        <v>103</v>
      </c>
      <c r="V512" s="43" t="s">
        <v>16</v>
      </c>
      <c r="W512" s="43" t="s">
        <v>35</v>
      </c>
      <c r="X512" s="43" t="s">
        <v>45</v>
      </c>
      <c r="Y512" s="43" t="s">
        <v>67</v>
      </c>
      <c r="Z512" s="35">
        <f t="shared" si="23"/>
        <v>24.833333333430346</v>
      </c>
    </row>
    <row r="513" spans="1:26" s="12" customFormat="1" ht="80.099999999999994" customHeight="1" x14ac:dyDescent="0.25">
      <c r="A513" s="12">
        <v>2019</v>
      </c>
      <c r="B513" s="12" t="s">
        <v>2412</v>
      </c>
      <c r="C513" s="43" t="s">
        <v>2283</v>
      </c>
      <c r="D513" s="43"/>
      <c r="E513" s="43" t="s">
        <v>30</v>
      </c>
      <c r="F513" s="43" t="s">
        <v>2274</v>
      </c>
      <c r="G513" s="43" t="s">
        <v>2275</v>
      </c>
      <c r="H513" s="12" t="s">
        <v>319</v>
      </c>
      <c r="I513" s="43" t="s">
        <v>195</v>
      </c>
      <c r="J513" s="43" t="s">
        <v>69</v>
      </c>
      <c r="K513" s="43" t="s">
        <v>2295</v>
      </c>
      <c r="L513" s="51">
        <v>43629.829861111109</v>
      </c>
      <c r="M513" s="51">
        <v>43629.9375</v>
      </c>
      <c r="N513" s="51">
        <v>43619.466666666667</v>
      </c>
      <c r="O513" s="12">
        <f t="shared" si="21"/>
        <v>2.5833333333721384</v>
      </c>
      <c r="P513" s="12">
        <f t="shared" si="22"/>
        <v>248.71666666661622</v>
      </c>
      <c r="Q513" s="43" t="s">
        <v>2277</v>
      </c>
      <c r="R513" s="12" t="s">
        <v>13</v>
      </c>
      <c r="S513" s="43" t="s">
        <v>2261</v>
      </c>
      <c r="T513" s="43" t="s">
        <v>14</v>
      </c>
      <c r="U513" s="43" t="s">
        <v>64</v>
      </c>
      <c r="V513" s="43" t="s">
        <v>16</v>
      </c>
      <c r="W513" s="43" t="s">
        <v>35</v>
      </c>
      <c r="X513" s="43" t="s">
        <v>60</v>
      </c>
      <c r="Y513" s="43" t="s">
        <v>94</v>
      </c>
      <c r="Z513" s="35">
        <f t="shared" si="23"/>
        <v>251.29999999998836</v>
      </c>
    </row>
    <row r="514" spans="1:26" s="12" customFormat="1" ht="80.099999999999994" customHeight="1" x14ac:dyDescent="0.25">
      <c r="A514" s="12">
        <v>2019</v>
      </c>
      <c r="B514" s="12" t="s">
        <v>2412</v>
      </c>
      <c r="C514" s="43" t="s">
        <v>2296</v>
      </c>
      <c r="D514" s="43"/>
      <c r="E514" s="12" t="s">
        <v>20</v>
      </c>
      <c r="F514" s="12" t="s">
        <v>2250</v>
      </c>
      <c r="G514" s="12" t="s">
        <v>2316</v>
      </c>
      <c r="H514" s="12" t="s">
        <v>319</v>
      </c>
      <c r="I514" s="12" t="s">
        <v>198</v>
      </c>
      <c r="J514" s="12" t="s">
        <v>56</v>
      </c>
      <c r="K514" s="12" t="s">
        <v>2333</v>
      </c>
      <c r="L514" s="51">
        <v>43617.333333333336</v>
      </c>
      <c r="M514" s="51">
        <v>43617.666666666664</v>
      </c>
      <c r="N514" s="51">
        <v>43603.625</v>
      </c>
      <c r="O514" s="12">
        <f t="shared" ref="O514:O577" si="24">(M514-L514)*24</f>
        <v>7.9999999998835847</v>
      </c>
      <c r="P514" s="12">
        <f t="shared" ref="P514:P577" si="25">(L514-N514)*24</f>
        <v>329.00000000005821</v>
      </c>
      <c r="Q514" s="12" t="s">
        <v>2261</v>
      </c>
      <c r="R514" s="12" t="s">
        <v>2261</v>
      </c>
      <c r="S514" s="12" t="s">
        <v>2261</v>
      </c>
      <c r="T514" s="12" t="s">
        <v>41</v>
      </c>
      <c r="U514" s="12" t="s">
        <v>129</v>
      </c>
      <c r="V514" s="12" t="s">
        <v>34</v>
      </c>
      <c r="W514" s="12" t="s">
        <v>88</v>
      </c>
      <c r="X514" s="12" t="s">
        <v>66</v>
      </c>
      <c r="Y514" s="12" t="s">
        <v>28</v>
      </c>
      <c r="Z514" s="35">
        <f t="shared" ref="Z514:Z577" si="26">O514+P514</f>
        <v>336.99999999994179</v>
      </c>
    </row>
    <row r="515" spans="1:26" s="12" customFormat="1" ht="80.099999999999994" customHeight="1" x14ac:dyDescent="0.25">
      <c r="A515" s="12">
        <v>2019</v>
      </c>
      <c r="B515" s="12" t="s">
        <v>2412</v>
      </c>
      <c r="C515" s="43" t="s">
        <v>2297</v>
      </c>
      <c r="D515" s="43"/>
      <c r="E515" s="12" t="s">
        <v>20</v>
      </c>
      <c r="F515" s="12" t="s">
        <v>2317</v>
      </c>
      <c r="G515" s="12" t="s">
        <v>2318</v>
      </c>
      <c r="H515" s="12" t="s">
        <v>319</v>
      </c>
      <c r="I515" s="12" t="s">
        <v>198</v>
      </c>
      <c r="J515" s="12" t="s">
        <v>63</v>
      </c>
      <c r="K515" s="12" t="s">
        <v>2334</v>
      </c>
      <c r="L515" s="51">
        <v>43618.333333333336</v>
      </c>
      <c r="M515" s="51">
        <v>43618.458333333336</v>
      </c>
      <c r="N515" s="51">
        <v>43617.666666666664</v>
      </c>
      <c r="O515" s="12">
        <f t="shared" si="24"/>
        <v>3</v>
      </c>
      <c r="P515" s="12">
        <f t="shared" si="25"/>
        <v>16.000000000116415</v>
      </c>
      <c r="Q515" s="12" t="s">
        <v>2261</v>
      </c>
      <c r="R515" s="12" t="s">
        <v>2261</v>
      </c>
      <c r="S515" s="12" t="s">
        <v>2261</v>
      </c>
      <c r="T515" s="12" t="s">
        <v>32</v>
      </c>
      <c r="U515" s="12" t="s">
        <v>111</v>
      </c>
      <c r="V515" s="12" t="s">
        <v>51</v>
      </c>
      <c r="W515" s="12" t="s">
        <v>107</v>
      </c>
      <c r="X515" s="12" t="s">
        <v>60</v>
      </c>
      <c r="Y515" s="12" t="s">
        <v>18</v>
      </c>
      <c r="Z515" s="35">
        <f t="shared" si="26"/>
        <v>19.000000000116415</v>
      </c>
    </row>
    <row r="516" spans="1:26" s="12" customFormat="1" ht="80.099999999999994" customHeight="1" x14ac:dyDescent="0.25">
      <c r="A516" s="12">
        <v>2019</v>
      </c>
      <c r="B516" s="12" t="s">
        <v>2412</v>
      </c>
      <c r="C516" s="43" t="s">
        <v>2298</v>
      </c>
      <c r="D516" s="43"/>
      <c r="E516" s="12" t="s">
        <v>30</v>
      </c>
      <c r="F516" s="12" t="s">
        <v>2319</v>
      </c>
      <c r="G516" s="12" t="s">
        <v>2320</v>
      </c>
      <c r="H516" s="12" t="s">
        <v>319</v>
      </c>
      <c r="I516" s="12" t="s">
        <v>195</v>
      </c>
      <c r="J516" s="12" t="s">
        <v>12</v>
      </c>
      <c r="K516" s="12" t="s">
        <v>2335</v>
      </c>
      <c r="L516" s="51">
        <v>43619.416666666664</v>
      </c>
      <c r="M516" s="51">
        <v>43619.466666666667</v>
      </c>
      <c r="N516" s="51">
        <v>43619.416666666664</v>
      </c>
      <c r="O516" s="12">
        <f t="shared" si="24"/>
        <v>1.2000000000698492</v>
      </c>
      <c r="P516" s="12">
        <f t="shared" si="25"/>
        <v>0</v>
      </c>
      <c r="Q516" s="12" t="s">
        <v>2261</v>
      </c>
      <c r="R516" s="12" t="s">
        <v>2261</v>
      </c>
      <c r="S516" s="12" t="s">
        <v>2261</v>
      </c>
      <c r="T516" s="12" t="s">
        <v>32</v>
      </c>
      <c r="U516" s="12" t="s">
        <v>120</v>
      </c>
      <c r="V516" s="12" t="s">
        <v>51</v>
      </c>
      <c r="W516" s="12" t="s">
        <v>118</v>
      </c>
      <c r="X516" s="12" t="s">
        <v>77</v>
      </c>
      <c r="Y516" s="12" t="s">
        <v>46</v>
      </c>
      <c r="Z516" s="35">
        <f t="shared" si="26"/>
        <v>1.2000000000698492</v>
      </c>
    </row>
    <row r="517" spans="1:26" s="12" customFormat="1" ht="80.099999999999994" customHeight="1" x14ac:dyDescent="0.25">
      <c r="A517" s="12">
        <v>2019</v>
      </c>
      <c r="B517" s="12" t="s">
        <v>2412</v>
      </c>
      <c r="C517" s="43" t="s">
        <v>2299</v>
      </c>
      <c r="D517" s="43"/>
      <c r="E517" s="12" t="s">
        <v>20</v>
      </c>
      <c r="F517" s="12" t="s">
        <v>2285</v>
      </c>
      <c r="G517" s="12" t="s">
        <v>1670</v>
      </c>
      <c r="H517" s="12" t="s">
        <v>319</v>
      </c>
      <c r="I517" s="12" t="s">
        <v>197</v>
      </c>
      <c r="J517" s="12" t="s">
        <v>1688</v>
      </c>
      <c r="K517" s="12" t="s">
        <v>2336</v>
      </c>
      <c r="L517" s="51">
        <v>43622.375</v>
      </c>
      <c r="M517" s="51">
        <v>43622.916666666664</v>
      </c>
      <c r="N517" s="51">
        <v>43621.791666666664</v>
      </c>
      <c r="O517" s="12">
        <f t="shared" si="24"/>
        <v>12.999999999941792</v>
      </c>
      <c r="P517" s="12">
        <f t="shared" si="25"/>
        <v>14.000000000058208</v>
      </c>
      <c r="Q517" s="12" t="s">
        <v>2261</v>
      </c>
      <c r="R517" s="12" t="s">
        <v>2261</v>
      </c>
      <c r="S517" s="12" t="s">
        <v>2261</v>
      </c>
      <c r="T517" s="12" t="s">
        <v>41</v>
      </c>
      <c r="U517" s="12" t="s">
        <v>127</v>
      </c>
      <c r="V517" s="12" t="s">
        <v>16</v>
      </c>
      <c r="W517" s="12" t="s">
        <v>26</v>
      </c>
      <c r="X517" s="12" t="s">
        <v>60</v>
      </c>
      <c r="Y517" s="12" t="s">
        <v>18</v>
      </c>
      <c r="Z517" s="35">
        <f t="shared" si="26"/>
        <v>27</v>
      </c>
    </row>
    <row r="518" spans="1:26" s="12" customFormat="1" ht="80.099999999999994" customHeight="1" x14ac:dyDescent="0.25">
      <c r="A518" s="12">
        <v>2019</v>
      </c>
      <c r="B518" s="12" t="s">
        <v>2412</v>
      </c>
      <c r="C518" s="43" t="s">
        <v>2300</v>
      </c>
      <c r="D518" s="43"/>
      <c r="E518" s="12" t="s">
        <v>20</v>
      </c>
      <c r="F518" s="12" t="s">
        <v>2321</v>
      </c>
      <c r="G518" s="12" t="s">
        <v>2322</v>
      </c>
      <c r="H518" s="12" t="s">
        <v>319</v>
      </c>
      <c r="I518" s="12" t="s">
        <v>197</v>
      </c>
      <c r="J518" s="12" t="s">
        <v>21</v>
      </c>
      <c r="K518" s="12" t="s">
        <v>2337</v>
      </c>
      <c r="L518" s="51">
        <v>43623.479166666664</v>
      </c>
      <c r="M518" s="51">
        <v>43623.708333333336</v>
      </c>
      <c r="N518" s="51">
        <v>43622.916666666664</v>
      </c>
      <c r="O518" s="12">
        <f t="shared" si="24"/>
        <v>5.5000000001164153</v>
      </c>
      <c r="P518" s="12">
        <f t="shared" si="25"/>
        <v>13.5</v>
      </c>
      <c r="Q518" s="12" t="s">
        <v>2261</v>
      </c>
      <c r="R518" s="12" t="s">
        <v>2261</v>
      </c>
      <c r="S518" s="12" t="s">
        <v>2261</v>
      </c>
      <c r="T518" s="12" t="s">
        <v>41</v>
      </c>
      <c r="U518" s="12" t="s">
        <v>93</v>
      </c>
      <c r="V518" s="12" t="s">
        <v>34</v>
      </c>
      <c r="W518" s="12" t="s">
        <v>88</v>
      </c>
      <c r="X518" s="12" t="s">
        <v>60</v>
      </c>
      <c r="Y518" s="12" t="s">
        <v>28</v>
      </c>
      <c r="Z518" s="35">
        <f t="shared" si="26"/>
        <v>19.000000000116415</v>
      </c>
    </row>
    <row r="519" spans="1:26" s="12" customFormat="1" ht="80.099999999999994" customHeight="1" x14ac:dyDescent="0.25">
      <c r="A519" s="12">
        <v>2019</v>
      </c>
      <c r="B519" s="12" t="s">
        <v>2412</v>
      </c>
      <c r="C519" s="43" t="s">
        <v>2301</v>
      </c>
      <c r="D519" s="43"/>
      <c r="E519" s="12" t="s">
        <v>11</v>
      </c>
      <c r="F519" s="12" t="s">
        <v>2323</v>
      </c>
      <c r="G519" s="12" t="s">
        <v>2323</v>
      </c>
      <c r="H519" s="12" t="s">
        <v>319</v>
      </c>
      <c r="I519" s="12" t="s">
        <v>198</v>
      </c>
      <c r="K519" s="12" t="s">
        <v>2338</v>
      </c>
      <c r="L519" s="51">
        <v>43622.333333333336</v>
      </c>
      <c r="M519" s="51">
        <v>43622.708333333336</v>
      </c>
      <c r="N519" s="51">
        <v>43618.458333333336</v>
      </c>
      <c r="O519" s="12">
        <f t="shared" si="24"/>
        <v>9</v>
      </c>
      <c r="P519" s="12">
        <f t="shared" si="25"/>
        <v>93</v>
      </c>
      <c r="Q519" s="12" t="s">
        <v>2261</v>
      </c>
      <c r="R519" s="12" t="s">
        <v>2261</v>
      </c>
      <c r="S519" s="12" t="s">
        <v>2261</v>
      </c>
      <c r="Z519" s="35">
        <f t="shared" si="26"/>
        <v>102</v>
      </c>
    </row>
    <row r="520" spans="1:26" s="12" customFormat="1" ht="80.099999999999994" customHeight="1" x14ac:dyDescent="0.25">
      <c r="A520" s="12">
        <v>2019</v>
      </c>
      <c r="B520" s="12" t="s">
        <v>2412</v>
      </c>
      <c r="C520" s="43" t="s">
        <v>2301</v>
      </c>
      <c r="D520" s="43"/>
      <c r="E520" s="12" t="s">
        <v>11</v>
      </c>
      <c r="F520" s="12" t="s">
        <v>2323</v>
      </c>
      <c r="G520" s="12" t="s">
        <v>2323</v>
      </c>
      <c r="H520" s="12" t="s">
        <v>319</v>
      </c>
      <c r="I520" s="12" t="s">
        <v>198</v>
      </c>
      <c r="K520" s="12" t="s">
        <v>2338</v>
      </c>
      <c r="L520" s="51">
        <v>43623.333333333336</v>
      </c>
      <c r="M520" s="51">
        <v>43623.708333333336</v>
      </c>
      <c r="N520" s="51">
        <v>43622.708333333336</v>
      </c>
      <c r="O520" s="12">
        <f t="shared" si="24"/>
        <v>9</v>
      </c>
      <c r="P520" s="12">
        <f t="shared" si="25"/>
        <v>15</v>
      </c>
      <c r="Q520" s="12" t="s">
        <v>2261</v>
      </c>
      <c r="R520" s="12" t="s">
        <v>2261</v>
      </c>
      <c r="S520" s="12" t="s">
        <v>2261</v>
      </c>
      <c r="Z520" s="35">
        <f t="shared" si="26"/>
        <v>24</v>
      </c>
    </row>
    <row r="521" spans="1:26" s="12" customFormat="1" ht="80.099999999999994" customHeight="1" x14ac:dyDescent="0.25">
      <c r="A521" s="12">
        <v>2019</v>
      </c>
      <c r="B521" s="12" t="s">
        <v>2412</v>
      </c>
      <c r="C521" s="43" t="s">
        <v>2301</v>
      </c>
      <c r="D521" s="43"/>
      <c r="E521" s="12" t="s">
        <v>11</v>
      </c>
      <c r="F521" s="12" t="s">
        <v>2323</v>
      </c>
      <c r="G521" s="12" t="s">
        <v>2323</v>
      </c>
      <c r="H521" s="12" t="s">
        <v>319</v>
      </c>
      <c r="I521" s="12" t="s">
        <v>198</v>
      </c>
      <c r="K521" s="12" t="s">
        <v>2338</v>
      </c>
      <c r="L521" s="51">
        <v>43626.333333333336</v>
      </c>
      <c r="M521" s="51">
        <v>43626.791666666664</v>
      </c>
      <c r="N521" s="51">
        <v>43625.791666666664</v>
      </c>
      <c r="O521" s="12">
        <f t="shared" si="24"/>
        <v>10.999999999883585</v>
      </c>
      <c r="P521" s="12">
        <f t="shared" si="25"/>
        <v>13.000000000116415</v>
      </c>
      <c r="Q521" s="12" t="s">
        <v>2261</v>
      </c>
      <c r="R521" s="12" t="s">
        <v>2261</v>
      </c>
      <c r="S521" s="12" t="s">
        <v>2261</v>
      </c>
      <c r="Z521" s="35">
        <f t="shared" si="26"/>
        <v>24</v>
      </c>
    </row>
    <row r="522" spans="1:26" s="12" customFormat="1" ht="80.099999999999994" customHeight="1" x14ac:dyDescent="0.25">
      <c r="A522" s="12">
        <v>2019</v>
      </c>
      <c r="B522" s="12" t="s">
        <v>2412</v>
      </c>
      <c r="C522" s="43" t="s">
        <v>2301</v>
      </c>
      <c r="D522" s="43"/>
      <c r="E522" s="12" t="s">
        <v>11</v>
      </c>
      <c r="F522" s="12" t="s">
        <v>2323</v>
      </c>
      <c r="G522" s="12" t="s">
        <v>2323</v>
      </c>
      <c r="H522" s="12" t="s">
        <v>319</v>
      </c>
      <c r="I522" s="12" t="s">
        <v>198</v>
      </c>
      <c r="K522" s="12" t="s">
        <v>2338</v>
      </c>
      <c r="L522" s="51">
        <v>43627.333333333336</v>
      </c>
      <c r="M522" s="51">
        <v>43627.8125</v>
      </c>
      <c r="N522" s="51">
        <v>43626.791666666664</v>
      </c>
      <c r="O522" s="12">
        <f t="shared" si="24"/>
        <v>11.499999999941792</v>
      </c>
      <c r="P522" s="12">
        <f t="shared" si="25"/>
        <v>13.000000000116415</v>
      </c>
      <c r="Q522" s="12" t="s">
        <v>2261</v>
      </c>
      <c r="R522" s="12" t="s">
        <v>2261</v>
      </c>
      <c r="S522" s="12" t="s">
        <v>2261</v>
      </c>
      <c r="Z522" s="35">
        <f t="shared" si="26"/>
        <v>24.500000000058208</v>
      </c>
    </row>
    <row r="523" spans="1:26" s="12" customFormat="1" ht="80.099999999999994" customHeight="1" x14ac:dyDescent="0.25">
      <c r="A523" s="12">
        <v>2019</v>
      </c>
      <c r="B523" s="12" t="s">
        <v>2412</v>
      </c>
      <c r="C523" s="43" t="s">
        <v>2301</v>
      </c>
      <c r="D523" s="43"/>
      <c r="E523" s="12" t="s">
        <v>11</v>
      </c>
      <c r="F523" s="12" t="s">
        <v>2323</v>
      </c>
      <c r="G523" s="12" t="s">
        <v>2323</v>
      </c>
      <c r="H523" s="12" t="s">
        <v>319</v>
      </c>
      <c r="I523" s="12" t="s">
        <v>198</v>
      </c>
      <c r="K523" s="12" t="s">
        <v>2338</v>
      </c>
      <c r="L523" s="51">
        <v>43628.333333333336</v>
      </c>
      <c r="M523" s="51">
        <v>43628.75</v>
      </c>
      <c r="N523" s="51">
        <v>43627.8125</v>
      </c>
      <c r="O523" s="12">
        <f t="shared" si="24"/>
        <v>9.9999999999417923</v>
      </c>
      <c r="P523" s="12">
        <f t="shared" si="25"/>
        <v>12.500000000058208</v>
      </c>
      <c r="Q523" s="12" t="s">
        <v>2261</v>
      </c>
      <c r="R523" s="12" t="s">
        <v>2261</v>
      </c>
      <c r="S523" s="12" t="s">
        <v>2261</v>
      </c>
      <c r="Z523" s="35">
        <f t="shared" si="26"/>
        <v>22.5</v>
      </c>
    </row>
    <row r="524" spans="1:26" s="12" customFormat="1" ht="80.099999999999994" customHeight="1" x14ac:dyDescent="0.25">
      <c r="A524" s="12">
        <v>2019</v>
      </c>
      <c r="B524" s="12" t="s">
        <v>2412</v>
      </c>
      <c r="C524" s="43" t="s">
        <v>2302</v>
      </c>
      <c r="D524" s="43"/>
      <c r="E524" s="12" t="s">
        <v>11</v>
      </c>
      <c r="F524" s="12" t="s">
        <v>2323</v>
      </c>
      <c r="G524" s="12" t="s">
        <v>2323</v>
      </c>
      <c r="H524" s="12" t="s">
        <v>319</v>
      </c>
      <c r="I524" s="12" t="s">
        <v>198</v>
      </c>
      <c r="K524" s="12" t="s">
        <v>2339</v>
      </c>
      <c r="L524" s="51">
        <v>43624.333333333336</v>
      </c>
      <c r="M524" s="51">
        <v>43624.791666666664</v>
      </c>
      <c r="N524" s="51">
        <v>43623.708333333336</v>
      </c>
      <c r="O524" s="12">
        <f t="shared" si="24"/>
        <v>10.999999999883585</v>
      </c>
      <c r="P524" s="12">
        <f t="shared" si="25"/>
        <v>15</v>
      </c>
      <c r="Q524" s="12" t="s">
        <v>2261</v>
      </c>
      <c r="R524" s="12" t="s">
        <v>2261</v>
      </c>
      <c r="S524" s="12" t="s">
        <v>2261</v>
      </c>
      <c r="Z524" s="35">
        <f t="shared" si="26"/>
        <v>25.999999999883585</v>
      </c>
    </row>
    <row r="525" spans="1:26" s="12" customFormat="1" ht="80.099999999999994" customHeight="1" x14ac:dyDescent="0.25">
      <c r="A525" s="12">
        <v>2019</v>
      </c>
      <c r="B525" s="12" t="s">
        <v>2412</v>
      </c>
      <c r="C525" s="43" t="s">
        <v>2302</v>
      </c>
      <c r="D525" s="43"/>
      <c r="E525" s="12" t="s">
        <v>11</v>
      </c>
      <c r="F525" s="12" t="s">
        <v>2323</v>
      </c>
      <c r="G525" s="12" t="s">
        <v>2323</v>
      </c>
      <c r="H525" s="12" t="s">
        <v>319</v>
      </c>
      <c r="I525" s="12" t="s">
        <v>198</v>
      </c>
      <c r="K525" s="12" t="s">
        <v>2339</v>
      </c>
      <c r="L525" s="51">
        <v>43625.333333333336</v>
      </c>
      <c r="M525" s="51">
        <v>43625.791666666664</v>
      </c>
      <c r="N525" s="51">
        <v>43624.791666666664</v>
      </c>
      <c r="O525" s="12">
        <f t="shared" si="24"/>
        <v>10.999999999883585</v>
      </c>
      <c r="P525" s="12">
        <f t="shared" si="25"/>
        <v>13.000000000116415</v>
      </c>
      <c r="Q525" s="12" t="s">
        <v>2261</v>
      </c>
      <c r="R525" s="12" t="s">
        <v>2261</v>
      </c>
      <c r="S525" s="12" t="s">
        <v>2261</v>
      </c>
      <c r="Z525" s="35">
        <f t="shared" si="26"/>
        <v>24</v>
      </c>
    </row>
    <row r="526" spans="1:26" s="12" customFormat="1" ht="80.099999999999994" customHeight="1" x14ac:dyDescent="0.25">
      <c r="A526" s="12">
        <v>2019</v>
      </c>
      <c r="B526" s="12" t="s">
        <v>2412</v>
      </c>
      <c r="C526" s="43" t="s">
        <v>2303</v>
      </c>
      <c r="D526" s="43"/>
      <c r="E526" s="12" t="s">
        <v>20</v>
      </c>
      <c r="F526" s="12" t="s">
        <v>2324</v>
      </c>
      <c r="G526" s="12" t="s">
        <v>2325</v>
      </c>
      <c r="H526" s="12" t="s">
        <v>319</v>
      </c>
      <c r="I526" s="12" t="s">
        <v>197</v>
      </c>
      <c r="J526" s="12" t="s">
        <v>1557</v>
      </c>
      <c r="K526" s="12" t="s">
        <v>2340</v>
      </c>
      <c r="L526" s="51">
        <v>43636.333333333336</v>
      </c>
      <c r="M526" s="51">
        <v>43636.4375</v>
      </c>
      <c r="N526" s="51">
        <v>43634.6875</v>
      </c>
      <c r="O526" s="12">
        <f t="shared" si="24"/>
        <v>2.4999999999417923</v>
      </c>
      <c r="P526" s="12">
        <f t="shared" si="25"/>
        <v>39.500000000058208</v>
      </c>
      <c r="Q526" s="12" t="s">
        <v>2261</v>
      </c>
      <c r="R526" s="12" t="s">
        <v>2261</v>
      </c>
      <c r="S526" s="12" t="s">
        <v>2261</v>
      </c>
      <c r="T526" s="12" t="s">
        <v>49</v>
      </c>
      <c r="U526" s="12" t="s">
        <v>141</v>
      </c>
      <c r="V526" s="12" t="s">
        <v>25</v>
      </c>
      <c r="W526" s="12" t="s">
        <v>59</v>
      </c>
      <c r="X526" s="12" t="s">
        <v>66</v>
      </c>
      <c r="Y526" s="12" t="s">
        <v>18</v>
      </c>
      <c r="Z526" s="35">
        <f t="shared" si="26"/>
        <v>42</v>
      </c>
    </row>
    <row r="527" spans="1:26" s="12" customFormat="1" ht="80.099999999999994" customHeight="1" x14ac:dyDescent="0.25">
      <c r="A527" s="12">
        <v>2019</v>
      </c>
      <c r="B527" s="12" t="s">
        <v>2412</v>
      </c>
      <c r="C527" s="43" t="s">
        <v>2304</v>
      </c>
      <c r="D527" s="43"/>
      <c r="E527" s="12" t="s">
        <v>20</v>
      </c>
      <c r="F527" s="12" t="s">
        <v>2326</v>
      </c>
      <c r="G527" s="12" t="s">
        <v>2327</v>
      </c>
      <c r="H527" s="12" t="s">
        <v>319</v>
      </c>
      <c r="I527" s="12" t="s">
        <v>197</v>
      </c>
      <c r="J527" s="12" t="s">
        <v>80</v>
      </c>
      <c r="K527" s="12" t="s">
        <v>2341</v>
      </c>
      <c r="L527" s="51">
        <v>43628.361111111109</v>
      </c>
      <c r="M527" s="51">
        <v>43628.666666666664</v>
      </c>
      <c r="N527" s="51">
        <v>43625.444444444445</v>
      </c>
      <c r="O527" s="12">
        <f t="shared" si="24"/>
        <v>7.3333333333139308</v>
      </c>
      <c r="P527" s="12">
        <f t="shared" si="25"/>
        <v>69.999999999941792</v>
      </c>
      <c r="Q527" s="12" t="s">
        <v>2261</v>
      </c>
      <c r="R527" s="12" t="s">
        <v>2261</v>
      </c>
      <c r="S527" s="12" t="s">
        <v>2261</v>
      </c>
      <c r="T527" s="12" t="s">
        <v>49</v>
      </c>
      <c r="U527" s="12" t="s">
        <v>141</v>
      </c>
      <c r="V527" s="12" t="s">
        <v>25</v>
      </c>
      <c r="W527" s="12" t="s">
        <v>59</v>
      </c>
      <c r="X527" s="12" t="s">
        <v>66</v>
      </c>
      <c r="Y527" s="12" t="s">
        <v>18</v>
      </c>
      <c r="Z527" s="35">
        <f t="shared" si="26"/>
        <v>77.333333333255723</v>
      </c>
    </row>
    <row r="528" spans="1:26" s="12" customFormat="1" ht="80.099999999999994" customHeight="1" x14ac:dyDescent="0.25">
      <c r="A528" s="12">
        <v>2019</v>
      </c>
      <c r="B528" s="12" t="s">
        <v>2412</v>
      </c>
      <c r="C528" s="43" t="s">
        <v>2305</v>
      </c>
      <c r="D528" s="43"/>
      <c r="E528" s="12" t="s">
        <v>20</v>
      </c>
      <c r="F528" s="12" t="s">
        <v>2274</v>
      </c>
      <c r="G528" s="12" t="s">
        <v>2275</v>
      </c>
      <c r="H528" s="12" t="s">
        <v>319</v>
      </c>
      <c r="I528" s="12" t="s">
        <v>195</v>
      </c>
      <c r="J528" s="12" t="s">
        <v>69</v>
      </c>
      <c r="K528" s="12" t="s">
        <v>2334</v>
      </c>
      <c r="L528" s="51">
        <v>43631.3125</v>
      </c>
      <c r="M528" s="51">
        <v>43631.625</v>
      </c>
      <c r="N528" s="51">
        <v>43619.466666666667</v>
      </c>
      <c r="O528" s="12">
        <f t="shared" si="24"/>
        <v>7.5</v>
      </c>
      <c r="P528" s="12">
        <f t="shared" si="25"/>
        <v>284.29999999998836</v>
      </c>
      <c r="Q528" s="12" t="s">
        <v>2261</v>
      </c>
      <c r="R528" s="12" t="s">
        <v>2261</v>
      </c>
      <c r="S528" s="12" t="s">
        <v>2261</v>
      </c>
      <c r="T528" s="12" t="s">
        <v>14</v>
      </c>
      <c r="U528" s="12" t="s">
        <v>64</v>
      </c>
      <c r="V528" s="12" t="s">
        <v>16</v>
      </c>
      <c r="W528" s="12" t="s">
        <v>35</v>
      </c>
      <c r="X528" s="12" t="s">
        <v>60</v>
      </c>
      <c r="Y528" s="12" t="s">
        <v>18</v>
      </c>
      <c r="Z528" s="35">
        <f t="shared" si="26"/>
        <v>291.79999999998836</v>
      </c>
    </row>
    <row r="529" spans="1:26" s="12" customFormat="1" ht="80.099999999999994" customHeight="1" x14ac:dyDescent="0.25">
      <c r="A529" s="12">
        <v>2019</v>
      </c>
      <c r="B529" s="12" t="s">
        <v>2412</v>
      </c>
      <c r="C529" s="43" t="s">
        <v>2306</v>
      </c>
      <c r="D529" s="43"/>
      <c r="E529" s="12" t="s">
        <v>11</v>
      </c>
      <c r="F529" s="12" t="s">
        <v>2323</v>
      </c>
      <c r="G529" s="12" t="s">
        <v>2323</v>
      </c>
      <c r="H529" s="12" t="s">
        <v>319</v>
      </c>
      <c r="I529" s="12" t="s">
        <v>197</v>
      </c>
      <c r="K529" s="12" t="s">
        <v>2342</v>
      </c>
      <c r="L529" s="51">
        <v>43629.333333333336</v>
      </c>
      <c r="M529" s="51">
        <v>43629.875</v>
      </c>
      <c r="N529" s="51">
        <v>43628.666666666664</v>
      </c>
      <c r="O529" s="12">
        <f t="shared" si="24"/>
        <v>12.999999999941792</v>
      </c>
      <c r="P529" s="12">
        <f t="shared" si="25"/>
        <v>16.000000000116415</v>
      </c>
      <c r="Q529" s="12" t="s">
        <v>2261</v>
      </c>
      <c r="R529" s="12" t="s">
        <v>2261</v>
      </c>
      <c r="S529" s="12" t="s">
        <v>2261</v>
      </c>
      <c r="Z529" s="35">
        <f t="shared" si="26"/>
        <v>29.000000000058208</v>
      </c>
    </row>
    <row r="530" spans="1:26" s="12" customFormat="1" ht="80.099999999999994" customHeight="1" x14ac:dyDescent="0.25">
      <c r="A530" s="12">
        <v>2019</v>
      </c>
      <c r="B530" s="12" t="s">
        <v>2412</v>
      </c>
      <c r="C530" s="43" t="s">
        <v>2307</v>
      </c>
      <c r="D530" s="43"/>
      <c r="E530" s="12" t="s">
        <v>11</v>
      </c>
      <c r="F530" s="12" t="s">
        <v>2323</v>
      </c>
      <c r="G530" s="12" t="s">
        <v>2323</v>
      </c>
      <c r="H530" s="12" t="s">
        <v>319</v>
      </c>
      <c r="I530" s="12" t="s">
        <v>197</v>
      </c>
      <c r="K530" s="12" t="s">
        <v>2342</v>
      </c>
      <c r="L530" s="51">
        <v>43633.354166666664</v>
      </c>
      <c r="M530" s="51">
        <v>43633.791666666664</v>
      </c>
      <c r="N530" s="51">
        <v>43632.708333333336</v>
      </c>
      <c r="O530" s="12">
        <f t="shared" si="24"/>
        <v>10.5</v>
      </c>
      <c r="P530" s="12">
        <f t="shared" si="25"/>
        <v>15.499999999883585</v>
      </c>
      <c r="Q530" s="12" t="s">
        <v>2261</v>
      </c>
      <c r="R530" s="12" t="s">
        <v>2261</v>
      </c>
      <c r="S530" s="12" t="s">
        <v>2261</v>
      </c>
      <c r="Z530" s="35">
        <f t="shared" si="26"/>
        <v>25.999999999883585</v>
      </c>
    </row>
    <row r="531" spans="1:26" s="12" customFormat="1" ht="80.099999999999994" customHeight="1" x14ac:dyDescent="0.25">
      <c r="A531" s="12">
        <v>2019</v>
      </c>
      <c r="B531" s="12" t="s">
        <v>2412</v>
      </c>
      <c r="C531" s="43" t="s">
        <v>2307</v>
      </c>
      <c r="D531" s="43"/>
      <c r="E531" s="12" t="s">
        <v>11</v>
      </c>
      <c r="F531" s="12" t="s">
        <v>2323</v>
      </c>
      <c r="G531" s="12" t="s">
        <v>2323</v>
      </c>
      <c r="H531" s="12" t="s">
        <v>319</v>
      </c>
      <c r="I531" s="12" t="s">
        <v>197</v>
      </c>
      <c r="K531" s="12" t="s">
        <v>2342</v>
      </c>
      <c r="L531" s="51">
        <v>43634.333333333336</v>
      </c>
      <c r="M531" s="51">
        <v>43634.6875</v>
      </c>
      <c r="N531" s="51">
        <v>43633.791666666664</v>
      </c>
      <c r="O531" s="12">
        <f t="shared" si="24"/>
        <v>8.4999999999417923</v>
      </c>
      <c r="P531" s="12">
        <f t="shared" si="25"/>
        <v>13.000000000116415</v>
      </c>
      <c r="Q531" s="12" t="s">
        <v>2261</v>
      </c>
      <c r="R531" s="12" t="s">
        <v>2261</v>
      </c>
      <c r="S531" s="12" t="s">
        <v>2261</v>
      </c>
      <c r="Z531" s="35">
        <f t="shared" si="26"/>
        <v>21.500000000058208</v>
      </c>
    </row>
    <row r="532" spans="1:26" s="12" customFormat="1" ht="80.099999999999994" customHeight="1" x14ac:dyDescent="0.25">
      <c r="A532" s="12">
        <v>2019</v>
      </c>
      <c r="B532" s="12" t="s">
        <v>2412</v>
      </c>
      <c r="C532" s="43" t="s">
        <v>2307</v>
      </c>
      <c r="D532" s="43"/>
      <c r="E532" s="12" t="s">
        <v>11</v>
      </c>
      <c r="F532" s="12" t="s">
        <v>2323</v>
      </c>
      <c r="G532" s="12" t="s">
        <v>2323</v>
      </c>
      <c r="H532" s="12" t="s">
        <v>319</v>
      </c>
      <c r="I532" s="12" t="s">
        <v>197</v>
      </c>
      <c r="K532" s="12" t="s">
        <v>2342</v>
      </c>
      <c r="L532" s="51">
        <v>43630.333333333336</v>
      </c>
      <c r="M532" s="51">
        <v>43630.708333333336</v>
      </c>
      <c r="N532" s="51">
        <v>43629.875</v>
      </c>
      <c r="O532" s="12">
        <f t="shared" si="24"/>
        <v>9</v>
      </c>
      <c r="P532" s="12">
        <f t="shared" si="25"/>
        <v>11.000000000058208</v>
      </c>
      <c r="Q532" s="12" t="s">
        <v>2261</v>
      </c>
      <c r="R532" s="12" t="s">
        <v>2261</v>
      </c>
      <c r="S532" s="12" t="s">
        <v>2261</v>
      </c>
      <c r="Z532" s="35">
        <f t="shared" si="26"/>
        <v>20.000000000058208</v>
      </c>
    </row>
    <row r="533" spans="1:26" s="12" customFormat="1" ht="80.099999999999994" customHeight="1" x14ac:dyDescent="0.25">
      <c r="A533" s="12">
        <v>2019</v>
      </c>
      <c r="B533" s="12" t="s">
        <v>2412</v>
      </c>
      <c r="C533" s="43" t="s">
        <v>2308</v>
      </c>
      <c r="D533" s="43"/>
      <c r="E533" s="12" t="s">
        <v>11</v>
      </c>
      <c r="F533" s="12" t="s">
        <v>2323</v>
      </c>
      <c r="G533" s="12" t="s">
        <v>2323</v>
      </c>
      <c r="H533" s="12" t="s">
        <v>319</v>
      </c>
      <c r="I533" s="12" t="s">
        <v>197</v>
      </c>
      <c r="J533" s="12" t="s">
        <v>63</v>
      </c>
      <c r="K533" s="12" t="s">
        <v>2343</v>
      </c>
      <c r="L533" s="51">
        <v>43632.333333333336</v>
      </c>
      <c r="M533" s="51">
        <v>43632.708333333336</v>
      </c>
      <c r="N533" s="51">
        <v>43630.708333333336</v>
      </c>
      <c r="O533" s="12">
        <f t="shared" si="24"/>
        <v>9</v>
      </c>
      <c r="P533" s="12">
        <f t="shared" si="25"/>
        <v>39</v>
      </c>
      <c r="Q533" s="12" t="s">
        <v>2261</v>
      </c>
      <c r="R533" s="12" t="s">
        <v>2261</v>
      </c>
      <c r="S533" s="12" t="s">
        <v>2261</v>
      </c>
      <c r="Z533" s="35">
        <f t="shared" si="26"/>
        <v>48</v>
      </c>
    </row>
    <row r="534" spans="1:26" s="12" customFormat="1" ht="80.099999999999994" customHeight="1" x14ac:dyDescent="0.25">
      <c r="A534" s="12">
        <v>2019</v>
      </c>
      <c r="B534" s="12" t="s">
        <v>2412</v>
      </c>
      <c r="C534" s="43" t="s">
        <v>2309</v>
      </c>
      <c r="D534" s="43"/>
      <c r="E534" s="12" t="s">
        <v>11</v>
      </c>
      <c r="F534" s="12" t="s">
        <v>2328</v>
      </c>
      <c r="G534" s="12" t="s">
        <v>2328</v>
      </c>
      <c r="H534" s="12" t="s">
        <v>319</v>
      </c>
      <c r="I534" s="12" t="s">
        <v>197</v>
      </c>
      <c r="J534" s="12" t="s">
        <v>31</v>
      </c>
      <c r="K534" s="12" t="s">
        <v>2344</v>
      </c>
      <c r="L534" s="51">
        <v>43636.333333333336</v>
      </c>
      <c r="M534" s="51">
        <v>43636.791666666664</v>
      </c>
      <c r="N534" s="51">
        <v>43632.708333333336</v>
      </c>
      <c r="O534" s="12">
        <f t="shared" si="24"/>
        <v>10.999999999883585</v>
      </c>
      <c r="P534" s="12">
        <f t="shared" si="25"/>
        <v>87</v>
      </c>
      <c r="Q534" s="12" t="s">
        <v>2261</v>
      </c>
      <c r="R534" s="12" t="s">
        <v>2261</v>
      </c>
      <c r="S534" s="12" t="s">
        <v>2261</v>
      </c>
      <c r="Z534" s="35">
        <f t="shared" si="26"/>
        <v>97.999999999883585</v>
      </c>
    </row>
    <row r="535" spans="1:26" s="12" customFormat="1" ht="80.099999999999994" customHeight="1" x14ac:dyDescent="0.25">
      <c r="A535" s="12">
        <v>2019</v>
      </c>
      <c r="B535" s="12" t="s">
        <v>2412</v>
      </c>
      <c r="C535" s="43" t="s">
        <v>2310</v>
      </c>
      <c r="D535" s="43"/>
      <c r="E535" s="12" t="s">
        <v>11</v>
      </c>
      <c r="F535" s="12" t="s">
        <v>2328</v>
      </c>
      <c r="G535" s="12" t="s">
        <v>2328</v>
      </c>
      <c r="H535" s="12" t="s">
        <v>319</v>
      </c>
      <c r="I535" s="12" t="s">
        <v>197</v>
      </c>
      <c r="J535" s="12" t="s">
        <v>31</v>
      </c>
      <c r="K535" s="12" t="s">
        <v>2344</v>
      </c>
      <c r="L535" s="51">
        <v>43637.333333333336</v>
      </c>
      <c r="M535" s="51">
        <v>43637.791666666664</v>
      </c>
      <c r="N535" s="51">
        <v>43636.791666666664</v>
      </c>
      <c r="O535" s="12">
        <f t="shared" si="24"/>
        <v>10.999999999883585</v>
      </c>
      <c r="P535" s="12">
        <f t="shared" si="25"/>
        <v>13.000000000116415</v>
      </c>
      <c r="Q535" s="12" t="s">
        <v>2261</v>
      </c>
      <c r="R535" s="12" t="s">
        <v>2261</v>
      </c>
      <c r="S535" s="12" t="s">
        <v>2261</v>
      </c>
      <c r="Z535" s="35">
        <f t="shared" si="26"/>
        <v>24</v>
      </c>
    </row>
    <row r="536" spans="1:26" s="12" customFormat="1" ht="80.099999999999994" customHeight="1" x14ac:dyDescent="0.25">
      <c r="A536" s="12">
        <v>2019</v>
      </c>
      <c r="B536" s="12" t="s">
        <v>2412</v>
      </c>
      <c r="C536" s="43" t="s">
        <v>2311</v>
      </c>
      <c r="D536" s="43"/>
      <c r="E536" s="12" t="s">
        <v>20</v>
      </c>
      <c r="F536" s="12" t="s">
        <v>2329</v>
      </c>
      <c r="G536" s="12" t="s">
        <v>2275</v>
      </c>
      <c r="H536" s="12" t="s">
        <v>319</v>
      </c>
      <c r="I536" s="12" t="s">
        <v>195</v>
      </c>
      <c r="J536" s="12" t="s">
        <v>69</v>
      </c>
      <c r="K536" s="12" t="s">
        <v>1307</v>
      </c>
      <c r="L536" s="51">
        <v>43637.375</v>
      </c>
      <c r="M536" s="51">
        <v>43637.75</v>
      </c>
      <c r="N536" s="51">
        <v>43631.625</v>
      </c>
      <c r="O536" s="12">
        <f t="shared" si="24"/>
        <v>9</v>
      </c>
      <c r="P536" s="12">
        <f t="shared" si="25"/>
        <v>138</v>
      </c>
      <c r="Q536" s="12" t="s">
        <v>2261</v>
      </c>
      <c r="R536" s="12" t="s">
        <v>2261</v>
      </c>
      <c r="S536" s="12" t="s">
        <v>2261</v>
      </c>
      <c r="T536" s="12" t="s">
        <v>14</v>
      </c>
      <c r="U536" s="12" t="s">
        <v>64</v>
      </c>
      <c r="V536" s="12" t="s">
        <v>16</v>
      </c>
      <c r="W536" s="12" t="s">
        <v>35</v>
      </c>
      <c r="X536" s="12" t="s">
        <v>60</v>
      </c>
      <c r="Y536" s="12" t="s">
        <v>18</v>
      </c>
      <c r="Z536" s="35">
        <f t="shared" si="26"/>
        <v>147</v>
      </c>
    </row>
    <row r="537" spans="1:26" s="12" customFormat="1" ht="80.099999999999994" customHeight="1" x14ac:dyDescent="0.25">
      <c r="A537" s="12">
        <v>2019</v>
      </c>
      <c r="B537" s="12" t="s">
        <v>2412</v>
      </c>
      <c r="C537" s="43" t="s">
        <v>2312</v>
      </c>
      <c r="D537" s="43"/>
      <c r="E537" s="12" t="s">
        <v>20</v>
      </c>
      <c r="F537" s="12" t="s">
        <v>2329</v>
      </c>
      <c r="G537" s="12" t="s">
        <v>2275</v>
      </c>
      <c r="H537" s="12" t="s">
        <v>319</v>
      </c>
      <c r="I537" s="12" t="s">
        <v>197</v>
      </c>
      <c r="J537" s="12" t="s">
        <v>69</v>
      </c>
      <c r="K537" s="12" t="s">
        <v>1307</v>
      </c>
      <c r="L537" s="51">
        <v>43637.333333333336</v>
      </c>
      <c r="M537" s="51">
        <v>43637.708333333336</v>
      </c>
      <c r="N537" s="51">
        <v>43636.791666666664</v>
      </c>
      <c r="O537" s="12">
        <f t="shared" si="24"/>
        <v>9</v>
      </c>
      <c r="P537" s="12">
        <f t="shared" si="25"/>
        <v>13.000000000116415</v>
      </c>
      <c r="Q537" s="12" t="s">
        <v>2261</v>
      </c>
      <c r="R537" s="12" t="s">
        <v>2261</v>
      </c>
      <c r="S537" s="12" t="s">
        <v>2261</v>
      </c>
      <c r="Z537" s="35">
        <f t="shared" si="26"/>
        <v>22.000000000116415</v>
      </c>
    </row>
    <row r="538" spans="1:26" s="12" customFormat="1" ht="80.099999999999994" customHeight="1" x14ac:dyDescent="0.25">
      <c r="A538" s="12">
        <v>2019</v>
      </c>
      <c r="B538" s="12" t="s">
        <v>2412</v>
      </c>
      <c r="C538" s="43" t="s">
        <v>2313</v>
      </c>
      <c r="D538" s="43"/>
      <c r="E538" s="12" t="s">
        <v>20</v>
      </c>
      <c r="F538" s="12" t="s">
        <v>2330</v>
      </c>
      <c r="G538" s="12" t="s">
        <v>672</v>
      </c>
      <c r="H538" s="12" t="s">
        <v>319</v>
      </c>
      <c r="I538" s="12" t="s">
        <v>198</v>
      </c>
      <c r="J538" s="12" t="s">
        <v>31</v>
      </c>
      <c r="K538" s="12" t="s">
        <v>2345</v>
      </c>
      <c r="L538" s="51">
        <v>43642.333333333336</v>
      </c>
      <c r="M538" s="51">
        <v>43642.75</v>
      </c>
      <c r="N538" s="51">
        <v>43628.75</v>
      </c>
      <c r="O538" s="12">
        <f t="shared" si="24"/>
        <v>9.9999999999417923</v>
      </c>
      <c r="P538" s="12">
        <f t="shared" si="25"/>
        <v>326.00000000005821</v>
      </c>
      <c r="Q538" s="12" t="s">
        <v>2261</v>
      </c>
      <c r="R538" s="12" t="s">
        <v>2261</v>
      </c>
      <c r="S538" s="12" t="s">
        <v>2261</v>
      </c>
      <c r="T538" s="12" t="s">
        <v>49</v>
      </c>
      <c r="U538" s="12" t="s">
        <v>139</v>
      </c>
      <c r="V538" s="12" t="s">
        <v>1070</v>
      </c>
      <c r="W538" s="12" t="s">
        <v>1070</v>
      </c>
      <c r="X538" s="12" t="s">
        <v>53</v>
      </c>
      <c r="Y538" s="12" t="s">
        <v>18</v>
      </c>
      <c r="Z538" s="35">
        <f t="shared" si="26"/>
        <v>336</v>
      </c>
    </row>
    <row r="539" spans="1:26" s="12" customFormat="1" ht="80.099999999999994" customHeight="1" x14ac:dyDescent="0.25">
      <c r="A539" s="12">
        <v>2019</v>
      </c>
      <c r="B539" s="12" t="s">
        <v>2412</v>
      </c>
      <c r="C539" s="43" t="s">
        <v>2314</v>
      </c>
      <c r="D539" s="43"/>
      <c r="E539" s="12" t="s">
        <v>20</v>
      </c>
      <c r="F539" s="12" t="s">
        <v>2331</v>
      </c>
      <c r="G539" s="12" t="s">
        <v>2332</v>
      </c>
      <c r="H539" s="12" t="s">
        <v>319</v>
      </c>
      <c r="I539" s="12" t="s">
        <v>195</v>
      </c>
      <c r="J539" s="12" t="s">
        <v>63</v>
      </c>
      <c r="K539" s="12" t="s">
        <v>2346</v>
      </c>
      <c r="L539" s="51">
        <v>43645.541666666664</v>
      </c>
      <c r="M539" s="51">
        <v>43645.75</v>
      </c>
      <c r="N539" s="51">
        <v>43637.75</v>
      </c>
      <c r="O539" s="12">
        <f t="shared" si="24"/>
        <v>5.0000000000582077</v>
      </c>
      <c r="P539" s="12">
        <f t="shared" si="25"/>
        <v>186.99999999994179</v>
      </c>
      <c r="Q539" s="12" t="s">
        <v>2261</v>
      </c>
      <c r="R539" s="12" t="s">
        <v>2261</v>
      </c>
      <c r="S539" s="12" t="s">
        <v>2261</v>
      </c>
      <c r="T539" s="12" t="s">
        <v>49</v>
      </c>
      <c r="U539" s="12" t="s">
        <v>139</v>
      </c>
      <c r="V539" s="12" t="s">
        <v>34</v>
      </c>
      <c r="W539" s="12" t="s">
        <v>88</v>
      </c>
      <c r="X539" s="12" t="s">
        <v>53</v>
      </c>
      <c r="Y539" s="12" t="s">
        <v>18</v>
      </c>
      <c r="Z539" s="35">
        <f t="shared" si="26"/>
        <v>192</v>
      </c>
    </row>
    <row r="540" spans="1:26" s="12" customFormat="1" ht="80.099999999999994" customHeight="1" x14ac:dyDescent="0.25">
      <c r="A540" s="12">
        <v>2019</v>
      </c>
      <c r="B540" s="12" t="s">
        <v>2412</v>
      </c>
      <c r="C540" s="43" t="s">
        <v>2315</v>
      </c>
      <c r="D540" s="43"/>
      <c r="E540" s="12" t="s">
        <v>11</v>
      </c>
      <c r="F540" s="12" t="s">
        <v>2323</v>
      </c>
      <c r="G540" s="12" t="s">
        <v>2323</v>
      </c>
      <c r="H540" s="12" t="s">
        <v>319</v>
      </c>
      <c r="I540" s="12" t="s">
        <v>197</v>
      </c>
      <c r="K540" s="12" t="s">
        <v>2347</v>
      </c>
      <c r="L540" s="51">
        <v>43638.3125</v>
      </c>
      <c r="M540" s="51">
        <v>43638.791666666664</v>
      </c>
      <c r="N540" s="51">
        <v>43637.708333333336</v>
      </c>
      <c r="O540" s="12">
        <f t="shared" si="24"/>
        <v>11.499999999941792</v>
      </c>
      <c r="P540" s="12">
        <f t="shared" si="25"/>
        <v>14.499999999941792</v>
      </c>
      <c r="Q540" s="12" t="s">
        <v>2261</v>
      </c>
      <c r="R540" s="12" t="s">
        <v>2261</v>
      </c>
      <c r="S540" s="12" t="s">
        <v>2261</v>
      </c>
      <c r="Z540" s="35">
        <f t="shared" si="26"/>
        <v>25.999999999883585</v>
      </c>
    </row>
    <row r="541" spans="1:26" s="12" customFormat="1" ht="80.099999999999994" hidden="1" customHeight="1" x14ac:dyDescent="0.25">
      <c r="A541" s="12">
        <v>2019</v>
      </c>
      <c r="B541" s="12" t="s">
        <v>2412</v>
      </c>
      <c r="C541" s="43" t="s">
        <v>2348</v>
      </c>
      <c r="D541" s="43"/>
      <c r="E541" s="12" t="s">
        <v>30</v>
      </c>
      <c r="F541" s="12" t="s">
        <v>2352</v>
      </c>
      <c r="G541" s="12" t="s">
        <v>2353</v>
      </c>
      <c r="H541" s="12" t="s">
        <v>1764</v>
      </c>
      <c r="I541" s="12" t="s">
        <v>164</v>
      </c>
      <c r="J541" s="12" t="s">
        <v>1664</v>
      </c>
      <c r="K541" s="12" t="s">
        <v>2360</v>
      </c>
      <c r="L541" s="51">
        <v>43619.333333333336</v>
      </c>
      <c r="M541" s="51">
        <v>43619.4375</v>
      </c>
      <c r="N541" s="60">
        <v>43525.458333333336</v>
      </c>
      <c r="O541" s="12">
        <f t="shared" si="24"/>
        <v>2.4999999999417923</v>
      </c>
      <c r="P541" s="12">
        <f t="shared" si="25"/>
        <v>2253</v>
      </c>
      <c r="Q541" s="12" t="s">
        <v>22</v>
      </c>
      <c r="R541" s="12" t="s">
        <v>22</v>
      </c>
      <c r="S541" s="12" t="s">
        <v>22</v>
      </c>
      <c r="T541" s="12" t="s">
        <v>32</v>
      </c>
      <c r="U541" s="12" t="s">
        <v>111</v>
      </c>
      <c r="V541" s="12" t="s">
        <v>34</v>
      </c>
      <c r="W541" s="12" t="s">
        <v>70</v>
      </c>
      <c r="X541" s="12" t="s">
        <v>77</v>
      </c>
      <c r="Y541" s="12" t="s">
        <v>46</v>
      </c>
      <c r="Z541" s="35">
        <f t="shared" si="26"/>
        <v>2255.4999999999418</v>
      </c>
    </row>
    <row r="542" spans="1:26" s="12" customFormat="1" ht="80.099999999999994" hidden="1" customHeight="1" x14ac:dyDescent="0.25">
      <c r="A542" s="12">
        <v>2019</v>
      </c>
      <c r="B542" s="12" t="s">
        <v>2412</v>
      </c>
      <c r="C542" s="43" t="s">
        <v>2349</v>
      </c>
      <c r="D542" s="43"/>
      <c r="E542" s="12" t="s">
        <v>30</v>
      </c>
      <c r="F542" s="12" t="s">
        <v>2354</v>
      </c>
      <c r="G542" s="12" t="s">
        <v>2355</v>
      </c>
      <c r="H542" s="12" t="s">
        <v>1764</v>
      </c>
      <c r="I542" s="12" t="s">
        <v>166</v>
      </c>
      <c r="J542" s="12" t="s">
        <v>56</v>
      </c>
      <c r="K542" s="12" t="s">
        <v>2361</v>
      </c>
      <c r="L542" s="51">
        <v>43619.333333333336</v>
      </c>
      <c r="M542" s="51">
        <v>43619.4375</v>
      </c>
      <c r="N542" s="60">
        <v>43475.770833333336</v>
      </c>
      <c r="O542" s="12">
        <f t="shared" si="24"/>
        <v>2.4999999999417923</v>
      </c>
      <c r="P542" s="12">
        <f t="shared" si="25"/>
        <v>3445.5</v>
      </c>
      <c r="Q542" s="12" t="s">
        <v>22</v>
      </c>
      <c r="R542" s="12" t="s">
        <v>22</v>
      </c>
      <c r="S542" s="12" t="s">
        <v>22</v>
      </c>
      <c r="T542" s="12" t="s">
        <v>32</v>
      </c>
      <c r="U542" s="12" t="s">
        <v>114</v>
      </c>
      <c r="V542" s="12" t="s">
        <v>1070</v>
      </c>
      <c r="W542" s="12" t="s">
        <v>1070</v>
      </c>
      <c r="X542" s="12" t="s">
        <v>77</v>
      </c>
      <c r="Y542" s="12" t="s">
        <v>18</v>
      </c>
      <c r="Z542" s="35">
        <f t="shared" si="26"/>
        <v>3447.9999999999418</v>
      </c>
    </row>
    <row r="543" spans="1:26" s="12" customFormat="1" ht="80.099999999999994" hidden="1" customHeight="1" x14ac:dyDescent="0.25">
      <c r="A543" s="12">
        <v>2019</v>
      </c>
      <c r="B543" s="12" t="s">
        <v>2412</v>
      </c>
      <c r="C543" s="43" t="s">
        <v>2349</v>
      </c>
      <c r="D543" s="43"/>
      <c r="E543" s="12" t="s">
        <v>30</v>
      </c>
      <c r="F543" s="12" t="s">
        <v>2356</v>
      </c>
      <c r="G543" s="12" t="s">
        <v>2355</v>
      </c>
      <c r="H543" s="12" t="s">
        <v>1764</v>
      </c>
      <c r="I543" s="12" t="s">
        <v>166</v>
      </c>
      <c r="J543" s="12" t="s">
        <v>56</v>
      </c>
      <c r="K543" s="12" t="s">
        <v>2361</v>
      </c>
      <c r="L543" s="51">
        <v>43620.416666666664</v>
      </c>
      <c r="M543" s="51">
        <v>43620.645833333336</v>
      </c>
      <c r="N543" s="60">
        <v>43619.4375</v>
      </c>
      <c r="O543" s="12">
        <f t="shared" si="24"/>
        <v>5.5000000001164153</v>
      </c>
      <c r="P543" s="12">
        <f t="shared" si="25"/>
        <v>23.499999999941792</v>
      </c>
      <c r="Q543" s="12" t="s">
        <v>22</v>
      </c>
      <c r="R543" s="12" t="s">
        <v>22</v>
      </c>
      <c r="S543" s="12" t="s">
        <v>22</v>
      </c>
      <c r="T543" s="12" t="s">
        <v>32</v>
      </c>
      <c r="U543" s="12" t="s">
        <v>114</v>
      </c>
      <c r="V543" s="12" t="s">
        <v>1070</v>
      </c>
      <c r="W543" s="12" t="s">
        <v>1070</v>
      </c>
      <c r="X543" s="12" t="s">
        <v>77</v>
      </c>
      <c r="Y543" s="12" t="s">
        <v>18</v>
      </c>
      <c r="Z543" s="35">
        <f t="shared" si="26"/>
        <v>29.000000000058208</v>
      </c>
    </row>
    <row r="544" spans="1:26" s="12" customFormat="1" ht="80.099999999999994" hidden="1" customHeight="1" x14ac:dyDescent="0.25">
      <c r="A544" s="12">
        <v>2019</v>
      </c>
      <c r="B544" s="12" t="s">
        <v>2412</v>
      </c>
      <c r="C544" s="43" t="s">
        <v>2350</v>
      </c>
      <c r="D544" s="43"/>
      <c r="E544" s="12" t="s">
        <v>30</v>
      </c>
      <c r="F544" s="12" t="s">
        <v>2357</v>
      </c>
      <c r="G544" s="12" t="s">
        <v>2358</v>
      </c>
      <c r="H544" s="12" t="s">
        <v>1764</v>
      </c>
      <c r="I544" s="12" t="s">
        <v>165</v>
      </c>
      <c r="J544" s="12" t="s">
        <v>56</v>
      </c>
      <c r="K544" s="12" t="s">
        <v>2362</v>
      </c>
      <c r="L544" s="51">
        <v>43628.5625</v>
      </c>
      <c r="M544" s="51">
        <v>43628.6875</v>
      </c>
      <c r="N544" s="60">
        <v>43616.666666666664</v>
      </c>
      <c r="O544" s="12">
        <f t="shared" si="24"/>
        <v>3</v>
      </c>
      <c r="P544" s="12">
        <f t="shared" si="25"/>
        <v>285.50000000005821</v>
      </c>
      <c r="Q544" s="12" t="s">
        <v>22</v>
      </c>
      <c r="R544" s="12" t="s">
        <v>22</v>
      </c>
      <c r="S544" s="12" t="s">
        <v>22</v>
      </c>
      <c r="T544" s="12" t="s">
        <v>32</v>
      </c>
      <c r="U544" s="12" t="s">
        <v>114</v>
      </c>
      <c r="V544" s="12" t="s">
        <v>1070</v>
      </c>
      <c r="W544" s="12" t="s">
        <v>1070</v>
      </c>
      <c r="X544" s="12" t="s">
        <v>45</v>
      </c>
      <c r="Y544" s="12" t="s">
        <v>46</v>
      </c>
      <c r="Z544" s="35">
        <f t="shared" si="26"/>
        <v>288.50000000005821</v>
      </c>
    </row>
    <row r="545" spans="1:26" s="12" customFormat="1" ht="80.099999999999994" hidden="1" customHeight="1" x14ac:dyDescent="0.25">
      <c r="A545" s="12">
        <v>2019</v>
      </c>
      <c r="B545" s="12" t="s">
        <v>2412</v>
      </c>
      <c r="C545" s="43" t="s">
        <v>2351</v>
      </c>
      <c r="D545" s="43"/>
      <c r="E545" s="12" t="s">
        <v>30</v>
      </c>
      <c r="F545" s="12" t="s">
        <v>2357</v>
      </c>
      <c r="G545" s="12" t="s">
        <v>2359</v>
      </c>
      <c r="H545" s="12" t="s">
        <v>1764</v>
      </c>
      <c r="I545" s="12" t="s">
        <v>168</v>
      </c>
      <c r="J545" s="12" t="s">
        <v>56</v>
      </c>
      <c r="K545" s="12" t="s">
        <v>2363</v>
      </c>
      <c r="L545" s="51">
        <v>43632.618055555555</v>
      </c>
      <c r="M545" s="51">
        <v>43632.659722222219</v>
      </c>
      <c r="N545" s="60">
        <v>43602.652777777781</v>
      </c>
      <c r="O545" s="12">
        <f t="shared" si="24"/>
        <v>0.99999999994179234</v>
      </c>
      <c r="P545" s="12">
        <f t="shared" si="25"/>
        <v>719.16666666656965</v>
      </c>
      <c r="Q545" s="12" t="s">
        <v>22</v>
      </c>
      <c r="R545" s="12" t="s">
        <v>22</v>
      </c>
      <c r="S545" s="12" t="s">
        <v>22</v>
      </c>
      <c r="T545" s="12" t="s">
        <v>32</v>
      </c>
      <c r="U545" s="12" t="s">
        <v>114</v>
      </c>
      <c r="V545" s="12" t="s">
        <v>1070</v>
      </c>
      <c r="W545" s="12" t="s">
        <v>1070</v>
      </c>
      <c r="X545" s="12" t="s">
        <v>45</v>
      </c>
      <c r="Y545" s="12" t="s">
        <v>67</v>
      </c>
      <c r="Z545" s="35">
        <f t="shared" si="26"/>
        <v>720.16666666651145</v>
      </c>
    </row>
    <row r="546" spans="1:26" s="12" customFormat="1" ht="80.099999999999994" hidden="1" customHeight="1" x14ac:dyDescent="0.25">
      <c r="A546" s="43">
        <v>2019</v>
      </c>
      <c r="B546" s="43" t="s">
        <v>2412</v>
      </c>
      <c r="C546" s="43" t="s">
        <v>2364</v>
      </c>
      <c r="D546" s="43"/>
      <c r="E546" s="12" t="s">
        <v>20</v>
      </c>
      <c r="F546" s="12" t="s">
        <v>2003</v>
      </c>
      <c r="G546" s="12" t="s">
        <v>2368</v>
      </c>
      <c r="H546" s="12" t="s">
        <v>1788</v>
      </c>
      <c r="I546" s="12" t="s">
        <v>175</v>
      </c>
      <c r="J546" s="12" t="s">
        <v>1688</v>
      </c>
      <c r="K546" s="12" t="s">
        <v>2372</v>
      </c>
      <c r="L546" s="51">
        <v>43627.333333333336</v>
      </c>
      <c r="M546" s="51">
        <v>43627.625</v>
      </c>
      <c r="N546" s="60">
        <v>43603.652777777781</v>
      </c>
      <c r="O546" s="12">
        <f t="shared" si="24"/>
        <v>6.9999999999417923</v>
      </c>
      <c r="P546" s="12">
        <f t="shared" si="25"/>
        <v>568.33333333331393</v>
      </c>
      <c r="Q546" s="12" t="s">
        <v>22</v>
      </c>
      <c r="R546" s="12" t="s">
        <v>22</v>
      </c>
      <c r="S546" s="12" t="s">
        <v>22</v>
      </c>
      <c r="T546" s="12" t="s">
        <v>32</v>
      </c>
      <c r="U546" s="12" t="s">
        <v>117</v>
      </c>
      <c r="V546" s="12" t="s">
        <v>34</v>
      </c>
      <c r="W546" s="12" t="s">
        <v>52</v>
      </c>
      <c r="X546" s="12" t="s">
        <v>60</v>
      </c>
      <c r="Y546" s="12" t="s">
        <v>37</v>
      </c>
      <c r="Z546" s="35">
        <f t="shared" si="26"/>
        <v>575.33333333325572</v>
      </c>
    </row>
    <row r="547" spans="1:26" s="12" customFormat="1" ht="80.099999999999994" hidden="1" customHeight="1" x14ac:dyDescent="0.25">
      <c r="A547" s="43">
        <v>2019</v>
      </c>
      <c r="B547" s="43" t="s">
        <v>2412</v>
      </c>
      <c r="C547" s="43" t="s">
        <v>2365</v>
      </c>
      <c r="D547" s="43"/>
      <c r="E547" s="12" t="s">
        <v>20</v>
      </c>
      <c r="F547" s="12" t="s">
        <v>2003</v>
      </c>
      <c r="G547" s="12" t="s">
        <v>1206</v>
      </c>
      <c r="H547" s="12" t="s">
        <v>1788</v>
      </c>
      <c r="I547" s="12" t="s">
        <v>175</v>
      </c>
      <c r="J547" s="12" t="s">
        <v>56</v>
      </c>
      <c r="K547" s="12" t="s">
        <v>2373</v>
      </c>
      <c r="L547" s="51">
        <v>43628.708333333336</v>
      </c>
      <c r="M547" s="51">
        <v>43628.75</v>
      </c>
      <c r="N547" s="60">
        <v>43604.652777777781</v>
      </c>
      <c r="O547" s="12">
        <f t="shared" si="24"/>
        <v>0.99999999994179234</v>
      </c>
      <c r="P547" s="12">
        <f t="shared" si="25"/>
        <v>577.33333333331393</v>
      </c>
      <c r="Q547" s="12" t="s">
        <v>22</v>
      </c>
      <c r="R547" s="12" t="s">
        <v>22</v>
      </c>
      <c r="S547" s="12" t="s">
        <v>22</v>
      </c>
      <c r="T547" s="12" t="s">
        <v>32</v>
      </c>
      <c r="U547" s="12" t="s">
        <v>111</v>
      </c>
      <c r="V547" s="12" t="s">
        <v>51</v>
      </c>
      <c r="W547" s="12" t="s">
        <v>118</v>
      </c>
      <c r="X547" s="12" t="s">
        <v>45</v>
      </c>
      <c r="Y547" s="12" t="s">
        <v>67</v>
      </c>
      <c r="Z547" s="35">
        <f t="shared" si="26"/>
        <v>578.33333333325572</v>
      </c>
    </row>
    <row r="548" spans="1:26" s="12" customFormat="1" ht="80.099999999999994" hidden="1" customHeight="1" x14ac:dyDescent="0.25">
      <c r="A548" s="43">
        <v>2019</v>
      </c>
      <c r="B548" s="43" t="s">
        <v>2412</v>
      </c>
      <c r="C548" s="43" t="s">
        <v>2366</v>
      </c>
      <c r="D548" s="43"/>
      <c r="E548" s="12" t="s">
        <v>20</v>
      </c>
      <c r="F548" s="12" t="s">
        <v>2369</v>
      </c>
      <c r="G548" s="12" t="s">
        <v>2370</v>
      </c>
      <c r="H548" s="12" t="s">
        <v>1788</v>
      </c>
      <c r="I548" s="12" t="s">
        <v>175</v>
      </c>
      <c r="J548" s="12" t="s">
        <v>96</v>
      </c>
      <c r="K548" s="12" t="s">
        <v>2374</v>
      </c>
      <c r="L548" s="51">
        <v>43628.333333333336</v>
      </c>
      <c r="M548" s="51">
        <v>43632.802083333336</v>
      </c>
      <c r="N548" s="60">
        <v>43605.652777777781</v>
      </c>
      <c r="O548" s="12">
        <f t="shared" si="24"/>
        <v>107.25</v>
      </c>
      <c r="P548" s="12">
        <f t="shared" si="25"/>
        <v>544.33333333331393</v>
      </c>
      <c r="Q548" s="12" t="s">
        <v>22</v>
      </c>
      <c r="R548" s="12" t="s">
        <v>22</v>
      </c>
      <c r="S548" s="12" t="s">
        <v>22</v>
      </c>
      <c r="T548" s="12" t="s">
        <v>49</v>
      </c>
      <c r="U548" s="12" t="s">
        <v>139</v>
      </c>
      <c r="V548" s="12" t="s">
        <v>34</v>
      </c>
      <c r="W548" s="12" t="s">
        <v>76</v>
      </c>
      <c r="X548" s="12" t="s">
        <v>66</v>
      </c>
      <c r="Y548" s="12" t="s">
        <v>78</v>
      </c>
      <c r="Z548" s="35">
        <f t="shared" si="26"/>
        <v>651.58333333331393</v>
      </c>
    </row>
    <row r="549" spans="1:26" s="12" customFormat="1" ht="80.099999999999994" hidden="1" customHeight="1" x14ac:dyDescent="0.25">
      <c r="A549" s="43">
        <v>2019</v>
      </c>
      <c r="B549" s="43" t="s">
        <v>2412</v>
      </c>
      <c r="C549" s="43" t="s">
        <v>2367</v>
      </c>
      <c r="D549" s="43"/>
      <c r="E549" s="12" t="s">
        <v>20</v>
      </c>
      <c r="F549" s="12" t="s">
        <v>2371</v>
      </c>
      <c r="G549" s="12" t="s">
        <v>1070</v>
      </c>
      <c r="H549" s="12" t="s">
        <v>1788</v>
      </c>
      <c r="I549" s="12" t="s">
        <v>175</v>
      </c>
      <c r="J549" s="12" t="s">
        <v>56</v>
      </c>
      <c r="K549" s="12" t="s">
        <v>1070</v>
      </c>
      <c r="L549" s="51">
        <v>43641.002083333333</v>
      </c>
      <c r="M549" s="51">
        <v>43641.041666666664</v>
      </c>
      <c r="N549" s="51">
        <v>43612.552083333336</v>
      </c>
      <c r="O549" s="12">
        <f t="shared" si="24"/>
        <v>0.94999999995343387</v>
      </c>
      <c r="P549" s="12">
        <f t="shared" si="25"/>
        <v>682.79999999993015</v>
      </c>
      <c r="Q549" s="12" t="s">
        <v>13</v>
      </c>
      <c r="R549" s="12" t="s">
        <v>13</v>
      </c>
      <c r="S549" s="12" t="s">
        <v>22</v>
      </c>
      <c r="T549" s="12" t="s">
        <v>1070</v>
      </c>
      <c r="U549" s="12" t="s">
        <v>1070</v>
      </c>
      <c r="V549" s="12" t="s">
        <v>1070</v>
      </c>
      <c r="W549" s="12" t="s">
        <v>1070</v>
      </c>
      <c r="X549" s="12" t="s">
        <v>60</v>
      </c>
      <c r="Y549" s="12" t="s">
        <v>61</v>
      </c>
      <c r="Z549" s="35">
        <f t="shared" si="26"/>
        <v>683.74999999988358</v>
      </c>
    </row>
    <row r="550" spans="1:26" s="12" customFormat="1" ht="80.099999999999994" hidden="1" customHeight="1" x14ac:dyDescent="0.25">
      <c r="A550" s="43">
        <v>2019</v>
      </c>
      <c r="B550" s="43" t="s">
        <v>2412</v>
      </c>
      <c r="C550" s="52" t="s">
        <v>2375</v>
      </c>
      <c r="D550" s="43"/>
      <c r="E550" s="12" t="s">
        <v>20</v>
      </c>
      <c r="F550" s="43" t="s">
        <v>2377</v>
      </c>
      <c r="G550" s="43" t="s">
        <v>2378</v>
      </c>
      <c r="H550" s="12" t="s">
        <v>1789</v>
      </c>
      <c r="I550" s="12" t="s">
        <v>172</v>
      </c>
      <c r="J550" s="12" t="s">
        <v>388</v>
      </c>
      <c r="K550" s="12" t="s">
        <v>2380</v>
      </c>
      <c r="L550" s="51">
        <v>43631.354166666664</v>
      </c>
      <c r="M550" s="51">
        <v>43634.541666666664</v>
      </c>
      <c r="N550" s="60">
        <v>43608.652777777781</v>
      </c>
      <c r="O550" s="12">
        <f t="shared" si="24"/>
        <v>76.5</v>
      </c>
      <c r="P550" s="12">
        <f t="shared" si="25"/>
        <v>544.83333333319752</v>
      </c>
      <c r="Q550" s="12" t="s">
        <v>22</v>
      </c>
      <c r="R550" s="12" t="s">
        <v>22</v>
      </c>
      <c r="S550" s="12" t="s">
        <v>22</v>
      </c>
      <c r="T550" s="12" t="s">
        <v>1070</v>
      </c>
      <c r="U550" s="12" t="s">
        <v>114</v>
      </c>
      <c r="V550" s="12" t="s">
        <v>34</v>
      </c>
      <c r="W550" s="12" t="s">
        <v>118</v>
      </c>
      <c r="X550" s="12" t="s">
        <v>45</v>
      </c>
      <c r="Y550" s="12" t="s">
        <v>46</v>
      </c>
      <c r="Z550" s="35">
        <f t="shared" si="26"/>
        <v>621.33333333319752</v>
      </c>
    </row>
    <row r="551" spans="1:26" s="12" customFormat="1" ht="80.099999999999994" hidden="1" customHeight="1" x14ac:dyDescent="0.25">
      <c r="A551" s="43">
        <v>2019</v>
      </c>
      <c r="B551" s="43" t="s">
        <v>2412</v>
      </c>
      <c r="C551" s="52" t="s">
        <v>2376</v>
      </c>
      <c r="D551" s="43"/>
      <c r="E551" s="12" t="s">
        <v>39</v>
      </c>
      <c r="F551" s="43" t="s">
        <v>2014</v>
      </c>
      <c r="G551" s="43" t="s">
        <v>2379</v>
      </c>
      <c r="H551" s="12" t="s">
        <v>1789</v>
      </c>
      <c r="I551" s="12" t="s">
        <v>177</v>
      </c>
      <c r="J551" s="12" t="s">
        <v>96</v>
      </c>
      <c r="K551" s="12" t="s">
        <v>2381</v>
      </c>
      <c r="L551" s="51">
        <v>43638.833333333336</v>
      </c>
      <c r="M551" s="51">
        <v>43639.666666666664</v>
      </c>
      <c r="N551" s="60">
        <v>43609.652777777781</v>
      </c>
      <c r="O551" s="12">
        <f t="shared" si="24"/>
        <v>19.999999999883585</v>
      </c>
      <c r="P551" s="12">
        <f t="shared" si="25"/>
        <v>700.33333333331393</v>
      </c>
      <c r="Q551" s="12" t="s">
        <v>22</v>
      </c>
      <c r="R551" s="12" t="s">
        <v>22</v>
      </c>
      <c r="S551" s="12" t="s">
        <v>22</v>
      </c>
      <c r="T551" s="12" t="s">
        <v>23</v>
      </c>
      <c r="U551" s="12" t="s">
        <v>92</v>
      </c>
      <c r="V551" s="12" t="s">
        <v>25</v>
      </c>
      <c r="W551" s="12" t="s">
        <v>59</v>
      </c>
      <c r="X551" s="12" t="s">
        <v>36</v>
      </c>
      <c r="Y551" s="12" t="s">
        <v>37</v>
      </c>
      <c r="Z551" s="35">
        <f t="shared" si="26"/>
        <v>720.33333333319752</v>
      </c>
    </row>
    <row r="552" spans="1:26" s="12" customFormat="1" ht="80.099999999999994" hidden="1" customHeight="1" x14ac:dyDescent="0.25">
      <c r="A552" s="12">
        <v>2019</v>
      </c>
      <c r="B552" s="12" t="s">
        <v>2412</v>
      </c>
      <c r="C552" s="43" t="s">
        <v>2382</v>
      </c>
      <c r="D552" s="43"/>
      <c r="E552" s="12" t="s">
        <v>39</v>
      </c>
      <c r="F552" s="12" t="s">
        <v>2385</v>
      </c>
      <c r="G552" s="12" t="s">
        <v>2386</v>
      </c>
      <c r="H552" s="12" t="s">
        <v>1911</v>
      </c>
      <c r="I552" s="12" t="s">
        <v>138</v>
      </c>
      <c r="J552" s="12" t="s">
        <v>1911</v>
      </c>
      <c r="K552" s="12" t="s">
        <v>2389</v>
      </c>
      <c r="L552" s="51">
        <v>43619.354166666664</v>
      </c>
      <c r="M552" s="51">
        <v>43620.666666666664</v>
      </c>
      <c r="N552" s="60">
        <v>43610.652777777781</v>
      </c>
      <c r="O552" s="12">
        <f t="shared" si="24"/>
        <v>31.5</v>
      </c>
      <c r="P552" s="12">
        <f t="shared" si="25"/>
        <v>208.83333333319752</v>
      </c>
      <c r="Q552" s="12" t="s">
        <v>22</v>
      </c>
      <c r="R552" s="12" t="s">
        <v>13</v>
      </c>
      <c r="S552" s="12" t="s">
        <v>22</v>
      </c>
      <c r="T552" s="12" t="s">
        <v>14</v>
      </c>
      <c r="U552" s="12" t="s">
        <v>33</v>
      </c>
      <c r="V552" s="12" t="s">
        <v>1070</v>
      </c>
      <c r="W552" s="12" t="s">
        <v>1070</v>
      </c>
      <c r="X552" s="12" t="s">
        <v>45</v>
      </c>
      <c r="Y552" s="12" t="s">
        <v>18</v>
      </c>
      <c r="Z552" s="35">
        <f t="shared" si="26"/>
        <v>240.33333333319752</v>
      </c>
    </row>
    <row r="553" spans="1:26" s="12" customFormat="1" ht="80.099999999999994" hidden="1" customHeight="1" x14ac:dyDescent="0.25">
      <c r="A553" s="12">
        <v>2019</v>
      </c>
      <c r="B553" s="12" t="s">
        <v>2412</v>
      </c>
      <c r="C553" s="43" t="s">
        <v>2383</v>
      </c>
      <c r="D553" s="43"/>
      <c r="E553" s="12" t="s">
        <v>20</v>
      </c>
      <c r="F553" s="12" t="s">
        <v>148</v>
      </c>
      <c r="G553" s="12" t="s">
        <v>2387</v>
      </c>
      <c r="H553" s="12" t="s">
        <v>1911</v>
      </c>
      <c r="I553" s="12" t="s">
        <v>148</v>
      </c>
      <c r="J553" s="12" t="s">
        <v>1911</v>
      </c>
      <c r="K553" s="12" t="s">
        <v>2390</v>
      </c>
      <c r="L553" s="51">
        <v>43621.333333333336</v>
      </c>
      <c r="M553" s="51">
        <v>43635.666666666664</v>
      </c>
      <c r="N553" s="60">
        <v>43611.652777777781</v>
      </c>
      <c r="O553" s="12">
        <f t="shared" si="24"/>
        <v>343.99999999988358</v>
      </c>
      <c r="P553" s="12">
        <f t="shared" si="25"/>
        <v>232.33333333331393</v>
      </c>
      <c r="Q553" s="12" t="s">
        <v>22</v>
      </c>
      <c r="R553" s="12" t="s">
        <v>13</v>
      </c>
      <c r="S553" s="12" t="s">
        <v>22</v>
      </c>
      <c r="T553" s="12" t="s">
        <v>49</v>
      </c>
      <c r="U553" s="12" t="s">
        <v>143</v>
      </c>
      <c r="V553" s="12" t="s">
        <v>16</v>
      </c>
      <c r="W553" s="12" t="s">
        <v>35</v>
      </c>
      <c r="X553" s="12" t="s">
        <v>45</v>
      </c>
      <c r="Y553" s="12" t="s">
        <v>18</v>
      </c>
      <c r="Z553" s="35">
        <f t="shared" si="26"/>
        <v>576.33333333319752</v>
      </c>
    </row>
    <row r="554" spans="1:26" s="12" customFormat="1" ht="80.099999999999994" hidden="1" customHeight="1" x14ac:dyDescent="0.25">
      <c r="A554" s="12">
        <v>2019</v>
      </c>
      <c r="B554" s="12" t="s">
        <v>2412</v>
      </c>
      <c r="C554" s="43" t="s">
        <v>2384</v>
      </c>
      <c r="D554" s="43"/>
      <c r="E554" s="12" t="s">
        <v>30</v>
      </c>
      <c r="F554" s="12" t="s">
        <v>125</v>
      </c>
      <c r="G554" s="12" t="s">
        <v>2388</v>
      </c>
      <c r="H554" s="12" t="s">
        <v>1911</v>
      </c>
      <c r="I554" s="12" t="s">
        <v>125</v>
      </c>
      <c r="J554" s="12" t="s">
        <v>1911</v>
      </c>
      <c r="K554" s="12" t="s">
        <v>2391</v>
      </c>
      <c r="L554" s="51">
        <v>43622.333333333336</v>
      </c>
      <c r="M554" s="51">
        <v>43646.999305555553</v>
      </c>
      <c r="N554" s="60">
        <v>43612.652777777781</v>
      </c>
      <c r="O554" s="12">
        <f t="shared" si="24"/>
        <v>591.9833333332208</v>
      </c>
      <c r="P554" s="12">
        <f t="shared" si="25"/>
        <v>232.33333333331393</v>
      </c>
      <c r="Q554" s="12" t="s">
        <v>22</v>
      </c>
      <c r="R554" s="12" t="s">
        <v>13</v>
      </c>
      <c r="S554" s="12" t="s">
        <v>22</v>
      </c>
      <c r="T554" s="12" t="s">
        <v>14</v>
      </c>
      <c r="U554" s="12" t="s">
        <v>24</v>
      </c>
      <c r="V554" s="12" t="s">
        <v>34</v>
      </c>
      <c r="W554" s="12" t="s">
        <v>70</v>
      </c>
      <c r="X554" s="12" t="s">
        <v>66</v>
      </c>
      <c r="Y554" s="12" t="s">
        <v>18</v>
      </c>
      <c r="Z554" s="35">
        <f t="shared" si="26"/>
        <v>824.31666666653473</v>
      </c>
    </row>
    <row r="555" spans="1:26" s="12" customFormat="1" ht="80.099999999999994" customHeight="1" x14ac:dyDescent="0.25">
      <c r="A555" s="12">
        <v>2019</v>
      </c>
      <c r="B555" s="12" t="s">
        <v>2418</v>
      </c>
      <c r="C555" s="43" t="s">
        <v>2424</v>
      </c>
      <c r="D555" s="43"/>
      <c r="E555" s="12" t="s">
        <v>30</v>
      </c>
      <c r="F555" s="62" t="s">
        <v>2429</v>
      </c>
      <c r="G555" s="12" t="s">
        <v>2430</v>
      </c>
      <c r="H555" s="12" t="s">
        <v>319</v>
      </c>
      <c r="I555" s="12" t="s">
        <v>196</v>
      </c>
      <c r="J555" s="12" t="s">
        <v>1557</v>
      </c>
      <c r="K555" s="62" t="s">
        <v>2434</v>
      </c>
      <c r="L555" s="51">
        <v>43666.665277777778</v>
      </c>
      <c r="M555" s="51">
        <v>43666.684027777781</v>
      </c>
      <c r="N555" s="51">
        <v>43619.354166666664</v>
      </c>
      <c r="O555" s="12">
        <f t="shared" si="24"/>
        <v>0.45000000006984919</v>
      </c>
      <c r="P555" s="12">
        <f t="shared" si="25"/>
        <v>1135.4666666667326</v>
      </c>
      <c r="Q555" s="12" t="s">
        <v>13</v>
      </c>
      <c r="R555" s="12" t="s">
        <v>13</v>
      </c>
      <c r="S555" s="12" t="s">
        <v>22</v>
      </c>
      <c r="T555" s="12" t="s">
        <v>32</v>
      </c>
      <c r="U555" s="12" t="s">
        <v>120</v>
      </c>
      <c r="V555" s="12" t="s">
        <v>34</v>
      </c>
      <c r="W555" s="12" t="s">
        <v>1070</v>
      </c>
      <c r="X555" s="12" t="s">
        <v>60</v>
      </c>
      <c r="Y555" s="12" t="s">
        <v>37</v>
      </c>
      <c r="Z555" s="35">
        <f t="shared" si="26"/>
        <v>1135.9166666668025</v>
      </c>
    </row>
    <row r="556" spans="1:26" s="12" customFormat="1" ht="80.099999999999994" customHeight="1" x14ac:dyDescent="0.25">
      <c r="A556" s="12">
        <v>2019</v>
      </c>
      <c r="B556" s="12" t="s">
        <v>2418</v>
      </c>
      <c r="C556" s="43" t="s">
        <v>2425</v>
      </c>
      <c r="D556" s="43"/>
      <c r="E556" s="12" t="s">
        <v>30</v>
      </c>
      <c r="H556" s="12" t="s">
        <v>319</v>
      </c>
      <c r="I556" s="12" t="s">
        <v>196</v>
      </c>
      <c r="J556" s="12" t="s">
        <v>69</v>
      </c>
      <c r="K556" s="62" t="s">
        <v>2435</v>
      </c>
      <c r="L556" s="51">
        <v>43668.958333333336</v>
      </c>
      <c r="M556" s="51">
        <v>43669.291666666664</v>
      </c>
      <c r="N556" s="51">
        <v>43666.684027777781</v>
      </c>
      <c r="O556" s="12">
        <f t="shared" si="24"/>
        <v>7.9999999998835847</v>
      </c>
      <c r="P556" s="12">
        <f t="shared" si="25"/>
        <v>54.583333333313931</v>
      </c>
      <c r="Q556" s="12" t="s">
        <v>13</v>
      </c>
      <c r="R556" s="12" t="s">
        <v>22</v>
      </c>
      <c r="S556" s="12" t="s">
        <v>22</v>
      </c>
      <c r="T556" s="12" t="s">
        <v>32</v>
      </c>
      <c r="U556" s="12" t="s">
        <v>120</v>
      </c>
      <c r="V556" s="12" t="s">
        <v>34</v>
      </c>
      <c r="W556" s="12" t="s">
        <v>1070</v>
      </c>
      <c r="X556" s="12" t="s">
        <v>53</v>
      </c>
      <c r="Y556" s="12" t="s">
        <v>94</v>
      </c>
      <c r="Z556" s="35">
        <f t="shared" si="26"/>
        <v>62.583333333197515</v>
      </c>
    </row>
    <row r="557" spans="1:26" s="12" customFormat="1" ht="80.099999999999994" customHeight="1" x14ac:dyDescent="0.25">
      <c r="A557" s="12">
        <v>2019</v>
      </c>
      <c r="B557" s="12" t="s">
        <v>2418</v>
      </c>
      <c r="C557" s="43" t="s">
        <v>2426</v>
      </c>
      <c r="D557" s="43"/>
      <c r="E557" s="12" t="s">
        <v>20</v>
      </c>
      <c r="H557" s="12" t="s">
        <v>319</v>
      </c>
      <c r="I557" s="12" t="s">
        <v>196</v>
      </c>
      <c r="J557" s="12" t="s">
        <v>69</v>
      </c>
      <c r="K557" s="62" t="s">
        <v>2431</v>
      </c>
      <c r="L557" s="51">
        <v>43669.291666666664</v>
      </c>
      <c r="M557" s="51">
        <v>43669.833333333336</v>
      </c>
      <c r="N557" s="51">
        <v>43669.291666666664</v>
      </c>
      <c r="O557" s="12">
        <f t="shared" si="24"/>
        <v>13.000000000116415</v>
      </c>
      <c r="P557" s="12">
        <f t="shared" si="25"/>
        <v>0</v>
      </c>
      <c r="Q557" s="12" t="s">
        <v>22</v>
      </c>
      <c r="R557" s="12" t="s">
        <v>22</v>
      </c>
      <c r="S557" s="12" t="s">
        <v>22</v>
      </c>
      <c r="T557" s="12" t="s">
        <v>1070</v>
      </c>
      <c r="U557" s="12" t="s">
        <v>1070</v>
      </c>
      <c r="V557" s="12" t="s">
        <v>1070</v>
      </c>
      <c r="W557" s="12" t="s">
        <v>1070</v>
      </c>
      <c r="X557" s="12" t="s">
        <v>66</v>
      </c>
      <c r="Y557" s="12" t="s">
        <v>67</v>
      </c>
      <c r="Z557" s="35">
        <f t="shared" si="26"/>
        <v>13.000000000116415</v>
      </c>
    </row>
    <row r="558" spans="1:26" s="12" customFormat="1" ht="80.099999999999994" customHeight="1" x14ac:dyDescent="0.25">
      <c r="A558" s="12">
        <v>2019</v>
      </c>
      <c r="B558" s="12" t="s">
        <v>2418</v>
      </c>
      <c r="C558" s="43" t="s">
        <v>2427</v>
      </c>
      <c r="D558" s="43"/>
      <c r="E558" s="12" t="s">
        <v>20</v>
      </c>
      <c r="H558" s="12" t="s">
        <v>319</v>
      </c>
      <c r="I558" s="12" t="s">
        <v>196</v>
      </c>
      <c r="J558" s="12" t="s">
        <v>69</v>
      </c>
      <c r="K558" s="62" t="s">
        <v>2432</v>
      </c>
      <c r="L558" s="51">
        <v>43669.833333333336</v>
      </c>
      <c r="M558" s="51">
        <v>43672.666666666664</v>
      </c>
      <c r="N558" s="51">
        <v>43669.833333333336</v>
      </c>
      <c r="O558" s="12">
        <f t="shared" si="24"/>
        <v>67.999999999883585</v>
      </c>
      <c r="P558" s="12">
        <f t="shared" si="25"/>
        <v>0</v>
      </c>
      <c r="Q558" s="12" t="s">
        <v>22</v>
      </c>
      <c r="R558" s="12" t="s">
        <v>22</v>
      </c>
      <c r="S558" s="12" t="s">
        <v>22</v>
      </c>
      <c r="T558" s="12" t="s">
        <v>1070</v>
      </c>
      <c r="U558" s="12" t="s">
        <v>1070</v>
      </c>
      <c r="V558" s="12" t="s">
        <v>1070</v>
      </c>
      <c r="W558" s="12" t="s">
        <v>1070</v>
      </c>
      <c r="X558" s="12" t="s">
        <v>66</v>
      </c>
      <c r="Y558" s="12" t="s">
        <v>67</v>
      </c>
      <c r="Z558" s="35">
        <f t="shared" si="26"/>
        <v>67.999999999883585</v>
      </c>
    </row>
    <row r="559" spans="1:26" s="12" customFormat="1" ht="80.099999999999994" customHeight="1" x14ac:dyDescent="0.25">
      <c r="A559" s="12">
        <v>2019</v>
      </c>
      <c r="B559" s="12" t="s">
        <v>2418</v>
      </c>
      <c r="C559" s="43" t="s">
        <v>2428</v>
      </c>
      <c r="D559" s="43"/>
      <c r="E559" s="12" t="s">
        <v>11</v>
      </c>
      <c r="H559" s="12" t="s">
        <v>319</v>
      </c>
      <c r="I559" s="12" t="s">
        <v>196</v>
      </c>
      <c r="J559" s="12" t="s">
        <v>96</v>
      </c>
      <c r="K559" s="62" t="s">
        <v>2433</v>
      </c>
      <c r="L559" s="51">
        <v>43677.333333333336</v>
      </c>
      <c r="M559" s="51">
        <v>43677.791666666664</v>
      </c>
      <c r="N559" s="51">
        <v>43669.833333333336</v>
      </c>
      <c r="O559" s="12">
        <f t="shared" si="24"/>
        <v>10.999999999883585</v>
      </c>
      <c r="P559" s="12">
        <f t="shared" si="25"/>
        <v>180</v>
      </c>
      <c r="Q559" s="12" t="s">
        <v>22</v>
      </c>
      <c r="R559" s="12" t="s">
        <v>22</v>
      </c>
      <c r="S559" s="12" t="s">
        <v>22</v>
      </c>
      <c r="T559" s="12" t="s">
        <v>1505</v>
      </c>
      <c r="U559" s="12" t="s">
        <v>1505</v>
      </c>
      <c r="V559" s="12" t="s">
        <v>1505</v>
      </c>
      <c r="W559" s="12" t="s">
        <v>1505</v>
      </c>
      <c r="X559" s="12" t="s">
        <v>17</v>
      </c>
      <c r="Y559" s="12" t="s">
        <v>72</v>
      </c>
      <c r="Z559" s="35">
        <f t="shared" si="26"/>
        <v>190.99999999988358</v>
      </c>
    </row>
    <row r="560" spans="1:26" s="12" customFormat="1" ht="80.099999999999994" hidden="1" customHeight="1" x14ac:dyDescent="0.25">
      <c r="A560" s="12">
        <v>2019</v>
      </c>
      <c r="B560" s="12" t="s">
        <v>2418</v>
      </c>
      <c r="C560" s="43" t="s">
        <v>2349</v>
      </c>
      <c r="D560" s="43"/>
      <c r="E560" s="12" t="s">
        <v>39</v>
      </c>
      <c r="F560" s="43" t="s">
        <v>2356</v>
      </c>
      <c r="G560" s="43" t="s">
        <v>2355</v>
      </c>
      <c r="H560" s="12" t="s">
        <v>1764</v>
      </c>
      <c r="I560" s="12" t="s">
        <v>166</v>
      </c>
      <c r="J560" s="12" t="s">
        <v>56</v>
      </c>
      <c r="K560" s="43" t="s">
        <v>2361</v>
      </c>
      <c r="L560" s="51">
        <v>43650.416666666664</v>
      </c>
      <c r="M560" s="51">
        <v>43650.645833333336</v>
      </c>
      <c r="N560" s="51">
        <v>43619.4375</v>
      </c>
      <c r="O560" s="12">
        <f t="shared" si="24"/>
        <v>5.5000000001164153</v>
      </c>
      <c r="P560" s="12">
        <f t="shared" si="25"/>
        <v>743.49999999994179</v>
      </c>
      <c r="Q560" s="63" t="s">
        <v>13</v>
      </c>
      <c r="R560" s="63" t="s">
        <v>22</v>
      </c>
      <c r="S560" s="63" t="s">
        <v>22</v>
      </c>
      <c r="T560" s="63" t="s">
        <v>32</v>
      </c>
      <c r="U560" s="63" t="s">
        <v>114</v>
      </c>
      <c r="V560" s="63" t="s">
        <v>1070</v>
      </c>
      <c r="W560" s="63" t="s">
        <v>1070</v>
      </c>
      <c r="X560" s="63" t="s">
        <v>77</v>
      </c>
      <c r="Y560" s="63" t="s">
        <v>18</v>
      </c>
      <c r="Z560" s="35">
        <f t="shared" si="26"/>
        <v>749.00000000005821</v>
      </c>
    </row>
    <row r="561" spans="1:26" s="12" customFormat="1" ht="80.099999999999994" hidden="1" customHeight="1" x14ac:dyDescent="0.25">
      <c r="A561" s="12">
        <v>2019</v>
      </c>
      <c r="B561" s="12" t="s">
        <v>2418</v>
      </c>
      <c r="C561" s="43" t="s">
        <v>2436</v>
      </c>
      <c r="D561" s="43"/>
      <c r="E561" s="12" t="s">
        <v>39</v>
      </c>
      <c r="F561" s="43" t="s">
        <v>2437</v>
      </c>
      <c r="G561" s="43" t="s">
        <v>2355</v>
      </c>
      <c r="H561" s="12" t="s">
        <v>1764</v>
      </c>
      <c r="I561" s="12" t="s">
        <v>166</v>
      </c>
      <c r="J561" s="12" t="s">
        <v>56</v>
      </c>
      <c r="K561" s="43" t="s">
        <v>2361</v>
      </c>
      <c r="L561" s="51">
        <v>43654.708333333336</v>
      </c>
      <c r="M561" s="51">
        <v>43654.791666666664</v>
      </c>
      <c r="N561" s="51">
        <v>43620.645833333336</v>
      </c>
      <c r="O561" s="12">
        <f t="shared" si="24"/>
        <v>1.9999999998835847</v>
      </c>
      <c r="P561" s="12">
        <f t="shared" si="25"/>
        <v>817.5</v>
      </c>
      <c r="Q561" s="63" t="s">
        <v>13</v>
      </c>
      <c r="R561" s="63" t="s">
        <v>22</v>
      </c>
      <c r="S561" s="63" t="s">
        <v>22</v>
      </c>
      <c r="T561" s="63" t="s">
        <v>32</v>
      </c>
      <c r="U561" s="63" t="s">
        <v>114</v>
      </c>
      <c r="V561" s="63" t="s">
        <v>1070</v>
      </c>
      <c r="W561" s="63" t="s">
        <v>1070</v>
      </c>
      <c r="X561" s="63" t="s">
        <v>77</v>
      </c>
      <c r="Y561" s="63" t="s">
        <v>18</v>
      </c>
      <c r="Z561" s="35">
        <f t="shared" si="26"/>
        <v>819.49999999988358</v>
      </c>
    </row>
    <row r="562" spans="1:26" s="12" customFormat="1" ht="80.099999999999994" hidden="1" customHeight="1" x14ac:dyDescent="0.25">
      <c r="A562" s="12">
        <v>2019</v>
      </c>
      <c r="B562" s="12" t="s">
        <v>2418</v>
      </c>
      <c r="C562" s="43" t="s">
        <v>2438</v>
      </c>
      <c r="D562" s="43"/>
      <c r="E562" s="43" t="s">
        <v>39</v>
      </c>
      <c r="F562" s="63" t="s">
        <v>2440</v>
      </c>
      <c r="G562" s="12" t="s">
        <v>1670</v>
      </c>
      <c r="H562" s="12" t="s">
        <v>1788</v>
      </c>
      <c r="I562" s="12" t="s">
        <v>171</v>
      </c>
      <c r="J562" s="12" t="s">
        <v>56</v>
      </c>
      <c r="K562" s="43" t="s">
        <v>2441</v>
      </c>
      <c r="L562" s="51">
        <v>43658.583333333336</v>
      </c>
      <c r="M562" s="51">
        <v>43658.729166666664</v>
      </c>
      <c r="N562" s="51">
        <v>43605.75</v>
      </c>
      <c r="O562" s="12">
        <f t="shared" si="24"/>
        <v>3.4999999998835847</v>
      </c>
      <c r="P562" s="12">
        <f t="shared" si="25"/>
        <v>1268.0000000000582</v>
      </c>
      <c r="Q562" s="12" t="s">
        <v>22</v>
      </c>
      <c r="R562" s="12" t="s">
        <v>22</v>
      </c>
      <c r="S562" s="12" t="s">
        <v>22</v>
      </c>
      <c r="T562" s="12" t="s">
        <v>57</v>
      </c>
      <c r="U562" s="12" t="s">
        <v>147</v>
      </c>
      <c r="V562" s="12" t="s">
        <v>51</v>
      </c>
      <c r="W562" s="12" t="s">
        <v>118</v>
      </c>
      <c r="X562" s="12" t="s">
        <v>45</v>
      </c>
      <c r="Y562" s="12" t="s">
        <v>61</v>
      </c>
      <c r="Z562" s="35">
        <f t="shared" si="26"/>
        <v>1271.4999999999418</v>
      </c>
    </row>
    <row r="563" spans="1:26" s="12" customFormat="1" ht="80.099999999999994" hidden="1" customHeight="1" x14ac:dyDescent="0.25">
      <c r="A563" s="12">
        <v>2019</v>
      </c>
      <c r="B563" s="12" t="s">
        <v>2418</v>
      </c>
      <c r="C563" s="43" t="s">
        <v>2439</v>
      </c>
      <c r="D563" s="43"/>
      <c r="E563" s="43" t="s">
        <v>39</v>
      </c>
      <c r="F563" s="63" t="s">
        <v>769</v>
      </c>
      <c r="G563" s="12" t="s">
        <v>704</v>
      </c>
      <c r="H563" s="12" t="s">
        <v>1788</v>
      </c>
      <c r="I563" s="12" t="s">
        <v>171</v>
      </c>
      <c r="J563" s="12" t="s">
        <v>1664</v>
      </c>
      <c r="K563" s="43" t="s">
        <v>2442</v>
      </c>
      <c r="L563" s="51">
        <v>43663.375</v>
      </c>
      <c r="M563" s="51">
        <v>43665.583333333336</v>
      </c>
      <c r="N563" s="51">
        <v>43658.729166666664</v>
      </c>
      <c r="O563" s="12">
        <f t="shared" si="24"/>
        <v>53.000000000058208</v>
      </c>
      <c r="P563" s="12">
        <f t="shared" si="25"/>
        <v>111.50000000005821</v>
      </c>
      <c r="Q563" s="12" t="s">
        <v>22</v>
      </c>
      <c r="R563" s="12" t="s">
        <v>22</v>
      </c>
      <c r="S563" s="12" t="s">
        <v>22</v>
      </c>
      <c r="T563" s="12" t="s">
        <v>14</v>
      </c>
      <c r="U563" s="12" t="s">
        <v>24</v>
      </c>
      <c r="V563" s="12" t="s">
        <v>1070</v>
      </c>
      <c r="W563" s="12" t="s">
        <v>1070</v>
      </c>
      <c r="X563" s="12" t="s">
        <v>45</v>
      </c>
      <c r="Y563" s="12" t="s">
        <v>18</v>
      </c>
      <c r="Z563" s="35">
        <f t="shared" si="26"/>
        <v>164.50000000011642</v>
      </c>
    </row>
    <row r="564" spans="1:26" s="12" customFormat="1" ht="80.099999999999994" hidden="1" customHeight="1" x14ac:dyDescent="0.25">
      <c r="A564" s="12">
        <v>2019</v>
      </c>
      <c r="B564" s="12" t="s">
        <v>2418</v>
      </c>
      <c r="C564" s="43" t="s">
        <v>2443</v>
      </c>
      <c r="D564" s="43"/>
      <c r="E564" s="12" t="s">
        <v>39</v>
      </c>
      <c r="F564" s="43" t="s">
        <v>2444</v>
      </c>
      <c r="G564" s="12" t="s">
        <v>2445</v>
      </c>
      <c r="H564" s="12" t="s">
        <v>1789</v>
      </c>
      <c r="I564" s="12" t="s">
        <v>178</v>
      </c>
      <c r="J564" s="12" t="s">
        <v>96</v>
      </c>
      <c r="K564" s="12" t="s">
        <v>2381</v>
      </c>
      <c r="L564" s="51">
        <v>43647</v>
      </c>
      <c r="M564" s="51">
        <v>43649</v>
      </c>
      <c r="N564" s="60">
        <v>43370.936805555553</v>
      </c>
      <c r="O564" s="12">
        <f t="shared" si="24"/>
        <v>48</v>
      </c>
      <c r="P564" s="12">
        <f t="shared" si="25"/>
        <v>6625.516666666721</v>
      </c>
      <c r="Q564" s="12" t="s">
        <v>13</v>
      </c>
      <c r="R564" s="12" t="s">
        <v>22</v>
      </c>
      <c r="S564" s="12" t="s">
        <v>22</v>
      </c>
      <c r="T564" s="12" t="s">
        <v>14</v>
      </c>
      <c r="U564" s="12" t="s">
        <v>24</v>
      </c>
      <c r="V564" s="12" t="s">
        <v>25</v>
      </c>
      <c r="W564" s="12" t="s">
        <v>59</v>
      </c>
      <c r="X564" s="12" t="s">
        <v>36</v>
      </c>
      <c r="Y564" s="12" t="s">
        <v>37</v>
      </c>
      <c r="Z564" s="35">
        <f t="shared" si="26"/>
        <v>6673.516666666721</v>
      </c>
    </row>
    <row r="565" spans="1:26" s="12" customFormat="1" ht="80.099999999999994" hidden="1" customHeight="1" x14ac:dyDescent="0.25">
      <c r="A565" s="12">
        <v>2019</v>
      </c>
      <c r="B565" s="12" t="s">
        <v>2418</v>
      </c>
      <c r="C565" s="123" t="s">
        <v>2450</v>
      </c>
      <c r="D565" s="43"/>
      <c r="E565" s="12" t="s">
        <v>30</v>
      </c>
      <c r="F565" s="12" t="s">
        <v>2451</v>
      </c>
      <c r="G565" s="12" t="s">
        <v>704</v>
      </c>
      <c r="H565" s="12" t="s">
        <v>1911</v>
      </c>
      <c r="I565" s="12" t="s">
        <v>125</v>
      </c>
      <c r="J565" s="12" t="s">
        <v>1664</v>
      </c>
      <c r="K565" s="12" t="s">
        <v>2452</v>
      </c>
      <c r="L565" s="51">
        <v>43648.5</v>
      </c>
      <c r="M565" s="51">
        <v>43649.583333333336</v>
      </c>
      <c r="N565" s="51">
        <v>43646.999305555553</v>
      </c>
      <c r="O565" s="12">
        <f t="shared" si="24"/>
        <v>26.000000000058208</v>
      </c>
      <c r="P565" s="12">
        <f t="shared" si="25"/>
        <v>36.016666666720994</v>
      </c>
      <c r="Q565" s="12" t="s">
        <v>13</v>
      </c>
      <c r="R565" s="12" t="s">
        <v>13</v>
      </c>
      <c r="S565" s="12" t="s">
        <v>22</v>
      </c>
      <c r="T565" s="12" t="s">
        <v>14</v>
      </c>
      <c r="U565" s="12" t="s">
        <v>24</v>
      </c>
      <c r="V565" s="12" t="s">
        <v>34</v>
      </c>
      <c r="W565" s="12" t="s">
        <v>15</v>
      </c>
      <c r="X565" s="12" t="s">
        <v>60</v>
      </c>
      <c r="Y565" s="12" t="s">
        <v>28</v>
      </c>
      <c r="Z565" s="35">
        <f t="shared" si="26"/>
        <v>62.016666666779201</v>
      </c>
    </row>
    <row r="566" spans="1:26" s="12" customFormat="1" ht="80.099999999999994" hidden="1" customHeight="1" x14ac:dyDescent="0.25">
      <c r="A566" s="12">
        <v>2019</v>
      </c>
      <c r="B566" s="12" t="s">
        <v>2418</v>
      </c>
      <c r="C566" s="43" t="s">
        <v>2453</v>
      </c>
      <c r="D566" s="43"/>
      <c r="E566" s="12" t="s">
        <v>30</v>
      </c>
      <c r="F566" s="12" t="s">
        <v>123</v>
      </c>
      <c r="G566" s="12" t="s">
        <v>704</v>
      </c>
      <c r="H566" s="12" t="s">
        <v>1911</v>
      </c>
      <c r="I566" s="12" t="s">
        <v>123</v>
      </c>
      <c r="J566" s="12" t="s">
        <v>1664</v>
      </c>
      <c r="K566" s="12" t="s">
        <v>2452</v>
      </c>
      <c r="L566" s="51">
        <v>43649.333333333336</v>
      </c>
      <c r="M566" s="51">
        <v>43653.666666666664</v>
      </c>
      <c r="N566" s="60">
        <v>43594.5</v>
      </c>
      <c r="O566" s="12">
        <f t="shared" si="24"/>
        <v>103.99999999988358</v>
      </c>
      <c r="P566" s="12">
        <f t="shared" si="25"/>
        <v>1316.0000000000582</v>
      </c>
      <c r="Q566" s="12" t="s">
        <v>13</v>
      </c>
      <c r="R566" s="12" t="s">
        <v>13</v>
      </c>
      <c r="S566" s="12" t="s">
        <v>22</v>
      </c>
      <c r="T566" s="12" t="s">
        <v>14</v>
      </c>
      <c r="U566" s="12" t="s">
        <v>24</v>
      </c>
      <c r="V566" s="12" t="s">
        <v>34</v>
      </c>
      <c r="W566" s="12" t="s">
        <v>70</v>
      </c>
      <c r="X566" s="12" t="s">
        <v>77</v>
      </c>
      <c r="Y566" s="12" t="s">
        <v>18</v>
      </c>
      <c r="Z566" s="35">
        <f t="shared" si="26"/>
        <v>1419.9999999999418</v>
      </c>
    </row>
    <row r="567" spans="1:26" s="12" customFormat="1" ht="80.099999999999994" hidden="1" customHeight="1" x14ac:dyDescent="0.25">
      <c r="A567" s="12">
        <v>2019</v>
      </c>
      <c r="B567" s="12" t="s">
        <v>2418</v>
      </c>
      <c r="C567" s="43" t="s">
        <v>2454</v>
      </c>
      <c r="D567" s="43"/>
      <c r="E567" s="12" t="s">
        <v>39</v>
      </c>
      <c r="F567" s="12" t="s">
        <v>2455</v>
      </c>
      <c r="G567" s="12" t="s">
        <v>2457</v>
      </c>
      <c r="H567" s="12" t="s">
        <v>1911</v>
      </c>
      <c r="I567" s="12" t="s">
        <v>68</v>
      </c>
      <c r="J567" s="12" t="s">
        <v>1911</v>
      </c>
      <c r="K567" s="43" t="s">
        <v>2456</v>
      </c>
      <c r="L567" s="51">
        <v>43649.333333333336</v>
      </c>
      <c r="M567" s="51">
        <v>43656.541666666664</v>
      </c>
      <c r="N567" s="60">
        <v>43473.333333333336</v>
      </c>
      <c r="O567" s="12">
        <f t="shared" si="24"/>
        <v>172.99999999988358</v>
      </c>
      <c r="P567" s="12">
        <f t="shared" si="25"/>
        <v>4224</v>
      </c>
      <c r="Q567" s="12" t="s">
        <v>13</v>
      </c>
      <c r="R567" s="12" t="s">
        <v>2261</v>
      </c>
      <c r="S567" s="12" t="s">
        <v>22</v>
      </c>
      <c r="T567" s="12" t="s">
        <v>1070</v>
      </c>
      <c r="U567" s="12" t="s">
        <v>33</v>
      </c>
      <c r="V567" s="12" t="s">
        <v>16</v>
      </c>
      <c r="W567" s="12" t="s">
        <v>15</v>
      </c>
      <c r="X567" s="12" t="s">
        <v>77</v>
      </c>
      <c r="Y567" s="12" t="s">
        <v>78</v>
      </c>
      <c r="Z567" s="35">
        <f t="shared" si="26"/>
        <v>4396.9999999998836</v>
      </c>
    </row>
    <row r="568" spans="1:26" s="12" customFormat="1" ht="80.099999999999994" hidden="1" customHeight="1" x14ac:dyDescent="0.25">
      <c r="A568" s="12">
        <v>2019</v>
      </c>
      <c r="B568" s="12" t="s">
        <v>2418</v>
      </c>
      <c r="C568" s="43" t="s">
        <v>2458</v>
      </c>
      <c r="D568" s="43"/>
      <c r="E568" s="12" t="s">
        <v>30</v>
      </c>
      <c r="F568" s="12" t="s">
        <v>2459</v>
      </c>
      <c r="G568" s="12" t="s">
        <v>704</v>
      </c>
      <c r="H568" s="12" t="s">
        <v>1911</v>
      </c>
      <c r="I568" s="12" t="s">
        <v>105</v>
      </c>
      <c r="J568" s="12" t="s">
        <v>1664</v>
      </c>
      <c r="K568" s="52" t="s">
        <v>2452</v>
      </c>
      <c r="L568" s="51">
        <v>43650.5</v>
      </c>
      <c r="M568" s="51">
        <v>43669.666666666664</v>
      </c>
      <c r="N568" s="60">
        <v>43606.333333333336</v>
      </c>
      <c r="O568" s="12">
        <f t="shared" si="24"/>
        <v>459.99999999994179</v>
      </c>
      <c r="P568" s="12">
        <f t="shared" si="25"/>
        <v>1059.9999999999418</v>
      </c>
      <c r="Q568" s="12" t="s">
        <v>22</v>
      </c>
      <c r="R568" s="12" t="s">
        <v>13</v>
      </c>
      <c r="S568" s="12" t="s">
        <v>22</v>
      </c>
      <c r="T568" s="12" t="s">
        <v>14</v>
      </c>
      <c r="U568" s="12" t="s">
        <v>24</v>
      </c>
      <c r="V568" s="12" t="s">
        <v>34</v>
      </c>
      <c r="W568" s="12" t="s">
        <v>70</v>
      </c>
      <c r="X568" s="12" t="s">
        <v>77</v>
      </c>
      <c r="Y568" s="12" t="s">
        <v>18</v>
      </c>
      <c r="Z568" s="35">
        <f t="shared" si="26"/>
        <v>1519.9999999998836</v>
      </c>
    </row>
    <row r="569" spans="1:26" s="12" customFormat="1" ht="80.099999999999994" hidden="1" customHeight="1" x14ac:dyDescent="0.25">
      <c r="A569" s="12">
        <v>2019</v>
      </c>
      <c r="B569" s="12" t="s">
        <v>2418</v>
      </c>
      <c r="C569" s="43" t="s">
        <v>2460</v>
      </c>
      <c r="D569" s="43"/>
      <c r="E569" s="12" t="s">
        <v>30</v>
      </c>
      <c r="G569" s="12" t="s">
        <v>2465</v>
      </c>
      <c r="H569" s="12" t="s">
        <v>1911</v>
      </c>
      <c r="I569" s="12" t="s">
        <v>148</v>
      </c>
      <c r="K569" s="43" t="s">
        <v>2466</v>
      </c>
      <c r="L569" s="51">
        <v>43652.666666666664</v>
      </c>
      <c r="M569" s="51">
        <v>43652.75</v>
      </c>
      <c r="N569" s="60">
        <v>43518.333333333336</v>
      </c>
      <c r="O569" s="12">
        <f t="shared" si="24"/>
        <v>2.0000000000582077</v>
      </c>
      <c r="P569" s="12">
        <f t="shared" si="25"/>
        <v>3223.9999999998836</v>
      </c>
      <c r="Q569" s="12" t="s">
        <v>13</v>
      </c>
      <c r="R569" s="12" t="s">
        <v>13</v>
      </c>
      <c r="S569" s="12" t="s">
        <v>22</v>
      </c>
      <c r="T569" s="12" t="s">
        <v>32</v>
      </c>
      <c r="U569" s="12" t="s">
        <v>117</v>
      </c>
      <c r="V569" s="12" t="s">
        <v>1070</v>
      </c>
      <c r="W569" s="12" t="s">
        <v>93</v>
      </c>
      <c r="X569" s="12" t="s">
        <v>66</v>
      </c>
      <c r="Y569" s="12" t="s">
        <v>94</v>
      </c>
      <c r="Z569" s="35">
        <f t="shared" si="26"/>
        <v>3225.9999999999418</v>
      </c>
    </row>
    <row r="570" spans="1:26" s="12" customFormat="1" ht="80.099999999999994" hidden="1" customHeight="1" x14ac:dyDescent="0.25">
      <c r="A570" s="12">
        <v>2019</v>
      </c>
      <c r="B570" s="12" t="s">
        <v>2418</v>
      </c>
      <c r="C570" s="43" t="s">
        <v>2461</v>
      </c>
      <c r="D570" s="43"/>
      <c r="E570" s="12" t="s">
        <v>39</v>
      </c>
      <c r="H570" s="12" t="s">
        <v>1911</v>
      </c>
      <c r="I570" s="12" t="s">
        <v>125</v>
      </c>
      <c r="K570" s="43" t="s">
        <v>2467</v>
      </c>
      <c r="L570" s="51">
        <v>43652.5</v>
      </c>
      <c r="M570" s="51">
        <v>43652.541666666664</v>
      </c>
      <c r="N570" s="51">
        <v>43649.583333333336</v>
      </c>
      <c r="O570" s="12">
        <f t="shared" si="24"/>
        <v>0.99999999994179234</v>
      </c>
      <c r="P570" s="12">
        <f t="shared" si="25"/>
        <v>69.999999999941792</v>
      </c>
      <c r="Q570" s="12" t="s">
        <v>13</v>
      </c>
      <c r="R570" s="12" t="s">
        <v>13</v>
      </c>
      <c r="S570" s="12" t="s">
        <v>22</v>
      </c>
      <c r="T570" s="12" t="s">
        <v>49</v>
      </c>
      <c r="U570" s="12" t="s">
        <v>145</v>
      </c>
      <c r="V570" s="12" t="s">
        <v>34</v>
      </c>
      <c r="W570" s="12" t="s">
        <v>44</v>
      </c>
      <c r="X570" s="12" t="s">
        <v>66</v>
      </c>
      <c r="Y570" s="12" t="s">
        <v>72</v>
      </c>
      <c r="Z570" s="35">
        <f t="shared" si="26"/>
        <v>70.999999999883585</v>
      </c>
    </row>
    <row r="571" spans="1:26" s="12" customFormat="1" ht="80.099999999999994" hidden="1" customHeight="1" x14ac:dyDescent="0.25">
      <c r="A571" s="12">
        <v>2019</v>
      </c>
      <c r="B571" s="12" t="s">
        <v>2418</v>
      </c>
      <c r="C571" s="43" t="s">
        <v>2462</v>
      </c>
      <c r="D571" s="43"/>
      <c r="E571" s="12" t="s">
        <v>39</v>
      </c>
      <c r="F571" s="12" t="s">
        <v>110</v>
      </c>
      <c r="H571" s="12" t="s">
        <v>1911</v>
      </c>
      <c r="I571" s="12" t="s">
        <v>110</v>
      </c>
      <c r="K571" s="43" t="s">
        <v>2468</v>
      </c>
      <c r="L571" s="51">
        <v>43657.333333333336</v>
      </c>
      <c r="M571" s="51">
        <v>43665.5</v>
      </c>
      <c r="N571" s="60">
        <v>43588.5</v>
      </c>
      <c r="O571" s="12">
        <f t="shared" si="24"/>
        <v>195.99999999994179</v>
      </c>
      <c r="P571" s="12">
        <f t="shared" si="25"/>
        <v>1652.0000000000582</v>
      </c>
      <c r="Q571" s="12" t="s">
        <v>22</v>
      </c>
      <c r="R571" s="12" t="s">
        <v>13</v>
      </c>
      <c r="S571" s="12" t="s">
        <v>22</v>
      </c>
      <c r="T571" s="12" t="s">
        <v>14</v>
      </c>
      <c r="U571" s="12" t="s">
        <v>15</v>
      </c>
      <c r="V571" s="12" t="s">
        <v>34</v>
      </c>
      <c r="W571" s="12" t="s">
        <v>1505</v>
      </c>
      <c r="X571" s="12" t="s">
        <v>45</v>
      </c>
      <c r="Y571" s="12" t="s">
        <v>46</v>
      </c>
      <c r="Z571" s="35">
        <f t="shared" si="26"/>
        <v>1848</v>
      </c>
    </row>
    <row r="572" spans="1:26" s="12" customFormat="1" ht="80.099999999999994" hidden="1" customHeight="1" x14ac:dyDescent="0.25">
      <c r="A572" s="12">
        <v>2019</v>
      </c>
      <c r="B572" s="12" t="s">
        <v>2418</v>
      </c>
      <c r="C572" s="43" t="s">
        <v>2463</v>
      </c>
      <c r="D572" s="43"/>
      <c r="E572" s="12" t="s">
        <v>30</v>
      </c>
      <c r="F572" s="12" t="s">
        <v>2464</v>
      </c>
      <c r="G572" s="12" t="s">
        <v>2388</v>
      </c>
      <c r="H572" s="12" t="s">
        <v>1911</v>
      </c>
      <c r="I572" s="12" t="s">
        <v>123</v>
      </c>
      <c r="K572" s="43" t="s">
        <v>2469</v>
      </c>
      <c r="L572" s="51">
        <v>43665.5</v>
      </c>
      <c r="M572" s="51">
        <v>43671.5</v>
      </c>
      <c r="N572" s="60">
        <v>43648.5</v>
      </c>
      <c r="O572" s="12">
        <f t="shared" si="24"/>
        <v>144</v>
      </c>
      <c r="P572" s="12">
        <f t="shared" si="25"/>
        <v>408</v>
      </c>
      <c r="Q572" s="12" t="s">
        <v>13</v>
      </c>
      <c r="R572" s="12" t="s">
        <v>13</v>
      </c>
      <c r="S572" s="12" t="s">
        <v>22</v>
      </c>
      <c r="T572" s="12" t="s">
        <v>14</v>
      </c>
      <c r="U572" s="12" t="s">
        <v>24</v>
      </c>
      <c r="V572" s="12" t="s">
        <v>34</v>
      </c>
      <c r="W572" s="12" t="s">
        <v>70</v>
      </c>
      <c r="X572" s="12" t="s">
        <v>77</v>
      </c>
      <c r="Y572" s="12" t="s">
        <v>18</v>
      </c>
      <c r="Z572" s="35">
        <f t="shared" si="26"/>
        <v>552</v>
      </c>
    </row>
    <row r="573" spans="1:26" s="12" customFormat="1" ht="80.099999999999994" customHeight="1" x14ac:dyDescent="0.25">
      <c r="A573" s="12">
        <v>2019</v>
      </c>
      <c r="B573" s="12" t="s">
        <v>2419</v>
      </c>
      <c r="C573" s="43" t="s">
        <v>2470</v>
      </c>
      <c r="D573" s="43" t="s">
        <v>22</v>
      </c>
      <c r="E573" s="12" t="s">
        <v>11</v>
      </c>
      <c r="F573" s="12" t="s">
        <v>2476</v>
      </c>
      <c r="G573" s="12" t="s">
        <v>2476</v>
      </c>
      <c r="H573" s="12" t="s">
        <v>319</v>
      </c>
      <c r="I573" s="12" t="s">
        <v>195</v>
      </c>
      <c r="J573" s="12" t="s">
        <v>31</v>
      </c>
      <c r="K573" s="12" t="s">
        <v>2485</v>
      </c>
      <c r="L573" s="60">
        <v>43678.333333333336</v>
      </c>
      <c r="M573" s="60">
        <v>43678.791666666664</v>
      </c>
      <c r="N573" s="51">
        <v>43645.75</v>
      </c>
      <c r="O573" s="12">
        <f t="shared" si="24"/>
        <v>10.999999999883585</v>
      </c>
      <c r="P573" s="12">
        <f t="shared" si="25"/>
        <v>782.00000000005821</v>
      </c>
      <c r="Q573" s="12" t="s">
        <v>22</v>
      </c>
      <c r="R573" s="12" t="s">
        <v>22</v>
      </c>
      <c r="S573" s="12" t="s">
        <v>22</v>
      </c>
      <c r="T573" s="12" t="s">
        <v>1505</v>
      </c>
      <c r="U573" s="12" t="s">
        <v>1505</v>
      </c>
      <c r="V573" s="12" t="s">
        <v>1505</v>
      </c>
      <c r="W573" s="12" t="s">
        <v>1505</v>
      </c>
      <c r="X573" s="12" t="s">
        <v>17</v>
      </c>
      <c r="Y573" s="12" t="s">
        <v>54</v>
      </c>
      <c r="Z573" s="35">
        <f t="shared" si="26"/>
        <v>792.99999999994179</v>
      </c>
    </row>
    <row r="574" spans="1:26" s="12" customFormat="1" ht="80.099999999999994" customHeight="1" x14ac:dyDescent="0.25">
      <c r="A574" s="12">
        <v>2019</v>
      </c>
      <c r="B574" s="12" t="s">
        <v>2419</v>
      </c>
      <c r="C574" s="43" t="s">
        <v>2471</v>
      </c>
      <c r="D574" s="43" t="s">
        <v>22</v>
      </c>
      <c r="E574" s="12" t="s">
        <v>39</v>
      </c>
      <c r="F574" s="12" t="s">
        <v>2477</v>
      </c>
      <c r="G574" s="12" t="s">
        <v>2478</v>
      </c>
      <c r="H574" s="12" t="s">
        <v>319</v>
      </c>
      <c r="I574" s="12" t="s">
        <v>195</v>
      </c>
      <c r="J574" s="12" t="s">
        <v>31</v>
      </c>
      <c r="K574" s="12" t="s">
        <v>2486</v>
      </c>
      <c r="L574" s="60">
        <v>43686.3125</v>
      </c>
      <c r="M574" s="60">
        <v>43686.791666666664</v>
      </c>
      <c r="N574" s="60">
        <v>43678.791666666664</v>
      </c>
      <c r="O574" s="12">
        <f t="shared" si="24"/>
        <v>11.499999999941792</v>
      </c>
      <c r="P574" s="12">
        <f t="shared" si="25"/>
        <v>180.50000000005821</v>
      </c>
      <c r="Q574" s="12" t="s">
        <v>22</v>
      </c>
      <c r="R574" s="12" t="s">
        <v>22</v>
      </c>
      <c r="S574" s="12" t="s">
        <v>22</v>
      </c>
      <c r="T574" s="12" t="s">
        <v>23</v>
      </c>
      <c r="U574" s="12" t="s">
        <v>92</v>
      </c>
      <c r="V574" s="12" t="s">
        <v>1070</v>
      </c>
      <c r="W574" s="12" t="s">
        <v>1070</v>
      </c>
      <c r="X574" s="12" t="s">
        <v>36</v>
      </c>
      <c r="Y574" s="12" t="s">
        <v>18</v>
      </c>
      <c r="Z574" s="35">
        <f t="shared" si="26"/>
        <v>192</v>
      </c>
    </row>
    <row r="575" spans="1:26" s="12" customFormat="1" ht="80.099999999999994" customHeight="1" x14ac:dyDescent="0.25">
      <c r="A575" s="12">
        <v>2019</v>
      </c>
      <c r="B575" s="12" t="s">
        <v>2419</v>
      </c>
      <c r="C575" s="43" t="s">
        <v>2472</v>
      </c>
      <c r="D575" s="43" t="s">
        <v>22</v>
      </c>
      <c r="E575" s="12" t="s">
        <v>20</v>
      </c>
      <c r="F575" s="12" t="s">
        <v>2479</v>
      </c>
      <c r="G575" s="12" t="s">
        <v>1070</v>
      </c>
      <c r="H575" s="12" t="s">
        <v>319</v>
      </c>
      <c r="I575" s="12" t="s">
        <v>195</v>
      </c>
      <c r="J575" s="12" t="s">
        <v>31</v>
      </c>
      <c r="K575" s="12" t="s">
        <v>2487</v>
      </c>
      <c r="L575" s="60">
        <v>43697.430555555555</v>
      </c>
      <c r="M575" s="60">
        <v>43697.583333333336</v>
      </c>
      <c r="N575" s="60">
        <v>43686.791666666664</v>
      </c>
      <c r="O575" s="12">
        <f t="shared" si="24"/>
        <v>3.6666666667442769</v>
      </c>
      <c r="P575" s="12">
        <f t="shared" si="25"/>
        <v>255.33333333337214</v>
      </c>
      <c r="Q575" s="12" t="s">
        <v>22</v>
      </c>
      <c r="R575" s="12" t="s">
        <v>22</v>
      </c>
      <c r="S575" s="12" t="s">
        <v>22</v>
      </c>
      <c r="T575" s="12" t="s">
        <v>14</v>
      </c>
      <c r="U575" s="12" t="s">
        <v>24</v>
      </c>
      <c r="V575" s="12" t="s">
        <v>25</v>
      </c>
      <c r="W575" s="12" t="s">
        <v>59</v>
      </c>
      <c r="X575" s="12" t="s">
        <v>77</v>
      </c>
      <c r="Y575" s="12" t="s">
        <v>37</v>
      </c>
      <c r="Z575" s="35">
        <f t="shared" si="26"/>
        <v>259.00000000011642</v>
      </c>
    </row>
    <row r="576" spans="1:26" s="12" customFormat="1" ht="80.099999999999994" customHeight="1" x14ac:dyDescent="0.25">
      <c r="A576" s="12">
        <v>2019</v>
      </c>
      <c r="B576" s="12" t="s">
        <v>2419</v>
      </c>
      <c r="C576" s="43" t="s">
        <v>2473</v>
      </c>
      <c r="D576" s="43" t="s">
        <v>22</v>
      </c>
      <c r="E576" s="12" t="s">
        <v>20</v>
      </c>
      <c r="F576" s="12" t="s">
        <v>2480</v>
      </c>
      <c r="G576" s="12" t="s">
        <v>2481</v>
      </c>
      <c r="H576" s="12" t="s">
        <v>319</v>
      </c>
      <c r="I576" s="12" t="s">
        <v>195</v>
      </c>
      <c r="J576" s="12" t="s">
        <v>96</v>
      </c>
      <c r="K576" s="12" t="s">
        <v>2488</v>
      </c>
      <c r="L576" s="60">
        <v>43697.586805555555</v>
      </c>
      <c r="M576" s="60">
        <v>43697.833333333336</v>
      </c>
      <c r="N576" s="60">
        <v>43697.583333333336</v>
      </c>
      <c r="O576" s="12">
        <f t="shared" si="24"/>
        <v>5.9166666667442769</v>
      </c>
      <c r="P576" s="12">
        <f t="shared" si="25"/>
        <v>8.3333333255723119E-2</v>
      </c>
      <c r="Q576" s="12" t="s">
        <v>22</v>
      </c>
      <c r="R576" s="12" t="s">
        <v>22</v>
      </c>
      <c r="S576" s="12" t="s">
        <v>22</v>
      </c>
      <c r="T576" s="12" t="s">
        <v>14</v>
      </c>
      <c r="U576" s="12" t="s">
        <v>42</v>
      </c>
      <c r="V576" s="12" t="s">
        <v>1070</v>
      </c>
      <c r="W576" s="12" t="s">
        <v>1070</v>
      </c>
      <c r="X576" s="12" t="s">
        <v>45</v>
      </c>
      <c r="Y576" s="12" t="s">
        <v>18</v>
      </c>
      <c r="Z576" s="35">
        <f t="shared" si="26"/>
        <v>6</v>
      </c>
    </row>
    <row r="577" spans="1:26" s="12" customFormat="1" ht="80.099999999999994" customHeight="1" x14ac:dyDescent="0.25">
      <c r="A577" s="12">
        <v>2019</v>
      </c>
      <c r="B577" s="12" t="s">
        <v>2419</v>
      </c>
      <c r="C577" s="43" t="s">
        <v>2474</v>
      </c>
      <c r="D577" s="43" t="s">
        <v>13</v>
      </c>
      <c r="E577" s="12" t="s">
        <v>30</v>
      </c>
      <c r="F577" s="12" t="s">
        <v>2482</v>
      </c>
      <c r="G577" s="12" t="s">
        <v>2483</v>
      </c>
      <c r="H577" s="12" t="s">
        <v>319</v>
      </c>
      <c r="I577" s="12" t="s">
        <v>195</v>
      </c>
      <c r="J577" s="12" t="s">
        <v>12</v>
      </c>
      <c r="K577" s="12" t="s">
        <v>2489</v>
      </c>
      <c r="L577" s="60">
        <v>43698.248611111114</v>
      </c>
      <c r="M577" s="60">
        <v>43698.529861111114</v>
      </c>
      <c r="N577" s="51">
        <v>43629.9375</v>
      </c>
      <c r="O577" s="12">
        <f t="shared" si="24"/>
        <v>6.75</v>
      </c>
      <c r="P577" s="12">
        <f t="shared" si="25"/>
        <v>1639.4666666667326</v>
      </c>
      <c r="Q577" s="12" t="s">
        <v>13</v>
      </c>
      <c r="R577" s="12" t="s">
        <v>13</v>
      </c>
      <c r="S577" s="12" t="s">
        <v>22</v>
      </c>
      <c r="T577" s="12" t="s">
        <v>32</v>
      </c>
      <c r="U577" s="12" t="s">
        <v>114</v>
      </c>
      <c r="V577" s="12" t="s">
        <v>34</v>
      </c>
      <c r="W577" s="12" t="s">
        <v>82</v>
      </c>
      <c r="X577" s="12" t="s">
        <v>77</v>
      </c>
      <c r="Y577" s="12" t="s">
        <v>28</v>
      </c>
      <c r="Z577" s="35">
        <f t="shared" si="26"/>
        <v>1646.2166666667326</v>
      </c>
    </row>
    <row r="578" spans="1:26" s="12" customFormat="1" ht="80.099999999999994" customHeight="1" x14ac:dyDescent="0.25">
      <c r="A578" s="12">
        <v>2019</v>
      </c>
      <c r="B578" s="12" t="s">
        <v>2419</v>
      </c>
      <c r="C578" s="43" t="s">
        <v>2475</v>
      </c>
      <c r="D578" s="43" t="s">
        <v>13</v>
      </c>
      <c r="E578" s="12" t="s">
        <v>30</v>
      </c>
      <c r="F578" s="12" t="s">
        <v>2484</v>
      </c>
      <c r="G578" s="12" t="s">
        <v>1070</v>
      </c>
      <c r="H578" s="12" t="s">
        <v>319</v>
      </c>
      <c r="I578" s="12" t="s">
        <v>195</v>
      </c>
      <c r="J578" s="12" t="s">
        <v>56</v>
      </c>
      <c r="K578" s="12" t="s">
        <v>2490</v>
      </c>
      <c r="L578" s="60">
        <v>43699.591666666667</v>
      </c>
      <c r="M578" s="60">
        <v>43700.708333333336</v>
      </c>
      <c r="N578" s="60">
        <v>43698.529861111114</v>
      </c>
      <c r="O578" s="12">
        <f t="shared" ref="O578:O641" si="27">(M578-L578)*24</f>
        <v>26.800000000046566</v>
      </c>
      <c r="P578" s="12">
        <f t="shared" ref="P578:P641" si="28">(L578-N578)*24</f>
        <v>25.483333333279006</v>
      </c>
      <c r="Q578" s="12" t="s">
        <v>13</v>
      </c>
      <c r="R578" s="12" t="s">
        <v>13</v>
      </c>
      <c r="S578" s="12" t="s">
        <v>22</v>
      </c>
      <c r="T578" s="12" t="s">
        <v>32</v>
      </c>
      <c r="U578" s="12" t="s">
        <v>117</v>
      </c>
      <c r="V578" s="12" t="s">
        <v>1070</v>
      </c>
      <c r="W578" s="12" t="s">
        <v>1070</v>
      </c>
      <c r="X578" s="12" t="s">
        <v>60</v>
      </c>
      <c r="Y578" s="12" t="s">
        <v>37</v>
      </c>
      <c r="Z578" s="35">
        <f t="shared" ref="Z578:Z641" si="29">O578+P578</f>
        <v>52.283333333325572</v>
      </c>
    </row>
    <row r="579" spans="1:26" s="12" customFormat="1" ht="80.099999999999994" hidden="1" customHeight="1" x14ac:dyDescent="0.25">
      <c r="A579" s="12">
        <v>2019</v>
      </c>
      <c r="B579" s="12" t="s">
        <v>2419</v>
      </c>
      <c r="C579" s="43" t="s">
        <v>2491</v>
      </c>
      <c r="D579" s="43" t="s">
        <v>22</v>
      </c>
      <c r="E579" s="12" t="s">
        <v>20</v>
      </c>
      <c r="F579" s="12" t="s">
        <v>762</v>
      </c>
      <c r="G579" s="12" t="s">
        <v>2494</v>
      </c>
      <c r="H579" s="12" t="s">
        <v>1764</v>
      </c>
      <c r="I579" s="12" t="s">
        <v>164</v>
      </c>
      <c r="J579" s="12" t="s">
        <v>56</v>
      </c>
      <c r="K579" s="12" t="s">
        <v>2495</v>
      </c>
      <c r="L579" s="60">
        <v>43679.395833333336</v>
      </c>
      <c r="M579" s="60">
        <v>43679.666666666664</v>
      </c>
      <c r="N579" s="60">
        <v>43619.333333333336</v>
      </c>
      <c r="O579" s="12">
        <f t="shared" si="27"/>
        <v>6.4999999998835847</v>
      </c>
      <c r="P579" s="12">
        <f t="shared" si="28"/>
        <v>1441.5</v>
      </c>
      <c r="Q579" s="12" t="s">
        <v>22</v>
      </c>
      <c r="R579" s="12" t="s">
        <v>22</v>
      </c>
      <c r="S579" s="12" t="s">
        <v>22</v>
      </c>
      <c r="T579" s="12" t="s">
        <v>32</v>
      </c>
      <c r="U579" s="12" t="s">
        <v>124</v>
      </c>
      <c r="V579" s="12" t="s">
        <v>51</v>
      </c>
      <c r="W579" s="12" t="s">
        <v>115</v>
      </c>
      <c r="X579" s="12" t="s">
        <v>83</v>
      </c>
      <c r="Y579" s="12" t="s">
        <v>37</v>
      </c>
      <c r="Z579" s="35">
        <f t="shared" si="29"/>
        <v>1447.9999999998836</v>
      </c>
    </row>
    <row r="580" spans="1:26" s="12" customFormat="1" ht="80.099999999999994" hidden="1" customHeight="1" x14ac:dyDescent="0.25">
      <c r="A580" s="12">
        <v>2019</v>
      </c>
      <c r="B580" s="12" t="s">
        <v>2419</v>
      </c>
      <c r="C580" s="43" t="s">
        <v>2492</v>
      </c>
      <c r="D580" s="43" t="s">
        <v>22</v>
      </c>
      <c r="E580" s="12" t="s">
        <v>30</v>
      </c>
      <c r="F580" s="12" t="s">
        <v>762</v>
      </c>
      <c r="G580" s="12" t="s">
        <v>2355</v>
      </c>
      <c r="H580" s="12" t="s">
        <v>1764</v>
      </c>
      <c r="I580" s="12" t="s">
        <v>164</v>
      </c>
      <c r="J580" s="12" t="s">
        <v>56</v>
      </c>
      <c r="K580" s="12" t="s">
        <v>2361</v>
      </c>
      <c r="L580" s="60">
        <v>43679.5625</v>
      </c>
      <c r="M580" s="60">
        <v>43679.583333333336</v>
      </c>
      <c r="N580" s="60">
        <v>43679.395833333336</v>
      </c>
      <c r="O580" s="12">
        <f t="shared" si="27"/>
        <v>0.50000000005820766</v>
      </c>
      <c r="P580" s="12">
        <f t="shared" si="28"/>
        <v>3.9999999999417923</v>
      </c>
      <c r="Q580" s="12" t="s">
        <v>22</v>
      </c>
      <c r="R580" s="12" t="s">
        <v>22</v>
      </c>
      <c r="S580" s="12" t="s">
        <v>22</v>
      </c>
      <c r="T580" s="12" t="s">
        <v>32</v>
      </c>
      <c r="U580" s="12" t="s">
        <v>114</v>
      </c>
      <c r="V580" s="12" t="s">
        <v>1070</v>
      </c>
      <c r="W580" s="12" t="s">
        <v>1070</v>
      </c>
      <c r="X580" s="12" t="s">
        <v>77</v>
      </c>
      <c r="Y580" s="12" t="s">
        <v>18</v>
      </c>
      <c r="Z580" s="35">
        <f t="shared" si="29"/>
        <v>4.5</v>
      </c>
    </row>
    <row r="581" spans="1:26" s="12" customFormat="1" ht="80.099999999999994" hidden="1" customHeight="1" x14ac:dyDescent="0.25">
      <c r="A581" s="12">
        <v>2019</v>
      </c>
      <c r="B581" s="12" t="s">
        <v>2419</v>
      </c>
      <c r="C581" s="43" t="s">
        <v>2493</v>
      </c>
      <c r="D581" s="43" t="s">
        <v>22</v>
      </c>
      <c r="E581" s="12" t="s">
        <v>30</v>
      </c>
      <c r="F581" s="12" t="s">
        <v>762</v>
      </c>
      <c r="G581" s="12" t="s">
        <v>2355</v>
      </c>
      <c r="H581" s="12" t="s">
        <v>1764</v>
      </c>
      <c r="I581" s="12" t="s">
        <v>164</v>
      </c>
      <c r="J581" s="12" t="s">
        <v>56</v>
      </c>
      <c r="K581" s="12" t="s">
        <v>2361</v>
      </c>
      <c r="L581" s="60">
        <v>43679.583333333336</v>
      </c>
      <c r="M581" s="60">
        <v>43679.604166666664</v>
      </c>
      <c r="N581" s="60">
        <v>43679.395833333336</v>
      </c>
      <c r="O581" s="12">
        <f t="shared" si="27"/>
        <v>0.49999999988358468</v>
      </c>
      <c r="P581" s="12">
        <f t="shared" si="28"/>
        <v>4.5</v>
      </c>
      <c r="Q581" s="12" t="s">
        <v>22</v>
      </c>
      <c r="R581" s="12" t="s">
        <v>22</v>
      </c>
      <c r="S581" s="12" t="s">
        <v>22</v>
      </c>
      <c r="T581" s="12" t="s">
        <v>32</v>
      </c>
      <c r="U581" s="12" t="s">
        <v>114</v>
      </c>
      <c r="V581" s="12" t="s">
        <v>1070</v>
      </c>
      <c r="W581" s="12" t="s">
        <v>1070</v>
      </c>
      <c r="X581" s="12" t="s">
        <v>77</v>
      </c>
      <c r="Y581" s="12" t="s">
        <v>18</v>
      </c>
      <c r="Z581" s="35">
        <f t="shared" si="29"/>
        <v>4.9999999998835847</v>
      </c>
    </row>
    <row r="582" spans="1:26" s="12" customFormat="1" ht="80.099999999999994" hidden="1" customHeight="1" x14ac:dyDescent="0.25">
      <c r="A582" s="12">
        <v>2019</v>
      </c>
      <c r="B582" s="12" t="s">
        <v>2419</v>
      </c>
      <c r="C582" s="43" t="s">
        <v>2496</v>
      </c>
      <c r="D582" s="43" t="s">
        <v>22</v>
      </c>
      <c r="E582" s="12" t="s">
        <v>39</v>
      </c>
      <c r="F582" s="12" t="s">
        <v>2504</v>
      </c>
      <c r="G582" s="12" t="s">
        <v>2511</v>
      </c>
      <c r="H582" s="12" t="s">
        <v>1788</v>
      </c>
      <c r="I582" s="12" t="s">
        <v>171</v>
      </c>
      <c r="J582" s="12" t="s">
        <v>1581</v>
      </c>
      <c r="K582" s="12" t="s">
        <v>2518</v>
      </c>
      <c r="L582" s="60">
        <v>43678</v>
      </c>
      <c r="M582" s="60">
        <v>43679.5</v>
      </c>
      <c r="N582" s="51">
        <v>43665.583333333336</v>
      </c>
      <c r="O582" s="12">
        <f t="shared" si="27"/>
        <v>36</v>
      </c>
      <c r="P582" s="12">
        <f t="shared" si="28"/>
        <v>297.99999999994179</v>
      </c>
      <c r="Q582" s="12" t="s">
        <v>22</v>
      </c>
      <c r="R582" s="12" t="s">
        <v>22</v>
      </c>
      <c r="S582" s="12" t="s">
        <v>22</v>
      </c>
      <c r="T582" s="12" t="s">
        <v>14</v>
      </c>
      <c r="U582" s="12" t="s">
        <v>42</v>
      </c>
      <c r="V582" s="12" t="s">
        <v>34</v>
      </c>
      <c r="W582" s="12" t="s">
        <v>88</v>
      </c>
      <c r="X582" s="12" t="s">
        <v>53</v>
      </c>
      <c r="Y582" s="12" t="s">
        <v>46</v>
      </c>
      <c r="Z582" s="35">
        <f t="shared" si="29"/>
        <v>333.99999999994179</v>
      </c>
    </row>
    <row r="583" spans="1:26" s="12" customFormat="1" ht="80.099999999999994" hidden="1" customHeight="1" x14ac:dyDescent="0.25">
      <c r="A583" s="12">
        <v>2019</v>
      </c>
      <c r="B583" s="12" t="s">
        <v>2419</v>
      </c>
      <c r="C583" s="43" t="s">
        <v>2497</v>
      </c>
      <c r="D583" s="43" t="s">
        <v>22</v>
      </c>
      <c r="E583" s="12" t="s">
        <v>20</v>
      </c>
      <c r="F583" s="12" t="s">
        <v>2505</v>
      </c>
      <c r="G583" s="12" t="s">
        <v>2512</v>
      </c>
      <c r="H583" s="12" t="s">
        <v>1788</v>
      </c>
      <c r="I583" s="12" t="s">
        <v>175</v>
      </c>
      <c r="J583" s="12" t="s">
        <v>40</v>
      </c>
      <c r="K583" s="12" t="s">
        <v>2519</v>
      </c>
      <c r="L583" s="60">
        <v>43684.333333333336</v>
      </c>
      <c r="M583" s="60">
        <v>43685.416666666664</v>
      </c>
      <c r="N583" s="60"/>
      <c r="O583" s="12">
        <f t="shared" si="27"/>
        <v>25.999999999883585</v>
      </c>
      <c r="P583" s="12">
        <f t="shared" si="28"/>
        <v>1048424</v>
      </c>
      <c r="Q583" s="12" t="s">
        <v>22</v>
      </c>
      <c r="R583" s="12" t="s">
        <v>22</v>
      </c>
      <c r="S583" s="12" t="s">
        <v>22</v>
      </c>
      <c r="T583" s="12" t="s">
        <v>14</v>
      </c>
      <c r="U583" s="12" t="s">
        <v>92</v>
      </c>
      <c r="V583" s="12" t="s">
        <v>34</v>
      </c>
      <c r="W583" s="12" t="s">
        <v>88</v>
      </c>
      <c r="X583" s="12" t="s">
        <v>60</v>
      </c>
      <c r="Y583" s="12" t="s">
        <v>18</v>
      </c>
      <c r="Z583" s="35">
        <f t="shared" si="29"/>
        <v>1048449.9999999999</v>
      </c>
    </row>
    <row r="584" spans="1:26" s="12" customFormat="1" ht="80.099999999999994" hidden="1" customHeight="1" x14ac:dyDescent="0.25">
      <c r="A584" s="12">
        <v>2019</v>
      </c>
      <c r="B584" s="12" t="s">
        <v>2419</v>
      </c>
      <c r="C584" s="43" t="s">
        <v>2498</v>
      </c>
      <c r="D584" s="43" t="s">
        <v>22</v>
      </c>
      <c r="E584" s="12" t="s">
        <v>20</v>
      </c>
      <c r="F584" s="12" t="s">
        <v>2506</v>
      </c>
      <c r="G584" s="12" t="s">
        <v>2513</v>
      </c>
      <c r="H584" s="12" t="s">
        <v>1788</v>
      </c>
      <c r="I584" s="12" t="s">
        <v>175</v>
      </c>
      <c r="J584" s="12" t="s">
        <v>1417</v>
      </c>
      <c r="K584" s="12" t="s">
        <v>2520</v>
      </c>
      <c r="L584" s="60">
        <v>43681.333333333336</v>
      </c>
      <c r="M584" s="60">
        <v>43681.804606481484</v>
      </c>
      <c r="N584" s="60"/>
      <c r="O584" s="12">
        <f t="shared" si="27"/>
        <v>11.31055555556668</v>
      </c>
      <c r="P584" s="12">
        <f t="shared" si="28"/>
        <v>1048352</v>
      </c>
      <c r="Q584" s="12" t="s">
        <v>22</v>
      </c>
      <c r="R584" s="12" t="s">
        <v>22</v>
      </c>
      <c r="S584" s="12" t="s">
        <v>22</v>
      </c>
      <c r="T584" s="12" t="s">
        <v>14</v>
      </c>
      <c r="U584" s="12" t="s">
        <v>24</v>
      </c>
      <c r="V584" s="12" t="s">
        <v>34</v>
      </c>
      <c r="W584" s="12" t="s">
        <v>88</v>
      </c>
      <c r="X584" s="12" t="s">
        <v>66</v>
      </c>
      <c r="Y584" s="12" t="s">
        <v>18</v>
      </c>
      <c r="Z584" s="35">
        <f t="shared" si="29"/>
        <v>1048363.3105555556</v>
      </c>
    </row>
    <row r="585" spans="1:26" s="12" customFormat="1" ht="80.099999999999994" hidden="1" customHeight="1" x14ac:dyDescent="0.25">
      <c r="A585" s="12">
        <v>2019</v>
      </c>
      <c r="B585" s="12" t="s">
        <v>2419</v>
      </c>
      <c r="C585" s="43" t="s">
        <v>2499</v>
      </c>
      <c r="D585" s="43" t="s">
        <v>22</v>
      </c>
      <c r="E585" s="12" t="s">
        <v>20</v>
      </c>
      <c r="F585" s="12" t="s">
        <v>2507</v>
      </c>
      <c r="G585" s="12" t="s">
        <v>2514</v>
      </c>
      <c r="H585" s="12" t="s">
        <v>1788</v>
      </c>
      <c r="I585" s="12" t="s">
        <v>175</v>
      </c>
      <c r="J585" s="12" t="s">
        <v>56</v>
      </c>
      <c r="K585" s="12" t="s">
        <v>2521</v>
      </c>
      <c r="L585" s="60">
        <v>43684.604166666664</v>
      </c>
      <c r="M585" s="60">
        <v>43684.729166666664</v>
      </c>
      <c r="N585" s="60"/>
      <c r="O585" s="12">
        <f t="shared" si="27"/>
        <v>3</v>
      </c>
      <c r="P585" s="12">
        <f t="shared" si="28"/>
        <v>1048430.5</v>
      </c>
      <c r="Q585" s="12" t="s">
        <v>22</v>
      </c>
      <c r="R585" s="12" t="s">
        <v>22</v>
      </c>
      <c r="S585" s="12" t="s">
        <v>22</v>
      </c>
      <c r="T585" s="12" t="s">
        <v>57</v>
      </c>
      <c r="U585" s="12" t="s">
        <v>117</v>
      </c>
      <c r="V585" s="12" t="s">
        <v>16</v>
      </c>
      <c r="W585" s="12" t="s">
        <v>26</v>
      </c>
      <c r="X585" s="12" t="s">
        <v>66</v>
      </c>
      <c r="Y585" s="12" t="s">
        <v>46</v>
      </c>
      <c r="Z585" s="35">
        <f t="shared" si="29"/>
        <v>1048433.5</v>
      </c>
    </row>
    <row r="586" spans="1:26" s="12" customFormat="1" ht="80.099999999999994" hidden="1" customHeight="1" x14ac:dyDescent="0.25">
      <c r="A586" s="12">
        <v>2019</v>
      </c>
      <c r="B586" s="12" t="s">
        <v>2419</v>
      </c>
      <c r="C586" s="43" t="s">
        <v>2500</v>
      </c>
      <c r="D586" s="43" t="s">
        <v>13</v>
      </c>
      <c r="E586" s="12" t="s">
        <v>30</v>
      </c>
      <c r="F586" s="12" t="s">
        <v>2508</v>
      </c>
      <c r="G586" s="12" t="s">
        <v>2515</v>
      </c>
      <c r="H586" s="12" t="s">
        <v>1788</v>
      </c>
      <c r="I586" s="12" t="s">
        <v>170</v>
      </c>
      <c r="J586" s="12" t="s">
        <v>56</v>
      </c>
      <c r="K586" s="12" t="s">
        <v>2522</v>
      </c>
      <c r="L586" s="60">
        <v>43692.738194444442</v>
      </c>
      <c r="M586" s="60">
        <v>43692.784722222219</v>
      </c>
      <c r="N586" s="59">
        <v>43580.84375</v>
      </c>
      <c r="O586" s="12">
        <f t="shared" si="27"/>
        <v>1.1166666666395031</v>
      </c>
      <c r="P586" s="12">
        <f t="shared" si="28"/>
        <v>2685.4666666666162</v>
      </c>
      <c r="Q586" s="12" t="s">
        <v>13</v>
      </c>
      <c r="R586" s="12" t="s">
        <v>13</v>
      </c>
      <c r="S586" s="12" t="s">
        <v>22</v>
      </c>
      <c r="T586" s="12" t="s">
        <v>32</v>
      </c>
      <c r="U586" s="12" t="s">
        <v>114</v>
      </c>
      <c r="V586" s="12" t="s">
        <v>34</v>
      </c>
      <c r="W586" s="12" t="s">
        <v>88</v>
      </c>
      <c r="X586" s="12" t="s">
        <v>60</v>
      </c>
      <c r="Y586" s="12" t="s">
        <v>28</v>
      </c>
      <c r="Z586" s="35">
        <f t="shared" si="29"/>
        <v>2686.5833333332557</v>
      </c>
    </row>
    <row r="587" spans="1:26" s="12" customFormat="1" ht="80.099999999999994" hidden="1" customHeight="1" x14ac:dyDescent="0.25">
      <c r="A587" s="12">
        <v>2019</v>
      </c>
      <c r="B587" s="12" t="s">
        <v>2419</v>
      </c>
      <c r="C587" s="43" t="s">
        <v>2501</v>
      </c>
      <c r="D587" s="43" t="s">
        <v>22</v>
      </c>
      <c r="E587" s="12" t="s">
        <v>20</v>
      </c>
      <c r="F587" s="12" t="s">
        <v>2509</v>
      </c>
      <c r="G587" s="12" t="s">
        <v>1365</v>
      </c>
      <c r="H587" s="12" t="s">
        <v>1788</v>
      </c>
      <c r="I587" s="12" t="s">
        <v>175</v>
      </c>
      <c r="J587" s="12" t="s">
        <v>998</v>
      </c>
      <c r="K587" s="12" t="s">
        <v>2523</v>
      </c>
      <c r="L587" s="60">
        <v>43696.4375</v>
      </c>
      <c r="M587" s="60">
        <v>43697.677083333336</v>
      </c>
      <c r="N587" s="60"/>
      <c r="O587" s="12">
        <f t="shared" si="27"/>
        <v>29.750000000058208</v>
      </c>
      <c r="P587" s="12">
        <f t="shared" si="28"/>
        <v>1048714.5</v>
      </c>
      <c r="Q587" s="12" t="s">
        <v>22</v>
      </c>
      <c r="R587" s="12" t="s">
        <v>22</v>
      </c>
      <c r="S587" s="12" t="s">
        <v>22</v>
      </c>
      <c r="T587" s="12" t="s">
        <v>41</v>
      </c>
      <c r="U587" s="12" t="s">
        <v>151</v>
      </c>
      <c r="V587" s="12" t="s">
        <v>51</v>
      </c>
      <c r="W587" s="12" t="s">
        <v>115</v>
      </c>
      <c r="X587" s="12" t="s">
        <v>83</v>
      </c>
      <c r="Y587" s="12" t="s">
        <v>18</v>
      </c>
      <c r="Z587" s="35">
        <f t="shared" si="29"/>
        <v>1048744.25</v>
      </c>
    </row>
    <row r="588" spans="1:26" s="12" customFormat="1" ht="80.099999999999994" hidden="1" customHeight="1" x14ac:dyDescent="0.25">
      <c r="A588" s="12">
        <v>2019</v>
      </c>
      <c r="B588" s="12" t="s">
        <v>2419</v>
      </c>
      <c r="C588" s="43" t="s">
        <v>2502</v>
      </c>
      <c r="D588" s="43" t="s">
        <v>22</v>
      </c>
      <c r="E588" s="12" t="s">
        <v>39</v>
      </c>
      <c r="F588" s="12" t="s">
        <v>2510</v>
      </c>
      <c r="G588" s="12" t="s">
        <v>2516</v>
      </c>
      <c r="H588" s="12" t="s">
        <v>1788</v>
      </c>
      <c r="I588" s="12" t="s">
        <v>171</v>
      </c>
      <c r="J588" s="12" t="s">
        <v>998</v>
      </c>
      <c r="K588" s="12" t="s">
        <v>661</v>
      </c>
      <c r="L588" s="60">
        <v>43698.416666666664</v>
      </c>
      <c r="M588" s="60">
        <v>43698.5</v>
      </c>
      <c r="N588" s="60">
        <v>43679.5</v>
      </c>
      <c r="O588" s="12">
        <f t="shared" si="27"/>
        <v>2.0000000000582077</v>
      </c>
      <c r="P588" s="12">
        <f t="shared" si="28"/>
        <v>453.99999999994179</v>
      </c>
      <c r="Q588" s="12" t="s">
        <v>22</v>
      </c>
      <c r="R588" s="12" t="s">
        <v>22</v>
      </c>
      <c r="S588" s="12" t="s">
        <v>22</v>
      </c>
      <c r="T588" s="12" t="s">
        <v>14</v>
      </c>
      <c r="U588" s="12" t="s">
        <v>92</v>
      </c>
      <c r="V588" s="12" t="s">
        <v>34</v>
      </c>
      <c r="W588" s="12" t="s">
        <v>88</v>
      </c>
      <c r="X588" s="12" t="s">
        <v>60</v>
      </c>
      <c r="Y588" s="12" t="s">
        <v>18</v>
      </c>
      <c r="Z588" s="35">
        <f t="shared" si="29"/>
        <v>456</v>
      </c>
    </row>
    <row r="589" spans="1:26" s="12" customFormat="1" ht="80.099999999999994" hidden="1" customHeight="1" x14ac:dyDescent="0.25">
      <c r="A589" s="12">
        <v>2019</v>
      </c>
      <c r="B589" s="12" t="s">
        <v>2419</v>
      </c>
      <c r="C589" s="43" t="s">
        <v>2503</v>
      </c>
      <c r="D589" s="43" t="s">
        <v>22</v>
      </c>
      <c r="E589" s="12" t="s">
        <v>39</v>
      </c>
      <c r="F589" s="12" t="s">
        <v>174</v>
      </c>
      <c r="G589" s="12" t="s">
        <v>2517</v>
      </c>
      <c r="H589" s="12" t="s">
        <v>1788</v>
      </c>
      <c r="I589" s="12" t="s">
        <v>174</v>
      </c>
      <c r="J589" s="12" t="s">
        <v>40</v>
      </c>
      <c r="K589" s="12" t="s">
        <v>2524</v>
      </c>
      <c r="L589" s="60">
        <v>43707.333333333336</v>
      </c>
      <c r="M589" s="60">
        <v>43707.625</v>
      </c>
      <c r="N589" s="51">
        <v>43612.604166666664</v>
      </c>
      <c r="O589" s="12">
        <f t="shared" si="27"/>
        <v>6.9999999999417923</v>
      </c>
      <c r="P589" s="12">
        <f t="shared" si="28"/>
        <v>2273.5000000001164</v>
      </c>
      <c r="Q589" s="12" t="s">
        <v>22</v>
      </c>
      <c r="R589" s="12" t="s">
        <v>22</v>
      </c>
      <c r="S589" s="12" t="s">
        <v>22</v>
      </c>
      <c r="T589" s="12" t="s">
        <v>23</v>
      </c>
      <c r="U589" s="12" t="s">
        <v>97</v>
      </c>
      <c r="V589" s="12" t="s">
        <v>16</v>
      </c>
      <c r="W589" s="12" t="s">
        <v>35</v>
      </c>
      <c r="X589" s="12" t="s">
        <v>66</v>
      </c>
      <c r="Y589" s="12" t="s">
        <v>18</v>
      </c>
      <c r="Z589" s="35">
        <f t="shared" si="29"/>
        <v>2280.5000000000582</v>
      </c>
    </row>
    <row r="590" spans="1:26" s="12" customFormat="1" ht="80.099999999999994" hidden="1" customHeight="1" x14ac:dyDescent="0.25">
      <c r="A590" s="12">
        <v>2019</v>
      </c>
      <c r="B590" s="12" t="s">
        <v>2419</v>
      </c>
      <c r="C590" s="43" t="s">
        <v>2525</v>
      </c>
      <c r="D590" s="43" t="s">
        <v>13</v>
      </c>
      <c r="E590" s="12" t="s">
        <v>30</v>
      </c>
      <c r="F590" s="12" t="s">
        <v>2531</v>
      </c>
      <c r="G590" s="12" t="s">
        <v>2532</v>
      </c>
      <c r="H590" s="12" t="s">
        <v>1789</v>
      </c>
      <c r="I590" s="12" t="s">
        <v>173</v>
      </c>
      <c r="J590" s="12" t="s">
        <v>56</v>
      </c>
      <c r="K590" s="12" t="s">
        <v>2537</v>
      </c>
      <c r="L590" s="60">
        <v>43682.486805555556</v>
      </c>
      <c r="M590" s="60">
        <v>43685.333333333336</v>
      </c>
      <c r="N590" s="51">
        <v>43623.604166666664</v>
      </c>
      <c r="O590" s="12">
        <f t="shared" si="27"/>
        <v>68.316666666709352</v>
      </c>
      <c r="P590" s="12">
        <f t="shared" si="28"/>
        <v>1413.1833333334071</v>
      </c>
      <c r="Q590" s="12" t="s">
        <v>13</v>
      </c>
      <c r="R590" s="12" t="s">
        <v>13</v>
      </c>
      <c r="S590" s="12" t="s">
        <v>22</v>
      </c>
      <c r="T590" s="12" t="s">
        <v>14</v>
      </c>
      <c r="U590" s="12" t="s">
        <v>42</v>
      </c>
      <c r="V590" s="12" t="s">
        <v>34</v>
      </c>
      <c r="W590" s="12" t="s">
        <v>88</v>
      </c>
      <c r="X590" s="12" t="s">
        <v>60</v>
      </c>
      <c r="Y590" s="12" t="s">
        <v>28</v>
      </c>
      <c r="Z590" s="35">
        <f t="shared" si="29"/>
        <v>1481.5000000001164</v>
      </c>
    </row>
    <row r="591" spans="1:26" s="12" customFormat="1" ht="80.099999999999994" hidden="1" customHeight="1" x14ac:dyDescent="0.25">
      <c r="A591" s="12">
        <v>2019</v>
      </c>
      <c r="B591" s="12" t="s">
        <v>2419</v>
      </c>
      <c r="C591" s="43" t="s">
        <v>2526</v>
      </c>
      <c r="D591" s="43" t="s">
        <v>22</v>
      </c>
      <c r="E591" s="12" t="s">
        <v>20</v>
      </c>
      <c r="F591" s="12" t="s">
        <v>688</v>
      </c>
      <c r="G591" s="12" t="s">
        <v>2533</v>
      </c>
      <c r="H591" s="12" t="s">
        <v>1789</v>
      </c>
      <c r="I591" s="12" t="s">
        <v>172</v>
      </c>
      <c r="J591" s="12" t="s">
        <v>56</v>
      </c>
      <c r="K591" s="12" t="s">
        <v>2538</v>
      </c>
      <c r="L591" s="60">
        <v>43699.375</v>
      </c>
      <c r="M591" s="60">
        <v>43699.666666666664</v>
      </c>
      <c r="N591" s="51">
        <v>43634.541666666664</v>
      </c>
      <c r="O591" s="12">
        <f t="shared" si="27"/>
        <v>6.9999999999417923</v>
      </c>
      <c r="P591" s="12">
        <f t="shared" si="28"/>
        <v>1556.0000000000582</v>
      </c>
      <c r="Q591" s="12" t="s">
        <v>22</v>
      </c>
      <c r="R591" s="12" t="s">
        <v>22</v>
      </c>
      <c r="S591" s="12" t="s">
        <v>22</v>
      </c>
      <c r="T591" s="12" t="s">
        <v>14</v>
      </c>
      <c r="U591" s="12" t="s">
        <v>42</v>
      </c>
      <c r="V591" s="12" t="s">
        <v>34</v>
      </c>
      <c r="W591" s="12" t="s">
        <v>88</v>
      </c>
      <c r="X591" s="12" t="s">
        <v>45</v>
      </c>
      <c r="Y591" s="12" t="s">
        <v>28</v>
      </c>
      <c r="Z591" s="35">
        <f t="shared" si="29"/>
        <v>1563</v>
      </c>
    </row>
    <row r="592" spans="1:26" s="12" customFormat="1" ht="80.099999999999994" hidden="1" customHeight="1" x14ac:dyDescent="0.25">
      <c r="A592" s="12">
        <v>2019</v>
      </c>
      <c r="B592" s="12" t="s">
        <v>2419</v>
      </c>
      <c r="C592" s="43" t="s">
        <v>2527</v>
      </c>
      <c r="D592" s="43" t="s">
        <v>22</v>
      </c>
      <c r="E592" s="12" t="s">
        <v>20</v>
      </c>
      <c r="F592" s="12" t="s">
        <v>1624</v>
      </c>
      <c r="G592" s="12" t="s">
        <v>2533</v>
      </c>
      <c r="H592" s="12" t="s">
        <v>1789</v>
      </c>
      <c r="I592" s="12" t="s">
        <v>173</v>
      </c>
      <c r="J592" s="12" t="s">
        <v>56</v>
      </c>
      <c r="K592" s="12" t="s">
        <v>2538</v>
      </c>
      <c r="L592" s="60">
        <v>43696.291666666664</v>
      </c>
      <c r="M592" s="60">
        <v>43696.791666666664</v>
      </c>
      <c r="N592" s="60">
        <v>43685.333333333336</v>
      </c>
      <c r="O592" s="12">
        <f t="shared" si="27"/>
        <v>12</v>
      </c>
      <c r="P592" s="12">
        <f t="shared" si="28"/>
        <v>262.99999999988358</v>
      </c>
      <c r="Q592" s="12" t="s">
        <v>22</v>
      </c>
      <c r="R592" s="12" t="s">
        <v>22</v>
      </c>
      <c r="S592" s="12" t="s">
        <v>22</v>
      </c>
      <c r="T592" s="12" t="s">
        <v>14</v>
      </c>
      <c r="U592" s="12" t="s">
        <v>42</v>
      </c>
      <c r="V592" s="12" t="s">
        <v>34</v>
      </c>
      <c r="W592" s="12" t="s">
        <v>88</v>
      </c>
      <c r="X592" s="12" t="s">
        <v>45</v>
      </c>
      <c r="Y592" s="12" t="s">
        <v>28</v>
      </c>
      <c r="Z592" s="35">
        <f t="shared" si="29"/>
        <v>274.99999999988358</v>
      </c>
    </row>
    <row r="593" spans="1:26" s="12" customFormat="1" ht="80.099999999999994" hidden="1" customHeight="1" x14ac:dyDescent="0.25">
      <c r="A593" s="12">
        <v>2019</v>
      </c>
      <c r="B593" s="12" t="s">
        <v>2419</v>
      </c>
      <c r="C593" s="43" t="s">
        <v>2528</v>
      </c>
      <c r="D593" s="43" t="s">
        <v>22</v>
      </c>
      <c r="E593" s="12" t="s">
        <v>20</v>
      </c>
      <c r="F593" s="12" t="s">
        <v>2534</v>
      </c>
      <c r="G593" s="12" t="s">
        <v>2014</v>
      </c>
      <c r="H593" s="12" t="s">
        <v>1789</v>
      </c>
      <c r="I593" s="12" t="s">
        <v>177</v>
      </c>
      <c r="J593" s="12" t="s">
        <v>96</v>
      </c>
      <c r="K593" s="12" t="s">
        <v>2539</v>
      </c>
      <c r="L593" s="60">
        <v>43685.333333333336</v>
      </c>
      <c r="M593" s="60">
        <v>43685.708333333336</v>
      </c>
      <c r="N593" s="51">
        <v>43639.666666666664</v>
      </c>
      <c r="O593" s="12">
        <f t="shared" si="27"/>
        <v>9</v>
      </c>
      <c r="P593" s="12">
        <f t="shared" si="28"/>
        <v>1096.0000000001164</v>
      </c>
      <c r="Q593" s="12" t="s">
        <v>22</v>
      </c>
      <c r="R593" s="12" t="s">
        <v>22</v>
      </c>
      <c r="S593" s="12" t="s">
        <v>22</v>
      </c>
      <c r="T593" s="12" t="s">
        <v>23</v>
      </c>
      <c r="U593" s="12" t="s">
        <v>92</v>
      </c>
      <c r="V593" s="12" t="s">
        <v>25</v>
      </c>
      <c r="W593" s="12" t="s">
        <v>59</v>
      </c>
      <c r="X593" s="12" t="s">
        <v>77</v>
      </c>
      <c r="Y593" s="12" t="s">
        <v>37</v>
      </c>
      <c r="Z593" s="35">
        <f t="shared" si="29"/>
        <v>1105.0000000001164</v>
      </c>
    </row>
    <row r="594" spans="1:26" s="12" customFormat="1" ht="80.099999999999994" hidden="1" customHeight="1" x14ac:dyDescent="0.25">
      <c r="A594" s="12">
        <v>2019</v>
      </c>
      <c r="B594" s="12" t="s">
        <v>2419</v>
      </c>
      <c r="C594" s="43" t="s">
        <v>2528</v>
      </c>
      <c r="D594" s="43" t="s">
        <v>22</v>
      </c>
      <c r="E594" s="12" t="s">
        <v>20</v>
      </c>
      <c r="F594" s="12" t="s">
        <v>2534</v>
      </c>
      <c r="G594" s="12" t="s">
        <v>2014</v>
      </c>
      <c r="H594" s="12" t="s">
        <v>1789</v>
      </c>
      <c r="I594" s="12" t="s">
        <v>177</v>
      </c>
      <c r="J594" s="12" t="s">
        <v>96</v>
      </c>
      <c r="K594" s="12" t="s">
        <v>2539</v>
      </c>
      <c r="L594" s="60">
        <v>43686.333333333336</v>
      </c>
      <c r="M594" s="60">
        <v>43686.708333333336</v>
      </c>
      <c r="N594" s="60">
        <v>43685.708333333336</v>
      </c>
      <c r="O594" s="12">
        <f t="shared" si="27"/>
        <v>9</v>
      </c>
      <c r="P594" s="12">
        <f t="shared" si="28"/>
        <v>15</v>
      </c>
      <c r="Q594" s="12" t="s">
        <v>22</v>
      </c>
      <c r="R594" s="12" t="s">
        <v>22</v>
      </c>
      <c r="S594" s="12" t="s">
        <v>22</v>
      </c>
      <c r="T594" s="12" t="s">
        <v>23</v>
      </c>
      <c r="U594" s="12" t="s">
        <v>92</v>
      </c>
      <c r="V594" s="12" t="s">
        <v>25</v>
      </c>
      <c r="W594" s="12" t="s">
        <v>59</v>
      </c>
      <c r="X594" s="12" t="s">
        <v>77</v>
      </c>
      <c r="Y594" s="12" t="s">
        <v>37</v>
      </c>
      <c r="Z594" s="35">
        <f t="shared" si="29"/>
        <v>24</v>
      </c>
    </row>
    <row r="595" spans="1:26" s="12" customFormat="1" ht="80.099999999999994" hidden="1" customHeight="1" x14ac:dyDescent="0.25">
      <c r="A595" s="12">
        <v>2019</v>
      </c>
      <c r="B595" s="12" t="s">
        <v>2419</v>
      </c>
      <c r="C595" s="43" t="s">
        <v>2528</v>
      </c>
      <c r="D595" s="43" t="s">
        <v>22</v>
      </c>
      <c r="E595" s="12" t="s">
        <v>20</v>
      </c>
      <c r="F595" s="12" t="s">
        <v>2534</v>
      </c>
      <c r="G595" s="12" t="s">
        <v>2014</v>
      </c>
      <c r="H595" s="12" t="s">
        <v>1789</v>
      </c>
      <c r="I595" s="12" t="s">
        <v>177</v>
      </c>
      <c r="J595" s="12" t="s">
        <v>96</v>
      </c>
      <c r="K595" s="12" t="s">
        <v>2539</v>
      </c>
      <c r="L595" s="60">
        <v>43689.333333333336</v>
      </c>
      <c r="M595" s="60">
        <v>43689.708333333336</v>
      </c>
      <c r="N595" s="60">
        <v>43686.708333333336</v>
      </c>
      <c r="O595" s="12">
        <f t="shared" si="27"/>
        <v>9</v>
      </c>
      <c r="P595" s="12">
        <f t="shared" si="28"/>
        <v>63</v>
      </c>
      <c r="Q595" s="12" t="s">
        <v>22</v>
      </c>
      <c r="R595" s="12" t="s">
        <v>22</v>
      </c>
      <c r="S595" s="12" t="s">
        <v>22</v>
      </c>
      <c r="T595" s="12" t="s">
        <v>23</v>
      </c>
      <c r="U595" s="12" t="s">
        <v>92</v>
      </c>
      <c r="V595" s="12" t="s">
        <v>25</v>
      </c>
      <c r="W595" s="12" t="s">
        <v>59</v>
      </c>
      <c r="X595" s="12" t="s">
        <v>77</v>
      </c>
      <c r="Y595" s="12" t="s">
        <v>37</v>
      </c>
      <c r="Z595" s="35">
        <f t="shared" si="29"/>
        <v>72</v>
      </c>
    </row>
    <row r="596" spans="1:26" s="12" customFormat="1" ht="80.099999999999994" hidden="1" customHeight="1" x14ac:dyDescent="0.25">
      <c r="A596" s="12">
        <v>2019</v>
      </c>
      <c r="B596" s="12" t="s">
        <v>2419</v>
      </c>
      <c r="C596" s="43" t="s">
        <v>2528</v>
      </c>
      <c r="D596" s="43" t="s">
        <v>22</v>
      </c>
      <c r="E596" s="12" t="s">
        <v>20</v>
      </c>
      <c r="F596" s="12" t="s">
        <v>2534</v>
      </c>
      <c r="G596" s="12" t="s">
        <v>2014</v>
      </c>
      <c r="H596" s="12" t="s">
        <v>1789</v>
      </c>
      <c r="I596" s="12" t="s">
        <v>177</v>
      </c>
      <c r="J596" s="12" t="s">
        <v>96</v>
      </c>
      <c r="K596" s="12" t="s">
        <v>2539</v>
      </c>
      <c r="L596" s="60">
        <v>43690.333333333336</v>
      </c>
      <c r="M596" s="60">
        <v>43690.708333333336</v>
      </c>
      <c r="N596" s="60">
        <v>43689.708333333336</v>
      </c>
      <c r="O596" s="12">
        <f t="shared" si="27"/>
        <v>9</v>
      </c>
      <c r="P596" s="12">
        <f t="shared" si="28"/>
        <v>15</v>
      </c>
      <c r="Q596" s="12" t="s">
        <v>22</v>
      </c>
      <c r="R596" s="12" t="s">
        <v>22</v>
      </c>
      <c r="S596" s="12" t="s">
        <v>22</v>
      </c>
      <c r="T596" s="12" t="s">
        <v>23</v>
      </c>
      <c r="U596" s="12" t="s">
        <v>92</v>
      </c>
      <c r="V596" s="12" t="s">
        <v>25</v>
      </c>
      <c r="W596" s="12" t="s">
        <v>59</v>
      </c>
      <c r="X596" s="12" t="s">
        <v>77</v>
      </c>
      <c r="Y596" s="12" t="s">
        <v>37</v>
      </c>
      <c r="Z596" s="35">
        <f t="shared" si="29"/>
        <v>24</v>
      </c>
    </row>
    <row r="597" spans="1:26" s="12" customFormat="1" ht="80.099999999999994" hidden="1" customHeight="1" x14ac:dyDescent="0.25">
      <c r="A597" s="12">
        <v>2019</v>
      </c>
      <c r="B597" s="12" t="s">
        <v>2419</v>
      </c>
      <c r="C597" s="43" t="s">
        <v>2528</v>
      </c>
      <c r="D597" s="43" t="s">
        <v>22</v>
      </c>
      <c r="E597" s="12" t="s">
        <v>20</v>
      </c>
      <c r="F597" s="12" t="s">
        <v>2534</v>
      </c>
      <c r="G597" s="12" t="s">
        <v>2014</v>
      </c>
      <c r="H597" s="12" t="s">
        <v>1789</v>
      </c>
      <c r="I597" s="12" t="s">
        <v>177</v>
      </c>
      <c r="J597" s="12" t="s">
        <v>96</v>
      </c>
      <c r="K597" s="12" t="s">
        <v>2539</v>
      </c>
      <c r="L597" s="60">
        <v>43691.333333333336</v>
      </c>
      <c r="M597" s="60">
        <v>43691.708333333336</v>
      </c>
      <c r="N597" s="60">
        <v>43690.708333333336</v>
      </c>
      <c r="O597" s="12">
        <f t="shared" si="27"/>
        <v>9</v>
      </c>
      <c r="P597" s="12">
        <f t="shared" si="28"/>
        <v>15</v>
      </c>
      <c r="Q597" s="12" t="s">
        <v>22</v>
      </c>
      <c r="R597" s="12" t="s">
        <v>22</v>
      </c>
      <c r="S597" s="12" t="s">
        <v>22</v>
      </c>
      <c r="T597" s="12" t="s">
        <v>23</v>
      </c>
      <c r="U597" s="12" t="s">
        <v>92</v>
      </c>
      <c r="V597" s="12" t="s">
        <v>25</v>
      </c>
      <c r="W597" s="12" t="s">
        <v>59</v>
      </c>
      <c r="X597" s="12" t="s">
        <v>77</v>
      </c>
      <c r="Y597" s="12" t="s">
        <v>37</v>
      </c>
      <c r="Z597" s="35">
        <f t="shared" si="29"/>
        <v>24</v>
      </c>
    </row>
    <row r="598" spans="1:26" s="12" customFormat="1" ht="80.099999999999994" hidden="1" customHeight="1" x14ac:dyDescent="0.25">
      <c r="A598" s="12">
        <v>2019</v>
      </c>
      <c r="B598" s="12" t="s">
        <v>2419</v>
      </c>
      <c r="C598" s="43" t="s">
        <v>2528</v>
      </c>
      <c r="D598" s="43" t="s">
        <v>22</v>
      </c>
      <c r="E598" s="12" t="s">
        <v>20</v>
      </c>
      <c r="F598" s="12" t="s">
        <v>2534</v>
      </c>
      <c r="G598" s="12" t="s">
        <v>2014</v>
      </c>
      <c r="H598" s="12" t="s">
        <v>1789</v>
      </c>
      <c r="I598" s="12" t="s">
        <v>177</v>
      </c>
      <c r="J598" s="12" t="s">
        <v>96</v>
      </c>
      <c r="K598" s="12" t="s">
        <v>2539</v>
      </c>
      <c r="L598" s="60">
        <v>43692.333333333336</v>
      </c>
      <c r="M598" s="60">
        <v>43692.708333333336</v>
      </c>
      <c r="N598" s="60">
        <v>43691.708333333336</v>
      </c>
      <c r="O598" s="12">
        <f t="shared" si="27"/>
        <v>9</v>
      </c>
      <c r="P598" s="12">
        <f t="shared" si="28"/>
        <v>15</v>
      </c>
      <c r="Q598" s="12" t="s">
        <v>22</v>
      </c>
      <c r="R598" s="12" t="s">
        <v>22</v>
      </c>
      <c r="S598" s="12" t="s">
        <v>22</v>
      </c>
      <c r="T598" s="12" t="s">
        <v>23</v>
      </c>
      <c r="U598" s="12" t="s">
        <v>92</v>
      </c>
      <c r="V598" s="12" t="s">
        <v>25</v>
      </c>
      <c r="W598" s="12" t="s">
        <v>59</v>
      </c>
      <c r="X598" s="12" t="s">
        <v>77</v>
      </c>
      <c r="Y598" s="12" t="s">
        <v>37</v>
      </c>
      <c r="Z598" s="35">
        <f t="shared" si="29"/>
        <v>24</v>
      </c>
    </row>
    <row r="599" spans="1:26" s="12" customFormat="1" ht="80.099999999999994" hidden="1" customHeight="1" x14ac:dyDescent="0.25">
      <c r="A599" s="12">
        <v>2019</v>
      </c>
      <c r="B599" s="12" t="s">
        <v>2419</v>
      </c>
      <c r="C599" s="43" t="s">
        <v>2528</v>
      </c>
      <c r="D599" s="43" t="s">
        <v>22</v>
      </c>
      <c r="E599" s="12" t="s">
        <v>20</v>
      </c>
      <c r="F599" s="12" t="s">
        <v>2534</v>
      </c>
      <c r="G599" s="12" t="s">
        <v>2014</v>
      </c>
      <c r="H599" s="12" t="s">
        <v>1789</v>
      </c>
      <c r="I599" s="12" t="s">
        <v>177</v>
      </c>
      <c r="J599" s="12" t="s">
        <v>96</v>
      </c>
      <c r="K599" s="12" t="s">
        <v>2539</v>
      </c>
      <c r="L599" s="60">
        <v>43693.333333333336</v>
      </c>
      <c r="M599" s="60">
        <v>43693.708333333336</v>
      </c>
      <c r="N599" s="60">
        <v>43692.708333333336</v>
      </c>
      <c r="O599" s="12">
        <f t="shared" si="27"/>
        <v>9</v>
      </c>
      <c r="P599" s="12">
        <f t="shared" si="28"/>
        <v>15</v>
      </c>
      <c r="Q599" s="12" t="s">
        <v>22</v>
      </c>
      <c r="R599" s="12" t="s">
        <v>22</v>
      </c>
      <c r="S599" s="12" t="s">
        <v>22</v>
      </c>
      <c r="T599" s="12" t="s">
        <v>23</v>
      </c>
      <c r="U599" s="12" t="s">
        <v>92</v>
      </c>
      <c r="V599" s="12" t="s">
        <v>25</v>
      </c>
      <c r="W599" s="12" t="s">
        <v>59</v>
      </c>
      <c r="X599" s="12" t="s">
        <v>77</v>
      </c>
      <c r="Y599" s="12" t="s">
        <v>37</v>
      </c>
      <c r="Z599" s="35">
        <f t="shared" si="29"/>
        <v>24</v>
      </c>
    </row>
    <row r="600" spans="1:26" s="12" customFormat="1" ht="80.099999999999994" hidden="1" customHeight="1" x14ac:dyDescent="0.25">
      <c r="A600" s="12">
        <v>2019</v>
      </c>
      <c r="B600" s="12" t="s">
        <v>2419</v>
      </c>
      <c r="C600" s="43" t="s">
        <v>2528</v>
      </c>
      <c r="D600" s="43" t="s">
        <v>22</v>
      </c>
      <c r="E600" s="12" t="s">
        <v>20</v>
      </c>
      <c r="F600" s="12" t="s">
        <v>2534</v>
      </c>
      <c r="G600" s="12" t="s">
        <v>2014</v>
      </c>
      <c r="H600" s="12" t="s">
        <v>1789</v>
      </c>
      <c r="I600" s="12" t="s">
        <v>177</v>
      </c>
      <c r="J600" s="12" t="s">
        <v>96</v>
      </c>
      <c r="K600" s="12" t="s">
        <v>2539</v>
      </c>
      <c r="L600" s="60">
        <v>43696.333333333336</v>
      </c>
      <c r="M600" s="60">
        <v>43696.708333333336</v>
      </c>
      <c r="N600" s="60">
        <v>43693.708333333336</v>
      </c>
      <c r="O600" s="12">
        <f t="shared" si="27"/>
        <v>9</v>
      </c>
      <c r="P600" s="12">
        <f t="shared" si="28"/>
        <v>63</v>
      </c>
      <c r="Q600" s="12" t="s">
        <v>22</v>
      </c>
      <c r="R600" s="12" t="s">
        <v>22</v>
      </c>
      <c r="S600" s="12" t="s">
        <v>22</v>
      </c>
      <c r="T600" s="12" t="s">
        <v>23</v>
      </c>
      <c r="U600" s="12" t="s">
        <v>92</v>
      </c>
      <c r="V600" s="12" t="s">
        <v>25</v>
      </c>
      <c r="W600" s="12" t="s">
        <v>59</v>
      </c>
      <c r="X600" s="12" t="s">
        <v>77</v>
      </c>
      <c r="Y600" s="12" t="s">
        <v>37</v>
      </c>
      <c r="Z600" s="35">
        <f t="shared" si="29"/>
        <v>72</v>
      </c>
    </row>
    <row r="601" spans="1:26" s="12" customFormat="1" ht="80.099999999999994" hidden="1" customHeight="1" x14ac:dyDescent="0.25">
      <c r="A601" s="12">
        <v>2019</v>
      </c>
      <c r="B601" s="12" t="s">
        <v>2419</v>
      </c>
      <c r="C601" s="43" t="s">
        <v>2528</v>
      </c>
      <c r="D601" s="43" t="s">
        <v>22</v>
      </c>
      <c r="E601" s="12" t="s">
        <v>20</v>
      </c>
      <c r="F601" s="12" t="s">
        <v>2534</v>
      </c>
      <c r="G601" s="12" t="s">
        <v>2014</v>
      </c>
      <c r="H601" s="12" t="s">
        <v>1789</v>
      </c>
      <c r="I601" s="12" t="s">
        <v>177</v>
      </c>
      <c r="J601" s="12" t="s">
        <v>96</v>
      </c>
      <c r="K601" s="12" t="s">
        <v>2539</v>
      </c>
      <c r="L601" s="60">
        <v>43700.333333333336</v>
      </c>
      <c r="M601" s="60">
        <v>43700.708333333336</v>
      </c>
      <c r="N601" s="60">
        <v>43696.708333333336</v>
      </c>
      <c r="O601" s="12">
        <f t="shared" si="27"/>
        <v>9</v>
      </c>
      <c r="P601" s="12">
        <f t="shared" si="28"/>
        <v>87</v>
      </c>
      <c r="Q601" s="12" t="s">
        <v>22</v>
      </c>
      <c r="R601" s="12" t="s">
        <v>22</v>
      </c>
      <c r="S601" s="12" t="s">
        <v>22</v>
      </c>
      <c r="T601" s="12" t="s">
        <v>23</v>
      </c>
      <c r="U601" s="12" t="s">
        <v>92</v>
      </c>
      <c r="V601" s="12" t="s">
        <v>25</v>
      </c>
      <c r="W601" s="12" t="s">
        <v>59</v>
      </c>
      <c r="X601" s="12" t="s">
        <v>77</v>
      </c>
      <c r="Y601" s="12" t="s">
        <v>37</v>
      </c>
      <c r="Z601" s="35">
        <f t="shared" si="29"/>
        <v>96</v>
      </c>
    </row>
    <row r="602" spans="1:26" s="12" customFormat="1" ht="80.099999999999994" hidden="1" customHeight="1" x14ac:dyDescent="0.25">
      <c r="A602" s="12">
        <v>2019</v>
      </c>
      <c r="B602" s="12" t="s">
        <v>2419</v>
      </c>
      <c r="C602" s="43" t="s">
        <v>2528</v>
      </c>
      <c r="D602" s="43" t="s">
        <v>22</v>
      </c>
      <c r="E602" s="12" t="s">
        <v>20</v>
      </c>
      <c r="F602" s="12" t="s">
        <v>2534</v>
      </c>
      <c r="G602" s="12" t="s">
        <v>2014</v>
      </c>
      <c r="H602" s="12" t="s">
        <v>1789</v>
      </c>
      <c r="I602" s="12" t="s">
        <v>177</v>
      </c>
      <c r="J602" s="12" t="s">
        <v>96</v>
      </c>
      <c r="K602" s="12" t="s">
        <v>2539</v>
      </c>
      <c r="L602" s="60">
        <v>43703.333333333336</v>
      </c>
      <c r="M602" s="60">
        <v>43703.708333333336</v>
      </c>
      <c r="N602" s="60">
        <v>43700.708333333336</v>
      </c>
      <c r="O602" s="12">
        <f t="shared" si="27"/>
        <v>9</v>
      </c>
      <c r="P602" s="12">
        <f t="shared" si="28"/>
        <v>63</v>
      </c>
      <c r="Q602" s="12" t="s">
        <v>22</v>
      </c>
      <c r="R602" s="12" t="s">
        <v>22</v>
      </c>
      <c r="S602" s="12" t="s">
        <v>22</v>
      </c>
      <c r="T602" s="12" t="s">
        <v>23</v>
      </c>
      <c r="U602" s="12" t="s">
        <v>92</v>
      </c>
      <c r="V602" s="12" t="s">
        <v>25</v>
      </c>
      <c r="W602" s="12" t="s">
        <v>59</v>
      </c>
      <c r="X602" s="12" t="s">
        <v>77</v>
      </c>
      <c r="Y602" s="12" t="s">
        <v>37</v>
      </c>
      <c r="Z602" s="35">
        <f t="shared" si="29"/>
        <v>72</v>
      </c>
    </row>
    <row r="603" spans="1:26" s="12" customFormat="1" ht="80.099999999999994" hidden="1" customHeight="1" x14ac:dyDescent="0.25">
      <c r="A603" s="12">
        <v>2019</v>
      </c>
      <c r="B603" s="12" t="s">
        <v>2419</v>
      </c>
      <c r="C603" s="43" t="s">
        <v>2529</v>
      </c>
      <c r="D603" s="43" t="s">
        <v>22</v>
      </c>
      <c r="E603" s="12" t="s">
        <v>20</v>
      </c>
      <c r="F603" s="12" t="s">
        <v>2535</v>
      </c>
      <c r="G603" s="12" t="s">
        <v>2014</v>
      </c>
      <c r="H603" s="12" t="s">
        <v>1789</v>
      </c>
      <c r="I603" s="12" t="s">
        <v>176</v>
      </c>
      <c r="J603" s="12" t="s">
        <v>96</v>
      </c>
      <c r="K603" s="12" t="s">
        <v>2539</v>
      </c>
      <c r="L603" s="60">
        <v>43699.333333333336</v>
      </c>
      <c r="M603" s="60">
        <v>43699.708333333336</v>
      </c>
      <c r="N603" s="60">
        <v>43520.604166666664</v>
      </c>
      <c r="O603" s="12">
        <f t="shared" si="27"/>
        <v>9</v>
      </c>
      <c r="P603" s="12">
        <f t="shared" si="28"/>
        <v>4289.5000000001164</v>
      </c>
      <c r="Q603" s="12" t="s">
        <v>22</v>
      </c>
      <c r="R603" s="12" t="s">
        <v>22</v>
      </c>
      <c r="S603" s="12" t="s">
        <v>22</v>
      </c>
      <c r="T603" s="12" t="s">
        <v>23</v>
      </c>
      <c r="U603" s="12" t="s">
        <v>92</v>
      </c>
      <c r="V603" s="12" t="s">
        <v>25</v>
      </c>
      <c r="W603" s="12" t="s">
        <v>59</v>
      </c>
      <c r="X603" s="12" t="s">
        <v>77</v>
      </c>
      <c r="Y603" s="12" t="s">
        <v>37</v>
      </c>
      <c r="Z603" s="35">
        <f t="shared" si="29"/>
        <v>4298.5000000001164</v>
      </c>
    </row>
    <row r="604" spans="1:26" s="12" customFormat="1" ht="80.099999999999994" hidden="1" customHeight="1" x14ac:dyDescent="0.25">
      <c r="A604" s="12">
        <v>2019</v>
      </c>
      <c r="B604" s="12" t="s">
        <v>2419</v>
      </c>
      <c r="C604" s="43" t="s">
        <v>2529</v>
      </c>
      <c r="D604" s="43" t="s">
        <v>22</v>
      </c>
      <c r="E604" s="12" t="s">
        <v>20</v>
      </c>
      <c r="F604" s="12" t="s">
        <v>2535</v>
      </c>
      <c r="G604" s="12" t="s">
        <v>2014</v>
      </c>
      <c r="H604" s="12" t="s">
        <v>1789</v>
      </c>
      <c r="I604" s="12" t="s">
        <v>176</v>
      </c>
      <c r="J604" s="12" t="s">
        <v>96</v>
      </c>
      <c r="K604" s="12" t="s">
        <v>2539</v>
      </c>
      <c r="L604" s="60">
        <v>43700.333333333336</v>
      </c>
      <c r="M604" s="60">
        <v>43700.708333333336</v>
      </c>
      <c r="N604" s="60">
        <v>43699.708333333336</v>
      </c>
      <c r="O604" s="12">
        <f t="shared" si="27"/>
        <v>9</v>
      </c>
      <c r="P604" s="12">
        <f t="shared" si="28"/>
        <v>15</v>
      </c>
      <c r="Q604" s="12" t="s">
        <v>22</v>
      </c>
      <c r="R604" s="12" t="s">
        <v>22</v>
      </c>
      <c r="S604" s="12" t="s">
        <v>22</v>
      </c>
      <c r="T604" s="12" t="s">
        <v>23</v>
      </c>
      <c r="U604" s="12" t="s">
        <v>92</v>
      </c>
      <c r="V604" s="12" t="s">
        <v>25</v>
      </c>
      <c r="W604" s="12" t="s">
        <v>59</v>
      </c>
      <c r="X604" s="12" t="s">
        <v>77</v>
      </c>
      <c r="Y604" s="12" t="s">
        <v>37</v>
      </c>
      <c r="Z604" s="35">
        <f t="shared" si="29"/>
        <v>24</v>
      </c>
    </row>
    <row r="605" spans="1:26" s="12" customFormat="1" ht="80.099999999999994" hidden="1" customHeight="1" x14ac:dyDescent="0.25">
      <c r="A605" s="12">
        <v>2019</v>
      </c>
      <c r="B605" s="12" t="s">
        <v>2419</v>
      </c>
      <c r="C605" s="43" t="s">
        <v>2529</v>
      </c>
      <c r="D605" s="43" t="s">
        <v>22</v>
      </c>
      <c r="E605" s="12" t="s">
        <v>20</v>
      </c>
      <c r="F605" s="12" t="s">
        <v>2535</v>
      </c>
      <c r="G605" s="12" t="s">
        <v>2014</v>
      </c>
      <c r="H605" s="12" t="s">
        <v>1789</v>
      </c>
      <c r="I605" s="12" t="s">
        <v>176</v>
      </c>
      <c r="J605" s="12" t="s">
        <v>96</v>
      </c>
      <c r="K605" s="12" t="s">
        <v>2539</v>
      </c>
      <c r="L605" s="60">
        <v>43703.333333333336</v>
      </c>
      <c r="M605" s="60">
        <v>43703.708333333336</v>
      </c>
      <c r="N605" s="60">
        <v>43700.708333333336</v>
      </c>
      <c r="O605" s="12">
        <f t="shared" si="27"/>
        <v>9</v>
      </c>
      <c r="P605" s="12">
        <f t="shared" si="28"/>
        <v>63</v>
      </c>
      <c r="Q605" s="12" t="s">
        <v>22</v>
      </c>
      <c r="R605" s="12" t="s">
        <v>22</v>
      </c>
      <c r="S605" s="12" t="s">
        <v>22</v>
      </c>
      <c r="T605" s="12" t="s">
        <v>23</v>
      </c>
      <c r="U605" s="12" t="s">
        <v>92</v>
      </c>
      <c r="V605" s="12" t="s">
        <v>25</v>
      </c>
      <c r="W605" s="12" t="s">
        <v>59</v>
      </c>
      <c r="X605" s="12" t="s">
        <v>77</v>
      </c>
      <c r="Y605" s="12" t="s">
        <v>37</v>
      </c>
      <c r="Z605" s="35">
        <f t="shared" si="29"/>
        <v>72</v>
      </c>
    </row>
    <row r="606" spans="1:26" s="12" customFormat="1" ht="80.099999999999994" hidden="1" customHeight="1" x14ac:dyDescent="0.25">
      <c r="A606" s="12">
        <v>2019</v>
      </c>
      <c r="B606" s="12" t="s">
        <v>2419</v>
      </c>
      <c r="C606" s="43" t="s">
        <v>2529</v>
      </c>
      <c r="D606" s="43" t="s">
        <v>22</v>
      </c>
      <c r="E606" s="12" t="s">
        <v>20</v>
      </c>
      <c r="F606" s="12" t="s">
        <v>2535</v>
      </c>
      <c r="G606" s="12" t="s">
        <v>2014</v>
      </c>
      <c r="H606" s="12" t="s">
        <v>1789</v>
      </c>
      <c r="I606" s="12" t="s">
        <v>176</v>
      </c>
      <c r="J606" s="12" t="s">
        <v>96</v>
      </c>
      <c r="K606" s="12" t="s">
        <v>2539</v>
      </c>
      <c r="L606" s="60">
        <v>43704.333333333336</v>
      </c>
      <c r="M606" s="60">
        <v>43704.708333333336</v>
      </c>
      <c r="N606" s="60">
        <v>43703.708333333336</v>
      </c>
      <c r="O606" s="12">
        <f t="shared" si="27"/>
        <v>9</v>
      </c>
      <c r="P606" s="12">
        <f t="shared" si="28"/>
        <v>15</v>
      </c>
      <c r="Q606" s="12" t="s">
        <v>22</v>
      </c>
      <c r="R606" s="12" t="s">
        <v>22</v>
      </c>
      <c r="S606" s="12" t="s">
        <v>22</v>
      </c>
      <c r="T606" s="12" t="s">
        <v>23</v>
      </c>
      <c r="U606" s="12" t="s">
        <v>92</v>
      </c>
      <c r="V606" s="12" t="s">
        <v>25</v>
      </c>
      <c r="W606" s="12" t="s">
        <v>59</v>
      </c>
      <c r="X606" s="12" t="s">
        <v>77</v>
      </c>
      <c r="Y606" s="12" t="s">
        <v>37</v>
      </c>
      <c r="Z606" s="35">
        <f t="shared" si="29"/>
        <v>24</v>
      </c>
    </row>
    <row r="607" spans="1:26" s="12" customFormat="1" ht="80.099999999999994" hidden="1" customHeight="1" x14ac:dyDescent="0.25">
      <c r="A607" s="12">
        <v>2019</v>
      </c>
      <c r="B607" s="12" t="s">
        <v>2419</v>
      </c>
      <c r="C607" s="43" t="s">
        <v>2529</v>
      </c>
      <c r="D607" s="43" t="s">
        <v>22</v>
      </c>
      <c r="E607" s="12" t="s">
        <v>20</v>
      </c>
      <c r="F607" s="12" t="s">
        <v>2535</v>
      </c>
      <c r="G607" s="12" t="s">
        <v>2014</v>
      </c>
      <c r="H607" s="12" t="s">
        <v>1789</v>
      </c>
      <c r="I607" s="12" t="s">
        <v>176</v>
      </c>
      <c r="J607" s="12" t="s">
        <v>96</v>
      </c>
      <c r="K607" s="12" t="s">
        <v>2539</v>
      </c>
      <c r="L607" s="60">
        <v>43705.333333333336</v>
      </c>
      <c r="M607" s="60">
        <v>43705.708333333336</v>
      </c>
      <c r="N607" s="60">
        <v>43704.708333333336</v>
      </c>
      <c r="O607" s="12">
        <f t="shared" si="27"/>
        <v>9</v>
      </c>
      <c r="P607" s="12">
        <f t="shared" si="28"/>
        <v>15</v>
      </c>
      <c r="Q607" s="12" t="s">
        <v>22</v>
      </c>
      <c r="R607" s="12" t="s">
        <v>22</v>
      </c>
      <c r="S607" s="12" t="s">
        <v>22</v>
      </c>
      <c r="T607" s="12" t="s">
        <v>23</v>
      </c>
      <c r="U607" s="12" t="s">
        <v>92</v>
      </c>
      <c r="V607" s="12" t="s">
        <v>25</v>
      </c>
      <c r="W607" s="12" t="s">
        <v>59</v>
      </c>
      <c r="X607" s="12" t="s">
        <v>77</v>
      </c>
      <c r="Y607" s="12" t="s">
        <v>37</v>
      </c>
      <c r="Z607" s="35">
        <f t="shared" si="29"/>
        <v>24</v>
      </c>
    </row>
    <row r="608" spans="1:26" s="12" customFormat="1" ht="80.099999999999994" hidden="1" customHeight="1" x14ac:dyDescent="0.25">
      <c r="A608" s="12">
        <v>2019</v>
      </c>
      <c r="B608" s="12" t="s">
        <v>2419</v>
      </c>
      <c r="C608" s="43" t="s">
        <v>2529</v>
      </c>
      <c r="D608" s="43" t="s">
        <v>22</v>
      </c>
      <c r="E608" s="12" t="s">
        <v>20</v>
      </c>
      <c r="F608" s="12" t="s">
        <v>2535</v>
      </c>
      <c r="G608" s="12" t="s">
        <v>2014</v>
      </c>
      <c r="H608" s="12" t="s">
        <v>1789</v>
      </c>
      <c r="I608" s="12" t="s">
        <v>176</v>
      </c>
      <c r="J608" s="12" t="s">
        <v>96</v>
      </c>
      <c r="K608" s="12" t="s">
        <v>2539</v>
      </c>
      <c r="L608" s="60">
        <v>43706.333333333336</v>
      </c>
      <c r="M608" s="60">
        <v>43706.708333333336</v>
      </c>
      <c r="N608" s="60">
        <v>43705.708333333336</v>
      </c>
      <c r="O608" s="12">
        <f t="shared" si="27"/>
        <v>9</v>
      </c>
      <c r="P608" s="12">
        <f t="shared" si="28"/>
        <v>15</v>
      </c>
      <c r="Q608" s="12" t="s">
        <v>22</v>
      </c>
      <c r="R608" s="12" t="s">
        <v>22</v>
      </c>
      <c r="S608" s="12" t="s">
        <v>22</v>
      </c>
      <c r="T608" s="12" t="s">
        <v>23</v>
      </c>
      <c r="U608" s="12" t="s">
        <v>92</v>
      </c>
      <c r="V608" s="12" t="s">
        <v>25</v>
      </c>
      <c r="W608" s="12" t="s">
        <v>59</v>
      </c>
      <c r="X608" s="12" t="s">
        <v>77</v>
      </c>
      <c r="Y608" s="12" t="s">
        <v>37</v>
      </c>
      <c r="Z608" s="35">
        <f t="shared" si="29"/>
        <v>24</v>
      </c>
    </row>
    <row r="609" spans="1:26" s="12" customFormat="1" ht="80.099999999999994" hidden="1" customHeight="1" x14ac:dyDescent="0.25">
      <c r="A609" s="12">
        <v>2019</v>
      </c>
      <c r="B609" s="12" t="s">
        <v>2419</v>
      </c>
      <c r="C609" s="43" t="s">
        <v>2530</v>
      </c>
      <c r="D609" s="43" t="s">
        <v>22</v>
      </c>
      <c r="E609" s="12" t="s">
        <v>20</v>
      </c>
      <c r="F609" s="12" t="s">
        <v>176</v>
      </c>
      <c r="G609" s="12" t="s">
        <v>2536</v>
      </c>
      <c r="H609" s="12" t="s">
        <v>1789</v>
      </c>
      <c r="I609" s="12" t="s">
        <v>176</v>
      </c>
      <c r="J609" s="12" t="s">
        <v>63</v>
      </c>
      <c r="K609" s="12" t="s">
        <v>2540</v>
      </c>
      <c r="L609" s="60">
        <v>43706.324999999997</v>
      </c>
      <c r="M609" s="60">
        <v>43708.791666666664</v>
      </c>
      <c r="N609" s="60">
        <v>43706.708333333336</v>
      </c>
      <c r="O609" s="12">
        <f t="shared" si="27"/>
        <v>59.200000000011642</v>
      </c>
      <c r="P609" s="12">
        <f t="shared" si="28"/>
        <v>-9.2000000001280569</v>
      </c>
      <c r="Q609" s="12" t="s">
        <v>22</v>
      </c>
      <c r="R609" s="12" t="s">
        <v>22</v>
      </c>
      <c r="S609" s="12" t="s">
        <v>22</v>
      </c>
      <c r="T609" s="12" t="s">
        <v>49</v>
      </c>
      <c r="U609" s="12" t="s">
        <v>139</v>
      </c>
      <c r="V609" s="12" t="s">
        <v>34</v>
      </c>
      <c r="W609" s="12" t="s">
        <v>88</v>
      </c>
      <c r="X609" s="12" t="s">
        <v>45</v>
      </c>
      <c r="Y609" s="12" t="s">
        <v>28</v>
      </c>
      <c r="Z609" s="35">
        <f t="shared" si="29"/>
        <v>49.999999999883585</v>
      </c>
    </row>
    <row r="610" spans="1:26" s="12" customFormat="1" ht="80.099999999999994" hidden="1" customHeight="1" x14ac:dyDescent="0.25">
      <c r="A610" s="12">
        <v>2019</v>
      </c>
      <c r="B610" s="12" t="s">
        <v>2419</v>
      </c>
      <c r="C610" s="43" t="s">
        <v>2541</v>
      </c>
      <c r="D610" s="43" t="s">
        <v>13</v>
      </c>
      <c r="E610" s="12" t="s">
        <v>30</v>
      </c>
      <c r="F610" s="12" t="s">
        <v>2551</v>
      </c>
      <c r="G610" s="12" t="s">
        <v>2388</v>
      </c>
      <c r="H610" s="12" t="s">
        <v>1911</v>
      </c>
      <c r="I610" s="12" t="s">
        <v>119</v>
      </c>
      <c r="J610" s="12" t="s">
        <v>1911</v>
      </c>
      <c r="K610" s="12" t="s">
        <v>2563</v>
      </c>
      <c r="L610" s="60">
        <v>43692.427083333336</v>
      </c>
      <c r="M610" s="60">
        <v>43702.666666666664</v>
      </c>
      <c r="N610" s="60">
        <v>43101</v>
      </c>
      <c r="O610" s="12">
        <f t="shared" si="27"/>
        <v>245.74999999988358</v>
      </c>
      <c r="P610" s="12">
        <f t="shared" si="28"/>
        <v>14194.250000000058</v>
      </c>
      <c r="Q610" s="12" t="s">
        <v>13</v>
      </c>
      <c r="R610" s="12" t="s">
        <v>13</v>
      </c>
      <c r="S610" s="12" t="s">
        <v>22</v>
      </c>
      <c r="T610" s="12" t="s">
        <v>14</v>
      </c>
      <c r="U610" s="12" t="s">
        <v>24</v>
      </c>
      <c r="V610" s="12" t="s">
        <v>1070</v>
      </c>
      <c r="W610" s="12" t="s">
        <v>1070</v>
      </c>
      <c r="X610" s="12" t="s">
        <v>45</v>
      </c>
      <c r="Y610" s="12" t="s">
        <v>18</v>
      </c>
      <c r="Z610" s="35">
        <f t="shared" si="29"/>
        <v>14439.999999999942</v>
      </c>
    </row>
    <row r="611" spans="1:26" s="12" customFormat="1" ht="80.099999999999994" hidden="1" customHeight="1" x14ac:dyDescent="0.25">
      <c r="A611" s="12">
        <v>2019</v>
      </c>
      <c r="B611" s="12" t="s">
        <v>2419</v>
      </c>
      <c r="C611" s="43" t="s">
        <v>2542</v>
      </c>
      <c r="D611" s="43" t="s">
        <v>22</v>
      </c>
      <c r="E611" s="12" t="s">
        <v>39</v>
      </c>
      <c r="F611" s="12" t="s">
        <v>2459</v>
      </c>
      <c r="H611" s="12" t="s">
        <v>1911</v>
      </c>
      <c r="I611" s="12" t="s">
        <v>105</v>
      </c>
      <c r="J611" s="12" t="s">
        <v>1911</v>
      </c>
      <c r="K611" s="12" t="s">
        <v>2564</v>
      </c>
      <c r="L611" s="60">
        <v>43682.416666666664</v>
      </c>
      <c r="M611" s="60">
        <v>43685.666666666664</v>
      </c>
      <c r="N611" s="60">
        <v>43630.5</v>
      </c>
      <c r="O611" s="12">
        <f t="shared" si="27"/>
        <v>78</v>
      </c>
      <c r="P611" s="12">
        <f t="shared" si="28"/>
        <v>1245.9999999999418</v>
      </c>
      <c r="Q611" s="12" t="s">
        <v>13</v>
      </c>
      <c r="R611" s="12" t="s">
        <v>13</v>
      </c>
      <c r="S611" s="12" t="s">
        <v>22</v>
      </c>
      <c r="T611" s="12" t="s">
        <v>14</v>
      </c>
      <c r="U611" s="12" t="s">
        <v>24</v>
      </c>
      <c r="V611" s="12" t="s">
        <v>34</v>
      </c>
      <c r="W611" s="12" t="s">
        <v>82</v>
      </c>
      <c r="X611" s="12" t="s">
        <v>66</v>
      </c>
      <c r="Y611" s="12" t="s">
        <v>28</v>
      </c>
      <c r="Z611" s="35">
        <f t="shared" si="29"/>
        <v>1323.9999999999418</v>
      </c>
    </row>
    <row r="612" spans="1:26" s="12" customFormat="1" ht="80.099999999999994" hidden="1" customHeight="1" x14ac:dyDescent="0.25">
      <c r="A612" s="12">
        <v>2019</v>
      </c>
      <c r="B612" s="12" t="s">
        <v>2419</v>
      </c>
      <c r="C612" s="43" t="s">
        <v>2543</v>
      </c>
      <c r="D612" s="43" t="s">
        <v>13</v>
      </c>
      <c r="E612" s="12" t="s">
        <v>30</v>
      </c>
      <c r="F612" s="12" t="s">
        <v>2552</v>
      </c>
      <c r="G612" s="12" t="s">
        <v>1496</v>
      </c>
      <c r="H612" s="12" t="s">
        <v>1911</v>
      </c>
      <c r="I612" s="12" t="s">
        <v>123</v>
      </c>
      <c r="J612" s="12" t="s">
        <v>1911</v>
      </c>
      <c r="K612" s="12" t="s">
        <v>2565</v>
      </c>
      <c r="L612" s="60">
        <v>43684.333333333336</v>
      </c>
      <c r="M612" s="60">
        <v>43684.822916666664</v>
      </c>
      <c r="N612" s="51">
        <v>43671.5</v>
      </c>
      <c r="O612" s="12">
        <f t="shared" si="27"/>
        <v>11.749999999883585</v>
      </c>
      <c r="P612" s="12">
        <f t="shared" si="28"/>
        <v>308.00000000005821</v>
      </c>
      <c r="Q612" s="12" t="s">
        <v>13</v>
      </c>
      <c r="R612" s="12" t="s">
        <v>13</v>
      </c>
      <c r="S612" s="12" t="s">
        <v>22</v>
      </c>
      <c r="T612" s="12" t="s">
        <v>32</v>
      </c>
      <c r="U612" s="12" t="s">
        <v>117</v>
      </c>
      <c r="V612" s="12" t="s">
        <v>34</v>
      </c>
      <c r="W612" s="12" t="s">
        <v>109</v>
      </c>
      <c r="X612" s="12" t="s">
        <v>77</v>
      </c>
      <c r="Y612" s="12" t="s">
        <v>46</v>
      </c>
      <c r="Z612" s="35">
        <f t="shared" si="29"/>
        <v>319.74999999994179</v>
      </c>
    </row>
    <row r="613" spans="1:26" s="12" customFormat="1" ht="80.099999999999994" hidden="1" customHeight="1" x14ac:dyDescent="0.25">
      <c r="A613" s="12">
        <v>2019</v>
      </c>
      <c r="B613" s="12" t="s">
        <v>2419</v>
      </c>
      <c r="C613" s="43" t="s">
        <v>2544</v>
      </c>
      <c r="D613" s="43" t="s">
        <v>22</v>
      </c>
      <c r="E613" s="12" t="s">
        <v>39</v>
      </c>
      <c r="F613" s="12" t="s">
        <v>2455</v>
      </c>
      <c r="G613" s="12" t="s">
        <v>2553</v>
      </c>
      <c r="H613" s="12" t="s">
        <v>1911</v>
      </c>
      <c r="I613" s="12" t="s">
        <v>68</v>
      </c>
      <c r="J613" s="12" t="s">
        <v>1911</v>
      </c>
      <c r="K613" s="12" t="s">
        <v>2566</v>
      </c>
      <c r="L613" s="60">
        <v>43684.333333333336</v>
      </c>
      <c r="M613" s="60">
        <v>43691.384027777778</v>
      </c>
      <c r="N613" s="60">
        <v>43669.708333333336</v>
      </c>
      <c r="O613" s="12">
        <f t="shared" si="27"/>
        <v>169.21666666661622</v>
      </c>
      <c r="P613" s="12">
        <f t="shared" si="28"/>
        <v>351</v>
      </c>
      <c r="Q613" s="12" t="s">
        <v>22</v>
      </c>
      <c r="R613" s="12" t="s">
        <v>22</v>
      </c>
      <c r="S613" s="12" t="s">
        <v>22</v>
      </c>
      <c r="T613" s="12" t="s">
        <v>14</v>
      </c>
      <c r="U613" s="12" t="s">
        <v>33</v>
      </c>
      <c r="V613" s="12" t="s">
        <v>1070</v>
      </c>
      <c r="W613" s="12" t="s">
        <v>1070</v>
      </c>
      <c r="X613" s="12" t="s">
        <v>45</v>
      </c>
      <c r="Y613" s="12" t="s">
        <v>46</v>
      </c>
      <c r="Z613" s="35">
        <f t="shared" si="29"/>
        <v>520.21666666661622</v>
      </c>
    </row>
    <row r="614" spans="1:26" s="12" customFormat="1" ht="80.099999999999994" hidden="1" customHeight="1" x14ac:dyDescent="0.25">
      <c r="A614" s="12">
        <v>2019</v>
      </c>
      <c r="B614" s="12" t="s">
        <v>2419</v>
      </c>
      <c r="C614" s="43" t="s">
        <v>2545</v>
      </c>
      <c r="D614" s="43" t="s">
        <v>22</v>
      </c>
      <c r="E614" s="12" t="s">
        <v>39</v>
      </c>
      <c r="F614" s="12" t="s">
        <v>2554</v>
      </c>
      <c r="G614" s="12" t="s">
        <v>2388</v>
      </c>
      <c r="H614" s="12" t="s">
        <v>1911</v>
      </c>
      <c r="I614" s="12" t="s">
        <v>134</v>
      </c>
      <c r="J614" s="12" t="s">
        <v>1664</v>
      </c>
      <c r="K614" s="12" t="s">
        <v>2567</v>
      </c>
      <c r="L614" s="60">
        <v>43684.333333333336</v>
      </c>
      <c r="M614" s="60">
        <v>43690.708333333336</v>
      </c>
      <c r="N614" s="60">
        <v>43448.666666666664</v>
      </c>
      <c r="O614" s="12">
        <f t="shared" si="27"/>
        <v>153</v>
      </c>
      <c r="P614" s="12">
        <f t="shared" si="28"/>
        <v>5656.0000000001164</v>
      </c>
      <c r="Q614" s="12" t="s">
        <v>22</v>
      </c>
      <c r="R614" s="12" t="s">
        <v>13</v>
      </c>
      <c r="S614" s="12" t="s">
        <v>22</v>
      </c>
      <c r="T614" s="12" t="s">
        <v>23</v>
      </c>
      <c r="U614" s="12" t="s">
        <v>103</v>
      </c>
      <c r="V614" s="12" t="s">
        <v>1070</v>
      </c>
      <c r="W614" s="12" t="s">
        <v>1070</v>
      </c>
      <c r="X614" s="12" t="s">
        <v>45</v>
      </c>
      <c r="Y614" s="12" t="s">
        <v>72</v>
      </c>
      <c r="Z614" s="35">
        <f t="shared" si="29"/>
        <v>5809.0000000001164</v>
      </c>
    </row>
    <row r="615" spans="1:26" s="12" customFormat="1" ht="80.099999999999994" hidden="1" customHeight="1" x14ac:dyDescent="0.25">
      <c r="A615" s="12">
        <v>2019</v>
      </c>
      <c r="B615" s="12" t="s">
        <v>2419</v>
      </c>
      <c r="C615" s="43" t="s">
        <v>2546</v>
      </c>
      <c r="D615" s="43" t="s">
        <v>22</v>
      </c>
      <c r="E615" s="12" t="s">
        <v>11</v>
      </c>
      <c r="F615" s="12" t="s">
        <v>2455</v>
      </c>
      <c r="G615" s="12" t="s">
        <v>2555</v>
      </c>
      <c r="H615" s="12" t="s">
        <v>1911</v>
      </c>
      <c r="I615" s="12" t="s">
        <v>68</v>
      </c>
      <c r="J615" s="12" t="s">
        <v>1911</v>
      </c>
      <c r="K615" s="12" t="s">
        <v>2568</v>
      </c>
      <c r="L615" s="60">
        <v>43685.333333333336</v>
      </c>
      <c r="M615" s="60">
        <v>43686.666666666664</v>
      </c>
      <c r="N615" s="60">
        <v>43612.666666666664</v>
      </c>
      <c r="O615" s="12">
        <f t="shared" si="27"/>
        <v>31.999999999883585</v>
      </c>
      <c r="P615" s="12">
        <f t="shared" si="28"/>
        <v>1744.0000000001164</v>
      </c>
      <c r="Q615" s="12" t="s">
        <v>13</v>
      </c>
      <c r="R615" s="12" t="s">
        <v>22</v>
      </c>
      <c r="S615" s="12" t="s">
        <v>22</v>
      </c>
      <c r="T615" s="12" t="s">
        <v>1505</v>
      </c>
      <c r="U615" s="12" t="s">
        <v>15</v>
      </c>
      <c r="V615" s="12" t="s">
        <v>43</v>
      </c>
      <c r="W615" s="12" t="s">
        <v>1505</v>
      </c>
      <c r="X615" s="12" t="s">
        <v>77</v>
      </c>
      <c r="Y615" s="12" t="s">
        <v>94</v>
      </c>
      <c r="Z615" s="35">
        <f t="shared" si="29"/>
        <v>1776</v>
      </c>
    </row>
    <row r="616" spans="1:26" s="12" customFormat="1" ht="80.099999999999994" hidden="1" customHeight="1" x14ac:dyDescent="0.25">
      <c r="A616" s="12">
        <v>2019</v>
      </c>
      <c r="B616" s="12" t="s">
        <v>2419</v>
      </c>
      <c r="C616" s="43" t="s">
        <v>2547</v>
      </c>
      <c r="D616" s="43" t="s">
        <v>22</v>
      </c>
      <c r="E616" s="12" t="s">
        <v>39</v>
      </c>
      <c r="F616" s="12" t="s">
        <v>2556</v>
      </c>
      <c r="G616" s="12" t="s">
        <v>2557</v>
      </c>
      <c r="H616" s="12" t="s">
        <v>1911</v>
      </c>
      <c r="I616" s="12" t="s">
        <v>79</v>
      </c>
      <c r="J616" s="12" t="s">
        <v>1911</v>
      </c>
      <c r="K616" s="12" t="s">
        <v>2569</v>
      </c>
      <c r="L616" s="60">
        <v>43691.4375</v>
      </c>
      <c r="M616" s="60">
        <v>43691.6875</v>
      </c>
      <c r="N616" s="60">
        <v>43101</v>
      </c>
      <c r="O616" s="12">
        <f t="shared" si="27"/>
        <v>6</v>
      </c>
      <c r="P616" s="12">
        <f t="shared" si="28"/>
        <v>14170.5</v>
      </c>
      <c r="Q616" s="12" t="s">
        <v>13</v>
      </c>
      <c r="R616" s="12" t="s">
        <v>13</v>
      </c>
      <c r="S616" s="12" t="s">
        <v>22</v>
      </c>
      <c r="T616" s="12" t="s">
        <v>14</v>
      </c>
      <c r="U616" s="12" t="s">
        <v>33</v>
      </c>
      <c r="V616" s="12" t="s">
        <v>34</v>
      </c>
      <c r="W616" s="12" t="s">
        <v>88</v>
      </c>
      <c r="X616" s="12" t="s">
        <v>45</v>
      </c>
      <c r="Y616" s="12" t="s">
        <v>46</v>
      </c>
      <c r="Z616" s="35">
        <f t="shared" si="29"/>
        <v>14176.5</v>
      </c>
    </row>
    <row r="617" spans="1:26" s="12" customFormat="1" ht="80.099999999999994" hidden="1" customHeight="1" x14ac:dyDescent="0.25">
      <c r="A617" s="12">
        <v>2019</v>
      </c>
      <c r="B617" s="12" t="s">
        <v>2419</v>
      </c>
      <c r="C617" s="43" t="s">
        <v>2547</v>
      </c>
      <c r="D617" s="43" t="s">
        <v>22</v>
      </c>
      <c r="E617" s="12" t="s">
        <v>39</v>
      </c>
      <c r="F617" s="12" t="s">
        <v>2556</v>
      </c>
      <c r="G617" s="12" t="s">
        <v>2557</v>
      </c>
      <c r="H617" s="12" t="s">
        <v>1911</v>
      </c>
      <c r="I617" s="12" t="s">
        <v>79</v>
      </c>
      <c r="J617" s="12" t="s">
        <v>1911</v>
      </c>
      <c r="K617" s="12" t="s">
        <v>2569</v>
      </c>
      <c r="L617" s="60">
        <v>43705.541666666664</v>
      </c>
      <c r="M617" s="60">
        <v>43705.708333333336</v>
      </c>
      <c r="N617" s="60">
        <v>43691.6875</v>
      </c>
      <c r="O617" s="12">
        <f t="shared" si="27"/>
        <v>4.0000000001164153</v>
      </c>
      <c r="P617" s="12">
        <f t="shared" si="28"/>
        <v>332.49999999994179</v>
      </c>
      <c r="Q617" s="12" t="s">
        <v>13</v>
      </c>
      <c r="R617" s="12" t="s">
        <v>13</v>
      </c>
      <c r="S617" s="12" t="s">
        <v>22</v>
      </c>
      <c r="T617" s="12" t="s">
        <v>14</v>
      </c>
      <c r="U617" s="12" t="s">
        <v>33</v>
      </c>
      <c r="V617" s="12" t="s">
        <v>34</v>
      </c>
      <c r="W617" s="12" t="s">
        <v>88</v>
      </c>
      <c r="X617" s="12" t="s">
        <v>45</v>
      </c>
      <c r="Y617" s="12" t="s">
        <v>46</v>
      </c>
      <c r="Z617" s="35">
        <f t="shared" si="29"/>
        <v>336.50000000005821</v>
      </c>
    </row>
    <row r="618" spans="1:26" s="12" customFormat="1" ht="80.099999999999994" hidden="1" customHeight="1" x14ac:dyDescent="0.25">
      <c r="A618" s="12">
        <v>2019</v>
      </c>
      <c r="B618" s="12" t="s">
        <v>2419</v>
      </c>
      <c r="C618" s="43" t="s">
        <v>2548</v>
      </c>
      <c r="D618" s="43" t="s">
        <v>22</v>
      </c>
      <c r="E618" s="12" t="s">
        <v>20</v>
      </c>
      <c r="F618" s="12" t="s">
        <v>2558</v>
      </c>
      <c r="G618" s="12" t="s">
        <v>2555</v>
      </c>
      <c r="H618" s="12" t="s">
        <v>1911</v>
      </c>
      <c r="I618" s="12" t="s">
        <v>108</v>
      </c>
      <c r="J618" s="12" t="s">
        <v>1911</v>
      </c>
      <c r="K618" s="12" t="s">
        <v>2570</v>
      </c>
      <c r="L618" s="60">
        <v>43696.333333333336</v>
      </c>
      <c r="M618" s="60">
        <v>43696.583333333336</v>
      </c>
      <c r="N618" s="60">
        <v>43609.708333333336</v>
      </c>
      <c r="O618" s="12">
        <f t="shared" si="27"/>
        <v>6</v>
      </c>
      <c r="P618" s="12">
        <f t="shared" si="28"/>
        <v>2079</v>
      </c>
      <c r="Q618" s="12" t="s">
        <v>22</v>
      </c>
      <c r="R618" s="12" t="s">
        <v>13</v>
      </c>
      <c r="S618" s="12" t="s">
        <v>22</v>
      </c>
      <c r="T618" s="12" t="s">
        <v>14</v>
      </c>
      <c r="U618" s="12" t="s">
        <v>24</v>
      </c>
      <c r="V618" s="12" t="s">
        <v>25</v>
      </c>
      <c r="W618" s="12" t="s">
        <v>59</v>
      </c>
      <c r="X618" s="12" t="s">
        <v>45</v>
      </c>
      <c r="Y618" s="12" t="s">
        <v>28</v>
      </c>
      <c r="Z618" s="35">
        <f t="shared" si="29"/>
        <v>2085</v>
      </c>
    </row>
    <row r="619" spans="1:26" s="12" customFormat="1" ht="80.099999999999994" hidden="1" customHeight="1" x14ac:dyDescent="0.25">
      <c r="A619" s="12">
        <v>2019</v>
      </c>
      <c r="B619" s="12" t="s">
        <v>2419</v>
      </c>
      <c r="C619" s="43" t="s">
        <v>2548</v>
      </c>
      <c r="D619" s="43" t="s">
        <v>22</v>
      </c>
      <c r="E619" s="12" t="s">
        <v>20</v>
      </c>
      <c r="F619" s="12" t="s">
        <v>2558</v>
      </c>
      <c r="G619" s="12" t="s">
        <v>2555</v>
      </c>
      <c r="H619" s="12" t="s">
        <v>1911</v>
      </c>
      <c r="I619" s="12" t="s">
        <v>108</v>
      </c>
      <c r="J619" s="12" t="s">
        <v>1911</v>
      </c>
      <c r="K619" s="12" t="s">
        <v>2570</v>
      </c>
      <c r="L619" s="60">
        <v>43706.395833333336</v>
      </c>
      <c r="M619" s="60">
        <v>43707.458333333336</v>
      </c>
      <c r="N619" s="60">
        <v>43609.708333333336</v>
      </c>
      <c r="O619" s="12">
        <f t="shared" si="27"/>
        <v>25.5</v>
      </c>
      <c r="P619" s="12">
        <f t="shared" si="28"/>
        <v>2320.5</v>
      </c>
      <c r="Q619" s="12" t="s">
        <v>22</v>
      </c>
      <c r="R619" s="12" t="s">
        <v>13</v>
      </c>
      <c r="S619" s="12" t="s">
        <v>22</v>
      </c>
      <c r="T619" s="12" t="s">
        <v>14</v>
      </c>
      <c r="U619" s="12" t="s">
        <v>24</v>
      </c>
      <c r="V619" s="12" t="s">
        <v>25</v>
      </c>
      <c r="W619" s="12" t="s">
        <v>59</v>
      </c>
      <c r="X619" s="12" t="s">
        <v>45</v>
      </c>
      <c r="Y619" s="12" t="s">
        <v>28</v>
      </c>
      <c r="Z619" s="35">
        <f t="shared" si="29"/>
        <v>2346</v>
      </c>
    </row>
    <row r="620" spans="1:26" s="12" customFormat="1" ht="80.099999999999994" hidden="1" customHeight="1" x14ac:dyDescent="0.25">
      <c r="A620" s="12">
        <v>2019</v>
      </c>
      <c r="B620" s="12" t="s">
        <v>2419</v>
      </c>
      <c r="C620" s="43" t="s">
        <v>2549</v>
      </c>
      <c r="D620" s="43" t="s">
        <v>13</v>
      </c>
      <c r="E620" s="12" t="s">
        <v>30</v>
      </c>
      <c r="F620" s="12" t="s">
        <v>2559</v>
      </c>
      <c r="G620" s="12" t="s">
        <v>2560</v>
      </c>
      <c r="H620" s="12" t="s">
        <v>1911</v>
      </c>
      <c r="I620" s="12" t="s">
        <v>158</v>
      </c>
      <c r="J620" s="12" t="s">
        <v>1911</v>
      </c>
      <c r="K620" s="12" t="s">
        <v>2571</v>
      </c>
      <c r="L620" s="60">
        <v>43700.5</v>
      </c>
      <c r="M620" s="60">
        <v>43700.708333333336</v>
      </c>
      <c r="N620" s="60">
        <v>43518.5</v>
      </c>
      <c r="O620" s="12">
        <f t="shared" si="27"/>
        <v>5.0000000000582077</v>
      </c>
      <c r="P620" s="12">
        <f t="shared" si="28"/>
        <v>4368</v>
      </c>
      <c r="Q620" s="12" t="s">
        <v>13</v>
      </c>
      <c r="R620" s="12" t="s">
        <v>13</v>
      </c>
      <c r="S620" s="12" t="s">
        <v>22</v>
      </c>
      <c r="T620" s="12" t="s">
        <v>32</v>
      </c>
      <c r="U620" s="12" t="s">
        <v>117</v>
      </c>
      <c r="V620" s="12" t="s">
        <v>34</v>
      </c>
      <c r="W620" s="12" t="s">
        <v>65</v>
      </c>
      <c r="X620" s="12" t="s">
        <v>71</v>
      </c>
      <c r="Y620" s="12" t="s">
        <v>28</v>
      </c>
      <c r="Z620" s="35">
        <f t="shared" si="29"/>
        <v>4373.0000000000582</v>
      </c>
    </row>
    <row r="621" spans="1:26" s="12" customFormat="1" ht="80.099999999999994" hidden="1" customHeight="1" x14ac:dyDescent="0.25">
      <c r="A621" s="12">
        <v>2019</v>
      </c>
      <c r="B621" s="12" t="s">
        <v>2419</v>
      </c>
      <c r="C621" s="43" t="s">
        <v>2550</v>
      </c>
      <c r="D621" s="43" t="s">
        <v>22</v>
      </c>
      <c r="E621" s="12" t="s">
        <v>39</v>
      </c>
      <c r="F621" s="12" t="s">
        <v>2561</v>
      </c>
      <c r="G621" s="12" t="s">
        <v>2562</v>
      </c>
      <c r="H621" s="12" t="s">
        <v>1911</v>
      </c>
      <c r="I621" s="12" t="s">
        <v>136</v>
      </c>
      <c r="J621" s="12" t="s">
        <v>1911</v>
      </c>
      <c r="K621" s="12" t="s">
        <v>2564</v>
      </c>
      <c r="L621" s="60">
        <v>43706.333333333336</v>
      </c>
      <c r="M621" s="60">
        <v>43706.5</v>
      </c>
      <c r="N621" s="60">
        <v>43522.708333333336</v>
      </c>
      <c r="O621" s="12">
        <f t="shared" si="27"/>
        <v>3.9999999999417923</v>
      </c>
      <c r="P621" s="12">
        <f t="shared" si="28"/>
        <v>4407</v>
      </c>
      <c r="Q621" s="12" t="s">
        <v>22</v>
      </c>
      <c r="R621" s="12" t="s">
        <v>13</v>
      </c>
      <c r="S621" s="12" t="s">
        <v>22</v>
      </c>
      <c r="T621" s="12" t="s">
        <v>14</v>
      </c>
      <c r="U621" s="12" t="s">
        <v>24</v>
      </c>
      <c r="V621" s="12" t="s">
        <v>34</v>
      </c>
      <c r="W621" s="12" t="s">
        <v>88</v>
      </c>
      <c r="X621" s="12" t="s">
        <v>45</v>
      </c>
      <c r="Y621" s="12" t="s">
        <v>54</v>
      </c>
      <c r="Z621" s="35">
        <f t="shared" si="29"/>
        <v>4410.9999999999418</v>
      </c>
    </row>
    <row r="622" spans="1:26" s="12" customFormat="1" ht="80.099999999999994" customHeight="1" x14ac:dyDescent="0.25">
      <c r="A622" s="12">
        <v>2019</v>
      </c>
      <c r="B622" s="12" t="s">
        <v>2420</v>
      </c>
      <c r="C622" s="43" t="s">
        <v>2585</v>
      </c>
      <c r="D622" s="43" t="s">
        <v>22</v>
      </c>
      <c r="E622" s="12" t="s">
        <v>20</v>
      </c>
      <c r="F622" s="12" t="s">
        <v>2476</v>
      </c>
      <c r="G622" s="12" t="s">
        <v>672</v>
      </c>
      <c r="H622" s="12" t="s">
        <v>319</v>
      </c>
      <c r="I622" s="12" t="s">
        <v>195</v>
      </c>
      <c r="J622" s="12" t="s">
        <v>31</v>
      </c>
      <c r="K622" s="12" t="s">
        <v>2586</v>
      </c>
      <c r="L622" s="60">
        <v>43724.333333333336</v>
      </c>
      <c r="M622" s="60">
        <v>43724.791666666664</v>
      </c>
      <c r="N622" s="60">
        <v>43700.708333333336</v>
      </c>
      <c r="O622" s="12">
        <f t="shared" si="27"/>
        <v>10.999999999883585</v>
      </c>
      <c r="P622" s="12">
        <f t="shared" si="28"/>
        <v>567</v>
      </c>
      <c r="Q622" s="12" t="s">
        <v>22</v>
      </c>
      <c r="R622" s="12" t="s">
        <v>22</v>
      </c>
      <c r="S622" s="12" t="s">
        <v>22</v>
      </c>
      <c r="T622" s="12" t="s">
        <v>23</v>
      </c>
      <c r="U622" s="12" t="s">
        <v>92</v>
      </c>
      <c r="V622" s="12" t="s">
        <v>34</v>
      </c>
      <c r="W622" s="12" t="s">
        <v>70</v>
      </c>
      <c r="X622" s="12" t="s">
        <v>36</v>
      </c>
      <c r="Y622" s="12" t="s">
        <v>18</v>
      </c>
      <c r="Z622" s="35">
        <f t="shared" si="29"/>
        <v>577.99999999988358</v>
      </c>
    </row>
    <row r="623" spans="1:26" s="12" customFormat="1" ht="80.099999999999994" hidden="1" customHeight="1" x14ac:dyDescent="0.25">
      <c r="A623" s="12">
        <v>2019</v>
      </c>
      <c r="B623" s="12" t="s">
        <v>2420</v>
      </c>
      <c r="C623" s="43" t="s">
        <v>2587</v>
      </c>
      <c r="D623" s="43" t="s">
        <v>22</v>
      </c>
      <c r="E623" s="12" t="s">
        <v>39</v>
      </c>
      <c r="F623" s="12" t="s">
        <v>2609</v>
      </c>
      <c r="G623" s="12" t="s">
        <v>2610</v>
      </c>
      <c r="H623" s="12" t="s">
        <v>1764</v>
      </c>
      <c r="I623" s="12" t="s">
        <v>164</v>
      </c>
      <c r="J623" s="12" t="s">
        <v>56</v>
      </c>
      <c r="K623" s="12" t="s">
        <v>2615</v>
      </c>
      <c r="L623" s="60">
        <v>43709.680555555555</v>
      </c>
      <c r="M623" s="60">
        <v>43709.763888888891</v>
      </c>
      <c r="N623" s="60">
        <v>43709.458333333336</v>
      </c>
      <c r="O623" s="12">
        <f t="shared" si="27"/>
        <v>2.0000000000582077</v>
      </c>
      <c r="P623" s="12">
        <f t="shared" si="28"/>
        <v>5.3333333332557231</v>
      </c>
      <c r="Q623" s="12" t="s">
        <v>22</v>
      </c>
      <c r="R623" s="12" t="s">
        <v>22</v>
      </c>
      <c r="S623" s="12" t="s">
        <v>22</v>
      </c>
      <c r="T623" s="12" t="s">
        <v>32</v>
      </c>
      <c r="U623" s="12" t="s">
        <v>114</v>
      </c>
      <c r="V623" s="12" t="s">
        <v>34</v>
      </c>
      <c r="W623" s="12" t="s">
        <v>88</v>
      </c>
      <c r="X623" s="12" t="s">
        <v>45</v>
      </c>
      <c r="Y623" s="12" t="s">
        <v>28</v>
      </c>
      <c r="Z623" s="35">
        <f t="shared" si="29"/>
        <v>7.3333333333139308</v>
      </c>
    </row>
    <row r="624" spans="1:26" s="12" customFormat="1" ht="80.099999999999994" hidden="1" customHeight="1" x14ac:dyDescent="0.25">
      <c r="A624" s="12">
        <v>2019</v>
      </c>
      <c r="B624" s="12" t="s">
        <v>2420</v>
      </c>
      <c r="C624" s="43" t="s">
        <v>2588</v>
      </c>
      <c r="D624" s="43" t="s">
        <v>22</v>
      </c>
      <c r="E624" s="12" t="s">
        <v>39</v>
      </c>
      <c r="F624" s="12" t="s">
        <v>2611</v>
      </c>
      <c r="G624" s="12" t="s">
        <v>2598</v>
      </c>
      <c r="H624" s="12" t="s">
        <v>1764</v>
      </c>
      <c r="I624" s="12" t="s">
        <v>164</v>
      </c>
      <c r="J624" s="12" t="s">
        <v>1688</v>
      </c>
      <c r="K624" s="12" t="s">
        <v>2616</v>
      </c>
      <c r="L624" s="60">
        <v>43709.395833333336</v>
      </c>
      <c r="M624" s="60">
        <v>43709.458333333336</v>
      </c>
      <c r="N624" s="60">
        <v>43709.763888888891</v>
      </c>
      <c r="O624" s="12">
        <f t="shared" si="27"/>
        <v>1.5</v>
      </c>
      <c r="P624" s="12">
        <f t="shared" si="28"/>
        <v>-8.8333333333139308</v>
      </c>
      <c r="Q624" s="12" t="s">
        <v>22</v>
      </c>
      <c r="R624" s="12" t="s">
        <v>22</v>
      </c>
      <c r="S624" s="12" t="s">
        <v>22</v>
      </c>
      <c r="T624" s="12" t="s">
        <v>32</v>
      </c>
      <c r="U624" s="12" t="s">
        <v>117</v>
      </c>
      <c r="V624" s="12" t="s">
        <v>16</v>
      </c>
      <c r="W624" s="12" t="s">
        <v>15</v>
      </c>
      <c r="X624" s="12" t="s">
        <v>60</v>
      </c>
      <c r="Y624" s="12" t="s">
        <v>37</v>
      </c>
      <c r="Z624" s="35">
        <f t="shared" si="29"/>
        <v>-7.3333333333139308</v>
      </c>
    </row>
    <row r="625" spans="1:26" s="12" customFormat="1" ht="80.099999999999994" hidden="1" customHeight="1" x14ac:dyDescent="0.25">
      <c r="A625" s="12">
        <v>2019</v>
      </c>
      <c r="B625" s="12" t="s">
        <v>2420</v>
      </c>
      <c r="C625" s="43" t="s">
        <v>2589</v>
      </c>
      <c r="D625" s="43" t="s">
        <v>22</v>
      </c>
      <c r="E625" s="12" t="s">
        <v>20</v>
      </c>
      <c r="F625" s="12" t="s">
        <v>1067</v>
      </c>
      <c r="G625" s="12" t="s">
        <v>2599</v>
      </c>
      <c r="H625" s="12" t="s">
        <v>1764</v>
      </c>
      <c r="I625" s="12" t="s">
        <v>165</v>
      </c>
      <c r="J625" s="12" t="s">
        <v>1581</v>
      </c>
      <c r="K625" s="12" t="s">
        <v>2617</v>
      </c>
      <c r="L625" s="60">
        <v>43709</v>
      </c>
      <c r="M625" s="60">
        <v>43714.376388888886</v>
      </c>
      <c r="N625" s="60">
        <v>43709</v>
      </c>
      <c r="O625" s="12">
        <f t="shared" si="27"/>
        <v>129.03333333326736</v>
      </c>
      <c r="P625" s="12">
        <f t="shared" si="28"/>
        <v>0</v>
      </c>
      <c r="Q625" s="12" t="s">
        <v>22</v>
      </c>
      <c r="R625" s="12" t="s">
        <v>22</v>
      </c>
      <c r="S625" s="12" t="s">
        <v>22</v>
      </c>
      <c r="T625" s="12" t="s">
        <v>14</v>
      </c>
      <c r="U625" s="12" t="s">
        <v>24</v>
      </c>
      <c r="V625" s="12" t="s">
        <v>1070</v>
      </c>
      <c r="W625" s="12" t="s">
        <v>1070</v>
      </c>
      <c r="X625" s="12" t="s">
        <v>45</v>
      </c>
      <c r="Y625" s="12" t="s">
        <v>61</v>
      </c>
      <c r="Z625" s="35">
        <f t="shared" si="29"/>
        <v>129.03333333326736</v>
      </c>
    </row>
    <row r="626" spans="1:26" s="12" customFormat="1" ht="80.099999999999994" hidden="1" customHeight="1" x14ac:dyDescent="0.25">
      <c r="A626" s="12">
        <v>2019</v>
      </c>
      <c r="B626" s="12" t="s">
        <v>2420</v>
      </c>
      <c r="C626" s="43" t="s">
        <v>2590</v>
      </c>
      <c r="D626" s="43" t="s">
        <v>22</v>
      </c>
      <c r="E626" s="12" t="s">
        <v>20</v>
      </c>
      <c r="F626" s="12" t="s">
        <v>793</v>
      </c>
      <c r="G626" s="12" t="s">
        <v>2612</v>
      </c>
      <c r="H626" s="12" t="s">
        <v>1764</v>
      </c>
      <c r="I626" s="12" t="s">
        <v>167</v>
      </c>
      <c r="J626" s="12" t="s">
        <v>56</v>
      </c>
      <c r="K626" s="12" t="s">
        <v>2608</v>
      </c>
      <c r="L626" s="60">
        <v>43712.333333333336</v>
      </c>
      <c r="M626" s="60">
        <v>43712.625</v>
      </c>
      <c r="N626" s="60">
        <v>43516.708333333336</v>
      </c>
      <c r="O626" s="12">
        <f t="shared" si="27"/>
        <v>6.9999999999417923</v>
      </c>
      <c r="P626" s="12">
        <f t="shared" si="28"/>
        <v>4695</v>
      </c>
      <c r="Q626" s="12" t="s">
        <v>22</v>
      </c>
      <c r="R626" s="12" t="s">
        <v>22</v>
      </c>
      <c r="S626" s="12" t="s">
        <v>22</v>
      </c>
      <c r="T626" s="12" t="s">
        <v>32</v>
      </c>
      <c r="U626" s="12" t="s">
        <v>117</v>
      </c>
      <c r="V626" s="12" t="s">
        <v>16</v>
      </c>
      <c r="W626" s="12" t="s">
        <v>15</v>
      </c>
      <c r="X626" s="12" t="s">
        <v>60</v>
      </c>
      <c r="Y626" s="12" t="s">
        <v>37</v>
      </c>
      <c r="Z626" s="35">
        <f t="shared" si="29"/>
        <v>4701.9999999999418</v>
      </c>
    </row>
    <row r="627" spans="1:26" s="12" customFormat="1" ht="80.099999999999994" hidden="1" customHeight="1" x14ac:dyDescent="0.25">
      <c r="A627" s="12">
        <v>2019</v>
      </c>
      <c r="B627" s="12" t="s">
        <v>2420</v>
      </c>
      <c r="C627" s="43" t="s">
        <v>2591</v>
      </c>
      <c r="D627" s="43" t="s">
        <v>22</v>
      </c>
      <c r="E627" s="12" t="s">
        <v>30</v>
      </c>
      <c r="F627" s="12" t="s">
        <v>2099</v>
      </c>
      <c r="G627" s="12" t="s">
        <v>2613</v>
      </c>
      <c r="H627" s="12" t="s">
        <v>1764</v>
      </c>
      <c r="I627" s="12" t="s">
        <v>165</v>
      </c>
      <c r="J627" s="12" t="s">
        <v>56</v>
      </c>
      <c r="K627" s="12" t="s">
        <v>2618</v>
      </c>
      <c r="L627" s="60">
        <v>43714.480555555558</v>
      </c>
      <c r="M627" s="60">
        <v>43714.70208333333</v>
      </c>
      <c r="N627" s="59">
        <v>43585.75</v>
      </c>
      <c r="O627" s="12">
        <f t="shared" si="27"/>
        <v>5.3166666665347293</v>
      </c>
      <c r="P627" s="12">
        <f t="shared" si="28"/>
        <v>3089.5333333333838</v>
      </c>
      <c r="Q627" s="12" t="s">
        <v>13</v>
      </c>
      <c r="R627" s="12" t="s">
        <v>13</v>
      </c>
      <c r="S627" s="12" t="s">
        <v>22</v>
      </c>
      <c r="T627" s="12" t="s">
        <v>49</v>
      </c>
      <c r="U627" s="12" t="s">
        <v>143</v>
      </c>
      <c r="V627" s="12" t="s">
        <v>51</v>
      </c>
      <c r="W627" s="12" t="s">
        <v>115</v>
      </c>
      <c r="X627" s="12" t="s">
        <v>60</v>
      </c>
      <c r="Y627" s="12" t="s">
        <v>72</v>
      </c>
      <c r="Z627" s="35">
        <f t="shared" si="29"/>
        <v>3094.8499999999185</v>
      </c>
    </row>
    <row r="628" spans="1:26" s="12" customFormat="1" ht="80.099999999999994" hidden="1" customHeight="1" x14ac:dyDescent="0.25">
      <c r="A628" s="12">
        <v>2019</v>
      </c>
      <c r="B628" s="12" t="s">
        <v>2420</v>
      </c>
      <c r="C628" s="43" t="s">
        <v>2591</v>
      </c>
      <c r="D628" s="43" t="s">
        <v>22</v>
      </c>
      <c r="E628" s="12" t="s">
        <v>30</v>
      </c>
      <c r="F628" s="12" t="s">
        <v>2099</v>
      </c>
      <c r="G628" s="12" t="s">
        <v>2613</v>
      </c>
      <c r="H628" s="12" t="s">
        <v>1764</v>
      </c>
      <c r="I628" s="12" t="s">
        <v>165</v>
      </c>
      <c r="J628" s="12" t="s">
        <v>56</v>
      </c>
      <c r="K628" s="12" t="s">
        <v>2618</v>
      </c>
      <c r="L628" s="60">
        <v>43714.702777777777</v>
      </c>
      <c r="M628" s="60">
        <v>43721.673611111109</v>
      </c>
      <c r="N628" s="60">
        <v>43714.70208333333</v>
      </c>
      <c r="O628" s="12">
        <f t="shared" si="27"/>
        <v>167.29999999998836</v>
      </c>
      <c r="P628" s="12">
        <f t="shared" si="28"/>
        <v>1.6666666720993817E-2</v>
      </c>
      <c r="Q628" s="12" t="s">
        <v>13</v>
      </c>
      <c r="R628" s="12" t="s">
        <v>13</v>
      </c>
      <c r="S628" s="12" t="s">
        <v>22</v>
      </c>
      <c r="T628" s="12" t="s">
        <v>49</v>
      </c>
      <c r="U628" s="12" t="s">
        <v>143</v>
      </c>
      <c r="V628" s="12" t="s">
        <v>51</v>
      </c>
      <c r="W628" s="12" t="s">
        <v>115</v>
      </c>
      <c r="X628" s="12" t="s">
        <v>60</v>
      </c>
      <c r="Y628" s="12" t="s">
        <v>72</v>
      </c>
      <c r="Z628" s="35">
        <f t="shared" si="29"/>
        <v>167.31666666670935</v>
      </c>
    </row>
    <row r="629" spans="1:26" s="12" customFormat="1" ht="80.099999999999994" hidden="1" customHeight="1" x14ac:dyDescent="0.25">
      <c r="A629" s="12">
        <v>2019</v>
      </c>
      <c r="B629" s="12" t="s">
        <v>2420</v>
      </c>
      <c r="C629" s="43" t="s">
        <v>2592</v>
      </c>
      <c r="D629" s="43" t="s">
        <v>13</v>
      </c>
      <c r="E629" s="12" t="s">
        <v>30</v>
      </c>
      <c r="F629" s="12" t="s">
        <v>2614</v>
      </c>
      <c r="G629" s="12" t="s">
        <v>2476</v>
      </c>
      <c r="H629" s="12" t="s">
        <v>1764</v>
      </c>
      <c r="I629" s="12" t="s">
        <v>166</v>
      </c>
      <c r="J629" s="12" t="s">
        <v>63</v>
      </c>
      <c r="K629" s="12" t="s">
        <v>2619</v>
      </c>
      <c r="L629" s="60">
        <v>43715.969444444447</v>
      </c>
      <c r="M629" s="60">
        <v>43716</v>
      </c>
      <c r="N629" s="60">
        <v>43475.770833333336</v>
      </c>
      <c r="O629" s="12">
        <f t="shared" si="27"/>
        <v>0.73333333327900618</v>
      </c>
      <c r="P629" s="12">
        <f t="shared" si="28"/>
        <v>5764.7666666666628</v>
      </c>
      <c r="Q629" s="12" t="s">
        <v>13</v>
      </c>
      <c r="R629" s="12" t="s">
        <v>13</v>
      </c>
      <c r="S629" s="12" t="s">
        <v>22</v>
      </c>
      <c r="T629" s="12" t="s">
        <v>14</v>
      </c>
      <c r="U629" s="12" t="s">
        <v>33</v>
      </c>
      <c r="V629" s="12" t="s">
        <v>1070</v>
      </c>
      <c r="W629" s="12" t="s">
        <v>109</v>
      </c>
      <c r="X629" s="12" t="s">
        <v>60</v>
      </c>
      <c r="Y629" s="12" t="s">
        <v>61</v>
      </c>
      <c r="Z629" s="35">
        <f t="shared" si="29"/>
        <v>5765.4999999999418</v>
      </c>
    </row>
    <row r="630" spans="1:26" s="12" customFormat="1" ht="80.099999999999994" hidden="1" customHeight="1" x14ac:dyDescent="0.25">
      <c r="A630" s="12">
        <v>2019</v>
      </c>
      <c r="B630" s="12" t="s">
        <v>2420</v>
      </c>
      <c r="C630" s="43" t="s">
        <v>2593</v>
      </c>
      <c r="D630" s="43" t="s">
        <v>22</v>
      </c>
      <c r="E630" s="12" t="s">
        <v>30</v>
      </c>
      <c r="F630" s="12" t="s">
        <v>2600</v>
      </c>
      <c r="G630" s="12" t="s">
        <v>1670</v>
      </c>
      <c r="H630" s="12" t="s">
        <v>1764</v>
      </c>
      <c r="I630" s="12" t="s">
        <v>166</v>
      </c>
      <c r="J630" s="12" t="s">
        <v>96</v>
      </c>
      <c r="K630" s="12" t="s">
        <v>2605</v>
      </c>
      <c r="L630" s="60">
        <v>43718.375</v>
      </c>
      <c r="M630" s="60">
        <v>43718.648611111108</v>
      </c>
      <c r="N630" s="60">
        <v>43716</v>
      </c>
      <c r="O630" s="12">
        <f t="shared" si="27"/>
        <v>6.566666666592937</v>
      </c>
      <c r="P630" s="12">
        <f t="shared" si="28"/>
        <v>57</v>
      </c>
      <c r="Q630" s="12" t="s">
        <v>22</v>
      </c>
      <c r="R630" s="12" t="s">
        <v>22</v>
      </c>
      <c r="S630" s="12" t="s">
        <v>22</v>
      </c>
      <c r="T630" s="12" t="s">
        <v>14</v>
      </c>
      <c r="U630" s="12" t="s">
        <v>64</v>
      </c>
      <c r="V630" s="12" t="s">
        <v>1070</v>
      </c>
      <c r="W630" s="12" t="s">
        <v>118</v>
      </c>
      <c r="X630" s="12" t="s">
        <v>77</v>
      </c>
      <c r="Y630" s="12" t="s">
        <v>54</v>
      </c>
      <c r="Z630" s="35">
        <f t="shared" si="29"/>
        <v>63.566666666592937</v>
      </c>
    </row>
    <row r="631" spans="1:26" s="12" customFormat="1" ht="80.099999999999994" hidden="1" customHeight="1" x14ac:dyDescent="0.25">
      <c r="A631" s="12">
        <v>2019</v>
      </c>
      <c r="B631" s="12" t="s">
        <v>2420</v>
      </c>
      <c r="C631" s="43" t="s">
        <v>2594</v>
      </c>
      <c r="D631" s="43" t="s">
        <v>22</v>
      </c>
      <c r="E631" s="12" t="s">
        <v>11</v>
      </c>
      <c r="F631" s="12" t="s">
        <v>2601</v>
      </c>
      <c r="G631" s="12" t="s">
        <v>2602</v>
      </c>
      <c r="H631" s="12" t="s">
        <v>1764</v>
      </c>
      <c r="I631" s="12" t="s">
        <v>165</v>
      </c>
      <c r="J631" s="12" t="s">
        <v>96</v>
      </c>
      <c r="K631" s="12" t="s">
        <v>2606</v>
      </c>
      <c r="L631" s="60">
        <v>43733.4375</v>
      </c>
      <c r="M631" s="60">
        <v>43733.479166666664</v>
      </c>
      <c r="N631" s="60">
        <v>43733.4375</v>
      </c>
      <c r="O631" s="12">
        <f t="shared" si="27"/>
        <v>0.99999999994179234</v>
      </c>
      <c r="P631" s="12">
        <f t="shared" si="28"/>
        <v>0</v>
      </c>
      <c r="Q631" s="12" t="s">
        <v>22</v>
      </c>
      <c r="R631" s="12" t="s">
        <v>22</v>
      </c>
      <c r="S631" s="12" t="s">
        <v>22</v>
      </c>
      <c r="T631" s="12" t="s">
        <v>14</v>
      </c>
      <c r="U631" s="12" t="s">
        <v>64</v>
      </c>
      <c r="V631" s="12" t="s">
        <v>51</v>
      </c>
      <c r="W631" s="12" t="s">
        <v>109</v>
      </c>
      <c r="X631" s="12" t="s">
        <v>60</v>
      </c>
      <c r="Y631" s="12" t="s">
        <v>54</v>
      </c>
      <c r="Z631" s="35">
        <f t="shared" si="29"/>
        <v>0.99999999994179234</v>
      </c>
    </row>
    <row r="632" spans="1:26" s="12" customFormat="1" ht="80.099999999999994" hidden="1" customHeight="1" x14ac:dyDescent="0.25">
      <c r="A632" s="12">
        <v>2019</v>
      </c>
      <c r="B632" s="12" t="s">
        <v>2420</v>
      </c>
      <c r="C632" s="43" t="s">
        <v>2595</v>
      </c>
      <c r="D632" s="43" t="s">
        <v>22</v>
      </c>
      <c r="E632" s="12" t="s">
        <v>20</v>
      </c>
      <c r="F632" s="12" t="s">
        <v>2603</v>
      </c>
      <c r="G632" s="12" t="s">
        <v>2604</v>
      </c>
      <c r="H632" s="12" t="s">
        <v>1764</v>
      </c>
      <c r="I632" s="12" t="s">
        <v>167</v>
      </c>
      <c r="J632" s="12" t="s">
        <v>1664</v>
      </c>
      <c r="K632" s="12" t="s">
        <v>2607</v>
      </c>
      <c r="L632" s="60">
        <v>43725.416666666664</v>
      </c>
      <c r="M632" s="60">
        <v>43725.708333333336</v>
      </c>
      <c r="N632" s="60">
        <v>43723.708333333336</v>
      </c>
      <c r="O632" s="12">
        <f t="shared" si="27"/>
        <v>7.0000000001164153</v>
      </c>
      <c r="P632" s="12">
        <f t="shared" si="28"/>
        <v>40.999999999883585</v>
      </c>
      <c r="Q632" s="12" t="s">
        <v>22</v>
      </c>
      <c r="R632" s="12" t="s">
        <v>22</v>
      </c>
      <c r="S632" s="12" t="s">
        <v>22</v>
      </c>
      <c r="T632" s="12" t="s">
        <v>57</v>
      </c>
      <c r="U632" s="12" t="s">
        <v>153</v>
      </c>
      <c r="V632" s="12" t="s">
        <v>51</v>
      </c>
      <c r="W632" s="12" t="s">
        <v>118</v>
      </c>
      <c r="X632" s="12" t="s">
        <v>53</v>
      </c>
      <c r="Y632" s="12" t="s">
        <v>61</v>
      </c>
      <c r="Z632" s="35">
        <f t="shared" si="29"/>
        <v>48</v>
      </c>
    </row>
    <row r="633" spans="1:26" s="12" customFormat="1" ht="80.099999999999994" hidden="1" customHeight="1" x14ac:dyDescent="0.25">
      <c r="A633" s="12">
        <v>2019</v>
      </c>
      <c r="B633" s="12" t="s">
        <v>2420</v>
      </c>
      <c r="C633" s="43" t="s">
        <v>2596</v>
      </c>
      <c r="D633" s="43" t="s">
        <v>22</v>
      </c>
      <c r="E633" s="12" t="s">
        <v>20</v>
      </c>
      <c r="F633" s="12" t="s">
        <v>1925</v>
      </c>
      <c r="G633" s="12" t="s">
        <v>2476</v>
      </c>
      <c r="H633" s="12" t="s">
        <v>1764</v>
      </c>
      <c r="I633" s="12" t="s">
        <v>167</v>
      </c>
      <c r="J633" s="12" t="s">
        <v>1688</v>
      </c>
      <c r="K633" s="12" t="s">
        <v>2616</v>
      </c>
      <c r="L633" s="60">
        <v>43723.333333333336</v>
      </c>
      <c r="M633" s="60">
        <v>43723.708333333336</v>
      </c>
      <c r="N633" s="60">
        <v>43712.625</v>
      </c>
      <c r="O633" s="12">
        <f t="shared" si="27"/>
        <v>9</v>
      </c>
      <c r="P633" s="12">
        <f t="shared" si="28"/>
        <v>257.00000000005821</v>
      </c>
      <c r="Q633" s="12" t="s">
        <v>22</v>
      </c>
      <c r="R633" s="12" t="s">
        <v>22</v>
      </c>
      <c r="S633" s="12" t="s">
        <v>22</v>
      </c>
      <c r="T633" s="12" t="s">
        <v>32</v>
      </c>
      <c r="U633" s="12" t="s">
        <v>117</v>
      </c>
      <c r="V633" s="12" t="s">
        <v>16</v>
      </c>
      <c r="W633" s="12" t="s">
        <v>15</v>
      </c>
      <c r="X633" s="12" t="s">
        <v>83</v>
      </c>
      <c r="Y633" s="12" t="s">
        <v>37</v>
      </c>
      <c r="Z633" s="35">
        <f t="shared" si="29"/>
        <v>266.00000000005821</v>
      </c>
    </row>
    <row r="634" spans="1:26" s="12" customFormat="1" ht="80.099999999999994" hidden="1" customHeight="1" x14ac:dyDescent="0.25">
      <c r="A634" s="12">
        <v>2019</v>
      </c>
      <c r="B634" s="12" t="s">
        <v>2420</v>
      </c>
      <c r="C634" s="43" t="s">
        <v>2597</v>
      </c>
      <c r="D634" s="43" t="s">
        <v>22</v>
      </c>
      <c r="E634" s="12" t="s">
        <v>20</v>
      </c>
      <c r="F634" s="12" t="s">
        <v>793</v>
      </c>
      <c r="G634" s="12" t="s">
        <v>2612</v>
      </c>
      <c r="H634" s="12" t="s">
        <v>1764</v>
      </c>
      <c r="I634" s="12" t="s">
        <v>167</v>
      </c>
      <c r="J634" s="12" t="s">
        <v>56</v>
      </c>
      <c r="K634" s="12" t="s">
        <v>2608</v>
      </c>
      <c r="L634" s="60">
        <v>43730.324999999997</v>
      </c>
      <c r="M634" s="60">
        <v>43730.618750000001</v>
      </c>
      <c r="N634" s="60">
        <v>43723.708333333336</v>
      </c>
      <c r="O634" s="12">
        <f t="shared" si="27"/>
        <v>7.0500000001047738</v>
      </c>
      <c r="P634" s="12">
        <f t="shared" si="28"/>
        <v>158.79999999987194</v>
      </c>
      <c r="Q634" s="12" t="s">
        <v>22</v>
      </c>
      <c r="R634" s="12" t="s">
        <v>22</v>
      </c>
      <c r="S634" s="12" t="s">
        <v>22</v>
      </c>
      <c r="T634" s="12" t="s">
        <v>32</v>
      </c>
      <c r="U634" s="12" t="s">
        <v>117</v>
      </c>
      <c r="V634" s="12" t="s">
        <v>16</v>
      </c>
      <c r="W634" s="12" t="s">
        <v>15</v>
      </c>
      <c r="X634" s="12" t="s">
        <v>60</v>
      </c>
      <c r="Y634" s="12" t="s">
        <v>37</v>
      </c>
      <c r="Z634" s="35">
        <f t="shared" si="29"/>
        <v>165.84999999997672</v>
      </c>
    </row>
    <row r="635" spans="1:26" s="12" customFormat="1" ht="80.099999999999994" hidden="1" customHeight="1" x14ac:dyDescent="0.25">
      <c r="A635" s="12">
        <v>2019</v>
      </c>
      <c r="B635" s="12" t="s">
        <v>2420</v>
      </c>
      <c r="C635" s="43" t="s">
        <v>2625</v>
      </c>
      <c r="D635" s="43" t="s">
        <v>22</v>
      </c>
      <c r="E635" s="12" t="s">
        <v>39</v>
      </c>
      <c r="F635" s="12" t="s">
        <v>175</v>
      </c>
      <c r="G635" s="12" t="s">
        <v>2633</v>
      </c>
      <c r="H635" s="12" t="s">
        <v>1788</v>
      </c>
      <c r="I635" s="12" t="s">
        <v>175</v>
      </c>
      <c r="J635" s="12" t="s">
        <v>40</v>
      </c>
      <c r="K635" s="12" t="s">
        <v>2646</v>
      </c>
      <c r="L635" s="60">
        <v>43711.590277777781</v>
      </c>
      <c r="M635" s="60">
        <v>43711.833333333336</v>
      </c>
      <c r="N635" s="60">
        <v>43711.589583333334</v>
      </c>
      <c r="O635" s="12">
        <f t="shared" si="27"/>
        <v>5.8333333333139308</v>
      </c>
      <c r="P635" s="12">
        <f t="shared" si="28"/>
        <v>1.6666666720993817E-2</v>
      </c>
      <c r="Q635" s="12" t="s">
        <v>13</v>
      </c>
      <c r="R635" s="12" t="s">
        <v>13</v>
      </c>
      <c r="S635" s="12" t="s">
        <v>22</v>
      </c>
      <c r="T635" s="12" t="s">
        <v>14</v>
      </c>
      <c r="U635" s="12" t="s">
        <v>24</v>
      </c>
      <c r="V635" s="12" t="s">
        <v>34</v>
      </c>
      <c r="W635" s="12" t="s">
        <v>82</v>
      </c>
      <c r="X635" s="12" t="s">
        <v>60</v>
      </c>
      <c r="Y635" s="12" t="s">
        <v>28</v>
      </c>
      <c r="Z635" s="35">
        <f t="shared" si="29"/>
        <v>5.8500000000349246</v>
      </c>
    </row>
    <row r="636" spans="1:26" s="12" customFormat="1" ht="80.099999999999994" hidden="1" customHeight="1" x14ac:dyDescent="0.25">
      <c r="A636" s="12">
        <v>2019</v>
      </c>
      <c r="B636" s="12" t="s">
        <v>2420</v>
      </c>
      <c r="C636" s="43" t="s">
        <v>2626</v>
      </c>
      <c r="D636" s="43" t="s">
        <v>13</v>
      </c>
      <c r="E636" s="12" t="s">
        <v>30</v>
      </c>
      <c r="F636" s="12" t="s">
        <v>2634</v>
      </c>
      <c r="G636" s="12" t="s">
        <v>2635</v>
      </c>
      <c r="H636" s="12" t="s">
        <v>1788</v>
      </c>
      <c r="I636" s="12" t="s">
        <v>169</v>
      </c>
      <c r="J636" s="12" t="s">
        <v>56</v>
      </c>
      <c r="K636" s="12" t="s">
        <v>2647</v>
      </c>
      <c r="L636" s="60">
        <v>43711.690972222219</v>
      </c>
      <c r="M636" s="60">
        <v>43712.5</v>
      </c>
      <c r="N636" s="60">
        <v>43471.791666666664</v>
      </c>
      <c r="O636" s="12">
        <f t="shared" si="27"/>
        <v>19.416666666744277</v>
      </c>
      <c r="P636" s="12">
        <f t="shared" si="28"/>
        <v>5757.5833333333139</v>
      </c>
      <c r="Q636" s="12" t="s">
        <v>13</v>
      </c>
      <c r="R636" s="12" t="s">
        <v>13</v>
      </c>
      <c r="S636" s="12" t="s">
        <v>22</v>
      </c>
      <c r="T636" s="12" t="s">
        <v>14</v>
      </c>
      <c r="U636" s="12" t="s">
        <v>92</v>
      </c>
      <c r="V636" s="12" t="s">
        <v>34</v>
      </c>
      <c r="W636" s="12" t="s">
        <v>82</v>
      </c>
      <c r="X636" s="12" t="s">
        <v>60</v>
      </c>
      <c r="Y636" s="12" t="s">
        <v>28</v>
      </c>
      <c r="Z636" s="35">
        <f t="shared" si="29"/>
        <v>5777.0000000000582</v>
      </c>
    </row>
    <row r="637" spans="1:26" s="12" customFormat="1" ht="80.099999999999994" hidden="1" customHeight="1" x14ac:dyDescent="0.25">
      <c r="A637" s="12">
        <v>2019</v>
      </c>
      <c r="B637" s="12" t="s">
        <v>2420</v>
      </c>
      <c r="C637" s="43" t="s">
        <v>2627</v>
      </c>
      <c r="D637" s="43" t="s">
        <v>22</v>
      </c>
      <c r="E637" s="12" t="s">
        <v>20</v>
      </c>
      <c r="F637" s="12" t="s">
        <v>2636</v>
      </c>
      <c r="G637" s="12" t="s">
        <v>2637</v>
      </c>
      <c r="H637" s="12" t="s">
        <v>1788</v>
      </c>
      <c r="I637" s="12" t="s">
        <v>169</v>
      </c>
      <c r="J637" s="12" t="s">
        <v>56</v>
      </c>
      <c r="K637" s="12" t="s">
        <v>2648</v>
      </c>
      <c r="L637" s="60">
        <v>43712.541666666664</v>
      </c>
      <c r="M637" s="60">
        <v>43712.791666666664</v>
      </c>
      <c r="N637" s="60"/>
      <c r="O637" s="12">
        <f t="shared" si="27"/>
        <v>6</v>
      </c>
      <c r="P637" s="12">
        <f t="shared" si="28"/>
        <v>1049101</v>
      </c>
      <c r="Q637" s="12" t="s">
        <v>22</v>
      </c>
      <c r="R637" s="12" t="s">
        <v>22</v>
      </c>
      <c r="S637" s="12" t="s">
        <v>22</v>
      </c>
      <c r="T637" s="12" t="s">
        <v>32</v>
      </c>
      <c r="U637" s="12" t="s">
        <v>120</v>
      </c>
      <c r="V637" s="12" t="s">
        <v>34</v>
      </c>
      <c r="W637" s="12" t="s">
        <v>88</v>
      </c>
      <c r="X637" s="12" t="s">
        <v>66</v>
      </c>
      <c r="Y637" s="12" t="s">
        <v>84</v>
      </c>
      <c r="Z637" s="35">
        <f t="shared" si="29"/>
        <v>1049107</v>
      </c>
    </row>
    <row r="638" spans="1:26" s="12" customFormat="1" ht="80.099999999999994" hidden="1" customHeight="1" x14ac:dyDescent="0.25">
      <c r="A638" s="12">
        <v>2019</v>
      </c>
      <c r="B638" s="12" t="s">
        <v>2420</v>
      </c>
      <c r="C638" s="43" t="s">
        <v>2628</v>
      </c>
      <c r="D638" s="43" t="s">
        <v>13</v>
      </c>
      <c r="E638" s="12" t="s">
        <v>30</v>
      </c>
      <c r="F638" s="12" t="s">
        <v>175</v>
      </c>
      <c r="G638" s="12" t="s">
        <v>2638</v>
      </c>
      <c r="H638" s="12" t="s">
        <v>1788</v>
      </c>
      <c r="I638" s="12" t="s">
        <v>175</v>
      </c>
      <c r="J638" s="12" t="s">
        <v>56</v>
      </c>
      <c r="K638" s="12" t="s">
        <v>2649</v>
      </c>
      <c r="L638" s="60">
        <v>43713.354166666664</v>
      </c>
      <c r="M638" s="60">
        <v>43714.395833333336</v>
      </c>
      <c r="N638" s="60"/>
      <c r="O638" s="12">
        <f t="shared" si="27"/>
        <v>25.000000000116415</v>
      </c>
      <c r="P638" s="12">
        <f t="shared" si="28"/>
        <v>1049120.5</v>
      </c>
      <c r="Q638" s="12" t="s">
        <v>13</v>
      </c>
      <c r="R638" s="12" t="s">
        <v>22</v>
      </c>
      <c r="S638" s="12" t="s">
        <v>22</v>
      </c>
      <c r="T638" s="12" t="s">
        <v>14</v>
      </c>
      <c r="U638" s="12" t="s">
        <v>64</v>
      </c>
      <c r="V638" s="12" t="s">
        <v>34</v>
      </c>
      <c r="W638" s="12" t="s">
        <v>76</v>
      </c>
      <c r="X638" s="12" t="s">
        <v>77</v>
      </c>
      <c r="Y638" s="12" t="s">
        <v>61</v>
      </c>
      <c r="Z638" s="35">
        <f t="shared" si="29"/>
        <v>1049145.5</v>
      </c>
    </row>
    <row r="639" spans="1:26" s="12" customFormat="1" ht="80.099999999999994" hidden="1" customHeight="1" x14ac:dyDescent="0.25">
      <c r="A639" s="12">
        <v>2019</v>
      </c>
      <c r="B639" s="12" t="s">
        <v>2420</v>
      </c>
      <c r="C639" s="43" t="s">
        <v>2629</v>
      </c>
      <c r="D639" s="43" t="s">
        <v>22</v>
      </c>
      <c r="E639" s="12" t="s">
        <v>39</v>
      </c>
      <c r="F639" s="12" t="s">
        <v>2639</v>
      </c>
      <c r="G639" s="12" t="s">
        <v>660</v>
      </c>
      <c r="H639" s="12" t="s">
        <v>1788</v>
      </c>
      <c r="I639" s="12" t="s">
        <v>174</v>
      </c>
      <c r="J639" s="12" t="s">
        <v>998</v>
      </c>
      <c r="K639" s="12" t="s">
        <v>2650</v>
      </c>
      <c r="L639" s="60">
        <v>43714.5</v>
      </c>
      <c r="M639" s="60">
        <v>43714.625</v>
      </c>
      <c r="N639" s="60">
        <v>43707.625</v>
      </c>
      <c r="O639" s="12">
        <f t="shared" si="27"/>
        <v>3</v>
      </c>
      <c r="P639" s="12">
        <f t="shared" si="28"/>
        <v>165</v>
      </c>
      <c r="Q639" s="12" t="s">
        <v>22</v>
      </c>
      <c r="R639" s="12" t="s">
        <v>22</v>
      </c>
      <c r="S639" s="12" t="s">
        <v>22</v>
      </c>
      <c r="T639" s="12" t="s">
        <v>14</v>
      </c>
      <c r="U639" s="12" t="s">
        <v>58</v>
      </c>
      <c r="V639" s="12" t="s">
        <v>34</v>
      </c>
      <c r="W639" s="12" t="s">
        <v>1070</v>
      </c>
      <c r="X639" s="12" t="s">
        <v>66</v>
      </c>
      <c r="Y639" s="12" t="s">
        <v>28</v>
      </c>
      <c r="Z639" s="35">
        <f t="shared" si="29"/>
        <v>168</v>
      </c>
    </row>
    <row r="640" spans="1:26" s="12" customFormat="1" ht="80.099999999999994" hidden="1" customHeight="1" x14ac:dyDescent="0.25">
      <c r="A640" s="12">
        <v>2019</v>
      </c>
      <c r="B640" s="12" t="s">
        <v>2420</v>
      </c>
      <c r="C640" s="43" t="s">
        <v>2630</v>
      </c>
      <c r="D640" s="43" t="s">
        <v>22</v>
      </c>
      <c r="E640" s="12" t="s">
        <v>30</v>
      </c>
      <c r="F640" s="12" t="s">
        <v>1061</v>
      </c>
      <c r="G640" s="12" t="s">
        <v>993</v>
      </c>
      <c r="H640" s="12" t="s">
        <v>1788</v>
      </c>
      <c r="I640" s="12" t="s">
        <v>169</v>
      </c>
      <c r="J640" s="12" t="s">
        <v>56</v>
      </c>
      <c r="K640" s="12" t="s">
        <v>2651</v>
      </c>
      <c r="L640" s="60">
        <v>43720.416666666664</v>
      </c>
      <c r="M640" s="60">
        <v>43720.458333333336</v>
      </c>
      <c r="N640" s="60"/>
      <c r="O640" s="12">
        <f t="shared" si="27"/>
        <v>1.0000000001164153</v>
      </c>
      <c r="P640" s="12">
        <f t="shared" si="28"/>
        <v>1049290</v>
      </c>
      <c r="Q640" s="12" t="s">
        <v>13</v>
      </c>
      <c r="R640" s="12" t="s">
        <v>22</v>
      </c>
      <c r="S640" s="12" t="s">
        <v>22</v>
      </c>
      <c r="T640" s="12" t="s">
        <v>57</v>
      </c>
      <c r="U640" s="12" t="s">
        <v>147</v>
      </c>
      <c r="V640" s="12" t="s">
        <v>51</v>
      </c>
      <c r="W640" s="12" t="s">
        <v>118</v>
      </c>
      <c r="X640" s="12" t="s">
        <v>45</v>
      </c>
      <c r="Y640" s="12" t="s">
        <v>46</v>
      </c>
      <c r="Z640" s="35">
        <f t="shared" si="29"/>
        <v>1049291</v>
      </c>
    </row>
    <row r="641" spans="1:26" s="12" customFormat="1" ht="80.099999999999994" hidden="1" customHeight="1" x14ac:dyDescent="0.25">
      <c r="A641" s="12">
        <v>2019</v>
      </c>
      <c r="B641" s="12" t="s">
        <v>2420</v>
      </c>
      <c r="C641" s="43" t="s">
        <v>2631</v>
      </c>
      <c r="D641" s="43" t="s">
        <v>22</v>
      </c>
      <c r="E641" s="12" t="s">
        <v>20</v>
      </c>
      <c r="F641" s="12" t="s">
        <v>175</v>
      </c>
      <c r="G641" s="12" t="s">
        <v>2640</v>
      </c>
      <c r="H641" s="12" t="s">
        <v>1788</v>
      </c>
      <c r="I641" s="12" t="s">
        <v>175</v>
      </c>
      <c r="J641" s="12" t="s">
        <v>40</v>
      </c>
      <c r="K641" s="12" t="s">
        <v>2652</v>
      </c>
      <c r="L641" s="60">
        <v>43720.333333333336</v>
      </c>
      <c r="M641" s="60">
        <v>43720.708333333336</v>
      </c>
      <c r="N641" s="60">
        <v>43154.625</v>
      </c>
      <c r="O641" s="12">
        <f t="shared" si="27"/>
        <v>9</v>
      </c>
      <c r="P641" s="12">
        <f t="shared" si="28"/>
        <v>13577.000000000058</v>
      </c>
      <c r="Q641" s="12" t="s">
        <v>22</v>
      </c>
      <c r="R641" s="12" t="s">
        <v>22</v>
      </c>
      <c r="S641" s="12" t="s">
        <v>22</v>
      </c>
      <c r="T641" s="12" t="s">
        <v>32</v>
      </c>
      <c r="U641" s="12" t="s">
        <v>111</v>
      </c>
      <c r="V641" s="12" t="s">
        <v>34</v>
      </c>
      <c r="W641" s="12" t="s">
        <v>88</v>
      </c>
      <c r="X641" s="12" t="s">
        <v>27</v>
      </c>
      <c r="Y641" s="12" t="s">
        <v>61</v>
      </c>
      <c r="Z641" s="35">
        <f t="shared" si="29"/>
        <v>13586.000000000058</v>
      </c>
    </row>
    <row r="642" spans="1:26" s="12" customFormat="1" ht="80.099999999999994" hidden="1" customHeight="1" x14ac:dyDescent="0.25">
      <c r="A642" s="12">
        <v>2019</v>
      </c>
      <c r="B642" s="12" t="s">
        <v>2420</v>
      </c>
      <c r="C642" s="43" t="s">
        <v>2620</v>
      </c>
      <c r="D642" s="43" t="s">
        <v>22</v>
      </c>
      <c r="E642" s="12" t="s">
        <v>11</v>
      </c>
      <c r="F642" s="12" t="s">
        <v>2105</v>
      </c>
      <c r="G642" s="12" t="s">
        <v>1514</v>
      </c>
      <c r="H642" s="12" t="s">
        <v>1788</v>
      </c>
      <c r="I642" s="12" t="s">
        <v>169</v>
      </c>
      <c r="J642" s="12" t="s">
        <v>56</v>
      </c>
      <c r="K642" s="12" t="s">
        <v>2653</v>
      </c>
      <c r="L642" s="60">
        <v>43732.354166666664</v>
      </c>
      <c r="M642" s="60">
        <v>43732.604166666664</v>
      </c>
      <c r="N642" s="60"/>
      <c r="O642" s="12">
        <f t="shared" ref="O642:O670" si="30">(M642-L642)*24</f>
        <v>6</v>
      </c>
      <c r="P642" s="12">
        <f t="shared" ref="P642:P705" si="31">(L642-N642)*24</f>
        <v>1049576.5</v>
      </c>
      <c r="Q642" s="12" t="s">
        <v>13</v>
      </c>
      <c r="R642" s="12" t="s">
        <v>22</v>
      </c>
      <c r="S642" s="12" t="s">
        <v>22</v>
      </c>
      <c r="T642" s="12" t="s">
        <v>1505</v>
      </c>
      <c r="U642" s="12" t="s">
        <v>1505</v>
      </c>
      <c r="V642" s="12" t="s">
        <v>1505</v>
      </c>
      <c r="W642" s="12" t="s">
        <v>1505</v>
      </c>
      <c r="X642" s="12" t="s">
        <v>83</v>
      </c>
      <c r="Y642" s="12" t="s">
        <v>84</v>
      </c>
      <c r="Z642" s="35">
        <f t="shared" ref="Z642:Z705" si="32">O642+P642</f>
        <v>1049582.5</v>
      </c>
    </row>
    <row r="643" spans="1:26" s="12" customFormat="1" ht="80.099999999999994" hidden="1" customHeight="1" x14ac:dyDescent="0.25">
      <c r="A643" s="12">
        <v>2019</v>
      </c>
      <c r="B643" s="12" t="s">
        <v>2420</v>
      </c>
      <c r="C643" s="43" t="s">
        <v>2621</v>
      </c>
      <c r="D643" s="43" t="s">
        <v>22</v>
      </c>
      <c r="E643" s="12" t="s">
        <v>11</v>
      </c>
      <c r="F643" s="12" t="s">
        <v>2476</v>
      </c>
      <c r="G643" s="12" t="s">
        <v>2476</v>
      </c>
      <c r="H643" s="12" t="s">
        <v>1788</v>
      </c>
      <c r="I643" s="12" t="s">
        <v>174</v>
      </c>
      <c r="J643" s="12" t="s">
        <v>40</v>
      </c>
      <c r="K643" s="12" t="s">
        <v>1506</v>
      </c>
      <c r="L643" s="60">
        <v>43733.354166666664</v>
      </c>
      <c r="M643" s="60">
        <v>43738.999305555553</v>
      </c>
      <c r="N643" s="60">
        <v>43714.625</v>
      </c>
      <c r="O643" s="12">
        <f t="shared" si="30"/>
        <v>135.48333333333721</v>
      </c>
      <c r="P643" s="12">
        <f t="shared" si="31"/>
        <v>449.49999999994179</v>
      </c>
      <c r="Q643" s="12" t="s">
        <v>22</v>
      </c>
      <c r="R643" s="12" t="s">
        <v>22</v>
      </c>
      <c r="S643" s="12" t="s">
        <v>22</v>
      </c>
      <c r="T643" s="12" t="s">
        <v>1505</v>
      </c>
      <c r="U643" s="12" t="s">
        <v>1505</v>
      </c>
      <c r="V643" s="12" t="s">
        <v>1505</v>
      </c>
      <c r="W643" s="12" t="s">
        <v>1505</v>
      </c>
      <c r="X643" s="12" t="s">
        <v>45</v>
      </c>
      <c r="Y643" s="12" t="s">
        <v>84</v>
      </c>
      <c r="Z643" s="35">
        <f t="shared" si="32"/>
        <v>584.98333333327901</v>
      </c>
    </row>
    <row r="644" spans="1:26" s="12" customFormat="1" ht="80.099999999999994" hidden="1" customHeight="1" x14ac:dyDescent="0.25">
      <c r="A644" s="12">
        <v>2019</v>
      </c>
      <c r="B644" s="12" t="s">
        <v>2420</v>
      </c>
      <c r="C644" s="43" t="s">
        <v>2632</v>
      </c>
      <c r="D644" s="43" t="s">
        <v>22</v>
      </c>
      <c r="E644" s="12" t="s">
        <v>20</v>
      </c>
      <c r="F644" s="12" t="s">
        <v>2641</v>
      </c>
      <c r="G644" s="12" t="s">
        <v>2642</v>
      </c>
      <c r="H644" s="12" t="s">
        <v>1788</v>
      </c>
      <c r="I644" s="12" t="s">
        <v>169</v>
      </c>
      <c r="J644" s="12" t="s">
        <v>56</v>
      </c>
      <c r="K644" s="12" t="s">
        <v>2654</v>
      </c>
      <c r="L644" s="60">
        <v>43719.541666666664</v>
      </c>
      <c r="M644" s="60">
        <v>43719.708333333336</v>
      </c>
      <c r="N644" s="60"/>
      <c r="O644" s="12">
        <f t="shared" si="30"/>
        <v>4.0000000001164153</v>
      </c>
      <c r="P644" s="12">
        <f t="shared" si="31"/>
        <v>1049269</v>
      </c>
      <c r="Q644" s="12" t="s">
        <v>22</v>
      </c>
      <c r="R644" s="12" t="s">
        <v>22</v>
      </c>
      <c r="S644" s="12" t="s">
        <v>22</v>
      </c>
      <c r="T644" s="12" t="s">
        <v>14</v>
      </c>
      <c r="U644" s="12" t="s">
        <v>24</v>
      </c>
      <c r="V644" s="12" t="s">
        <v>25</v>
      </c>
      <c r="W644" s="12" t="s">
        <v>59</v>
      </c>
      <c r="X644" s="12" t="s">
        <v>36</v>
      </c>
      <c r="Y644" s="12" t="s">
        <v>28</v>
      </c>
      <c r="Z644" s="35">
        <f t="shared" si="32"/>
        <v>1049273</v>
      </c>
    </row>
    <row r="645" spans="1:26" s="12" customFormat="1" ht="80.099999999999994" hidden="1" customHeight="1" x14ac:dyDescent="0.25">
      <c r="A645" s="12">
        <v>2019</v>
      </c>
      <c r="B645" s="12" t="s">
        <v>2420</v>
      </c>
      <c r="C645" s="43" t="s">
        <v>2622</v>
      </c>
      <c r="D645" s="43" t="s">
        <v>22</v>
      </c>
      <c r="E645" s="12" t="s">
        <v>20</v>
      </c>
      <c r="F645" s="12" t="s">
        <v>2634</v>
      </c>
      <c r="G645" s="12" t="s">
        <v>1922</v>
      </c>
      <c r="H645" s="12" t="s">
        <v>1788</v>
      </c>
      <c r="I645" s="12" t="s">
        <v>169</v>
      </c>
      <c r="J645" s="12" t="s">
        <v>56</v>
      </c>
      <c r="K645" s="12" t="s">
        <v>2655</v>
      </c>
      <c r="L645" s="60">
        <v>43734.3125</v>
      </c>
      <c r="M645" s="60">
        <v>43734.495138888888</v>
      </c>
      <c r="N645" s="60"/>
      <c r="O645" s="12">
        <f t="shared" si="30"/>
        <v>4.3833333333022892</v>
      </c>
      <c r="P645" s="12">
        <f t="shared" si="31"/>
        <v>1049623.5</v>
      </c>
      <c r="Q645" s="12" t="s">
        <v>22</v>
      </c>
      <c r="R645" s="12" t="s">
        <v>22</v>
      </c>
      <c r="S645" s="12" t="s">
        <v>22</v>
      </c>
      <c r="T645" s="12" t="s">
        <v>23</v>
      </c>
      <c r="U645" s="12" t="s">
        <v>97</v>
      </c>
      <c r="V645" s="12" t="s">
        <v>34</v>
      </c>
      <c r="W645" s="12" t="s">
        <v>82</v>
      </c>
      <c r="X645" s="12" t="s">
        <v>36</v>
      </c>
      <c r="Y645" s="12" t="s">
        <v>28</v>
      </c>
      <c r="Z645" s="35">
        <f t="shared" si="32"/>
        <v>1049627.8833333333</v>
      </c>
    </row>
    <row r="646" spans="1:26" s="12" customFormat="1" ht="80.099999999999994" hidden="1" customHeight="1" x14ac:dyDescent="0.25">
      <c r="A646" s="12">
        <v>2019</v>
      </c>
      <c r="B646" s="12" t="s">
        <v>2420</v>
      </c>
      <c r="C646" s="43" t="s">
        <v>2623</v>
      </c>
      <c r="D646" s="43" t="s">
        <v>13</v>
      </c>
      <c r="E646" s="12" t="s">
        <v>30</v>
      </c>
      <c r="F646" s="12" t="s">
        <v>2643</v>
      </c>
      <c r="G646" s="12" t="s">
        <v>2644</v>
      </c>
      <c r="H646" s="12" t="s">
        <v>1788</v>
      </c>
      <c r="I646" s="12" t="s">
        <v>175</v>
      </c>
      <c r="J646" s="12" t="s">
        <v>56</v>
      </c>
      <c r="K646" s="12" t="s">
        <v>2656</v>
      </c>
      <c r="L646" s="60">
        <v>43711.573611111111</v>
      </c>
      <c r="M646" s="60">
        <v>43711.589583333334</v>
      </c>
      <c r="N646" s="51">
        <v>43641.041666666664</v>
      </c>
      <c r="O646" s="12">
        <f t="shared" si="30"/>
        <v>0.38333333336049691</v>
      </c>
      <c r="P646" s="12">
        <f t="shared" si="31"/>
        <v>1692.766666666721</v>
      </c>
      <c r="Q646" s="12" t="s">
        <v>13</v>
      </c>
      <c r="R646" s="12" t="s">
        <v>13</v>
      </c>
      <c r="S646" s="12" t="s">
        <v>22</v>
      </c>
      <c r="T646" s="12" t="s">
        <v>49</v>
      </c>
      <c r="U646" s="12" t="s">
        <v>139</v>
      </c>
      <c r="V646" s="12" t="s">
        <v>34</v>
      </c>
      <c r="W646" s="12" t="s">
        <v>76</v>
      </c>
      <c r="X646" s="12" t="s">
        <v>77</v>
      </c>
      <c r="Y646" s="12" t="s">
        <v>28</v>
      </c>
      <c r="Z646" s="35">
        <f t="shared" si="32"/>
        <v>1693.1500000000815</v>
      </c>
    </row>
    <row r="647" spans="1:26" s="12" customFormat="1" ht="80.099999999999994" hidden="1" customHeight="1" x14ac:dyDescent="0.25">
      <c r="A647" s="12">
        <v>2019</v>
      </c>
      <c r="B647" s="12" t="s">
        <v>2420</v>
      </c>
      <c r="C647" s="43" t="s">
        <v>2624</v>
      </c>
      <c r="D647" s="43" t="s">
        <v>22</v>
      </c>
      <c r="E647" s="12" t="s">
        <v>30</v>
      </c>
      <c r="F647" s="12" t="s">
        <v>2645</v>
      </c>
      <c r="G647" s="12" t="s">
        <v>2476</v>
      </c>
      <c r="H647" s="12" t="s">
        <v>1788</v>
      </c>
      <c r="I647" s="12" t="s">
        <v>175</v>
      </c>
      <c r="J647" s="12" t="s">
        <v>56</v>
      </c>
      <c r="K647" s="12" t="s">
        <v>2657</v>
      </c>
      <c r="L647" s="60">
        <v>43724.689583333333</v>
      </c>
      <c r="M647" s="60">
        <v>43726.708333333336</v>
      </c>
      <c r="N647" s="60">
        <v>43711.833333333336</v>
      </c>
      <c r="O647" s="12">
        <f t="shared" si="30"/>
        <v>48.450000000069849</v>
      </c>
      <c r="P647" s="12">
        <f t="shared" si="31"/>
        <v>308.54999999993015</v>
      </c>
      <c r="Q647" s="12" t="s">
        <v>13</v>
      </c>
      <c r="R647" s="12" t="s">
        <v>13</v>
      </c>
      <c r="S647" s="12" t="s">
        <v>22</v>
      </c>
      <c r="T647" s="12" t="s">
        <v>49</v>
      </c>
      <c r="U647" s="12" t="s">
        <v>143</v>
      </c>
      <c r="V647" s="12" t="s">
        <v>34</v>
      </c>
      <c r="W647" s="12" t="s">
        <v>76</v>
      </c>
      <c r="X647" s="12" t="s">
        <v>77</v>
      </c>
      <c r="Y647" s="12" t="s">
        <v>72</v>
      </c>
      <c r="Z647" s="35">
        <f t="shared" si="32"/>
        <v>357</v>
      </c>
    </row>
    <row r="648" spans="1:26" s="12" customFormat="1" ht="80.099999999999994" hidden="1" customHeight="1" x14ac:dyDescent="0.25">
      <c r="A648" s="12">
        <v>2019</v>
      </c>
      <c r="B648" s="12" t="s">
        <v>2420</v>
      </c>
      <c r="C648" s="43" t="s">
        <v>2529</v>
      </c>
      <c r="D648" s="43" t="s">
        <v>22</v>
      </c>
      <c r="E648" s="12" t="s">
        <v>20</v>
      </c>
      <c r="F648" s="12" t="s">
        <v>2663</v>
      </c>
      <c r="G648" s="12" t="s">
        <v>2014</v>
      </c>
      <c r="H648" s="12" t="s">
        <v>1789</v>
      </c>
      <c r="I648" s="12" t="s">
        <v>176</v>
      </c>
      <c r="J648" s="12" t="s">
        <v>96</v>
      </c>
      <c r="K648" s="12" t="s">
        <v>2539</v>
      </c>
      <c r="L648" s="60">
        <v>43710.395833333336</v>
      </c>
      <c r="M648" s="60">
        <v>43710.6875</v>
      </c>
      <c r="N648" s="60">
        <v>43708.791666666664</v>
      </c>
      <c r="O648" s="12">
        <f t="shared" si="30"/>
        <v>6.9999999999417923</v>
      </c>
      <c r="P648" s="12">
        <f t="shared" si="31"/>
        <v>38.500000000116415</v>
      </c>
      <c r="Q648" s="12" t="s">
        <v>22</v>
      </c>
      <c r="R648" s="12" t="s">
        <v>22</v>
      </c>
      <c r="S648" s="12" t="s">
        <v>22</v>
      </c>
      <c r="T648" s="12" t="s">
        <v>23</v>
      </c>
      <c r="U648" s="12" t="s">
        <v>92</v>
      </c>
      <c r="V648" s="12" t="s">
        <v>25</v>
      </c>
      <c r="W648" s="12" t="s">
        <v>59</v>
      </c>
      <c r="X648" s="12" t="s">
        <v>77</v>
      </c>
      <c r="Y648" s="12" t="s">
        <v>37</v>
      </c>
      <c r="Z648" s="35">
        <f t="shared" si="32"/>
        <v>45.500000000058208</v>
      </c>
    </row>
    <row r="649" spans="1:26" s="12" customFormat="1" ht="80.099999999999994" hidden="1" customHeight="1" x14ac:dyDescent="0.25">
      <c r="A649" s="12">
        <v>2019</v>
      </c>
      <c r="B649" s="12" t="s">
        <v>2420</v>
      </c>
      <c r="C649" s="43" t="s">
        <v>2529</v>
      </c>
      <c r="D649" s="43" t="s">
        <v>22</v>
      </c>
      <c r="E649" s="12" t="s">
        <v>20</v>
      </c>
      <c r="F649" s="12" t="s">
        <v>2663</v>
      </c>
      <c r="G649" s="12" t="s">
        <v>2014</v>
      </c>
      <c r="H649" s="12" t="s">
        <v>1789</v>
      </c>
      <c r="I649" s="12" t="s">
        <v>176</v>
      </c>
      <c r="J649" s="12" t="s">
        <v>96</v>
      </c>
      <c r="K649" s="12" t="s">
        <v>2539</v>
      </c>
      <c r="L649" s="60">
        <v>43711.552083333336</v>
      </c>
      <c r="M649" s="60">
        <v>43711.666666666664</v>
      </c>
      <c r="N649" s="60">
        <v>43710.6875</v>
      </c>
      <c r="O649" s="12">
        <f t="shared" si="30"/>
        <v>2.7499999998835847</v>
      </c>
      <c r="P649" s="12">
        <f t="shared" si="31"/>
        <v>20.750000000058208</v>
      </c>
      <c r="Q649" s="12" t="s">
        <v>22</v>
      </c>
      <c r="R649" s="12" t="s">
        <v>22</v>
      </c>
      <c r="S649" s="12" t="s">
        <v>22</v>
      </c>
      <c r="T649" s="12" t="s">
        <v>23</v>
      </c>
      <c r="U649" s="12" t="s">
        <v>92</v>
      </c>
      <c r="V649" s="12" t="s">
        <v>25</v>
      </c>
      <c r="W649" s="12" t="s">
        <v>59</v>
      </c>
      <c r="X649" s="12" t="s">
        <v>77</v>
      </c>
      <c r="Y649" s="12" t="s">
        <v>37</v>
      </c>
      <c r="Z649" s="35">
        <f t="shared" si="32"/>
        <v>23.499999999941792</v>
      </c>
    </row>
    <row r="650" spans="1:26" s="12" customFormat="1" ht="80.099999999999994" hidden="1" customHeight="1" x14ac:dyDescent="0.25">
      <c r="A650" s="12">
        <v>2019</v>
      </c>
      <c r="B650" s="12" t="s">
        <v>2420</v>
      </c>
      <c r="C650" s="43" t="s">
        <v>2529</v>
      </c>
      <c r="D650" s="43" t="s">
        <v>22</v>
      </c>
      <c r="E650" s="12" t="s">
        <v>20</v>
      </c>
      <c r="F650" s="12" t="s">
        <v>2663</v>
      </c>
      <c r="G650" s="12" t="s">
        <v>2014</v>
      </c>
      <c r="H650" s="12" t="s">
        <v>1789</v>
      </c>
      <c r="I650" s="12" t="s">
        <v>176</v>
      </c>
      <c r="J650" s="12" t="s">
        <v>96</v>
      </c>
      <c r="K650" s="12" t="s">
        <v>2539</v>
      </c>
      <c r="L650" s="60">
        <v>43712.354166666664</v>
      </c>
      <c r="M650" s="60">
        <v>43712.6875</v>
      </c>
      <c r="N650" s="60">
        <v>43711.666666666664</v>
      </c>
      <c r="O650" s="12">
        <f t="shared" si="30"/>
        <v>8.0000000000582077</v>
      </c>
      <c r="P650" s="12">
        <f t="shared" si="31"/>
        <v>16.5</v>
      </c>
      <c r="Q650" s="12" t="s">
        <v>22</v>
      </c>
      <c r="R650" s="12" t="s">
        <v>22</v>
      </c>
      <c r="S650" s="12" t="s">
        <v>22</v>
      </c>
      <c r="T650" s="12" t="s">
        <v>23</v>
      </c>
      <c r="U650" s="12" t="s">
        <v>92</v>
      </c>
      <c r="V650" s="12" t="s">
        <v>25</v>
      </c>
      <c r="W650" s="12" t="s">
        <v>59</v>
      </c>
      <c r="X650" s="12" t="s">
        <v>77</v>
      </c>
      <c r="Y650" s="12" t="s">
        <v>37</v>
      </c>
      <c r="Z650" s="35">
        <f t="shared" si="32"/>
        <v>24.500000000058208</v>
      </c>
    </row>
    <row r="651" spans="1:26" s="12" customFormat="1" ht="80.099999999999994" hidden="1" customHeight="1" x14ac:dyDescent="0.25">
      <c r="A651" s="12">
        <v>2019</v>
      </c>
      <c r="B651" s="12" t="s">
        <v>2420</v>
      </c>
      <c r="C651" s="43" t="s">
        <v>2530</v>
      </c>
      <c r="D651" s="43" t="s">
        <v>22</v>
      </c>
      <c r="E651" s="12" t="s">
        <v>20</v>
      </c>
      <c r="F651" s="12" t="s">
        <v>176</v>
      </c>
      <c r="G651" s="12" t="s">
        <v>2536</v>
      </c>
      <c r="H651" s="12" t="s">
        <v>1789</v>
      </c>
      <c r="I651" s="12" t="s">
        <v>176</v>
      </c>
      <c r="J651" s="12" t="s">
        <v>63</v>
      </c>
      <c r="K651" s="12" t="s">
        <v>2540</v>
      </c>
      <c r="L651" s="60">
        <v>43728.333333333336</v>
      </c>
      <c r="M651" s="60">
        <v>43728.545138888891</v>
      </c>
      <c r="N651" s="60">
        <v>43712.6875</v>
      </c>
      <c r="O651" s="12">
        <f t="shared" si="30"/>
        <v>5.0833333333139308</v>
      </c>
      <c r="P651" s="12">
        <f t="shared" si="31"/>
        <v>375.50000000005821</v>
      </c>
      <c r="Q651" s="12" t="s">
        <v>22</v>
      </c>
      <c r="R651" s="12" t="s">
        <v>22</v>
      </c>
      <c r="S651" s="12" t="s">
        <v>22</v>
      </c>
      <c r="T651" s="12" t="s">
        <v>49</v>
      </c>
      <c r="U651" s="12" t="s">
        <v>139</v>
      </c>
      <c r="V651" s="12" t="s">
        <v>34</v>
      </c>
      <c r="W651" s="12" t="s">
        <v>88</v>
      </c>
      <c r="X651" s="12" t="s">
        <v>45</v>
      </c>
      <c r="Y651" s="12" t="s">
        <v>28</v>
      </c>
      <c r="Z651" s="35">
        <f t="shared" si="32"/>
        <v>380.58333333337214</v>
      </c>
    </row>
    <row r="652" spans="1:26" s="12" customFormat="1" ht="80.099999999999994" hidden="1" customHeight="1" x14ac:dyDescent="0.25">
      <c r="A652" s="12">
        <v>2019</v>
      </c>
      <c r="B652" s="12" t="s">
        <v>2420</v>
      </c>
      <c r="C652" s="43" t="s">
        <v>2658</v>
      </c>
      <c r="D652" s="43" t="s">
        <v>22</v>
      </c>
      <c r="E652" s="12" t="s">
        <v>20</v>
      </c>
      <c r="F652" s="12" t="s">
        <v>2664</v>
      </c>
      <c r="G652" s="12" t="s">
        <v>2665</v>
      </c>
      <c r="H652" s="12" t="s">
        <v>1789</v>
      </c>
      <c r="I652" s="12" t="s">
        <v>177</v>
      </c>
      <c r="J652" s="12" t="s">
        <v>12</v>
      </c>
      <c r="K652" s="12" t="s">
        <v>2668</v>
      </c>
      <c r="L652" s="60">
        <v>43727.333333333336</v>
      </c>
      <c r="M652" s="60">
        <v>43727.775694444441</v>
      </c>
      <c r="N652" s="60">
        <v>43703.708333333336</v>
      </c>
      <c r="O652" s="12">
        <f t="shared" si="30"/>
        <v>10.616666666523088</v>
      </c>
      <c r="P652" s="12">
        <f t="shared" si="31"/>
        <v>567</v>
      </c>
      <c r="Q652" s="12" t="s">
        <v>22</v>
      </c>
      <c r="R652" s="12" t="s">
        <v>22</v>
      </c>
      <c r="S652" s="12" t="s">
        <v>22</v>
      </c>
      <c r="T652" s="12" t="s">
        <v>32</v>
      </c>
      <c r="U652" s="12" t="s">
        <v>117</v>
      </c>
      <c r="V652" s="12" t="s">
        <v>51</v>
      </c>
      <c r="W652" s="12" t="s">
        <v>104</v>
      </c>
      <c r="X652" s="12" t="s">
        <v>71</v>
      </c>
      <c r="Y652" s="12" t="s">
        <v>46</v>
      </c>
      <c r="Z652" s="35">
        <f t="shared" si="32"/>
        <v>577.61666666652309</v>
      </c>
    </row>
    <row r="653" spans="1:26" s="12" customFormat="1" ht="80.099999999999994" hidden="1" customHeight="1" x14ac:dyDescent="0.25">
      <c r="A653" s="12">
        <v>2019</v>
      </c>
      <c r="B653" s="12" t="s">
        <v>2420</v>
      </c>
      <c r="C653" s="43" t="s">
        <v>2658</v>
      </c>
      <c r="D653" s="43" t="s">
        <v>22</v>
      </c>
      <c r="E653" s="12" t="s">
        <v>20</v>
      </c>
      <c r="F653" s="12" t="s">
        <v>2664</v>
      </c>
      <c r="G653" s="12" t="s">
        <v>2665</v>
      </c>
      <c r="H653" s="12" t="s">
        <v>1789</v>
      </c>
      <c r="I653" s="12" t="s">
        <v>177</v>
      </c>
      <c r="J653" s="12" t="s">
        <v>12</v>
      </c>
      <c r="K653" s="12" t="s">
        <v>2668</v>
      </c>
      <c r="L653" s="60">
        <v>43733.541666666664</v>
      </c>
      <c r="M653" s="60">
        <v>43733.625</v>
      </c>
      <c r="N653" s="60">
        <v>43727.775694444441</v>
      </c>
      <c r="O653" s="12">
        <f t="shared" si="30"/>
        <v>2.0000000000582077</v>
      </c>
      <c r="P653" s="12">
        <f t="shared" si="31"/>
        <v>138.3833333333605</v>
      </c>
      <c r="Q653" s="12" t="s">
        <v>22</v>
      </c>
      <c r="R653" s="12" t="s">
        <v>22</v>
      </c>
      <c r="S653" s="12" t="s">
        <v>22</v>
      </c>
      <c r="T653" s="12" t="s">
        <v>32</v>
      </c>
      <c r="U653" s="12" t="s">
        <v>117</v>
      </c>
      <c r="V653" s="12" t="s">
        <v>51</v>
      </c>
      <c r="W653" s="12" t="s">
        <v>104</v>
      </c>
      <c r="X653" s="12" t="s">
        <v>71</v>
      </c>
      <c r="Y653" s="12" t="s">
        <v>46</v>
      </c>
      <c r="Z653" s="35">
        <f t="shared" si="32"/>
        <v>140.3833333334187</v>
      </c>
    </row>
    <row r="654" spans="1:26" s="12" customFormat="1" ht="80.099999999999994" hidden="1" customHeight="1" x14ac:dyDescent="0.25">
      <c r="A654" s="12">
        <v>2019</v>
      </c>
      <c r="B654" s="12" t="s">
        <v>2420</v>
      </c>
      <c r="C654" s="43" t="s">
        <v>2659</v>
      </c>
      <c r="D654" s="43" t="s">
        <v>22</v>
      </c>
      <c r="E654" s="12" t="s">
        <v>30</v>
      </c>
      <c r="F654" s="12" t="s">
        <v>2666</v>
      </c>
      <c r="G654" s="12" t="s">
        <v>2476</v>
      </c>
      <c r="H654" s="12" t="s">
        <v>1789</v>
      </c>
      <c r="I654" s="12" t="s">
        <v>173</v>
      </c>
      <c r="K654" s="12" t="s">
        <v>2669</v>
      </c>
      <c r="L654" s="60">
        <v>43716.868750000001</v>
      </c>
      <c r="M654" s="60">
        <v>43716.87777777778</v>
      </c>
      <c r="N654" s="60">
        <v>43685.333333333336</v>
      </c>
      <c r="O654" s="12">
        <f t="shared" si="30"/>
        <v>0.21666666667442769</v>
      </c>
      <c r="P654" s="12">
        <f t="shared" si="31"/>
        <v>756.84999999997672</v>
      </c>
      <c r="Q654" s="12" t="s">
        <v>13</v>
      </c>
      <c r="R654" s="12" t="s">
        <v>13</v>
      </c>
      <c r="S654" s="12" t="s">
        <v>22</v>
      </c>
      <c r="T654" s="12" t="s">
        <v>49</v>
      </c>
      <c r="U654" s="12" t="s">
        <v>143</v>
      </c>
      <c r="V654" s="12" t="s">
        <v>34</v>
      </c>
      <c r="W654" s="12" t="s">
        <v>76</v>
      </c>
      <c r="X654" s="12" t="s">
        <v>60</v>
      </c>
      <c r="Y654" s="12" t="s">
        <v>72</v>
      </c>
      <c r="Z654" s="35">
        <f t="shared" si="32"/>
        <v>757.06666666665114</v>
      </c>
    </row>
    <row r="655" spans="1:26" s="12" customFormat="1" ht="80.099999999999994" hidden="1" customHeight="1" x14ac:dyDescent="0.25">
      <c r="A655" s="12">
        <v>2019</v>
      </c>
      <c r="B655" s="12" t="s">
        <v>2420</v>
      </c>
      <c r="C655" s="43" t="s">
        <v>2660</v>
      </c>
      <c r="D655" s="43" t="s">
        <v>22</v>
      </c>
      <c r="E655" s="12" t="s">
        <v>30</v>
      </c>
      <c r="F655" s="12" t="s">
        <v>2667</v>
      </c>
      <c r="G655" s="12" t="s">
        <v>2476</v>
      </c>
      <c r="H655" s="12" t="s">
        <v>1789</v>
      </c>
      <c r="I655" s="12" t="s">
        <v>178</v>
      </c>
      <c r="J655" s="12" t="s">
        <v>96</v>
      </c>
      <c r="K655" s="12" t="s">
        <v>1419</v>
      </c>
      <c r="L655" s="60">
        <v>43727.628472222219</v>
      </c>
      <c r="M655" s="60">
        <v>43727.698611111111</v>
      </c>
      <c r="N655" s="60">
        <v>43259.791666666664</v>
      </c>
      <c r="O655" s="12">
        <f t="shared" si="30"/>
        <v>1.683333333407063</v>
      </c>
      <c r="P655" s="12">
        <f t="shared" si="31"/>
        <v>11228.083333333314</v>
      </c>
      <c r="Q655" s="12" t="s">
        <v>13</v>
      </c>
      <c r="R655" s="12" t="s">
        <v>13</v>
      </c>
      <c r="S655" s="12" t="s">
        <v>22</v>
      </c>
      <c r="T655" s="12" t="s">
        <v>49</v>
      </c>
      <c r="U655" s="12" t="s">
        <v>143</v>
      </c>
      <c r="V655" s="12" t="s">
        <v>34</v>
      </c>
      <c r="W655" s="12" t="s">
        <v>76</v>
      </c>
      <c r="X655" s="12" t="s">
        <v>60</v>
      </c>
      <c r="Y655" s="12" t="s">
        <v>72</v>
      </c>
      <c r="Z655" s="35">
        <f t="shared" si="32"/>
        <v>11229.766666666721</v>
      </c>
    </row>
    <row r="656" spans="1:26" s="12" customFormat="1" ht="80.099999999999994" hidden="1" customHeight="1" x14ac:dyDescent="0.25">
      <c r="A656" s="12">
        <v>2019</v>
      </c>
      <c r="B656" s="12" t="s">
        <v>2420</v>
      </c>
      <c r="C656" s="43" t="s">
        <v>2661</v>
      </c>
      <c r="D656" s="43" t="s">
        <v>22</v>
      </c>
      <c r="E656" s="12" t="s">
        <v>30</v>
      </c>
      <c r="F656" s="12" t="s">
        <v>2476</v>
      </c>
      <c r="G656" s="12" t="s">
        <v>2476</v>
      </c>
      <c r="H656" s="12" t="s">
        <v>1789</v>
      </c>
      <c r="I656" s="12" t="s">
        <v>178</v>
      </c>
      <c r="J656" s="12" t="s">
        <v>96</v>
      </c>
      <c r="K656" s="12" t="s">
        <v>1419</v>
      </c>
      <c r="L656" s="60">
        <v>43727.711111111108</v>
      </c>
      <c r="M656" s="60">
        <v>43727.729166666664</v>
      </c>
      <c r="N656" s="60">
        <v>43727.698611111111</v>
      </c>
      <c r="O656" s="12">
        <f t="shared" si="30"/>
        <v>0.43333333334885538</v>
      </c>
      <c r="P656" s="12">
        <f t="shared" si="31"/>
        <v>0.29999999993015081</v>
      </c>
      <c r="Q656" s="12" t="s">
        <v>13</v>
      </c>
      <c r="R656" s="12" t="s">
        <v>13</v>
      </c>
      <c r="S656" s="12" t="s">
        <v>22</v>
      </c>
      <c r="T656" s="12" t="s">
        <v>49</v>
      </c>
      <c r="U656" s="12" t="s">
        <v>143</v>
      </c>
      <c r="V656" s="12" t="s">
        <v>34</v>
      </c>
      <c r="W656" s="12" t="s">
        <v>76</v>
      </c>
      <c r="X656" s="12" t="s">
        <v>77</v>
      </c>
      <c r="Y656" s="12" t="s">
        <v>72</v>
      </c>
      <c r="Z656" s="35">
        <f t="shared" si="32"/>
        <v>0.73333333327900618</v>
      </c>
    </row>
    <row r="657" spans="1:26" s="12" customFormat="1" ht="80.099999999999994" hidden="1" customHeight="1" x14ac:dyDescent="0.25">
      <c r="A657" s="12">
        <v>2019</v>
      </c>
      <c r="B657" s="12" t="s">
        <v>2420</v>
      </c>
      <c r="C657" s="43" t="s">
        <v>2662</v>
      </c>
      <c r="D657" s="43" t="s">
        <v>22</v>
      </c>
      <c r="E657" s="12" t="s">
        <v>30</v>
      </c>
      <c r="F657" s="12" t="s">
        <v>2476</v>
      </c>
      <c r="G657" s="12" t="s">
        <v>2476</v>
      </c>
      <c r="H657" s="12" t="s">
        <v>1789</v>
      </c>
      <c r="I657" s="12" t="s">
        <v>173</v>
      </c>
      <c r="J657" s="12" t="s">
        <v>96</v>
      </c>
      <c r="K657" s="12" t="s">
        <v>1419</v>
      </c>
      <c r="L657" s="60">
        <v>43735.612500000003</v>
      </c>
      <c r="M657" s="60">
        <v>43735.745138888888</v>
      </c>
      <c r="N657" s="60">
        <v>43716.87777777778</v>
      </c>
      <c r="O657" s="12">
        <f t="shared" si="30"/>
        <v>3.1833333332324401</v>
      </c>
      <c r="P657" s="12">
        <f t="shared" si="31"/>
        <v>449.6333333333605</v>
      </c>
      <c r="Q657" s="12" t="s">
        <v>13</v>
      </c>
      <c r="R657" s="12" t="s">
        <v>13</v>
      </c>
      <c r="S657" s="12" t="s">
        <v>22</v>
      </c>
      <c r="T657" s="12" t="s">
        <v>49</v>
      </c>
      <c r="U657" s="12" t="s">
        <v>143</v>
      </c>
      <c r="V657" s="12" t="s">
        <v>34</v>
      </c>
      <c r="W657" s="12" t="s">
        <v>76</v>
      </c>
      <c r="X657" s="12" t="s">
        <v>77</v>
      </c>
      <c r="Y657" s="12" t="s">
        <v>72</v>
      </c>
      <c r="Z657" s="35">
        <f t="shared" si="32"/>
        <v>452.81666666659294</v>
      </c>
    </row>
    <row r="658" spans="1:26" s="12" customFormat="1" ht="80.099999999999994" hidden="1" customHeight="1" x14ac:dyDescent="0.25">
      <c r="A658" s="12">
        <v>2019</v>
      </c>
      <c r="B658" s="12" t="s">
        <v>2420</v>
      </c>
      <c r="C658" s="43" t="s">
        <v>2670</v>
      </c>
      <c r="D658" s="43" t="s">
        <v>22</v>
      </c>
      <c r="E658" s="12" t="s">
        <v>39</v>
      </c>
      <c r="F658" s="12" t="s">
        <v>2684</v>
      </c>
      <c r="G658" s="12" t="s">
        <v>2685</v>
      </c>
      <c r="H658" s="12" t="s">
        <v>1911</v>
      </c>
      <c r="I658" s="12" t="s">
        <v>148</v>
      </c>
      <c r="J658" s="12" t="s">
        <v>1688</v>
      </c>
      <c r="K658" s="12" t="s">
        <v>2701</v>
      </c>
      <c r="L658" s="60">
        <v>43709.333333333336</v>
      </c>
      <c r="M658" s="60">
        <v>43735.625</v>
      </c>
      <c r="N658" s="60">
        <v>43663.791666666664</v>
      </c>
      <c r="O658" s="12">
        <f t="shared" si="30"/>
        <v>630.99999999994179</v>
      </c>
      <c r="P658" s="12">
        <f t="shared" si="31"/>
        <v>1093.0000000001164</v>
      </c>
      <c r="Q658" s="12" t="s">
        <v>22</v>
      </c>
      <c r="R658" s="12" t="s">
        <v>22</v>
      </c>
      <c r="S658" s="12" t="s">
        <v>22</v>
      </c>
      <c r="T658" s="12" t="s">
        <v>41</v>
      </c>
      <c r="U658" s="12" t="s">
        <v>93</v>
      </c>
      <c r="V658" s="12" t="s">
        <v>34</v>
      </c>
      <c r="W658" s="12" t="s">
        <v>118</v>
      </c>
      <c r="X658" s="12" t="s">
        <v>71</v>
      </c>
      <c r="Y658" s="12" t="s">
        <v>61</v>
      </c>
      <c r="Z658" s="35">
        <f t="shared" si="32"/>
        <v>1724.0000000000582</v>
      </c>
    </row>
    <row r="659" spans="1:26" s="12" customFormat="1" ht="80.099999999999994" hidden="1" customHeight="1" x14ac:dyDescent="0.25">
      <c r="A659" s="12">
        <v>2019</v>
      </c>
      <c r="B659" s="12" t="s">
        <v>2420</v>
      </c>
      <c r="C659" s="43" t="s">
        <v>2671</v>
      </c>
      <c r="D659" s="43" t="s">
        <v>22</v>
      </c>
      <c r="E659" s="12" t="s">
        <v>39</v>
      </c>
      <c r="F659" s="12" t="s">
        <v>2686</v>
      </c>
      <c r="G659" s="12" t="s">
        <v>2687</v>
      </c>
      <c r="H659" s="12" t="s">
        <v>1911</v>
      </c>
      <c r="I659" s="12" t="s">
        <v>225</v>
      </c>
      <c r="J659" s="12" t="s">
        <v>998</v>
      </c>
      <c r="K659" s="12" t="s">
        <v>2702</v>
      </c>
      <c r="L659" s="60">
        <v>43707.333333333336</v>
      </c>
      <c r="M659" s="60">
        <v>43710.5625</v>
      </c>
      <c r="N659" s="60"/>
      <c r="O659" s="12">
        <f t="shared" si="30"/>
        <v>77.499999999941792</v>
      </c>
      <c r="P659" s="12">
        <f t="shared" si="31"/>
        <v>1048976</v>
      </c>
      <c r="Q659" s="12" t="s">
        <v>22</v>
      </c>
      <c r="R659" s="12" t="s">
        <v>22</v>
      </c>
      <c r="S659" s="12" t="s">
        <v>22</v>
      </c>
      <c r="T659" s="12" t="s">
        <v>14</v>
      </c>
      <c r="U659" s="12" t="s">
        <v>33</v>
      </c>
      <c r="V659" s="12" t="s">
        <v>34</v>
      </c>
      <c r="W659" s="12" t="s">
        <v>88</v>
      </c>
      <c r="X659" s="12" t="s">
        <v>45</v>
      </c>
      <c r="Y659" s="12" t="s">
        <v>18</v>
      </c>
      <c r="Z659" s="35">
        <f t="shared" si="32"/>
        <v>1049053.5</v>
      </c>
    </row>
    <row r="660" spans="1:26" s="12" customFormat="1" ht="80.099999999999994" hidden="1" customHeight="1" x14ac:dyDescent="0.25">
      <c r="A660" s="12">
        <v>2019</v>
      </c>
      <c r="B660" s="12" t="s">
        <v>2420</v>
      </c>
      <c r="C660" s="43" t="s">
        <v>2672</v>
      </c>
      <c r="D660" s="43" t="s">
        <v>13</v>
      </c>
      <c r="E660" s="12" t="s">
        <v>30</v>
      </c>
      <c r="F660" s="12" t="s">
        <v>2688</v>
      </c>
      <c r="H660" s="12" t="s">
        <v>1911</v>
      </c>
      <c r="I660" s="12" t="s">
        <v>138</v>
      </c>
      <c r="J660" s="12" t="s">
        <v>1911</v>
      </c>
      <c r="K660" s="12" t="s">
        <v>2703</v>
      </c>
      <c r="L660" s="60">
        <v>43712.541666666664</v>
      </c>
      <c r="M660" s="60">
        <v>43712.708333333336</v>
      </c>
      <c r="N660" s="60">
        <v>43542.708333333336</v>
      </c>
      <c r="O660" s="12">
        <f t="shared" si="30"/>
        <v>4.0000000001164153</v>
      </c>
      <c r="P660" s="12">
        <f t="shared" si="31"/>
        <v>4075.9999999998836</v>
      </c>
      <c r="Q660" s="12" t="s">
        <v>13</v>
      </c>
      <c r="R660" s="12" t="s">
        <v>22</v>
      </c>
      <c r="S660" s="12" t="s">
        <v>22</v>
      </c>
      <c r="T660" s="12" t="s">
        <v>41</v>
      </c>
      <c r="U660" s="12" t="s">
        <v>93</v>
      </c>
      <c r="V660" s="12" t="s">
        <v>34</v>
      </c>
      <c r="W660" s="12" t="s">
        <v>101</v>
      </c>
      <c r="X660" s="12" t="s">
        <v>27</v>
      </c>
      <c r="Y660" s="12" t="s">
        <v>72</v>
      </c>
      <c r="Z660" s="35">
        <f t="shared" si="32"/>
        <v>4080</v>
      </c>
    </row>
    <row r="661" spans="1:26" s="12" customFormat="1" ht="80.099999999999994" hidden="1" customHeight="1" x14ac:dyDescent="0.25">
      <c r="A661" s="12">
        <v>2019</v>
      </c>
      <c r="B661" s="12" t="s">
        <v>2420</v>
      </c>
      <c r="C661" s="43" t="s">
        <v>2673</v>
      </c>
      <c r="D661" s="43" t="s">
        <v>22</v>
      </c>
      <c r="E661" s="12" t="s">
        <v>30</v>
      </c>
      <c r="F661" s="12" t="s">
        <v>2689</v>
      </c>
      <c r="H661" s="12" t="s">
        <v>1911</v>
      </c>
      <c r="I661" s="12" t="s">
        <v>123</v>
      </c>
      <c r="J661" s="12" t="s">
        <v>1911</v>
      </c>
      <c r="K661" s="12" t="s">
        <v>2704</v>
      </c>
      <c r="L661" s="60">
        <v>43713.333333333336</v>
      </c>
      <c r="M661" s="60">
        <v>43717.708333333336</v>
      </c>
      <c r="N661" s="60">
        <v>43446.333333333336</v>
      </c>
      <c r="O661" s="12">
        <f t="shared" si="30"/>
        <v>105</v>
      </c>
      <c r="P661" s="12">
        <f t="shared" si="31"/>
        <v>6408</v>
      </c>
      <c r="Q661" s="12" t="s">
        <v>22</v>
      </c>
      <c r="R661" s="12" t="s">
        <v>22</v>
      </c>
      <c r="S661" s="12" t="s">
        <v>22</v>
      </c>
      <c r="T661" s="12" t="s">
        <v>41</v>
      </c>
      <c r="U661" s="12" t="s">
        <v>93</v>
      </c>
      <c r="V661" s="12" t="s">
        <v>1070</v>
      </c>
      <c r="W661" s="12" t="s">
        <v>93</v>
      </c>
      <c r="X661" s="12" t="s">
        <v>71</v>
      </c>
      <c r="Y661" s="12" t="s">
        <v>67</v>
      </c>
      <c r="Z661" s="35">
        <f t="shared" si="32"/>
        <v>6513</v>
      </c>
    </row>
    <row r="662" spans="1:26" s="12" customFormat="1" ht="80.099999999999994" hidden="1" customHeight="1" x14ac:dyDescent="0.25">
      <c r="A662" s="12">
        <v>2019</v>
      </c>
      <c r="B662" s="12" t="s">
        <v>2420</v>
      </c>
      <c r="C662" s="43" t="s">
        <v>2674</v>
      </c>
      <c r="D662" s="43" t="s">
        <v>22</v>
      </c>
      <c r="E662" s="12" t="s">
        <v>30</v>
      </c>
      <c r="F662" s="12" t="s">
        <v>2690</v>
      </c>
      <c r="G662" s="12" t="s">
        <v>2516</v>
      </c>
      <c r="H662" s="12" t="s">
        <v>1911</v>
      </c>
      <c r="I662" s="12" t="s">
        <v>201</v>
      </c>
      <c r="J662" s="12" t="s">
        <v>998</v>
      </c>
      <c r="K662" s="12" t="s">
        <v>2705</v>
      </c>
      <c r="L662" s="60">
        <v>43718.333333333336</v>
      </c>
      <c r="M662" s="60">
        <v>43720.708333333336</v>
      </c>
      <c r="N662" s="60">
        <v>43458.708333333336</v>
      </c>
      <c r="O662" s="12">
        <f t="shared" si="30"/>
        <v>57</v>
      </c>
      <c r="P662" s="12">
        <f t="shared" si="31"/>
        <v>6231</v>
      </c>
      <c r="Q662" s="12" t="s">
        <v>13</v>
      </c>
      <c r="R662" s="12" t="s">
        <v>13</v>
      </c>
      <c r="S662" s="12" t="s">
        <v>22</v>
      </c>
      <c r="T662" s="12" t="s">
        <v>14</v>
      </c>
      <c r="U662" s="12" t="s">
        <v>97</v>
      </c>
      <c r="V662" s="12" t="s">
        <v>1070</v>
      </c>
      <c r="W662" s="12" t="s">
        <v>88</v>
      </c>
      <c r="X662" s="12" t="s">
        <v>71</v>
      </c>
      <c r="Y662" s="12" t="s">
        <v>18</v>
      </c>
      <c r="Z662" s="35">
        <f t="shared" si="32"/>
        <v>6288</v>
      </c>
    </row>
    <row r="663" spans="1:26" s="12" customFormat="1" ht="80.099999999999994" hidden="1" customHeight="1" x14ac:dyDescent="0.25">
      <c r="A663" s="12">
        <v>2019</v>
      </c>
      <c r="B663" s="12" t="s">
        <v>2420</v>
      </c>
      <c r="C663" s="43" t="s">
        <v>2675</v>
      </c>
      <c r="D663" s="43" t="s">
        <v>13</v>
      </c>
      <c r="E663" s="12" t="s">
        <v>39</v>
      </c>
      <c r="F663" s="12" t="s">
        <v>2691</v>
      </c>
      <c r="G663" s="12" t="s">
        <v>2388</v>
      </c>
      <c r="H663" s="12" t="s">
        <v>1911</v>
      </c>
      <c r="I663" s="12" t="s">
        <v>2691</v>
      </c>
      <c r="J663" s="12" t="s">
        <v>1911</v>
      </c>
      <c r="K663" s="12" t="s">
        <v>2706</v>
      </c>
      <c r="L663" s="60">
        <v>43719.333333333336</v>
      </c>
      <c r="M663" s="60">
        <v>43738.999305555553</v>
      </c>
      <c r="N663" s="60">
        <v>42464.625</v>
      </c>
      <c r="O663" s="12">
        <f t="shared" si="30"/>
        <v>471.9833333332208</v>
      </c>
      <c r="P663" s="12">
        <f t="shared" si="31"/>
        <v>30113.000000000058</v>
      </c>
      <c r="Q663" s="12" t="s">
        <v>22</v>
      </c>
      <c r="R663" s="12" t="s">
        <v>22</v>
      </c>
      <c r="S663" s="12" t="s">
        <v>22</v>
      </c>
      <c r="T663" s="12" t="s">
        <v>14</v>
      </c>
      <c r="U663" s="12" t="s">
        <v>24</v>
      </c>
      <c r="V663" s="12" t="s">
        <v>34</v>
      </c>
      <c r="W663" s="12" t="s">
        <v>107</v>
      </c>
      <c r="X663" s="12" t="s">
        <v>45</v>
      </c>
      <c r="Y663" s="12" t="s">
        <v>18</v>
      </c>
      <c r="Z663" s="35">
        <f t="shared" si="32"/>
        <v>30584.983333333279</v>
      </c>
    </row>
    <row r="664" spans="1:26" s="12" customFormat="1" ht="80.099999999999994" hidden="1" customHeight="1" x14ac:dyDescent="0.25">
      <c r="A664" s="12">
        <v>2019</v>
      </c>
      <c r="B664" s="12" t="s">
        <v>2420</v>
      </c>
      <c r="C664" s="43" t="s">
        <v>2676</v>
      </c>
      <c r="D664" s="43" t="s">
        <v>13</v>
      </c>
      <c r="E664" s="12" t="s">
        <v>30</v>
      </c>
      <c r="F664" s="12" t="s">
        <v>2692</v>
      </c>
      <c r="G664" s="12" t="s">
        <v>2693</v>
      </c>
      <c r="H664" s="12" t="s">
        <v>1911</v>
      </c>
      <c r="I664" s="12" t="s">
        <v>105</v>
      </c>
      <c r="J664" s="12" t="s">
        <v>1911</v>
      </c>
      <c r="K664" s="12" t="s">
        <v>2707</v>
      </c>
      <c r="L664" s="60">
        <v>43719.333333333336</v>
      </c>
      <c r="M664" s="60">
        <v>43719.583333333336</v>
      </c>
      <c r="N664" s="60">
        <v>43342.708333333336</v>
      </c>
      <c r="O664" s="12">
        <f t="shared" si="30"/>
        <v>6</v>
      </c>
      <c r="P664" s="12">
        <f t="shared" si="31"/>
        <v>9039</v>
      </c>
      <c r="Q664" s="12" t="s">
        <v>13</v>
      </c>
      <c r="R664" s="12" t="s">
        <v>22</v>
      </c>
      <c r="S664" s="12" t="s">
        <v>22</v>
      </c>
      <c r="T664" s="12" t="s">
        <v>1070</v>
      </c>
      <c r="U664" s="12" t="s">
        <v>117</v>
      </c>
      <c r="V664" s="12" t="s">
        <v>1070</v>
      </c>
      <c r="W664" s="12" t="s">
        <v>118</v>
      </c>
      <c r="X664" s="12" t="s">
        <v>71</v>
      </c>
      <c r="Y664" s="12" t="s">
        <v>72</v>
      </c>
      <c r="Z664" s="35">
        <f t="shared" si="32"/>
        <v>9045</v>
      </c>
    </row>
    <row r="665" spans="1:26" s="12" customFormat="1" ht="80.099999999999994" hidden="1" customHeight="1" x14ac:dyDescent="0.25">
      <c r="A665" s="12">
        <v>2019</v>
      </c>
      <c r="B665" s="12" t="s">
        <v>2420</v>
      </c>
      <c r="C665" s="43" t="s">
        <v>2677</v>
      </c>
      <c r="D665" s="43" t="s">
        <v>22</v>
      </c>
      <c r="E665" s="12" t="s">
        <v>30</v>
      </c>
      <c r="F665" s="12" t="s">
        <v>2694</v>
      </c>
      <c r="G665" s="12" t="s">
        <v>2695</v>
      </c>
      <c r="H665" s="12" t="s">
        <v>1911</v>
      </c>
      <c r="I665" s="12" t="s">
        <v>125</v>
      </c>
      <c r="J665" s="12" t="s">
        <v>56</v>
      </c>
      <c r="K665" s="12" t="s">
        <v>2708</v>
      </c>
      <c r="L665" s="60">
        <v>43723.333333333336</v>
      </c>
      <c r="M665" s="60">
        <v>43727.625</v>
      </c>
      <c r="N665" s="60">
        <v>43154.625</v>
      </c>
      <c r="O665" s="12">
        <f t="shared" si="30"/>
        <v>102.99999999994179</v>
      </c>
      <c r="P665" s="12">
        <f t="shared" si="31"/>
        <v>13649.000000000058</v>
      </c>
      <c r="Q665" s="12" t="s">
        <v>22</v>
      </c>
      <c r="R665" s="12" t="s">
        <v>13</v>
      </c>
      <c r="S665" s="12" t="s">
        <v>22</v>
      </c>
      <c r="T665" s="12" t="s">
        <v>32</v>
      </c>
      <c r="U665" s="12" t="s">
        <v>120</v>
      </c>
      <c r="V665" s="12" t="s">
        <v>34</v>
      </c>
      <c r="W665" s="12" t="s">
        <v>107</v>
      </c>
      <c r="X665" s="12" t="s">
        <v>71</v>
      </c>
      <c r="Y665" s="12" t="s">
        <v>46</v>
      </c>
      <c r="Z665" s="35">
        <f t="shared" si="32"/>
        <v>13752</v>
      </c>
    </row>
    <row r="666" spans="1:26" s="12" customFormat="1" ht="80.099999999999994" hidden="1" customHeight="1" x14ac:dyDescent="0.25">
      <c r="A666" s="12">
        <v>2019</v>
      </c>
      <c r="B666" s="12" t="s">
        <v>2420</v>
      </c>
      <c r="C666" s="43" t="s">
        <v>2678</v>
      </c>
      <c r="D666" s="43" t="s">
        <v>22</v>
      </c>
      <c r="E666" s="12" t="s">
        <v>30</v>
      </c>
      <c r="F666" s="12" t="s">
        <v>2696</v>
      </c>
      <c r="G666" s="12" t="s">
        <v>2516</v>
      </c>
      <c r="H666" s="12" t="s">
        <v>1911</v>
      </c>
      <c r="I666" s="12" t="s">
        <v>216</v>
      </c>
      <c r="J666" s="12" t="s">
        <v>1911</v>
      </c>
      <c r="K666" s="12" t="s">
        <v>2709</v>
      </c>
      <c r="L666" s="60">
        <v>43726.5</v>
      </c>
      <c r="M666" s="60">
        <v>43727.708333333336</v>
      </c>
      <c r="N666" s="60">
        <v>43697.5</v>
      </c>
      <c r="O666" s="12">
        <f t="shared" si="30"/>
        <v>29.000000000058208</v>
      </c>
      <c r="P666" s="12">
        <f t="shared" si="31"/>
        <v>696</v>
      </c>
      <c r="Q666" s="12" t="s">
        <v>13</v>
      </c>
      <c r="R666" s="12" t="s">
        <v>22</v>
      </c>
      <c r="S666" s="12" t="s">
        <v>22</v>
      </c>
      <c r="T666" s="12" t="s">
        <v>14</v>
      </c>
      <c r="U666" s="12" t="s">
        <v>97</v>
      </c>
      <c r="V666" s="12" t="s">
        <v>34</v>
      </c>
      <c r="W666" s="12" t="s">
        <v>112</v>
      </c>
      <c r="X666" s="12" t="s">
        <v>71</v>
      </c>
      <c r="Y666" s="12" t="s">
        <v>18</v>
      </c>
      <c r="Z666" s="35">
        <f t="shared" si="32"/>
        <v>725.00000000005821</v>
      </c>
    </row>
    <row r="667" spans="1:26" s="12" customFormat="1" ht="80.099999999999994" hidden="1" customHeight="1" x14ac:dyDescent="0.25">
      <c r="A667" s="12">
        <v>2019</v>
      </c>
      <c r="B667" s="12" t="s">
        <v>2420</v>
      </c>
      <c r="C667" s="43" t="s">
        <v>2679</v>
      </c>
      <c r="D667" s="43" t="s">
        <v>22</v>
      </c>
      <c r="E667" s="12" t="s">
        <v>39</v>
      </c>
      <c r="F667" s="12" t="s">
        <v>2697</v>
      </c>
      <c r="G667" s="12" t="s">
        <v>2687</v>
      </c>
      <c r="H667" s="12" t="s">
        <v>1911</v>
      </c>
      <c r="J667" s="12" t="s">
        <v>1911</v>
      </c>
      <c r="K667" s="12" t="s">
        <v>2710</v>
      </c>
      <c r="L667" s="60">
        <v>43729.333333333336</v>
      </c>
      <c r="M667" s="60">
        <v>43732.708333333336</v>
      </c>
      <c r="N667" s="60">
        <v>42733.333333333336</v>
      </c>
      <c r="O667" s="12">
        <f t="shared" si="30"/>
        <v>81</v>
      </c>
      <c r="P667" s="12">
        <f t="shared" si="31"/>
        <v>23904</v>
      </c>
      <c r="Q667" s="12" t="s">
        <v>13</v>
      </c>
      <c r="R667" s="12" t="s">
        <v>22</v>
      </c>
      <c r="S667" s="12" t="s">
        <v>22</v>
      </c>
      <c r="T667" s="12" t="s">
        <v>1505</v>
      </c>
      <c r="U667" s="12" t="s">
        <v>33</v>
      </c>
      <c r="V667" s="12" t="s">
        <v>34</v>
      </c>
      <c r="W667" s="12" t="s">
        <v>88</v>
      </c>
      <c r="X667" s="12" t="s">
        <v>45</v>
      </c>
      <c r="Y667" s="12" t="s">
        <v>18</v>
      </c>
      <c r="Z667" s="35">
        <f t="shared" si="32"/>
        <v>23985</v>
      </c>
    </row>
    <row r="668" spans="1:26" s="12" customFormat="1" ht="80.099999999999994" hidden="1" customHeight="1" x14ac:dyDescent="0.25">
      <c r="A668" s="12">
        <v>2019</v>
      </c>
      <c r="B668" s="12" t="s">
        <v>2420</v>
      </c>
      <c r="C668" s="43" t="s">
        <v>2680</v>
      </c>
      <c r="D668" s="43" t="s">
        <v>22</v>
      </c>
      <c r="E668" s="12" t="s">
        <v>30</v>
      </c>
      <c r="F668" s="12" t="s">
        <v>2698</v>
      </c>
      <c r="G668" s="12" t="s">
        <v>2699</v>
      </c>
      <c r="H668" s="12" t="s">
        <v>1911</v>
      </c>
      <c r="I668" s="12" t="s">
        <v>154</v>
      </c>
      <c r="J668" s="12" t="s">
        <v>1911</v>
      </c>
      <c r="K668" s="12" t="s">
        <v>2711</v>
      </c>
      <c r="L668" s="60">
        <v>43730.333333333336</v>
      </c>
      <c r="M668" s="60">
        <v>43730.708333333336</v>
      </c>
      <c r="N668" s="60">
        <v>43101</v>
      </c>
      <c r="O668" s="12">
        <f t="shared" si="30"/>
        <v>9</v>
      </c>
      <c r="P668" s="12">
        <f t="shared" si="31"/>
        <v>15104.000000000058</v>
      </c>
      <c r="Q668" s="12" t="s">
        <v>13</v>
      </c>
      <c r="R668" s="12" t="s">
        <v>13</v>
      </c>
      <c r="S668" s="12" t="s">
        <v>22</v>
      </c>
      <c r="T668" s="12" t="s">
        <v>41</v>
      </c>
      <c r="U668" s="12" t="s">
        <v>131</v>
      </c>
      <c r="V668" s="12" t="s">
        <v>1070</v>
      </c>
      <c r="W668" s="12" t="s">
        <v>118</v>
      </c>
      <c r="X668" s="12" t="s">
        <v>71</v>
      </c>
      <c r="Y668" s="12" t="s">
        <v>72</v>
      </c>
      <c r="Z668" s="35">
        <f t="shared" si="32"/>
        <v>15113.000000000058</v>
      </c>
    </row>
    <row r="669" spans="1:26" s="12" customFormat="1" ht="80.099999999999994" hidden="1" customHeight="1" x14ac:dyDescent="0.25">
      <c r="A669" s="12">
        <v>2019</v>
      </c>
      <c r="B669" s="12" t="s">
        <v>2420</v>
      </c>
      <c r="C669" s="43" t="s">
        <v>2681</v>
      </c>
      <c r="D669" s="43" t="s">
        <v>22</v>
      </c>
      <c r="E669" s="12" t="s">
        <v>20</v>
      </c>
      <c r="G669" s="12" t="s">
        <v>2560</v>
      </c>
      <c r="H669" s="12" t="s">
        <v>1911</v>
      </c>
      <c r="I669" s="12" t="s">
        <v>102</v>
      </c>
      <c r="J669" s="12" t="s">
        <v>56</v>
      </c>
      <c r="K669" s="12" t="s">
        <v>2712</v>
      </c>
      <c r="L669" s="60">
        <v>43731.333333333336</v>
      </c>
      <c r="M669" s="60">
        <v>43732.708333333336</v>
      </c>
      <c r="N669" s="60">
        <v>43206.583333333336</v>
      </c>
      <c r="O669" s="12">
        <f t="shared" si="30"/>
        <v>33</v>
      </c>
      <c r="P669" s="12">
        <f t="shared" si="31"/>
        <v>12594</v>
      </c>
      <c r="Q669" s="12" t="s">
        <v>22</v>
      </c>
      <c r="R669" s="12" t="s">
        <v>22</v>
      </c>
      <c r="S669" s="12" t="s">
        <v>22</v>
      </c>
      <c r="T669" s="12" t="s">
        <v>1505</v>
      </c>
      <c r="U669" s="12" t="s">
        <v>1505</v>
      </c>
      <c r="V669" s="12" t="s">
        <v>1505</v>
      </c>
      <c r="W669" s="12" t="s">
        <v>1505</v>
      </c>
      <c r="X669" s="12" t="s">
        <v>83</v>
      </c>
      <c r="Y669" s="12" t="s">
        <v>46</v>
      </c>
      <c r="Z669" s="35">
        <f t="shared" si="32"/>
        <v>12627</v>
      </c>
    </row>
    <row r="670" spans="1:26" s="12" customFormat="1" ht="80.099999999999994" hidden="1" customHeight="1" x14ac:dyDescent="0.25">
      <c r="A670" s="12">
        <v>2019</v>
      </c>
      <c r="B670" s="12" t="s">
        <v>2420</v>
      </c>
      <c r="C670" s="43" t="s">
        <v>2682</v>
      </c>
      <c r="D670" s="43" t="s">
        <v>13</v>
      </c>
      <c r="E670" s="12" t="s">
        <v>20</v>
      </c>
      <c r="F670" s="12" t="s">
        <v>62</v>
      </c>
      <c r="G670" s="12" t="s">
        <v>2700</v>
      </c>
      <c r="H670" s="12" t="s">
        <v>1911</v>
      </c>
      <c r="I670" s="12" t="s">
        <v>62</v>
      </c>
      <c r="J670" s="12" t="s">
        <v>1911</v>
      </c>
      <c r="K670" s="12" t="s">
        <v>2713</v>
      </c>
      <c r="L670" s="60">
        <v>43732.375</v>
      </c>
      <c r="M670" s="60">
        <v>43733.604166666664</v>
      </c>
      <c r="N670" s="60">
        <v>43698.708333333336</v>
      </c>
      <c r="O670" s="12">
        <f t="shared" si="30"/>
        <v>29.499999999941792</v>
      </c>
      <c r="P670" s="12">
        <f t="shared" si="31"/>
        <v>807.99999999994179</v>
      </c>
      <c r="Q670" s="12" t="s">
        <v>22</v>
      </c>
      <c r="R670" s="12" t="s">
        <v>22</v>
      </c>
      <c r="S670" s="12" t="s">
        <v>22</v>
      </c>
      <c r="T670" s="12" t="s">
        <v>14</v>
      </c>
      <c r="U670" s="12" t="s">
        <v>24</v>
      </c>
      <c r="V670" s="12" t="s">
        <v>34</v>
      </c>
      <c r="W670" s="12" t="s">
        <v>88</v>
      </c>
      <c r="X670" s="12" t="s">
        <v>45</v>
      </c>
      <c r="Y670" s="12" t="s">
        <v>18</v>
      </c>
      <c r="Z670" s="35">
        <f t="shared" si="32"/>
        <v>837.49999999988358</v>
      </c>
    </row>
    <row r="671" spans="1:26" s="12" customFormat="1" ht="80.099999999999994" hidden="1" customHeight="1" x14ac:dyDescent="0.25">
      <c r="A671" s="12">
        <v>2019</v>
      </c>
      <c r="B671" s="12" t="s">
        <v>2420</v>
      </c>
      <c r="C671" s="43" t="s">
        <v>2683</v>
      </c>
      <c r="D671" s="43" t="s">
        <v>13</v>
      </c>
      <c r="E671" s="12" t="s">
        <v>20</v>
      </c>
      <c r="F671" s="12" t="s">
        <v>62</v>
      </c>
      <c r="H671" s="12" t="s">
        <v>1911</v>
      </c>
      <c r="I671" s="12" t="s">
        <v>62</v>
      </c>
      <c r="J671" s="12" t="s">
        <v>1911</v>
      </c>
      <c r="K671" s="12" t="s">
        <v>2714</v>
      </c>
      <c r="L671" s="60">
        <v>43735.375</v>
      </c>
      <c r="M671" s="60">
        <v>43735.708333333336</v>
      </c>
      <c r="N671" s="60">
        <v>43698.708333333336</v>
      </c>
      <c r="O671" s="12">
        <f>(N702-L671)*24</f>
        <v>6.5000000000582077</v>
      </c>
      <c r="P671" s="12">
        <f t="shared" si="31"/>
        <v>879.99999999994179</v>
      </c>
      <c r="Q671" s="12" t="s">
        <v>22</v>
      </c>
      <c r="R671" s="12" t="s">
        <v>22</v>
      </c>
      <c r="S671" s="12" t="s">
        <v>22</v>
      </c>
      <c r="T671" s="12" t="s">
        <v>14</v>
      </c>
      <c r="U671" s="12" t="s">
        <v>33</v>
      </c>
      <c r="V671" s="12" t="s">
        <v>34</v>
      </c>
      <c r="W671" s="12" t="s">
        <v>88</v>
      </c>
      <c r="X671" s="12" t="s">
        <v>45</v>
      </c>
      <c r="Y671" s="12" t="s">
        <v>28</v>
      </c>
      <c r="Z671" s="35">
        <f t="shared" si="32"/>
        <v>886.5</v>
      </c>
    </row>
    <row r="672" spans="1:26" s="12" customFormat="1" ht="80.099999999999994" customHeight="1" x14ac:dyDescent="0.25">
      <c r="A672" s="12">
        <v>2019</v>
      </c>
      <c r="B672" s="12" t="s">
        <v>2421</v>
      </c>
      <c r="C672" s="43" t="s">
        <v>2734</v>
      </c>
      <c r="D672" s="43" t="s">
        <v>22</v>
      </c>
      <c r="E672" s="12" t="s">
        <v>20</v>
      </c>
      <c r="F672" s="12" t="s">
        <v>2476</v>
      </c>
      <c r="G672" s="12" t="s">
        <v>2736</v>
      </c>
      <c r="H672" s="12" t="s">
        <v>319</v>
      </c>
      <c r="I672" s="12" t="s">
        <v>195</v>
      </c>
      <c r="J672" s="43" t="s">
        <v>56</v>
      </c>
      <c r="K672" s="43" t="s">
        <v>2738</v>
      </c>
      <c r="L672" s="60">
        <v>43745.333333333336</v>
      </c>
      <c r="M672" s="60">
        <v>43750.791666666664</v>
      </c>
      <c r="N672" s="60">
        <v>43724.791666666664</v>
      </c>
      <c r="O672" s="12">
        <f t="shared" ref="O672:O735" si="33">(M672-L672)*24</f>
        <v>130.99999999988358</v>
      </c>
      <c r="P672" s="12">
        <f t="shared" si="31"/>
        <v>493.00000000011642</v>
      </c>
      <c r="Q672" s="12" t="s">
        <v>22</v>
      </c>
      <c r="R672" s="12" t="s">
        <v>22</v>
      </c>
      <c r="S672" s="12" t="s">
        <v>22</v>
      </c>
      <c r="T672" s="12" t="s">
        <v>23</v>
      </c>
      <c r="U672" s="12" t="s">
        <v>92</v>
      </c>
      <c r="V672" s="12" t="s">
        <v>34</v>
      </c>
      <c r="W672" s="12" t="s">
        <v>70</v>
      </c>
      <c r="X672" s="12" t="s">
        <v>53</v>
      </c>
      <c r="Y672" s="12" t="s">
        <v>18</v>
      </c>
      <c r="Z672" s="35">
        <f t="shared" si="32"/>
        <v>624</v>
      </c>
    </row>
    <row r="673" spans="1:26" s="12" customFormat="1" ht="80.099999999999994" customHeight="1" x14ac:dyDescent="0.25">
      <c r="A673" s="12">
        <v>2019</v>
      </c>
      <c r="B673" s="12" t="s">
        <v>2421</v>
      </c>
      <c r="C673" s="43" t="s">
        <v>2735</v>
      </c>
      <c r="D673" s="43" t="s">
        <v>22</v>
      </c>
      <c r="E673" s="12" t="s">
        <v>20</v>
      </c>
      <c r="F673" s="12" t="s">
        <v>2476</v>
      </c>
      <c r="G673" s="12" t="s">
        <v>2737</v>
      </c>
      <c r="H673" s="12" t="s">
        <v>319</v>
      </c>
      <c r="I673" s="12" t="s">
        <v>195</v>
      </c>
      <c r="J673" s="43" t="s">
        <v>48</v>
      </c>
      <c r="K673" s="43" t="s">
        <v>2739</v>
      </c>
      <c r="L673" s="60">
        <v>43753.333333333336</v>
      </c>
      <c r="M673" s="60">
        <v>43753.875</v>
      </c>
      <c r="N673" s="60">
        <v>43750.791666666664</v>
      </c>
      <c r="O673" s="12">
        <f t="shared" si="33"/>
        <v>12.999999999941792</v>
      </c>
      <c r="P673" s="12">
        <f t="shared" si="31"/>
        <v>61.000000000116415</v>
      </c>
      <c r="Q673" s="12" t="s">
        <v>22</v>
      </c>
      <c r="R673" s="12" t="s">
        <v>22</v>
      </c>
      <c r="S673" s="12" t="s">
        <v>22</v>
      </c>
      <c r="T673" s="12" t="s">
        <v>14</v>
      </c>
      <c r="U673" s="12" t="s">
        <v>42</v>
      </c>
      <c r="V673" s="12" t="s">
        <v>34</v>
      </c>
      <c r="W673" s="12" t="s">
        <v>82</v>
      </c>
      <c r="X673" s="12" t="s">
        <v>83</v>
      </c>
      <c r="Y673" s="12" t="s">
        <v>46</v>
      </c>
      <c r="Z673" s="35">
        <f t="shared" si="32"/>
        <v>74.000000000058208</v>
      </c>
    </row>
    <row r="674" spans="1:26" s="12" customFormat="1" ht="80.099999999999994" hidden="1" customHeight="1" x14ac:dyDescent="0.25">
      <c r="A674" s="12">
        <v>2019</v>
      </c>
      <c r="B674" s="12" t="s">
        <v>2421</v>
      </c>
      <c r="C674" s="43" t="s">
        <v>2740</v>
      </c>
      <c r="D674" s="43" t="s">
        <v>22</v>
      </c>
      <c r="E674" s="12" t="s">
        <v>39</v>
      </c>
      <c r="F674" s="12" t="s">
        <v>793</v>
      </c>
      <c r="G674" s="12" t="s">
        <v>2748</v>
      </c>
      <c r="H674" s="12" t="s">
        <v>1764</v>
      </c>
      <c r="I674" s="12" t="s">
        <v>167</v>
      </c>
      <c r="J674" s="12" t="s">
        <v>1557</v>
      </c>
      <c r="K674" s="12" t="s">
        <v>2752</v>
      </c>
      <c r="L674" s="60">
        <v>43741.333333333336</v>
      </c>
      <c r="M674" s="60">
        <v>43741.708333333336</v>
      </c>
      <c r="N674" s="60">
        <v>43730.618750000001</v>
      </c>
      <c r="O674" s="12">
        <f t="shared" si="33"/>
        <v>9</v>
      </c>
      <c r="P674" s="12">
        <f t="shared" si="31"/>
        <v>257.15000000002328</v>
      </c>
      <c r="Q674" s="12" t="s">
        <v>13</v>
      </c>
      <c r="R674" s="12" t="s">
        <v>22</v>
      </c>
      <c r="S674" s="12" t="s">
        <v>22</v>
      </c>
      <c r="T674" s="12" t="s">
        <v>32</v>
      </c>
      <c r="U674" s="12" t="s">
        <v>111</v>
      </c>
      <c r="V674" s="12" t="s">
        <v>34</v>
      </c>
      <c r="W674" s="12" t="s">
        <v>88</v>
      </c>
      <c r="X674" s="12" t="s">
        <v>77</v>
      </c>
      <c r="Y674" s="12" t="s">
        <v>18</v>
      </c>
      <c r="Z674" s="35">
        <f t="shared" si="32"/>
        <v>266.15000000002328</v>
      </c>
    </row>
    <row r="675" spans="1:26" s="12" customFormat="1" ht="80.099999999999994" hidden="1" customHeight="1" x14ac:dyDescent="0.25">
      <c r="A675" s="12">
        <v>2019</v>
      </c>
      <c r="B675" s="12" t="s">
        <v>2421</v>
      </c>
      <c r="C675" s="43" t="s">
        <v>2741</v>
      </c>
      <c r="D675" s="43" t="s">
        <v>13</v>
      </c>
      <c r="E675" s="12" t="s">
        <v>30</v>
      </c>
      <c r="F675" s="12" t="s">
        <v>1467</v>
      </c>
      <c r="G675" s="12" t="s">
        <v>1467</v>
      </c>
      <c r="H675" s="12" t="s">
        <v>1764</v>
      </c>
      <c r="I675" s="12" t="s">
        <v>168</v>
      </c>
      <c r="J675" s="12" t="s">
        <v>1557</v>
      </c>
      <c r="K675" s="12" t="s">
        <v>2753</v>
      </c>
      <c r="L675" s="60">
        <v>43764.125</v>
      </c>
      <c r="M675" s="60">
        <v>43766.708333333336</v>
      </c>
      <c r="N675" s="60">
        <v>43632.659722222219</v>
      </c>
      <c r="O675" s="12">
        <f t="shared" si="33"/>
        <v>62.000000000058208</v>
      </c>
      <c r="P675" s="12">
        <f t="shared" si="31"/>
        <v>3155.1666666667443</v>
      </c>
      <c r="Q675" s="12" t="s">
        <v>13</v>
      </c>
      <c r="R675" s="12" t="s">
        <v>13</v>
      </c>
      <c r="S675" s="12" t="s">
        <v>22</v>
      </c>
      <c r="T675" s="12" t="s">
        <v>41</v>
      </c>
      <c r="U675" s="12" t="s">
        <v>129</v>
      </c>
      <c r="V675" s="12" t="s">
        <v>34</v>
      </c>
      <c r="W675" s="12" t="s">
        <v>82</v>
      </c>
      <c r="X675" s="12" t="s">
        <v>60</v>
      </c>
      <c r="Y675" s="12" t="s">
        <v>28</v>
      </c>
      <c r="Z675" s="35">
        <f t="shared" si="32"/>
        <v>3217.1666666668025</v>
      </c>
    </row>
    <row r="676" spans="1:26" s="12" customFormat="1" ht="80.099999999999994" hidden="1" customHeight="1" x14ac:dyDescent="0.25">
      <c r="A676" s="12">
        <v>2019</v>
      </c>
      <c r="B676" s="12" t="s">
        <v>2421</v>
      </c>
      <c r="C676" s="43" t="s">
        <v>2742</v>
      </c>
      <c r="D676" s="43" t="s">
        <v>22</v>
      </c>
      <c r="E676" s="12" t="s">
        <v>20</v>
      </c>
      <c r="F676" s="12" t="s">
        <v>743</v>
      </c>
      <c r="G676" s="12" t="s">
        <v>2749</v>
      </c>
      <c r="H676" s="12" t="s">
        <v>1764</v>
      </c>
      <c r="I676" s="12" t="s">
        <v>166</v>
      </c>
      <c r="J676" s="12" t="s">
        <v>1557</v>
      </c>
      <c r="K676" s="12" t="s">
        <v>2754</v>
      </c>
      <c r="L676" s="60">
        <v>43755.416666666664</v>
      </c>
      <c r="M676" s="60">
        <v>43755.458333333336</v>
      </c>
      <c r="N676" s="60">
        <v>43716</v>
      </c>
      <c r="O676" s="12">
        <f t="shared" si="33"/>
        <v>1.0000000001164153</v>
      </c>
      <c r="P676" s="12">
        <f t="shared" si="31"/>
        <v>945.99999999994179</v>
      </c>
      <c r="Q676" s="12" t="s">
        <v>22</v>
      </c>
      <c r="R676" s="12" t="s">
        <v>22</v>
      </c>
      <c r="S676" s="12" t="s">
        <v>22</v>
      </c>
      <c r="Z676" s="35">
        <f t="shared" si="32"/>
        <v>947.00000000005821</v>
      </c>
    </row>
    <row r="677" spans="1:26" s="12" customFormat="1" ht="80.099999999999994" hidden="1" customHeight="1" x14ac:dyDescent="0.25">
      <c r="A677" s="12">
        <v>2019</v>
      </c>
      <c r="B677" s="12" t="s">
        <v>2421</v>
      </c>
      <c r="C677" s="43" t="s">
        <v>2743</v>
      </c>
      <c r="D677" s="43" t="s">
        <v>22</v>
      </c>
      <c r="E677" s="12" t="s">
        <v>20</v>
      </c>
      <c r="F677" s="12" t="s">
        <v>2099</v>
      </c>
      <c r="G677" s="12" t="s">
        <v>993</v>
      </c>
      <c r="H677" s="12" t="s">
        <v>1764</v>
      </c>
      <c r="I677" s="12" t="s">
        <v>165</v>
      </c>
      <c r="J677" s="12" t="s">
        <v>1557</v>
      </c>
      <c r="K677" s="12" t="s">
        <v>2755</v>
      </c>
      <c r="L677" s="60">
        <v>43747.583333333336</v>
      </c>
      <c r="M677" s="60">
        <v>43747.708333333336</v>
      </c>
      <c r="N677" s="60">
        <v>43719.75</v>
      </c>
      <c r="O677" s="12">
        <f t="shared" si="33"/>
        <v>3</v>
      </c>
      <c r="P677" s="12">
        <f t="shared" si="31"/>
        <v>668.00000000005821</v>
      </c>
      <c r="Q677" s="12" t="s">
        <v>22</v>
      </c>
      <c r="R677" s="12" t="s">
        <v>22</v>
      </c>
      <c r="S677" s="12" t="s">
        <v>22</v>
      </c>
      <c r="T677" s="12" t="s">
        <v>32</v>
      </c>
      <c r="U677" s="12" t="s">
        <v>111</v>
      </c>
      <c r="V677" s="12" t="s">
        <v>34</v>
      </c>
      <c r="W677" s="12" t="s">
        <v>82</v>
      </c>
      <c r="X677" s="12" t="s">
        <v>45</v>
      </c>
      <c r="Y677" s="12" t="s">
        <v>18</v>
      </c>
      <c r="Z677" s="35">
        <f t="shared" si="32"/>
        <v>671.00000000005821</v>
      </c>
    </row>
    <row r="678" spans="1:26" s="12" customFormat="1" ht="80.099999999999994" hidden="1" customHeight="1" x14ac:dyDescent="0.25">
      <c r="A678" s="12">
        <v>2019</v>
      </c>
      <c r="B678" s="12" t="s">
        <v>2421</v>
      </c>
      <c r="C678" s="43" t="s">
        <v>2744</v>
      </c>
      <c r="D678" s="43" t="s">
        <v>22</v>
      </c>
      <c r="E678" s="12" t="s">
        <v>30</v>
      </c>
      <c r="F678" s="12" t="s">
        <v>793</v>
      </c>
      <c r="G678" s="12" t="s">
        <v>2100</v>
      </c>
      <c r="H678" s="12" t="s">
        <v>1764</v>
      </c>
      <c r="I678" s="12" t="s">
        <v>167</v>
      </c>
      <c r="J678" s="12" t="s">
        <v>1557</v>
      </c>
      <c r="K678" s="12" t="s">
        <v>2756</v>
      </c>
      <c r="L678" s="60">
        <v>43749.416666666664</v>
      </c>
      <c r="M678" s="60">
        <v>43749.458333333336</v>
      </c>
      <c r="N678" s="60">
        <v>43730.618750000001</v>
      </c>
      <c r="O678" s="12">
        <f t="shared" si="33"/>
        <v>1.0000000001164153</v>
      </c>
      <c r="P678" s="12">
        <f t="shared" si="31"/>
        <v>451.14999999990687</v>
      </c>
      <c r="Q678" s="12" t="s">
        <v>22</v>
      </c>
      <c r="R678" s="12" t="s">
        <v>22</v>
      </c>
      <c r="S678" s="12" t="s">
        <v>22</v>
      </c>
      <c r="T678" s="12" t="s">
        <v>41</v>
      </c>
      <c r="U678" s="12" t="s">
        <v>131</v>
      </c>
      <c r="V678" s="12" t="s">
        <v>34</v>
      </c>
      <c r="W678" s="12" t="s">
        <v>82</v>
      </c>
      <c r="X678" s="12" t="s">
        <v>66</v>
      </c>
      <c r="Y678" s="12" t="s">
        <v>46</v>
      </c>
      <c r="Z678" s="35">
        <f t="shared" si="32"/>
        <v>452.15000000002328</v>
      </c>
    </row>
    <row r="679" spans="1:26" s="12" customFormat="1" ht="80.099999999999994" hidden="1" customHeight="1" x14ac:dyDescent="0.25">
      <c r="A679" s="12">
        <v>2019</v>
      </c>
      <c r="B679" s="12" t="s">
        <v>2421</v>
      </c>
      <c r="C679" s="43" t="s">
        <v>2745</v>
      </c>
      <c r="D679" s="43" t="s">
        <v>22</v>
      </c>
      <c r="E679" s="12" t="s">
        <v>20</v>
      </c>
      <c r="F679" s="12" t="s">
        <v>2099</v>
      </c>
      <c r="G679" s="12" t="s">
        <v>2750</v>
      </c>
      <c r="H679" s="12" t="s">
        <v>1764</v>
      </c>
      <c r="I679" s="12" t="s">
        <v>165</v>
      </c>
      <c r="J679" s="12" t="s">
        <v>40</v>
      </c>
      <c r="K679" s="12" t="s">
        <v>2757</v>
      </c>
      <c r="L679" s="60">
        <v>43755.416666666664</v>
      </c>
      <c r="M679" s="60">
        <v>43755.75</v>
      </c>
      <c r="N679" s="60">
        <v>43747.708333333336</v>
      </c>
      <c r="O679" s="12">
        <f t="shared" si="33"/>
        <v>8.0000000000582077</v>
      </c>
      <c r="P679" s="12">
        <f t="shared" si="31"/>
        <v>184.99999999988358</v>
      </c>
      <c r="Q679" s="12" t="s">
        <v>22</v>
      </c>
      <c r="R679" s="12" t="s">
        <v>22</v>
      </c>
      <c r="S679" s="12" t="s">
        <v>22</v>
      </c>
      <c r="T679" s="12" t="s">
        <v>32</v>
      </c>
      <c r="U679" s="12" t="s">
        <v>65</v>
      </c>
      <c r="V679" s="12" t="s">
        <v>34</v>
      </c>
      <c r="W679" s="12" t="s">
        <v>82</v>
      </c>
      <c r="X679" s="12" t="s">
        <v>66</v>
      </c>
      <c r="Y679" s="12" t="s">
        <v>18</v>
      </c>
      <c r="Z679" s="35">
        <f t="shared" si="32"/>
        <v>192.99999999994179</v>
      </c>
    </row>
    <row r="680" spans="1:26" s="12" customFormat="1" ht="80.099999999999994" hidden="1" customHeight="1" x14ac:dyDescent="0.25">
      <c r="A680" s="12">
        <v>2019</v>
      </c>
      <c r="B680" s="12" t="s">
        <v>2421</v>
      </c>
      <c r="C680" s="43" t="s">
        <v>2746</v>
      </c>
      <c r="D680" s="43" t="s">
        <v>22</v>
      </c>
      <c r="E680" s="12" t="s">
        <v>20</v>
      </c>
      <c r="F680" s="12" t="s">
        <v>2099</v>
      </c>
      <c r="G680" s="12" t="s">
        <v>2750</v>
      </c>
      <c r="H680" s="12" t="s">
        <v>1764</v>
      </c>
      <c r="I680" s="12" t="s">
        <v>165</v>
      </c>
      <c r="J680" s="12" t="s">
        <v>40</v>
      </c>
      <c r="K680" s="12" t="s">
        <v>2757</v>
      </c>
      <c r="L680" s="60">
        <v>43760.375</v>
      </c>
      <c r="M680" s="60">
        <v>43760.708333333336</v>
      </c>
      <c r="N680" s="60">
        <v>43755.75</v>
      </c>
      <c r="O680" s="12">
        <f t="shared" si="33"/>
        <v>8.0000000000582077</v>
      </c>
      <c r="P680" s="12">
        <f t="shared" si="31"/>
        <v>111</v>
      </c>
      <c r="Q680" s="12" t="s">
        <v>22</v>
      </c>
      <c r="R680" s="12" t="s">
        <v>22</v>
      </c>
      <c r="S680" s="12" t="s">
        <v>22</v>
      </c>
      <c r="T680" s="12" t="s">
        <v>32</v>
      </c>
      <c r="U680" s="12" t="s">
        <v>65</v>
      </c>
      <c r="V680" s="12" t="s">
        <v>34</v>
      </c>
      <c r="W680" s="12" t="s">
        <v>82</v>
      </c>
      <c r="X680" s="12" t="s">
        <v>66</v>
      </c>
      <c r="Y680" s="12" t="s">
        <v>18</v>
      </c>
      <c r="Z680" s="35">
        <f t="shared" si="32"/>
        <v>119.00000000005821</v>
      </c>
    </row>
    <row r="681" spans="1:26" s="12" customFormat="1" ht="80.099999999999994" hidden="1" customHeight="1" x14ac:dyDescent="0.25">
      <c r="A681" s="12">
        <v>2019</v>
      </c>
      <c r="B681" s="12" t="s">
        <v>2421</v>
      </c>
      <c r="C681" s="43" t="s">
        <v>2747</v>
      </c>
      <c r="D681" s="43" t="s">
        <v>13</v>
      </c>
      <c r="E681" s="12" t="s">
        <v>39</v>
      </c>
      <c r="F681" s="12" t="s">
        <v>2751</v>
      </c>
      <c r="G681" s="12" t="s">
        <v>2751</v>
      </c>
      <c r="H681" s="12" t="s">
        <v>1764</v>
      </c>
      <c r="I681" s="12" t="s">
        <v>167</v>
      </c>
      <c r="J681" s="12" t="s">
        <v>56</v>
      </c>
      <c r="K681" s="12" t="s">
        <v>2758</v>
      </c>
      <c r="L681" s="60">
        <v>43766.59375</v>
      </c>
      <c r="M681" s="60">
        <v>43766.708333333336</v>
      </c>
      <c r="N681" s="60">
        <v>43725.708333333336</v>
      </c>
      <c r="O681" s="12">
        <f t="shared" si="33"/>
        <v>2.7500000000582077</v>
      </c>
      <c r="P681" s="12">
        <f t="shared" si="31"/>
        <v>981.24999999994179</v>
      </c>
      <c r="Q681" s="12" t="s">
        <v>13</v>
      </c>
      <c r="R681" s="12" t="s">
        <v>22</v>
      </c>
      <c r="S681" s="12" t="s">
        <v>22</v>
      </c>
      <c r="T681" s="12" t="s">
        <v>32</v>
      </c>
      <c r="U681" s="12" t="s">
        <v>111</v>
      </c>
      <c r="V681" s="12" t="s">
        <v>34</v>
      </c>
      <c r="W681" s="12" t="s">
        <v>88</v>
      </c>
      <c r="X681" s="12" t="s">
        <v>53</v>
      </c>
      <c r="Y681" s="12" t="s">
        <v>18</v>
      </c>
      <c r="Z681" s="35">
        <f t="shared" si="32"/>
        <v>984</v>
      </c>
    </row>
    <row r="682" spans="1:26" s="12" customFormat="1" ht="80.099999999999994" hidden="1" customHeight="1" x14ac:dyDescent="0.25">
      <c r="A682" s="12">
        <v>2019</v>
      </c>
      <c r="B682" s="12" t="s">
        <v>2421</v>
      </c>
      <c r="C682" s="43" t="s">
        <v>2747</v>
      </c>
      <c r="D682" s="43" t="s">
        <v>22</v>
      </c>
      <c r="E682" s="12" t="s">
        <v>39</v>
      </c>
      <c r="F682" s="12" t="s">
        <v>2751</v>
      </c>
      <c r="G682" s="12" t="s">
        <v>2751</v>
      </c>
      <c r="H682" s="12" t="s">
        <v>1764</v>
      </c>
      <c r="I682" s="12" t="s">
        <v>167</v>
      </c>
      <c r="J682" s="12" t="s">
        <v>56</v>
      </c>
      <c r="K682" s="12" t="s">
        <v>2758</v>
      </c>
      <c r="L682" s="60">
        <v>43767.385416666664</v>
      </c>
      <c r="M682" s="60">
        <v>43767.708333333336</v>
      </c>
      <c r="N682" s="60">
        <v>43725.708333333336</v>
      </c>
      <c r="O682" s="12">
        <f t="shared" si="33"/>
        <v>7.7500000001164153</v>
      </c>
      <c r="P682" s="12">
        <f t="shared" si="31"/>
        <v>1000.2499999998836</v>
      </c>
      <c r="Q682" s="12" t="s">
        <v>22</v>
      </c>
      <c r="R682" s="12" t="s">
        <v>22</v>
      </c>
      <c r="S682" s="12" t="s">
        <v>22</v>
      </c>
      <c r="T682" s="12" t="s">
        <v>32</v>
      </c>
      <c r="U682" s="12" t="s">
        <v>111</v>
      </c>
      <c r="V682" s="12" t="s">
        <v>34</v>
      </c>
      <c r="W682" s="12" t="s">
        <v>88</v>
      </c>
      <c r="X682" s="12" t="s">
        <v>53</v>
      </c>
      <c r="Y682" s="12" t="s">
        <v>18</v>
      </c>
      <c r="Z682" s="35">
        <f t="shared" si="32"/>
        <v>1008</v>
      </c>
    </row>
    <row r="683" spans="1:26" s="12" customFormat="1" ht="80.099999999999994" hidden="1" customHeight="1" x14ac:dyDescent="0.25">
      <c r="A683" s="12">
        <v>2019</v>
      </c>
      <c r="B683" s="12" t="s">
        <v>2421</v>
      </c>
      <c r="C683" s="43" t="s">
        <v>2747</v>
      </c>
      <c r="D683" s="43" t="s">
        <v>22</v>
      </c>
      <c r="E683" s="12" t="s">
        <v>39</v>
      </c>
      <c r="F683" s="12" t="s">
        <v>2751</v>
      </c>
      <c r="G683" s="12" t="s">
        <v>2751</v>
      </c>
      <c r="H683" s="12" t="s">
        <v>1764</v>
      </c>
      <c r="I683" s="12" t="s">
        <v>167</v>
      </c>
      <c r="J683" s="12" t="s">
        <v>56</v>
      </c>
      <c r="K683" s="12" t="s">
        <v>2758</v>
      </c>
      <c r="L683" s="60">
        <v>43768.385416666664</v>
      </c>
      <c r="M683" s="60">
        <v>43768.708333333336</v>
      </c>
      <c r="N683" s="60">
        <v>43725.708333333336</v>
      </c>
      <c r="O683" s="12">
        <f t="shared" si="33"/>
        <v>7.7500000001164153</v>
      </c>
      <c r="P683" s="12">
        <f t="shared" si="31"/>
        <v>1024.2499999998836</v>
      </c>
      <c r="Q683" s="12" t="s">
        <v>22</v>
      </c>
      <c r="R683" s="12" t="s">
        <v>22</v>
      </c>
      <c r="S683" s="12" t="s">
        <v>22</v>
      </c>
      <c r="T683" s="12" t="s">
        <v>32</v>
      </c>
      <c r="U683" s="12" t="s">
        <v>111</v>
      </c>
      <c r="V683" s="12" t="s">
        <v>34</v>
      </c>
      <c r="W683" s="12" t="s">
        <v>88</v>
      </c>
      <c r="X683" s="12" t="s">
        <v>53</v>
      </c>
      <c r="Y683" s="12" t="s">
        <v>18</v>
      </c>
      <c r="Z683" s="35">
        <f t="shared" si="32"/>
        <v>1032</v>
      </c>
    </row>
    <row r="684" spans="1:26" s="12" customFormat="1" ht="80.099999999999994" hidden="1" customHeight="1" x14ac:dyDescent="0.25">
      <c r="A684" s="12">
        <v>2019</v>
      </c>
      <c r="B684" s="12" t="s">
        <v>2421</v>
      </c>
      <c r="C684" s="43" t="s">
        <v>2747</v>
      </c>
      <c r="D684" s="43" t="s">
        <v>22</v>
      </c>
      <c r="E684" s="12" t="s">
        <v>39</v>
      </c>
      <c r="F684" s="12" t="s">
        <v>2751</v>
      </c>
      <c r="G684" s="12" t="s">
        <v>2751</v>
      </c>
      <c r="H684" s="12" t="s">
        <v>1764</v>
      </c>
      <c r="I684" s="12" t="s">
        <v>167</v>
      </c>
      <c r="J684" s="12" t="s">
        <v>56</v>
      </c>
      <c r="K684" s="12" t="s">
        <v>2758</v>
      </c>
      <c r="L684" s="60">
        <v>43769.552083333336</v>
      </c>
      <c r="M684" s="60">
        <v>43769.666666666664</v>
      </c>
      <c r="N684" s="60">
        <v>43725.708333333336</v>
      </c>
      <c r="O684" s="12">
        <f t="shared" si="33"/>
        <v>2.7499999998835847</v>
      </c>
      <c r="P684" s="12">
        <f t="shared" si="31"/>
        <v>1052.25</v>
      </c>
      <c r="Q684" s="12" t="s">
        <v>22</v>
      </c>
      <c r="R684" s="12" t="s">
        <v>22</v>
      </c>
      <c r="S684" s="12" t="s">
        <v>22</v>
      </c>
      <c r="T684" s="12" t="s">
        <v>32</v>
      </c>
      <c r="U684" s="12" t="s">
        <v>111</v>
      </c>
      <c r="V684" s="12" t="s">
        <v>34</v>
      </c>
      <c r="W684" s="12" t="s">
        <v>88</v>
      </c>
      <c r="X684" s="12" t="s">
        <v>53</v>
      </c>
      <c r="Y684" s="12" t="s">
        <v>18</v>
      </c>
      <c r="Z684" s="35">
        <f t="shared" si="32"/>
        <v>1054.9999999998836</v>
      </c>
    </row>
    <row r="685" spans="1:26" s="12" customFormat="1" ht="80.099999999999994" hidden="1" customHeight="1" x14ac:dyDescent="0.25">
      <c r="A685" s="12">
        <v>2019</v>
      </c>
      <c r="B685" s="12" t="s">
        <v>2421</v>
      </c>
      <c r="C685" s="43" t="s">
        <v>2759</v>
      </c>
      <c r="D685" s="43" t="s">
        <v>13</v>
      </c>
      <c r="E685" s="12" t="s">
        <v>30</v>
      </c>
      <c r="F685" s="12" t="s">
        <v>2768</v>
      </c>
      <c r="G685" s="43" t="s">
        <v>2806</v>
      </c>
      <c r="H685" s="12" t="s">
        <v>1788</v>
      </c>
      <c r="I685" s="12" t="s">
        <v>169</v>
      </c>
      <c r="J685" s="12" t="s">
        <v>56</v>
      </c>
      <c r="K685" s="12" t="s">
        <v>2777</v>
      </c>
      <c r="L685" s="60">
        <v>43739.580555555556</v>
      </c>
      <c r="M685" s="60">
        <v>43739.785416666666</v>
      </c>
      <c r="N685" s="60">
        <v>43712.5</v>
      </c>
      <c r="O685" s="12">
        <f t="shared" si="33"/>
        <v>4.9166666666278616</v>
      </c>
      <c r="P685" s="12">
        <f t="shared" si="31"/>
        <v>649.93333333334886</v>
      </c>
      <c r="Q685" s="12" t="s">
        <v>13</v>
      </c>
      <c r="R685" s="12" t="s">
        <v>13</v>
      </c>
      <c r="S685" s="12" t="s">
        <v>22</v>
      </c>
      <c r="T685" s="12" t="s">
        <v>32</v>
      </c>
      <c r="U685" s="12" t="s">
        <v>114</v>
      </c>
      <c r="V685" s="12" t="s">
        <v>34</v>
      </c>
      <c r="W685" s="12" t="s">
        <v>88</v>
      </c>
      <c r="X685" s="12" t="s">
        <v>77</v>
      </c>
      <c r="Y685" s="12" t="s">
        <v>18</v>
      </c>
      <c r="Z685" s="35">
        <f t="shared" si="32"/>
        <v>654.84999999997672</v>
      </c>
    </row>
    <row r="686" spans="1:26" s="12" customFormat="1" ht="80.099999999999994" hidden="1" customHeight="1" x14ac:dyDescent="0.25">
      <c r="A686" s="12">
        <v>2019</v>
      </c>
      <c r="B686" s="12" t="s">
        <v>2421</v>
      </c>
      <c r="C686" s="43" t="s">
        <v>2760</v>
      </c>
      <c r="D686" s="43" t="s">
        <v>22</v>
      </c>
      <c r="E686" s="12" t="s">
        <v>11</v>
      </c>
      <c r="F686" s="12" t="s">
        <v>2476</v>
      </c>
      <c r="G686" s="43" t="s">
        <v>2476</v>
      </c>
      <c r="H686" s="12" t="s">
        <v>1788</v>
      </c>
      <c r="I686" s="12" t="s">
        <v>174</v>
      </c>
      <c r="J686" s="12" t="s">
        <v>40</v>
      </c>
      <c r="K686" s="12" t="s">
        <v>2778</v>
      </c>
      <c r="L686" s="60">
        <v>43739</v>
      </c>
      <c r="M686" s="60">
        <v>43752.625</v>
      </c>
      <c r="N686" s="60">
        <v>43738.999305555553</v>
      </c>
      <c r="O686" s="12">
        <f t="shared" si="33"/>
        <v>327</v>
      </c>
      <c r="P686" s="12">
        <f t="shared" si="31"/>
        <v>1.6666666720993817E-2</v>
      </c>
      <c r="Q686" s="12" t="s">
        <v>22</v>
      </c>
      <c r="R686" s="12" t="s">
        <v>22</v>
      </c>
      <c r="S686" s="12" t="s">
        <v>22</v>
      </c>
      <c r="T686" s="12" t="s">
        <v>1505</v>
      </c>
      <c r="U686" s="12" t="s">
        <v>1505</v>
      </c>
      <c r="V686" s="12" t="s">
        <v>1505</v>
      </c>
      <c r="W686" s="12" t="s">
        <v>1505</v>
      </c>
      <c r="X686" s="12" t="s">
        <v>17</v>
      </c>
      <c r="Y686" s="12" t="s">
        <v>84</v>
      </c>
      <c r="Z686" s="35">
        <f t="shared" si="32"/>
        <v>327.01666666672099</v>
      </c>
    </row>
    <row r="687" spans="1:26" s="12" customFormat="1" ht="80.099999999999994" hidden="1" customHeight="1" x14ac:dyDescent="0.25">
      <c r="A687" s="12">
        <v>2019</v>
      </c>
      <c r="B687" s="12" t="s">
        <v>2421</v>
      </c>
      <c r="C687" s="43" t="s">
        <v>2761</v>
      </c>
      <c r="D687" s="43" t="s">
        <v>22</v>
      </c>
      <c r="E687" s="12" t="s">
        <v>39</v>
      </c>
      <c r="F687" s="12" t="s">
        <v>2770</v>
      </c>
      <c r="G687" s="43" t="s">
        <v>2771</v>
      </c>
      <c r="H687" s="12" t="s">
        <v>1788</v>
      </c>
      <c r="I687" s="12" t="s">
        <v>170</v>
      </c>
      <c r="J687" s="12" t="s">
        <v>56</v>
      </c>
      <c r="K687" s="12" t="s">
        <v>2779</v>
      </c>
      <c r="L687" s="60">
        <v>43742.541666666664</v>
      </c>
      <c r="M687" s="60">
        <v>43742.645833333336</v>
      </c>
      <c r="N687" s="60">
        <v>43692.784722222219</v>
      </c>
      <c r="O687" s="12">
        <f t="shared" si="33"/>
        <v>2.5000000001164153</v>
      </c>
      <c r="P687" s="12">
        <f t="shared" si="31"/>
        <v>1194.1666666666861</v>
      </c>
      <c r="Q687" s="12" t="s">
        <v>13</v>
      </c>
      <c r="R687" s="12" t="s">
        <v>22</v>
      </c>
      <c r="S687" s="12" t="s">
        <v>22</v>
      </c>
      <c r="T687" s="12" t="s">
        <v>32</v>
      </c>
      <c r="U687" s="12" t="s">
        <v>114</v>
      </c>
      <c r="V687" s="12" t="s">
        <v>34</v>
      </c>
      <c r="W687" s="12" t="s">
        <v>88</v>
      </c>
      <c r="X687" s="12" t="s">
        <v>53</v>
      </c>
      <c r="Y687" s="12" t="s">
        <v>18</v>
      </c>
      <c r="Z687" s="35">
        <f t="shared" si="32"/>
        <v>1196.6666666668025</v>
      </c>
    </row>
    <row r="688" spans="1:26" s="12" customFormat="1" ht="80.099999999999994" hidden="1" customHeight="1" x14ac:dyDescent="0.25">
      <c r="A688" s="12">
        <v>2019</v>
      </c>
      <c r="B688" s="12" t="s">
        <v>2421</v>
      </c>
      <c r="C688" s="43" t="s">
        <v>2762</v>
      </c>
      <c r="D688" s="43" t="s">
        <v>13</v>
      </c>
      <c r="E688" s="12" t="s">
        <v>30</v>
      </c>
      <c r="F688" s="12" t="s">
        <v>192</v>
      </c>
      <c r="G688" s="43" t="s">
        <v>2476</v>
      </c>
      <c r="H688" s="12" t="s">
        <v>1788</v>
      </c>
      <c r="I688" s="12" t="s">
        <v>169</v>
      </c>
      <c r="J688" s="12" t="s">
        <v>56</v>
      </c>
      <c r="K688" s="12" t="s">
        <v>2780</v>
      </c>
      <c r="L688" s="60">
        <v>43748.636111111111</v>
      </c>
      <c r="M688" s="60">
        <v>43748.677777777775</v>
      </c>
      <c r="N688" s="60">
        <v>43739.785416666666</v>
      </c>
      <c r="O688" s="12">
        <f t="shared" si="33"/>
        <v>0.99999999994179234</v>
      </c>
      <c r="P688" s="12">
        <f t="shared" si="31"/>
        <v>212.41666666668607</v>
      </c>
      <c r="Q688" s="12" t="s">
        <v>13</v>
      </c>
      <c r="R688" s="12" t="s">
        <v>13</v>
      </c>
      <c r="S688" s="12" t="s">
        <v>22</v>
      </c>
      <c r="T688" s="12" t="s">
        <v>49</v>
      </c>
      <c r="U688" s="12" t="s">
        <v>143</v>
      </c>
      <c r="V688" s="12" t="s">
        <v>34</v>
      </c>
      <c r="W688" s="12" t="s">
        <v>82</v>
      </c>
      <c r="X688" s="12" t="s">
        <v>60</v>
      </c>
      <c r="Y688" s="12" t="s">
        <v>61</v>
      </c>
      <c r="Z688" s="35">
        <f t="shared" si="32"/>
        <v>213.41666666662786</v>
      </c>
    </row>
    <row r="689" spans="1:26" s="12" customFormat="1" ht="80.099999999999994" hidden="1" customHeight="1" x14ac:dyDescent="0.25">
      <c r="A689" s="12">
        <v>2019</v>
      </c>
      <c r="B689" s="12" t="s">
        <v>2421</v>
      </c>
      <c r="C689" s="43" t="s">
        <v>2763</v>
      </c>
      <c r="D689" s="43" t="s">
        <v>22</v>
      </c>
      <c r="E689" s="12" t="s">
        <v>39</v>
      </c>
      <c r="F689" s="12" t="s">
        <v>171</v>
      </c>
      <c r="G689" s="43" t="s">
        <v>2772</v>
      </c>
      <c r="H689" s="12" t="s">
        <v>1788</v>
      </c>
      <c r="I689" s="12" t="s">
        <v>171</v>
      </c>
      <c r="J689" s="12" t="s">
        <v>56</v>
      </c>
      <c r="K689" s="12" t="s">
        <v>2781</v>
      </c>
      <c r="L689" s="60">
        <v>43752.541666666664</v>
      </c>
      <c r="M689" s="60">
        <v>43752.666666666664</v>
      </c>
      <c r="N689" s="60">
        <v>43434.520833333336</v>
      </c>
      <c r="O689" s="12">
        <f t="shared" si="33"/>
        <v>3</v>
      </c>
      <c r="P689" s="12">
        <f t="shared" si="31"/>
        <v>7632.4999999998836</v>
      </c>
      <c r="Q689" s="12" t="s">
        <v>13</v>
      </c>
      <c r="R689" s="12" t="s">
        <v>22</v>
      </c>
      <c r="S689" s="12" t="s">
        <v>22</v>
      </c>
      <c r="T689" s="12" t="s">
        <v>14</v>
      </c>
      <c r="U689" s="12" t="s">
        <v>24</v>
      </c>
      <c r="V689" s="12" t="s">
        <v>16</v>
      </c>
      <c r="W689" s="12" t="s">
        <v>35</v>
      </c>
      <c r="X689" s="12" t="s">
        <v>53</v>
      </c>
      <c r="Y689" s="12" t="s">
        <v>18</v>
      </c>
      <c r="Z689" s="35">
        <f t="shared" si="32"/>
        <v>7635.4999999998836</v>
      </c>
    </row>
    <row r="690" spans="1:26" s="12" customFormat="1" ht="80.099999999999994" hidden="1" customHeight="1" x14ac:dyDescent="0.25">
      <c r="A690" s="12">
        <v>2019</v>
      </c>
      <c r="B690" s="12" t="s">
        <v>2421</v>
      </c>
      <c r="C690" s="43" t="s">
        <v>2764</v>
      </c>
      <c r="D690" s="43" t="s">
        <v>22</v>
      </c>
      <c r="E690" s="12" t="s">
        <v>39</v>
      </c>
      <c r="F690" s="12" t="s">
        <v>2773</v>
      </c>
      <c r="G690" s="43" t="s">
        <v>2774</v>
      </c>
      <c r="H690" s="12" t="s">
        <v>1788</v>
      </c>
      <c r="I690" s="12" t="s">
        <v>170</v>
      </c>
      <c r="J690" s="12" t="s">
        <v>56</v>
      </c>
      <c r="K690" s="12" t="s">
        <v>2782</v>
      </c>
      <c r="L690" s="60">
        <v>43754.354166666664</v>
      </c>
      <c r="M690" s="60">
        <v>43754.604166666664</v>
      </c>
      <c r="N690" s="60">
        <v>43742.645833333336</v>
      </c>
      <c r="O690" s="12">
        <f t="shared" si="33"/>
        <v>6</v>
      </c>
      <c r="P690" s="12">
        <f t="shared" si="31"/>
        <v>280.99999999988358</v>
      </c>
      <c r="Q690" s="12" t="s">
        <v>13</v>
      </c>
      <c r="R690" s="12" t="s">
        <v>22</v>
      </c>
      <c r="S690" s="12" t="s">
        <v>22</v>
      </c>
      <c r="T690" s="12" t="s">
        <v>14</v>
      </c>
      <c r="U690" s="12" t="s">
        <v>24</v>
      </c>
      <c r="V690" s="12" t="s">
        <v>16</v>
      </c>
      <c r="W690" s="12" t="s">
        <v>35</v>
      </c>
      <c r="X690" s="12" t="s">
        <v>45</v>
      </c>
      <c r="Y690" s="12" t="s">
        <v>18</v>
      </c>
      <c r="Z690" s="35">
        <f t="shared" si="32"/>
        <v>286.99999999988358</v>
      </c>
    </row>
    <row r="691" spans="1:26" s="12" customFormat="1" ht="80.099999999999994" hidden="1" customHeight="1" x14ac:dyDescent="0.25">
      <c r="A691" s="12">
        <v>2019</v>
      </c>
      <c r="B691" s="12" t="s">
        <v>2421</v>
      </c>
      <c r="C691" s="43" t="s">
        <v>2765</v>
      </c>
      <c r="D691" s="43" t="s">
        <v>22</v>
      </c>
      <c r="E691" s="12" t="s">
        <v>20</v>
      </c>
      <c r="F691" s="12" t="s">
        <v>2775</v>
      </c>
      <c r="G691" s="43" t="s">
        <v>2776</v>
      </c>
      <c r="H691" s="12" t="s">
        <v>1788</v>
      </c>
      <c r="I691" s="12" t="s">
        <v>170</v>
      </c>
      <c r="J691" s="12" t="s">
        <v>56</v>
      </c>
      <c r="K691" s="12" t="s">
        <v>2783</v>
      </c>
      <c r="L691" s="60">
        <v>43755.333333333336</v>
      </c>
      <c r="M691" s="60">
        <v>43756.708333333336</v>
      </c>
      <c r="N691" s="60">
        <v>43754.604166666664</v>
      </c>
      <c r="O691" s="12">
        <f t="shared" si="33"/>
        <v>33</v>
      </c>
      <c r="P691" s="12">
        <f t="shared" si="31"/>
        <v>17.500000000116415</v>
      </c>
      <c r="Q691" s="12" t="s">
        <v>13</v>
      </c>
      <c r="R691" s="12" t="s">
        <v>22</v>
      </c>
      <c r="S691" s="12" t="s">
        <v>22</v>
      </c>
      <c r="T691" s="12" t="s">
        <v>32</v>
      </c>
      <c r="U691" s="12" t="s">
        <v>114</v>
      </c>
      <c r="V691" s="12" t="s">
        <v>51</v>
      </c>
      <c r="W691" s="12" t="s">
        <v>118</v>
      </c>
      <c r="X691" s="12" t="s">
        <v>45</v>
      </c>
      <c r="Y691" s="12" t="s">
        <v>18</v>
      </c>
      <c r="Z691" s="35">
        <f t="shared" si="32"/>
        <v>50.500000000116415</v>
      </c>
    </row>
    <row r="692" spans="1:26" s="12" customFormat="1" ht="80.099999999999994" hidden="1" customHeight="1" x14ac:dyDescent="0.25">
      <c r="A692" s="12">
        <v>2019</v>
      </c>
      <c r="B692" s="12" t="s">
        <v>2421</v>
      </c>
      <c r="C692" s="43" t="s">
        <v>2766</v>
      </c>
      <c r="D692" s="43" t="s">
        <v>22</v>
      </c>
      <c r="E692" s="12" t="s">
        <v>11</v>
      </c>
      <c r="F692" s="12" t="s">
        <v>2476</v>
      </c>
      <c r="G692" s="43" t="s">
        <v>2476</v>
      </c>
      <c r="H692" s="12" t="s">
        <v>1788</v>
      </c>
      <c r="I692" s="12" t="s">
        <v>175</v>
      </c>
      <c r="J692" s="12" t="s">
        <v>40</v>
      </c>
      <c r="K692" s="12" t="s">
        <v>2784</v>
      </c>
      <c r="L692" s="60">
        <v>43755.333333333336</v>
      </c>
      <c r="M692" s="60">
        <v>43755.708333333336</v>
      </c>
      <c r="N692" s="60">
        <v>43726.708333333336</v>
      </c>
      <c r="O692" s="12">
        <f t="shared" si="33"/>
        <v>9</v>
      </c>
      <c r="P692" s="12">
        <f t="shared" si="31"/>
        <v>687</v>
      </c>
      <c r="Q692" s="12" t="s">
        <v>13</v>
      </c>
      <c r="R692" s="12" t="s">
        <v>22</v>
      </c>
      <c r="S692" s="12" t="s">
        <v>22</v>
      </c>
      <c r="T692" s="12" t="s">
        <v>1505</v>
      </c>
      <c r="U692" s="12" t="s">
        <v>1505</v>
      </c>
      <c r="V692" s="12" t="s">
        <v>1505</v>
      </c>
      <c r="W692" s="12" t="s">
        <v>1505</v>
      </c>
      <c r="X692" s="12" t="s">
        <v>17</v>
      </c>
      <c r="Y692" s="12" t="s">
        <v>84</v>
      </c>
      <c r="Z692" s="35">
        <f t="shared" si="32"/>
        <v>696</v>
      </c>
    </row>
    <row r="693" spans="1:26" s="12" customFormat="1" ht="80.099999999999994" hidden="1" customHeight="1" x14ac:dyDescent="0.25">
      <c r="A693" s="12">
        <v>2019</v>
      </c>
      <c r="B693" s="12" t="s">
        <v>2421</v>
      </c>
      <c r="C693" s="43" t="s">
        <v>2766</v>
      </c>
      <c r="D693" s="43" t="s">
        <v>22</v>
      </c>
      <c r="E693" s="12" t="s">
        <v>11</v>
      </c>
      <c r="F693" s="12" t="s">
        <v>2476</v>
      </c>
      <c r="G693" s="43" t="s">
        <v>2476</v>
      </c>
      <c r="H693" s="12" t="s">
        <v>1788</v>
      </c>
      <c r="I693" s="12" t="s">
        <v>175</v>
      </c>
      <c r="J693" s="12" t="s">
        <v>40</v>
      </c>
      <c r="K693" s="12" t="s">
        <v>2784</v>
      </c>
      <c r="L693" s="60">
        <v>43757.333333333336</v>
      </c>
      <c r="M693" s="60">
        <v>43757.791666666664</v>
      </c>
      <c r="N693" s="60">
        <v>43755.708333333336</v>
      </c>
      <c r="O693" s="12">
        <f t="shared" si="33"/>
        <v>10.999999999883585</v>
      </c>
      <c r="P693" s="12">
        <f t="shared" si="31"/>
        <v>39</v>
      </c>
      <c r="Q693" s="12" t="s">
        <v>13</v>
      </c>
      <c r="R693" s="12" t="s">
        <v>22</v>
      </c>
      <c r="S693" s="12" t="s">
        <v>22</v>
      </c>
      <c r="T693" s="12" t="s">
        <v>1505</v>
      </c>
      <c r="U693" s="12" t="s">
        <v>1505</v>
      </c>
      <c r="V693" s="12" t="s">
        <v>1505</v>
      </c>
      <c r="W693" s="12" t="s">
        <v>1505</v>
      </c>
      <c r="X693" s="12" t="s">
        <v>17</v>
      </c>
      <c r="Y693" s="12" t="s">
        <v>84</v>
      </c>
      <c r="Z693" s="35">
        <f t="shared" si="32"/>
        <v>49.999999999883585</v>
      </c>
    </row>
    <row r="694" spans="1:26" s="12" customFormat="1" ht="80.099999999999994" hidden="1" customHeight="1" x14ac:dyDescent="0.25">
      <c r="A694" s="12">
        <v>2019</v>
      </c>
      <c r="B694" s="12" t="s">
        <v>2421</v>
      </c>
      <c r="C694" s="43" t="s">
        <v>2766</v>
      </c>
      <c r="D694" s="43" t="s">
        <v>22</v>
      </c>
      <c r="E694" s="12" t="s">
        <v>11</v>
      </c>
      <c r="F694" s="12" t="s">
        <v>2476</v>
      </c>
      <c r="G694" s="43" t="s">
        <v>2476</v>
      </c>
      <c r="H694" s="12" t="s">
        <v>1788</v>
      </c>
      <c r="I694" s="12" t="s">
        <v>175</v>
      </c>
      <c r="J694" s="12" t="s">
        <v>40</v>
      </c>
      <c r="K694" s="12" t="s">
        <v>2784</v>
      </c>
      <c r="L694" s="60">
        <v>43758.333333333336</v>
      </c>
      <c r="M694" s="60">
        <v>43758.666666666664</v>
      </c>
      <c r="N694" s="60">
        <v>43757.791666666664</v>
      </c>
      <c r="O694" s="12">
        <f t="shared" si="33"/>
        <v>7.9999999998835847</v>
      </c>
      <c r="P694" s="12">
        <f t="shared" si="31"/>
        <v>13.000000000116415</v>
      </c>
      <c r="Q694" s="12" t="s">
        <v>13</v>
      </c>
      <c r="R694" s="12" t="s">
        <v>22</v>
      </c>
      <c r="S694" s="12" t="s">
        <v>22</v>
      </c>
      <c r="T694" s="12" t="s">
        <v>1505</v>
      </c>
      <c r="U694" s="12" t="s">
        <v>1505</v>
      </c>
      <c r="V694" s="12" t="s">
        <v>1505</v>
      </c>
      <c r="W694" s="12" t="s">
        <v>1505</v>
      </c>
      <c r="X694" s="12" t="s">
        <v>17</v>
      </c>
      <c r="Y694" s="12" t="s">
        <v>84</v>
      </c>
      <c r="Z694" s="35">
        <f t="shared" si="32"/>
        <v>21</v>
      </c>
    </row>
    <row r="695" spans="1:26" s="12" customFormat="1" ht="80.099999999999994" hidden="1" customHeight="1" x14ac:dyDescent="0.25">
      <c r="A695" s="12">
        <v>2019</v>
      </c>
      <c r="B695" s="12" t="s">
        <v>2421</v>
      </c>
      <c r="C695" s="43" t="s">
        <v>2766</v>
      </c>
      <c r="D695" s="43" t="s">
        <v>22</v>
      </c>
      <c r="E695" s="12" t="s">
        <v>11</v>
      </c>
      <c r="F695" s="12" t="s">
        <v>2476</v>
      </c>
      <c r="G695" s="43" t="s">
        <v>2476</v>
      </c>
      <c r="H695" s="12" t="s">
        <v>1788</v>
      </c>
      <c r="I695" s="12" t="s">
        <v>175</v>
      </c>
      <c r="J695" s="12" t="s">
        <v>40</v>
      </c>
      <c r="K695" s="12" t="s">
        <v>2784</v>
      </c>
      <c r="L695" s="60">
        <v>43759.333333333336</v>
      </c>
      <c r="M695" s="60">
        <v>43759.708333333336</v>
      </c>
      <c r="N695" s="60">
        <v>43758.666666666664</v>
      </c>
      <c r="O695" s="12">
        <f t="shared" si="33"/>
        <v>9</v>
      </c>
      <c r="P695" s="12">
        <f t="shared" si="31"/>
        <v>16.000000000116415</v>
      </c>
      <c r="Q695" s="12" t="s">
        <v>13</v>
      </c>
      <c r="R695" s="12" t="s">
        <v>22</v>
      </c>
      <c r="S695" s="12" t="s">
        <v>22</v>
      </c>
      <c r="T695" s="12" t="s">
        <v>1505</v>
      </c>
      <c r="U695" s="12" t="s">
        <v>1505</v>
      </c>
      <c r="V695" s="12" t="s">
        <v>1505</v>
      </c>
      <c r="W695" s="12" t="s">
        <v>1505</v>
      </c>
      <c r="X695" s="12" t="s">
        <v>17</v>
      </c>
      <c r="Y695" s="12" t="s">
        <v>84</v>
      </c>
      <c r="Z695" s="35">
        <f t="shared" si="32"/>
        <v>25.000000000116415</v>
      </c>
    </row>
    <row r="696" spans="1:26" s="12" customFormat="1" ht="80.099999999999994" hidden="1" customHeight="1" x14ac:dyDescent="0.25">
      <c r="A696" s="12">
        <v>2019</v>
      </c>
      <c r="B696" s="12" t="s">
        <v>2421</v>
      </c>
      <c r="C696" s="43" t="s">
        <v>2766</v>
      </c>
      <c r="D696" s="43" t="s">
        <v>22</v>
      </c>
      <c r="E696" s="12" t="s">
        <v>11</v>
      </c>
      <c r="F696" s="12" t="s">
        <v>2476</v>
      </c>
      <c r="G696" s="43" t="s">
        <v>2476</v>
      </c>
      <c r="H696" s="12" t="s">
        <v>1788</v>
      </c>
      <c r="I696" s="12" t="s">
        <v>175</v>
      </c>
      <c r="J696" s="12" t="s">
        <v>40</v>
      </c>
      <c r="K696" s="12" t="s">
        <v>2784</v>
      </c>
      <c r="L696" s="60">
        <v>43760.291666666664</v>
      </c>
      <c r="M696" s="60">
        <v>43760.708333333336</v>
      </c>
      <c r="N696" s="60">
        <v>43759.708333333336</v>
      </c>
      <c r="O696" s="12">
        <f t="shared" si="33"/>
        <v>10.000000000116415</v>
      </c>
      <c r="P696" s="12">
        <f t="shared" si="31"/>
        <v>13.999999999883585</v>
      </c>
      <c r="Q696" s="12" t="s">
        <v>13</v>
      </c>
      <c r="R696" s="12" t="s">
        <v>22</v>
      </c>
      <c r="S696" s="12" t="s">
        <v>22</v>
      </c>
      <c r="T696" s="12" t="s">
        <v>1505</v>
      </c>
      <c r="U696" s="12" t="s">
        <v>1505</v>
      </c>
      <c r="V696" s="12" t="s">
        <v>1505</v>
      </c>
      <c r="W696" s="12" t="s">
        <v>1505</v>
      </c>
      <c r="X696" s="12" t="s">
        <v>17</v>
      </c>
      <c r="Y696" s="12" t="s">
        <v>84</v>
      </c>
      <c r="Z696" s="35">
        <f t="shared" si="32"/>
        <v>24</v>
      </c>
    </row>
    <row r="697" spans="1:26" s="12" customFormat="1" ht="80.099999999999994" hidden="1" customHeight="1" x14ac:dyDescent="0.25">
      <c r="A697" s="12">
        <v>2019</v>
      </c>
      <c r="B697" s="12" t="s">
        <v>2421</v>
      </c>
      <c r="C697" s="43" t="s">
        <v>2767</v>
      </c>
      <c r="D697" s="43" t="s">
        <v>13</v>
      </c>
      <c r="E697" s="12" t="s">
        <v>30</v>
      </c>
      <c r="F697" s="12" t="s">
        <v>2768</v>
      </c>
      <c r="G697" s="43" t="s">
        <v>2769</v>
      </c>
      <c r="H697" s="12" t="s">
        <v>1788</v>
      </c>
      <c r="I697" s="12" t="s">
        <v>169</v>
      </c>
      <c r="J697" s="12" t="s">
        <v>56</v>
      </c>
      <c r="K697" s="12" t="s">
        <v>2785</v>
      </c>
      <c r="L697" s="60">
        <v>43769.904166666667</v>
      </c>
      <c r="M697" s="60">
        <v>43769.999305555553</v>
      </c>
      <c r="N697" s="60">
        <v>43748.677777777775</v>
      </c>
      <c r="O697" s="12">
        <f t="shared" si="33"/>
        <v>2.2833333332673647</v>
      </c>
      <c r="P697" s="12">
        <f t="shared" si="31"/>
        <v>509.43333333340706</v>
      </c>
      <c r="Q697" s="12" t="s">
        <v>13</v>
      </c>
      <c r="R697" s="12" t="s">
        <v>13</v>
      </c>
      <c r="S697" s="12" t="s">
        <v>22</v>
      </c>
      <c r="T697" s="12" t="s">
        <v>32</v>
      </c>
      <c r="U697" s="12" t="s">
        <v>117</v>
      </c>
      <c r="V697" s="12" t="s">
        <v>1070</v>
      </c>
      <c r="W697" s="12" t="s">
        <v>118</v>
      </c>
      <c r="X697" s="12" t="s">
        <v>60</v>
      </c>
      <c r="Y697" s="12" t="s">
        <v>18</v>
      </c>
      <c r="Z697" s="35">
        <f t="shared" si="32"/>
        <v>511.71666666667443</v>
      </c>
    </row>
    <row r="698" spans="1:26" s="12" customFormat="1" ht="80.099999999999994" hidden="1" customHeight="1" x14ac:dyDescent="0.25">
      <c r="A698" s="12">
        <v>2019</v>
      </c>
      <c r="B698" s="12" t="s">
        <v>2421</v>
      </c>
      <c r="C698" s="43" t="s">
        <v>2786</v>
      </c>
      <c r="D698" s="43" t="s">
        <v>13</v>
      </c>
      <c r="E698" s="12" t="s">
        <v>30</v>
      </c>
      <c r="F698" s="12" t="s">
        <v>2788</v>
      </c>
      <c r="G698" s="12" t="s">
        <v>1670</v>
      </c>
      <c r="H698" s="12" t="s">
        <v>1789</v>
      </c>
      <c r="I698" s="12" t="s">
        <v>176</v>
      </c>
      <c r="J698" s="12" t="s">
        <v>56</v>
      </c>
      <c r="K698" s="43" t="s">
        <v>2790</v>
      </c>
      <c r="L698" s="60">
        <v>43740.61041666667</v>
      </c>
      <c r="M698" s="60">
        <v>43741.791666666664</v>
      </c>
      <c r="N698" s="60">
        <v>43520.604166666664</v>
      </c>
      <c r="O698" s="12">
        <f t="shared" si="33"/>
        <v>28.349999999860302</v>
      </c>
      <c r="P698" s="12">
        <f t="shared" si="31"/>
        <v>5280.1500000001397</v>
      </c>
      <c r="Q698" s="12" t="s">
        <v>13</v>
      </c>
      <c r="R698" s="12" t="s">
        <v>13</v>
      </c>
      <c r="S698" s="12" t="s">
        <v>22</v>
      </c>
      <c r="T698" s="12" t="s">
        <v>32</v>
      </c>
      <c r="U698" s="12" t="s">
        <v>117</v>
      </c>
      <c r="V698" s="12" t="s">
        <v>16</v>
      </c>
      <c r="W698" s="12" t="s">
        <v>15</v>
      </c>
      <c r="X698" s="12" t="s">
        <v>60</v>
      </c>
      <c r="Y698" s="12" t="s">
        <v>37</v>
      </c>
      <c r="Z698" s="35">
        <f t="shared" si="32"/>
        <v>5308.5</v>
      </c>
    </row>
    <row r="699" spans="1:26" s="12" customFormat="1" ht="80.099999999999994" hidden="1" customHeight="1" x14ac:dyDescent="0.25">
      <c r="A699" s="12">
        <v>2019</v>
      </c>
      <c r="B699" s="12" t="s">
        <v>2421</v>
      </c>
      <c r="C699" s="43" t="s">
        <v>2787</v>
      </c>
      <c r="D699" s="43" t="s">
        <v>13</v>
      </c>
      <c r="E699" s="12" t="s">
        <v>30</v>
      </c>
      <c r="F699" s="12" t="s">
        <v>2789</v>
      </c>
      <c r="G699" s="12" t="s">
        <v>2476</v>
      </c>
      <c r="H699" s="12" t="s">
        <v>1789</v>
      </c>
      <c r="I699" s="12" t="s">
        <v>176</v>
      </c>
      <c r="J699" s="12" t="s">
        <v>56</v>
      </c>
      <c r="K699" s="12" t="s">
        <v>1419</v>
      </c>
      <c r="L699" s="60">
        <v>43752.159722222219</v>
      </c>
      <c r="M699" s="60">
        <v>43752.333333333336</v>
      </c>
      <c r="N699" s="60">
        <v>43741.791666666664</v>
      </c>
      <c r="O699" s="12">
        <f t="shared" si="33"/>
        <v>4.1666666668024845</v>
      </c>
      <c r="P699" s="12">
        <f t="shared" si="31"/>
        <v>248.83333333331393</v>
      </c>
      <c r="Q699" s="12" t="s">
        <v>13</v>
      </c>
      <c r="R699" s="12" t="s">
        <v>13</v>
      </c>
      <c r="S699" s="12" t="s">
        <v>22</v>
      </c>
      <c r="T699" s="12" t="s">
        <v>49</v>
      </c>
      <c r="U699" s="12" t="s">
        <v>143</v>
      </c>
      <c r="V699" s="12" t="s">
        <v>34</v>
      </c>
      <c r="W699" s="12" t="s">
        <v>76</v>
      </c>
      <c r="X699" s="12" t="s">
        <v>60</v>
      </c>
      <c r="Y699" s="12" t="s">
        <v>61</v>
      </c>
      <c r="Z699" s="35">
        <f t="shared" si="32"/>
        <v>253.00000000011642</v>
      </c>
    </row>
    <row r="700" spans="1:26" s="12" customFormat="1" ht="80.099999999999994" hidden="1" customHeight="1" x14ac:dyDescent="0.25">
      <c r="A700" s="12">
        <v>2019</v>
      </c>
      <c r="B700" s="12" t="s">
        <v>2421</v>
      </c>
      <c r="C700" s="43" t="s">
        <v>2791</v>
      </c>
      <c r="D700" s="43" t="s">
        <v>13</v>
      </c>
      <c r="E700" s="12" t="s">
        <v>39</v>
      </c>
      <c r="F700" s="12" t="s">
        <v>2554</v>
      </c>
      <c r="G700" s="12" t="s">
        <v>704</v>
      </c>
      <c r="H700" s="12" t="s">
        <v>1911</v>
      </c>
      <c r="I700" s="12" t="s">
        <v>134</v>
      </c>
      <c r="J700" s="12" t="s">
        <v>1911</v>
      </c>
      <c r="K700" s="12" t="s">
        <v>2442</v>
      </c>
      <c r="L700" s="60">
        <v>43741.416666666664</v>
      </c>
      <c r="M700" s="60">
        <v>43747.6875</v>
      </c>
      <c r="N700" s="60">
        <v>43293.5</v>
      </c>
      <c r="O700" s="12">
        <f t="shared" si="33"/>
        <v>150.50000000005821</v>
      </c>
      <c r="P700" s="12">
        <f t="shared" si="31"/>
        <v>10749.999999999942</v>
      </c>
      <c r="Q700" s="12" t="s">
        <v>13</v>
      </c>
      <c r="R700" s="12" t="s">
        <v>22</v>
      </c>
      <c r="S700" s="12" t="s">
        <v>22</v>
      </c>
      <c r="T700" s="12" t="s">
        <v>14</v>
      </c>
      <c r="U700" s="12" t="s">
        <v>24</v>
      </c>
      <c r="V700" s="12" t="s">
        <v>34</v>
      </c>
      <c r="W700" s="12" t="s">
        <v>88</v>
      </c>
      <c r="X700" s="12" t="s">
        <v>45</v>
      </c>
      <c r="Y700" s="12" t="s">
        <v>18</v>
      </c>
      <c r="Z700" s="35">
        <f t="shared" si="32"/>
        <v>10900.5</v>
      </c>
    </row>
    <row r="701" spans="1:26" s="12" customFormat="1" ht="80.099999999999994" hidden="1" customHeight="1" x14ac:dyDescent="0.25">
      <c r="A701" s="12">
        <v>2019</v>
      </c>
      <c r="B701" s="12" t="s">
        <v>2421</v>
      </c>
      <c r="C701" s="43" t="s">
        <v>2792</v>
      </c>
      <c r="D701" s="43" t="s">
        <v>22</v>
      </c>
      <c r="E701" s="12" t="s">
        <v>39</v>
      </c>
      <c r="F701" s="12" t="s">
        <v>2795</v>
      </c>
      <c r="H701" s="12" t="s">
        <v>1911</v>
      </c>
      <c r="I701" s="12" t="s">
        <v>163</v>
      </c>
      <c r="J701" s="12" t="s">
        <v>1911</v>
      </c>
      <c r="K701" s="12" t="s">
        <v>2798</v>
      </c>
      <c r="L701" s="60">
        <v>43753.333333333336</v>
      </c>
      <c r="M701" s="60">
        <v>43755.333333333336</v>
      </c>
      <c r="N701" s="60">
        <v>43420.666666666664</v>
      </c>
      <c r="O701" s="12">
        <f t="shared" si="33"/>
        <v>48</v>
      </c>
      <c r="P701" s="12">
        <f t="shared" si="31"/>
        <v>7984.0000000001164</v>
      </c>
      <c r="Q701" s="12" t="s">
        <v>13</v>
      </c>
      <c r="R701" s="12" t="s">
        <v>22</v>
      </c>
      <c r="S701" s="12" t="s">
        <v>22</v>
      </c>
      <c r="T701" s="12" t="s">
        <v>57</v>
      </c>
      <c r="U701" s="12" t="s">
        <v>145</v>
      </c>
      <c r="V701" s="12" t="s">
        <v>1070</v>
      </c>
      <c r="W701" s="12" t="s">
        <v>15</v>
      </c>
      <c r="X701" s="12" t="s">
        <v>66</v>
      </c>
      <c r="Y701" s="12" t="s">
        <v>18</v>
      </c>
      <c r="Z701" s="35">
        <f t="shared" si="32"/>
        <v>8032.0000000001164</v>
      </c>
    </row>
    <row r="702" spans="1:26" s="12" customFormat="1" ht="80.099999999999994" hidden="1" customHeight="1" x14ac:dyDescent="0.25">
      <c r="A702" s="12">
        <v>2019</v>
      </c>
      <c r="B702" s="12" t="s">
        <v>2421</v>
      </c>
      <c r="C702" s="43" t="s">
        <v>2793</v>
      </c>
      <c r="D702" s="43" t="s">
        <v>22</v>
      </c>
      <c r="E702" s="12" t="s">
        <v>39</v>
      </c>
      <c r="F702" s="12" t="s">
        <v>2796</v>
      </c>
      <c r="G702" s="12" t="s">
        <v>2797</v>
      </c>
      <c r="H702" s="12" t="s">
        <v>1911</v>
      </c>
      <c r="I702" s="12" t="s">
        <v>62</v>
      </c>
      <c r="J702" s="12" t="s">
        <v>1911</v>
      </c>
      <c r="K702" s="12" t="s">
        <v>2799</v>
      </c>
      <c r="L702" s="60">
        <v>43740.333333333336</v>
      </c>
      <c r="M702" s="60">
        <v>43741.708333333336</v>
      </c>
      <c r="N702" s="60">
        <v>43735.645833333336</v>
      </c>
      <c r="O702" s="12">
        <f t="shared" si="33"/>
        <v>33</v>
      </c>
      <c r="P702" s="12">
        <f t="shared" si="31"/>
        <v>112.5</v>
      </c>
      <c r="Q702" s="12" t="s">
        <v>13</v>
      </c>
      <c r="R702" s="12" t="s">
        <v>22</v>
      </c>
      <c r="S702" s="12" t="s">
        <v>22</v>
      </c>
      <c r="T702" s="12" t="s">
        <v>23</v>
      </c>
      <c r="U702" s="12" t="s">
        <v>92</v>
      </c>
      <c r="V702" s="12" t="s">
        <v>34</v>
      </c>
      <c r="W702" s="12" t="s">
        <v>88</v>
      </c>
      <c r="X702" s="12" t="s">
        <v>45</v>
      </c>
      <c r="Y702" s="12" t="s">
        <v>18</v>
      </c>
      <c r="Z702" s="35">
        <f t="shared" si="32"/>
        <v>145.5</v>
      </c>
    </row>
    <row r="703" spans="1:26" s="12" customFormat="1" ht="80.099999999999994" hidden="1" customHeight="1" x14ac:dyDescent="0.25">
      <c r="A703" s="12">
        <v>2019</v>
      </c>
      <c r="B703" s="12" t="s">
        <v>2421</v>
      </c>
      <c r="C703" s="43" t="s">
        <v>2794</v>
      </c>
      <c r="D703" s="43" t="s">
        <v>22</v>
      </c>
      <c r="E703" s="12" t="s">
        <v>39</v>
      </c>
      <c r="F703" s="12" t="s">
        <v>108</v>
      </c>
      <c r="G703" s="12" t="s">
        <v>2797</v>
      </c>
      <c r="H703" s="12" t="s">
        <v>1911</v>
      </c>
      <c r="I703" s="12" t="s">
        <v>108</v>
      </c>
      <c r="J703" s="12" t="s">
        <v>1911</v>
      </c>
      <c r="K703" s="12" t="s">
        <v>2800</v>
      </c>
      <c r="L703" s="60">
        <v>43752.354166666664</v>
      </c>
      <c r="M703" s="60">
        <v>43753.708333333336</v>
      </c>
      <c r="N703" s="60">
        <v>43707.458333333336</v>
      </c>
      <c r="O703" s="12">
        <f t="shared" si="33"/>
        <v>32.500000000116415</v>
      </c>
      <c r="P703" s="12">
        <f t="shared" si="31"/>
        <v>1077.4999999998836</v>
      </c>
      <c r="Q703" s="12" t="s">
        <v>13</v>
      </c>
      <c r="R703" s="12" t="s">
        <v>22</v>
      </c>
      <c r="S703" s="12" t="s">
        <v>22</v>
      </c>
      <c r="T703" s="12" t="s">
        <v>14</v>
      </c>
      <c r="U703" s="12" t="s">
        <v>33</v>
      </c>
      <c r="V703" s="12" t="s">
        <v>34</v>
      </c>
      <c r="W703" s="12" t="s">
        <v>88</v>
      </c>
      <c r="X703" s="12" t="s">
        <v>45</v>
      </c>
      <c r="Y703" s="12" t="s">
        <v>37</v>
      </c>
      <c r="Z703" s="35">
        <f t="shared" si="32"/>
        <v>1110</v>
      </c>
    </row>
    <row r="704" spans="1:26" s="12" customFormat="1" ht="80.099999999999994" customHeight="1" x14ac:dyDescent="0.25">
      <c r="A704" s="12">
        <v>2019</v>
      </c>
      <c r="B704" s="12" t="s">
        <v>2423</v>
      </c>
      <c r="C704" s="43" t="s">
        <v>2816</v>
      </c>
      <c r="D704" s="43" t="s">
        <v>13</v>
      </c>
      <c r="E704" s="12" t="s">
        <v>30</v>
      </c>
      <c r="F704" s="12" t="s">
        <v>2821</v>
      </c>
      <c r="G704" s="12" t="s">
        <v>2822</v>
      </c>
      <c r="H704" s="12" t="s">
        <v>319</v>
      </c>
      <c r="I704" s="12" t="s">
        <v>195</v>
      </c>
      <c r="J704" s="12" t="s">
        <v>80</v>
      </c>
      <c r="K704" s="12" t="s">
        <v>2823</v>
      </c>
      <c r="L704" s="60">
        <v>43796.326388888891</v>
      </c>
      <c r="M704" s="60">
        <v>43796.708333333336</v>
      </c>
      <c r="N704" s="60">
        <v>43700.708333333336</v>
      </c>
      <c r="O704" s="12">
        <f t="shared" si="33"/>
        <v>9.1666666666860692</v>
      </c>
      <c r="P704" s="12">
        <f t="shared" si="31"/>
        <v>2294.8333333333139</v>
      </c>
      <c r="Q704" s="12" t="s">
        <v>13</v>
      </c>
      <c r="R704" s="12" t="s">
        <v>13</v>
      </c>
      <c r="S704" s="12" t="s">
        <v>22</v>
      </c>
      <c r="T704" s="12" t="s">
        <v>23</v>
      </c>
      <c r="U704" s="12" t="s">
        <v>92</v>
      </c>
      <c r="V704" s="12" t="s">
        <v>34</v>
      </c>
      <c r="W704" s="12" t="s">
        <v>88</v>
      </c>
      <c r="X704" s="12" t="s">
        <v>60</v>
      </c>
      <c r="Y704" s="12" t="s">
        <v>18</v>
      </c>
      <c r="Z704" s="35">
        <f t="shared" si="32"/>
        <v>2304</v>
      </c>
    </row>
    <row r="705" spans="1:26" s="12" customFormat="1" ht="80.099999999999994" customHeight="1" x14ac:dyDescent="0.25">
      <c r="A705" s="12">
        <v>2019</v>
      </c>
      <c r="B705" s="12" t="s">
        <v>2423</v>
      </c>
      <c r="C705" s="43" t="s">
        <v>2817</v>
      </c>
      <c r="D705" s="43" t="s">
        <v>22</v>
      </c>
      <c r="E705" s="12" t="s">
        <v>20</v>
      </c>
      <c r="F705" s="12" t="s">
        <v>2821</v>
      </c>
      <c r="G705" s="12" t="s">
        <v>2822</v>
      </c>
      <c r="H705" s="12" t="s">
        <v>319</v>
      </c>
      <c r="I705" s="12" t="s">
        <v>195</v>
      </c>
      <c r="J705" s="12" t="s">
        <v>80</v>
      </c>
      <c r="K705" s="12" t="s">
        <v>2824</v>
      </c>
      <c r="L705" s="60">
        <v>43797.375</v>
      </c>
      <c r="M705" s="60">
        <v>43797.458333333336</v>
      </c>
      <c r="N705" s="60">
        <v>43796.326388888891</v>
      </c>
      <c r="O705" s="12">
        <f t="shared" si="33"/>
        <v>2.0000000000582077</v>
      </c>
      <c r="P705" s="12">
        <f t="shared" si="31"/>
        <v>25.166666666627862</v>
      </c>
      <c r="Q705" s="12" t="s">
        <v>22</v>
      </c>
      <c r="R705" s="12" t="s">
        <v>22</v>
      </c>
      <c r="S705" s="12" t="s">
        <v>22</v>
      </c>
      <c r="T705" s="12" t="s">
        <v>23</v>
      </c>
      <c r="U705" s="12" t="s">
        <v>92</v>
      </c>
      <c r="V705" s="12" t="s">
        <v>34</v>
      </c>
      <c r="W705" s="12" t="s">
        <v>88</v>
      </c>
      <c r="X705" s="12" t="s">
        <v>60</v>
      </c>
      <c r="Y705" s="12" t="s">
        <v>78</v>
      </c>
      <c r="Z705" s="35">
        <f t="shared" si="32"/>
        <v>27.166666666686069</v>
      </c>
    </row>
    <row r="706" spans="1:26" s="12" customFormat="1" ht="80.099999999999994" customHeight="1" x14ac:dyDescent="0.25">
      <c r="A706" s="12">
        <v>2019</v>
      </c>
      <c r="B706" s="12" t="s">
        <v>2423</v>
      </c>
      <c r="C706" s="43" t="s">
        <v>2818</v>
      </c>
      <c r="D706" s="43" t="s">
        <v>22</v>
      </c>
      <c r="E706" s="12" t="s">
        <v>20</v>
      </c>
      <c r="F706" s="12" t="s">
        <v>2821</v>
      </c>
      <c r="G706" s="12" t="s">
        <v>2822</v>
      </c>
      <c r="H706" s="12" t="s">
        <v>319</v>
      </c>
      <c r="I706" s="12" t="s">
        <v>195</v>
      </c>
      <c r="J706" s="12" t="s">
        <v>80</v>
      </c>
      <c r="K706" s="12" t="s">
        <v>2825</v>
      </c>
      <c r="L706" s="60">
        <v>43798.319444444445</v>
      </c>
      <c r="M706" s="60">
        <v>43798.777777777781</v>
      </c>
      <c r="N706" s="60">
        <v>43797.458333333336</v>
      </c>
      <c r="O706" s="12">
        <f t="shared" si="33"/>
        <v>11.000000000058208</v>
      </c>
      <c r="P706" s="12">
        <f t="shared" ref="P706:P769" si="34">(L706-N706)*24</f>
        <v>20.666666666627862</v>
      </c>
      <c r="Q706" s="12" t="s">
        <v>22</v>
      </c>
      <c r="R706" s="12" t="s">
        <v>22</v>
      </c>
      <c r="S706" s="12" t="s">
        <v>22</v>
      </c>
      <c r="T706" s="12" t="s">
        <v>23</v>
      </c>
      <c r="U706" s="12" t="s">
        <v>92</v>
      </c>
      <c r="V706" s="12" t="s">
        <v>34</v>
      </c>
      <c r="W706" s="12" t="s">
        <v>88</v>
      </c>
      <c r="X706" s="12" t="s">
        <v>60</v>
      </c>
      <c r="Y706" s="12" t="s">
        <v>94</v>
      </c>
      <c r="Z706" s="35">
        <f t="shared" ref="Z706:Z763" si="35">O706+P706</f>
        <v>31.666666666686069</v>
      </c>
    </row>
    <row r="707" spans="1:26" s="12" customFormat="1" ht="80.099999999999994" customHeight="1" x14ac:dyDescent="0.25">
      <c r="A707" s="12">
        <v>2019</v>
      </c>
      <c r="B707" s="12" t="s">
        <v>2423</v>
      </c>
      <c r="C707" s="43" t="s">
        <v>2819</v>
      </c>
      <c r="D707" s="43" t="s">
        <v>22</v>
      </c>
      <c r="E707" s="12" t="s">
        <v>20</v>
      </c>
      <c r="F707" s="12" t="s">
        <v>2078</v>
      </c>
      <c r="H707" s="12" t="s">
        <v>319</v>
      </c>
      <c r="L707" s="60"/>
      <c r="M707" s="60"/>
      <c r="N707" s="60"/>
      <c r="O707" s="12">
        <f t="shared" si="33"/>
        <v>0</v>
      </c>
      <c r="P707" s="12">
        <f t="shared" si="34"/>
        <v>0</v>
      </c>
      <c r="Q707" s="12" t="s">
        <v>22</v>
      </c>
      <c r="R707" s="12" t="s">
        <v>22</v>
      </c>
      <c r="S707" s="12" t="s">
        <v>22</v>
      </c>
      <c r="T707" s="12" t="s">
        <v>14</v>
      </c>
      <c r="U707" s="12" t="s">
        <v>24</v>
      </c>
      <c r="V707" s="12" t="s">
        <v>34</v>
      </c>
      <c r="W707" s="12" t="s">
        <v>82</v>
      </c>
      <c r="X707" s="12" t="s">
        <v>45</v>
      </c>
      <c r="Y707" s="12" t="s">
        <v>46</v>
      </c>
      <c r="Z707" s="35">
        <f t="shared" si="35"/>
        <v>0</v>
      </c>
    </row>
    <row r="708" spans="1:26" s="12" customFormat="1" ht="80.099999999999994" customHeight="1" x14ac:dyDescent="0.25">
      <c r="A708" s="12">
        <v>2019</v>
      </c>
      <c r="B708" s="12" t="s">
        <v>2423</v>
      </c>
      <c r="C708" s="43" t="s">
        <v>2820</v>
      </c>
      <c r="D708" s="43" t="s">
        <v>22</v>
      </c>
      <c r="E708" s="12" t="s">
        <v>20</v>
      </c>
      <c r="F708" s="12" t="s">
        <v>2078</v>
      </c>
      <c r="H708" s="12" t="s">
        <v>319</v>
      </c>
      <c r="L708" s="60"/>
      <c r="M708" s="60"/>
      <c r="N708" s="60"/>
      <c r="O708" s="12">
        <f t="shared" si="33"/>
        <v>0</v>
      </c>
      <c r="P708" s="12">
        <f t="shared" si="34"/>
        <v>0</v>
      </c>
      <c r="Q708" s="12" t="s">
        <v>22</v>
      </c>
      <c r="R708" s="12" t="s">
        <v>22</v>
      </c>
      <c r="S708" s="12" t="s">
        <v>22</v>
      </c>
      <c r="T708" s="12" t="s">
        <v>32</v>
      </c>
      <c r="U708" s="12" t="s">
        <v>111</v>
      </c>
      <c r="V708" s="12" t="s">
        <v>34</v>
      </c>
      <c r="W708" s="12" t="s">
        <v>88</v>
      </c>
      <c r="X708" s="12" t="s">
        <v>53</v>
      </c>
      <c r="Y708" s="12" t="s">
        <v>18</v>
      </c>
      <c r="Z708" s="35">
        <f t="shared" si="35"/>
        <v>0</v>
      </c>
    </row>
    <row r="709" spans="1:26" s="12" customFormat="1" ht="80.099999999999994" hidden="1" customHeight="1" x14ac:dyDescent="0.25">
      <c r="A709" s="12">
        <v>2019</v>
      </c>
      <c r="B709" s="12" t="s">
        <v>2423</v>
      </c>
      <c r="C709" s="43" t="s">
        <v>2849</v>
      </c>
      <c r="D709" s="43" t="s">
        <v>22</v>
      </c>
      <c r="E709" s="12" t="s">
        <v>30</v>
      </c>
      <c r="F709" s="12" t="s">
        <v>2751</v>
      </c>
      <c r="G709" s="12" t="s">
        <v>2751</v>
      </c>
      <c r="H709" s="12" t="s">
        <v>1764</v>
      </c>
      <c r="I709" s="12" t="s">
        <v>167</v>
      </c>
      <c r="J709" s="12" t="s">
        <v>56</v>
      </c>
      <c r="K709" s="12" t="s">
        <v>2758</v>
      </c>
      <c r="L709" s="60">
        <v>43775.385416666664</v>
      </c>
      <c r="M709" s="60">
        <v>43775.708333333336</v>
      </c>
      <c r="N709" s="60">
        <v>43769.666666666664</v>
      </c>
      <c r="O709" s="12">
        <f t="shared" si="33"/>
        <v>7.7500000001164153</v>
      </c>
      <c r="P709" s="12">
        <f t="shared" si="34"/>
        <v>137.25</v>
      </c>
      <c r="Q709" s="12" t="s">
        <v>22</v>
      </c>
      <c r="R709" s="12" t="s">
        <v>22</v>
      </c>
      <c r="S709" s="12" t="s">
        <v>22</v>
      </c>
      <c r="T709" s="12" t="s">
        <v>32</v>
      </c>
      <c r="U709" s="12" t="s">
        <v>111</v>
      </c>
      <c r="V709" s="12" t="s">
        <v>34</v>
      </c>
      <c r="W709" s="12" t="s">
        <v>88</v>
      </c>
      <c r="X709" s="12" t="s">
        <v>53</v>
      </c>
      <c r="Y709" s="12" t="s">
        <v>18</v>
      </c>
      <c r="Z709" s="35">
        <f t="shared" si="35"/>
        <v>145.00000000011642</v>
      </c>
    </row>
    <row r="710" spans="1:26" s="12" customFormat="1" ht="80.099999999999994" hidden="1" customHeight="1" x14ac:dyDescent="0.25">
      <c r="A710" s="12">
        <v>2019</v>
      </c>
      <c r="B710" s="12" t="s">
        <v>2423</v>
      </c>
      <c r="C710" s="43" t="s">
        <v>2849</v>
      </c>
      <c r="D710" s="43" t="s">
        <v>22</v>
      </c>
      <c r="E710" s="12" t="s">
        <v>30</v>
      </c>
      <c r="F710" s="12" t="s">
        <v>2751</v>
      </c>
      <c r="G710" s="12" t="s">
        <v>2751</v>
      </c>
      <c r="H710" s="12" t="s">
        <v>1764</v>
      </c>
      <c r="I710" s="12" t="s">
        <v>167</v>
      </c>
      <c r="J710" s="12" t="s">
        <v>56</v>
      </c>
      <c r="K710" s="12" t="s">
        <v>2758</v>
      </c>
      <c r="L710" s="60">
        <v>43776.385416608799</v>
      </c>
      <c r="M710" s="60">
        <v>43776.708333333336</v>
      </c>
      <c r="N710" s="60">
        <v>43775.708333333336</v>
      </c>
      <c r="O710" s="12">
        <f t="shared" si="33"/>
        <v>7.7500013888929971</v>
      </c>
      <c r="P710" s="12">
        <f t="shared" si="34"/>
        <v>16.249998611107003</v>
      </c>
      <c r="Q710" s="12" t="s">
        <v>22</v>
      </c>
      <c r="R710" s="12" t="s">
        <v>22</v>
      </c>
      <c r="S710" s="12" t="s">
        <v>22</v>
      </c>
      <c r="T710" s="12" t="s">
        <v>32</v>
      </c>
      <c r="U710" s="12" t="s">
        <v>111</v>
      </c>
      <c r="V710" s="12" t="s">
        <v>34</v>
      </c>
      <c r="W710" s="12" t="s">
        <v>88</v>
      </c>
      <c r="X710" s="12" t="s">
        <v>53</v>
      </c>
      <c r="Y710" s="12" t="s">
        <v>18</v>
      </c>
      <c r="Z710" s="35">
        <f t="shared" si="35"/>
        <v>24</v>
      </c>
    </row>
    <row r="711" spans="1:26" s="12" customFormat="1" ht="80.099999999999994" hidden="1" customHeight="1" x14ac:dyDescent="0.25">
      <c r="A711" s="12">
        <v>2019</v>
      </c>
      <c r="B711" s="12" t="s">
        <v>2423</v>
      </c>
      <c r="C711" s="43" t="s">
        <v>2849</v>
      </c>
      <c r="D711" s="43" t="s">
        <v>22</v>
      </c>
      <c r="E711" s="12" t="s">
        <v>30</v>
      </c>
      <c r="F711" s="12" t="s">
        <v>2751</v>
      </c>
      <c r="G711" s="12" t="s">
        <v>2751</v>
      </c>
      <c r="H711" s="12" t="s">
        <v>1764</v>
      </c>
      <c r="I711" s="12" t="s">
        <v>167</v>
      </c>
      <c r="J711" s="12" t="s">
        <v>56</v>
      </c>
      <c r="K711" s="12" t="s">
        <v>2840</v>
      </c>
      <c r="L711" s="60">
        <v>43780.666666666664</v>
      </c>
      <c r="M711" s="60">
        <v>43782.5</v>
      </c>
      <c r="N711" s="60">
        <v>43781.6875</v>
      </c>
      <c r="O711" s="12">
        <f t="shared" si="33"/>
        <v>44.000000000058208</v>
      </c>
      <c r="P711" s="12">
        <f t="shared" si="34"/>
        <v>-24.500000000058208</v>
      </c>
      <c r="Q711" s="12" t="s">
        <v>13</v>
      </c>
      <c r="R711" s="12" t="s">
        <v>22</v>
      </c>
      <c r="S711" s="12" t="s">
        <v>22</v>
      </c>
      <c r="T711" s="12" t="s">
        <v>32</v>
      </c>
      <c r="U711" s="12" t="s">
        <v>111</v>
      </c>
      <c r="V711" s="12" t="s">
        <v>34</v>
      </c>
      <c r="W711" s="12" t="s">
        <v>82</v>
      </c>
      <c r="X711" s="12" t="s">
        <v>60</v>
      </c>
      <c r="Y711" s="12" t="s">
        <v>46</v>
      </c>
      <c r="Z711" s="35">
        <f t="shared" si="35"/>
        <v>19.5</v>
      </c>
    </row>
    <row r="712" spans="1:26" s="12" customFormat="1" ht="80.099999999999994" hidden="1" customHeight="1" x14ac:dyDescent="0.25">
      <c r="A712" s="12">
        <v>2019</v>
      </c>
      <c r="B712" s="12" t="s">
        <v>2423</v>
      </c>
      <c r="C712" s="43" t="s">
        <v>2826</v>
      </c>
      <c r="D712" s="43" t="s">
        <v>22</v>
      </c>
      <c r="E712" s="12" t="s">
        <v>20</v>
      </c>
      <c r="F712" s="12" t="s">
        <v>2834</v>
      </c>
      <c r="G712" s="12" t="s">
        <v>2835</v>
      </c>
      <c r="H712" s="12" t="s">
        <v>1764</v>
      </c>
      <c r="I712" s="12" t="s">
        <v>168</v>
      </c>
      <c r="J712" s="12" t="s">
        <v>56</v>
      </c>
      <c r="K712" s="12" t="s">
        <v>2841</v>
      </c>
      <c r="L712" s="60">
        <v>43775.291666666664</v>
      </c>
      <c r="M712" s="60">
        <v>43775.791666666664</v>
      </c>
      <c r="N712" s="60">
        <v>43766.708333333336</v>
      </c>
      <c r="O712" s="12">
        <f t="shared" si="33"/>
        <v>12</v>
      </c>
      <c r="P712" s="12">
        <f t="shared" si="34"/>
        <v>205.99999999988358</v>
      </c>
      <c r="Q712" s="12" t="s">
        <v>22</v>
      </c>
      <c r="R712" s="12" t="s">
        <v>22</v>
      </c>
      <c r="S712" s="12" t="s">
        <v>22</v>
      </c>
      <c r="T712" s="12" t="s">
        <v>32</v>
      </c>
      <c r="U712" s="12" t="s">
        <v>117</v>
      </c>
      <c r="V712" s="12" t="s">
        <v>34</v>
      </c>
      <c r="W712" s="12" t="s">
        <v>70</v>
      </c>
      <c r="X712" s="12" t="s">
        <v>36</v>
      </c>
      <c r="Y712" s="12" t="s">
        <v>18</v>
      </c>
      <c r="Z712" s="35">
        <f t="shared" si="35"/>
        <v>217.99999999988358</v>
      </c>
    </row>
    <row r="713" spans="1:26" s="12" customFormat="1" ht="80.099999999999994" hidden="1" customHeight="1" x14ac:dyDescent="0.25">
      <c r="A713" s="12">
        <v>2019</v>
      </c>
      <c r="B713" s="12" t="s">
        <v>2423</v>
      </c>
      <c r="C713" s="43" t="s">
        <v>2827</v>
      </c>
      <c r="D713" s="43" t="s">
        <v>13</v>
      </c>
      <c r="E713" s="12" t="s">
        <v>30</v>
      </c>
      <c r="F713" s="12" t="s">
        <v>2751</v>
      </c>
      <c r="G713" s="12" t="s">
        <v>2751</v>
      </c>
      <c r="H713" s="12" t="s">
        <v>1764</v>
      </c>
      <c r="I713" s="12" t="s">
        <v>167</v>
      </c>
      <c r="J713" s="12" t="s">
        <v>56</v>
      </c>
      <c r="K713" s="12" t="s">
        <v>2842</v>
      </c>
      <c r="L713" s="60">
        <v>43778.319444444445</v>
      </c>
      <c r="M713" s="60">
        <v>43778.791666666664</v>
      </c>
      <c r="N713" s="60">
        <v>43776.708333333336</v>
      </c>
      <c r="O713" s="12">
        <f t="shared" si="33"/>
        <v>11.333333333255723</v>
      </c>
      <c r="P713" s="12">
        <f t="shared" si="34"/>
        <v>38.666666666627862</v>
      </c>
      <c r="Q713" s="12" t="s">
        <v>13</v>
      </c>
      <c r="R713" s="12" t="s">
        <v>13</v>
      </c>
      <c r="S713" s="12" t="s">
        <v>22</v>
      </c>
      <c r="T713" s="12" t="s">
        <v>32</v>
      </c>
      <c r="U713" s="12" t="s">
        <v>120</v>
      </c>
      <c r="V713" s="12" t="s">
        <v>34</v>
      </c>
      <c r="W713" s="12" t="s">
        <v>82</v>
      </c>
      <c r="X713" s="12" t="s">
        <v>77</v>
      </c>
      <c r="Y713" s="12" t="s">
        <v>46</v>
      </c>
      <c r="Z713" s="35">
        <f t="shared" si="35"/>
        <v>49.999999999883585</v>
      </c>
    </row>
    <row r="714" spans="1:26" s="12" customFormat="1" ht="80.099999999999994" hidden="1" customHeight="1" x14ac:dyDescent="0.25">
      <c r="A714" s="12">
        <v>2019</v>
      </c>
      <c r="B714" s="12" t="s">
        <v>2423</v>
      </c>
      <c r="C714" s="43" t="s">
        <v>2828</v>
      </c>
      <c r="D714" s="43" t="s">
        <v>22</v>
      </c>
      <c r="E714" s="12" t="s">
        <v>20</v>
      </c>
      <c r="F714" s="12" t="s">
        <v>2836</v>
      </c>
      <c r="G714" s="12" t="s">
        <v>2836</v>
      </c>
      <c r="H714" s="12" t="s">
        <v>1764</v>
      </c>
      <c r="I714" s="12" t="s">
        <v>167</v>
      </c>
      <c r="J714" s="12" t="s">
        <v>56</v>
      </c>
      <c r="K714" s="12" t="s">
        <v>2843</v>
      </c>
      <c r="L714" s="60">
        <v>43781.354166666664</v>
      </c>
      <c r="M714" s="60">
        <v>43781.6875</v>
      </c>
      <c r="N714" s="60">
        <v>43778.791666666664</v>
      </c>
      <c r="O714" s="12">
        <f t="shared" si="33"/>
        <v>8.0000000000582077</v>
      </c>
      <c r="P714" s="12">
        <f t="shared" si="34"/>
        <v>61.5</v>
      </c>
      <c r="Q714" s="12" t="s">
        <v>22</v>
      </c>
      <c r="R714" s="12" t="s">
        <v>22</v>
      </c>
      <c r="S714" s="12" t="s">
        <v>22</v>
      </c>
      <c r="T714" s="12" t="s">
        <v>32</v>
      </c>
      <c r="U714" s="12" t="s">
        <v>120</v>
      </c>
      <c r="V714" s="12" t="s">
        <v>34</v>
      </c>
      <c r="W714" s="12" t="s">
        <v>82</v>
      </c>
      <c r="X714" s="12" t="s">
        <v>77</v>
      </c>
      <c r="Y714" s="12" t="s">
        <v>46</v>
      </c>
      <c r="Z714" s="35">
        <f t="shared" si="35"/>
        <v>69.500000000058208</v>
      </c>
    </row>
    <row r="715" spans="1:26" s="12" customFormat="1" ht="80.099999999999994" hidden="1" customHeight="1" x14ac:dyDescent="0.25">
      <c r="A715" s="12">
        <v>2019</v>
      </c>
      <c r="B715" s="12" t="s">
        <v>2423</v>
      </c>
      <c r="C715" s="43" t="s">
        <v>2829</v>
      </c>
      <c r="D715" s="43" t="s">
        <v>22</v>
      </c>
      <c r="E715" s="12" t="s">
        <v>20</v>
      </c>
      <c r="F715" s="12" t="s">
        <v>1467</v>
      </c>
      <c r="G715" s="12" t="s">
        <v>2837</v>
      </c>
      <c r="H715" s="12" t="s">
        <v>1764</v>
      </c>
      <c r="I715" s="12" t="s">
        <v>168</v>
      </c>
      <c r="J715" s="12" t="s">
        <v>56</v>
      </c>
      <c r="K715" s="12" t="s">
        <v>2844</v>
      </c>
      <c r="L715" s="60">
        <v>43781.541666666664</v>
      </c>
      <c r="M715" s="60">
        <v>43781.625</v>
      </c>
      <c r="N715" s="60">
        <v>43775.791666666664</v>
      </c>
      <c r="O715" s="12">
        <f t="shared" si="33"/>
        <v>2.0000000000582077</v>
      </c>
      <c r="P715" s="12">
        <f t="shared" si="34"/>
        <v>138</v>
      </c>
      <c r="Q715" s="12" t="s">
        <v>22</v>
      </c>
      <c r="R715" s="12" t="s">
        <v>22</v>
      </c>
      <c r="S715" s="12" t="s">
        <v>22</v>
      </c>
      <c r="T715" s="12" t="s">
        <v>32</v>
      </c>
      <c r="U715" s="12" t="s">
        <v>122</v>
      </c>
      <c r="V715" s="12" t="s">
        <v>34</v>
      </c>
      <c r="W715" s="12" t="s">
        <v>82</v>
      </c>
      <c r="X715" s="12" t="s">
        <v>77</v>
      </c>
      <c r="Y715" s="12" t="s">
        <v>28</v>
      </c>
      <c r="Z715" s="35">
        <f t="shared" si="35"/>
        <v>140.00000000005821</v>
      </c>
    </row>
    <row r="716" spans="1:26" s="12" customFormat="1" ht="80.099999999999994" hidden="1" customHeight="1" x14ac:dyDescent="0.25">
      <c r="A716" s="12">
        <v>2019</v>
      </c>
      <c r="B716" s="12" t="s">
        <v>2423</v>
      </c>
      <c r="C716" s="43" t="s">
        <v>2830</v>
      </c>
      <c r="D716" s="43" t="s">
        <v>22</v>
      </c>
      <c r="E716" s="12" t="s">
        <v>11</v>
      </c>
      <c r="F716" s="12" t="s">
        <v>743</v>
      </c>
      <c r="H716" s="12" t="s">
        <v>1764</v>
      </c>
      <c r="I716" s="12" t="s">
        <v>166</v>
      </c>
      <c r="J716" s="12" t="s">
        <v>1688</v>
      </c>
      <c r="K716" s="12" t="s">
        <v>2845</v>
      </c>
      <c r="L716" s="60">
        <v>43783.299305555556</v>
      </c>
      <c r="M716" s="60">
        <v>43783.688888888886</v>
      </c>
      <c r="N716" s="60">
        <v>43755.458333333336</v>
      </c>
      <c r="O716" s="12">
        <f t="shared" si="33"/>
        <v>9.3499999999185093</v>
      </c>
      <c r="P716" s="12">
        <f t="shared" si="34"/>
        <v>668.18333333329065</v>
      </c>
      <c r="Q716" s="12" t="s">
        <v>22</v>
      </c>
      <c r="R716" s="12" t="s">
        <v>22</v>
      </c>
      <c r="S716" s="12" t="s">
        <v>22</v>
      </c>
      <c r="T716" s="12" t="s">
        <v>1505</v>
      </c>
      <c r="U716" s="12" t="s">
        <v>1505</v>
      </c>
      <c r="V716" s="12" t="s">
        <v>1505</v>
      </c>
      <c r="W716" s="12" t="s">
        <v>1505</v>
      </c>
      <c r="X716" s="12" t="s">
        <v>17</v>
      </c>
      <c r="Y716" s="12" t="s">
        <v>84</v>
      </c>
      <c r="Z716" s="35">
        <f t="shared" si="35"/>
        <v>677.53333333320916</v>
      </c>
    </row>
    <row r="717" spans="1:26" s="12" customFormat="1" ht="80.099999999999994" hidden="1" customHeight="1" x14ac:dyDescent="0.25">
      <c r="A717" s="12">
        <v>2019</v>
      </c>
      <c r="B717" s="12" t="s">
        <v>2423</v>
      </c>
      <c r="C717" s="43" t="s">
        <v>2831</v>
      </c>
      <c r="D717" s="43" t="s">
        <v>22</v>
      </c>
      <c r="E717" s="12" t="s">
        <v>20</v>
      </c>
      <c r="F717" s="12" t="s">
        <v>2838</v>
      </c>
      <c r="G717" s="12" t="s">
        <v>998</v>
      </c>
      <c r="H717" s="12" t="s">
        <v>1764</v>
      </c>
      <c r="I717" s="12" t="s">
        <v>166</v>
      </c>
      <c r="J717" s="12" t="s">
        <v>63</v>
      </c>
      <c r="K717" s="12" t="s">
        <v>2846</v>
      </c>
      <c r="L717" s="60">
        <v>43783.688888888886</v>
      </c>
      <c r="M717" s="60">
        <v>43791.701388888891</v>
      </c>
      <c r="N717" s="60">
        <v>43783.688888888886</v>
      </c>
      <c r="O717" s="12">
        <f t="shared" si="33"/>
        <v>192.30000000010477</v>
      </c>
      <c r="P717" s="12">
        <f t="shared" si="34"/>
        <v>0</v>
      </c>
      <c r="Q717" s="12" t="s">
        <v>22</v>
      </c>
      <c r="R717" s="12" t="s">
        <v>22</v>
      </c>
      <c r="S717" s="12" t="s">
        <v>22</v>
      </c>
      <c r="T717" s="12" t="s">
        <v>14</v>
      </c>
      <c r="U717" s="12" t="s">
        <v>33</v>
      </c>
      <c r="V717" s="12" t="s">
        <v>34</v>
      </c>
      <c r="W717" s="12" t="s">
        <v>82</v>
      </c>
      <c r="X717" s="12" t="s">
        <v>45</v>
      </c>
      <c r="Y717" s="12" t="s">
        <v>28</v>
      </c>
      <c r="Z717" s="35">
        <f t="shared" si="35"/>
        <v>192.30000000010477</v>
      </c>
    </row>
    <row r="718" spans="1:26" s="12" customFormat="1" ht="80.099999999999994" hidden="1" customHeight="1" x14ac:dyDescent="0.25">
      <c r="A718" s="12">
        <v>2019</v>
      </c>
      <c r="B718" s="12" t="s">
        <v>2423</v>
      </c>
      <c r="C718" s="43" t="s">
        <v>2832</v>
      </c>
      <c r="D718" s="43" t="s">
        <v>22</v>
      </c>
      <c r="E718" s="12" t="s">
        <v>20</v>
      </c>
      <c r="H718" s="12" t="s">
        <v>1764</v>
      </c>
      <c r="I718" s="12" t="s">
        <v>168</v>
      </c>
      <c r="J718" s="12" t="s">
        <v>56</v>
      </c>
      <c r="K718" s="12" t="s">
        <v>2847</v>
      </c>
      <c r="L718" s="60">
        <v>43788.354166666664</v>
      </c>
      <c r="M718" s="60">
        <v>43788.458333333336</v>
      </c>
      <c r="N718" s="60">
        <v>43781.625</v>
      </c>
      <c r="O718" s="12">
        <f t="shared" si="33"/>
        <v>2.5000000001164153</v>
      </c>
      <c r="P718" s="12">
        <f t="shared" si="34"/>
        <v>161.49999999994179</v>
      </c>
      <c r="Q718" s="12" t="s">
        <v>22</v>
      </c>
      <c r="R718" s="12" t="s">
        <v>22</v>
      </c>
      <c r="S718" s="12" t="s">
        <v>22</v>
      </c>
      <c r="Y718" s="12" t="s">
        <v>37</v>
      </c>
      <c r="Z718" s="35">
        <f t="shared" si="35"/>
        <v>164.00000000005821</v>
      </c>
    </row>
    <row r="719" spans="1:26" s="12" customFormat="1" ht="80.099999999999994" hidden="1" customHeight="1" x14ac:dyDescent="0.25">
      <c r="A719" s="12">
        <v>2019</v>
      </c>
      <c r="B719" s="12" t="s">
        <v>2423</v>
      </c>
      <c r="C719" s="43" t="s">
        <v>2833</v>
      </c>
      <c r="D719" s="43" t="s">
        <v>22</v>
      </c>
      <c r="E719" s="12" t="s">
        <v>39</v>
      </c>
      <c r="F719" s="12" t="s">
        <v>2839</v>
      </c>
      <c r="G719" s="12" t="s">
        <v>2748</v>
      </c>
      <c r="H719" s="12" t="s">
        <v>1764</v>
      </c>
      <c r="I719" s="12" t="s">
        <v>164</v>
      </c>
      <c r="J719" s="12" t="s">
        <v>56</v>
      </c>
      <c r="K719" s="12" t="s">
        <v>2848</v>
      </c>
      <c r="L719" s="60">
        <v>43796.333333333336</v>
      </c>
      <c r="M719" s="60">
        <v>43796.666666666664</v>
      </c>
      <c r="N719" s="60">
        <v>43709.458333333336</v>
      </c>
      <c r="O719" s="12">
        <f t="shared" si="33"/>
        <v>7.9999999998835847</v>
      </c>
      <c r="P719" s="12">
        <f t="shared" si="34"/>
        <v>2085</v>
      </c>
      <c r="Q719" s="12" t="s">
        <v>22</v>
      </c>
      <c r="R719" s="12" t="s">
        <v>22</v>
      </c>
      <c r="S719" s="12" t="s">
        <v>22</v>
      </c>
      <c r="T719" s="12" t="s">
        <v>41</v>
      </c>
      <c r="U719" s="12" t="s">
        <v>129</v>
      </c>
      <c r="V719" s="12" t="s">
        <v>51</v>
      </c>
      <c r="W719" s="12" t="s">
        <v>118</v>
      </c>
      <c r="X719" s="12" t="s">
        <v>77</v>
      </c>
      <c r="Y719" s="12" t="s">
        <v>18</v>
      </c>
      <c r="Z719" s="35">
        <f t="shared" si="35"/>
        <v>2092.9999999998836</v>
      </c>
    </row>
    <row r="720" spans="1:26" s="12" customFormat="1" ht="80.099999999999994" hidden="1" customHeight="1" x14ac:dyDescent="0.25">
      <c r="A720" s="12">
        <v>2019</v>
      </c>
      <c r="B720" s="12" t="s">
        <v>2423</v>
      </c>
      <c r="C720" s="43" t="s">
        <v>2767</v>
      </c>
      <c r="D720" s="43" t="s">
        <v>22</v>
      </c>
      <c r="E720" s="12" t="s">
        <v>30</v>
      </c>
      <c r="F720" s="12" t="s">
        <v>2768</v>
      </c>
      <c r="G720" s="12" t="s">
        <v>2769</v>
      </c>
      <c r="H720" s="12" t="s">
        <v>1788</v>
      </c>
      <c r="I720" s="12" t="s">
        <v>169</v>
      </c>
      <c r="J720" s="12" t="s">
        <v>56</v>
      </c>
      <c r="K720" s="12" t="s">
        <v>2863</v>
      </c>
      <c r="L720" s="60">
        <v>43770</v>
      </c>
      <c r="M720" s="60">
        <v>43770.75472222222</v>
      </c>
      <c r="N720" s="60">
        <v>43769.999305555553</v>
      </c>
      <c r="O720" s="12">
        <f t="shared" si="33"/>
        <v>18.113333333283663</v>
      </c>
      <c r="P720" s="12">
        <f t="shared" si="34"/>
        <v>1.6666666720993817E-2</v>
      </c>
      <c r="Q720" s="12" t="s">
        <v>13</v>
      </c>
      <c r="R720" s="12" t="s">
        <v>22</v>
      </c>
      <c r="S720" s="12" t="s">
        <v>22</v>
      </c>
      <c r="T720" s="12" t="s">
        <v>41</v>
      </c>
      <c r="U720" s="12" t="s">
        <v>129</v>
      </c>
      <c r="V720" s="12" t="s">
        <v>1505</v>
      </c>
      <c r="W720" s="12" t="s">
        <v>1505</v>
      </c>
      <c r="X720" s="12" t="s">
        <v>60</v>
      </c>
      <c r="Y720" s="12" t="s">
        <v>18</v>
      </c>
      <c r="Z720" s="35">
        <f t="shared" si="35"/>
        <v>18.130000000004657</v>
      </c>
    </row>
    <row r="721" spans="1:26" s="12" customFormat="1" ht="80.099999999999994" hidden="1" customHeight="1" x14ac:dyDescent="0.25">
      <c r="A721" s="12">
        <v>2019</v>
      </c>
      <c r="B721" s="12" t="s">
        <v>2423</v>
      </c>
      <c r="C721" s="43" t="s">
        <v>2850</v>
      </c>
      <c r="D721" s="43" t="s">
        <v>22</v>
      </c>
      <c r="E721" s="12" t="s">
        <v>11</v>
      </c>
      <c r="H721" s="12" t="s">
        <v>1788</v>
      </c>
      <c r="I721" s="12" t="s">
        <v>175</v>
      </c>
      <c r="J721" s="12" t="s">
        <v>40</v>
      </c>
      <c r="K721" s="12" t="s">
        <v>2864</v>
      </c>
      <c r="L721" s="60">
        <v>43772.520833333336</v>
      </c>
      <c r="M721" s="60">
        <v>43779.625</v>
      </c>
      <c r="N721" s="60">
        <v>43760.708333333336</v>
      </c>
      <c r="O721" s="12">
        <f t="shared" si="33"/>
        <v>170.49999999994179</v>
      </c>
      <c r="P721" s="12">
        <f t="shared" si="34"/>
        <v>283.5</v>
      </c>
      <c r="Q721" s="12" t="s">
        <v>13</v>
      </c>
      <c r="R721" s="12" t="s">
        <v>22</v>
      </c>
      <c r="S721" s="12" t="s">
        <v>22</v>
      </c>
      <c r="T721" s="12" t="s">
        <v>1505</v>
      </c>
      <c r="U721" s="12" t="s">
        <v>1505</v>
      </c>
      <c r="V721" s="12" t="s">
        <v>1505</v>
      </c>
      <c r="W721" s="12" t="s">
        <v>1505</v>
      </c>
      <c r="X721" s="12" t="s">
        <v>17</v>
      </c>
      <c r="Y721" s="12" t="s">
        <v>84</v>
      </c>
      <c r="Z721" s="35">
        <f t="shared" si="35"/>
        <v>453.99999999994179</v>
      </c>
    </row>
    <row r="722" spans="1:26" s="12" customFormat="1" ht="80.099999999999994" hidden="1" customHeight="1" x14ac:dyDescent="0.25">
      <c r="A722" s="12">
        <v>2019</v>
      </c>
      <c r="B722" s="12" t="s">
        <v>2423</v>
      </c>
      <c r="C722" s="43" t="s">
        <v>2851</v>
      </c>
      <c r="D722" s="43" t="s">
        <v>22</v>
      </c>
      <c r="E722" s="12" t="s">
        <v>39</v>
      </c>
      <c r="F722" s="12" t="s">
        <v>2856</v>
      </c>
      <c r="G722" s="12" t="s">
        <v>2857</v>
      </c>
      <c r="H722" s="12" t="s">
        <v>1788</v>
      </c>
      <c r="I722" s="12" t="s">
        <v>175</v>
      </c>
      <c r="J722" s="12" t="s">
        <v>40</v>
      </c>
      <c r="K722" s="12" t="s">
        <v>2702</v>
      </c>
      <c r="L722" s="60">
        <v>43773.666666666664</v>
      </c>
      <c r="M722" s="60">
        <v>43774.458333333336</v>
      </c>
      <c r="N722" s="60">
        <v>43773.666666666664</v>
      </c>
      <c r="O722" s="12">
        <f t="shared" si="33"/>
        <v>19.000000000116415</v>
      </c>
      <c r="P722" s="12">
        <f t="shared" si="34"/>
        <v>0</v>
      </c>
      <c r="Q722" s="12" t="s">
        <v>22</v>
      </c>
      <c r="R722" s="12" t="s">
        <v>22</v>
      </c>
      <c r="S722" s="12" t="s">
        <v>22</v>
      </c>
      <c r="T722" s="12" t="s">
        <v>23</v>
      </c>
      <c r="U722" s="12" t="s">
        <v>100</v>
      </c>
      <c r="V722" s="12" t="s">
        <v>34</v>
      </c>
      <c r="W722" s="12" t="s">
        <v>88</v>
      </c>
      <c r="X722" s="12" t="s">
        <v>45</v>
      </c>
      <c r="Y722" s="12" t="s">
        <v>18</v>
      </c>
      <c r="Z722" s="35">
        <f t="shared" si="35"/>
        <v>19.000000000116415</v>
      </c>
    </row>
    <row r="723" spans="1:26" s="12" customFormat="1" ht="80.099999999999994" hidden="1" customHeight="1" x14ac:dyDescent="0.25">
      <c r="A723" s="12">
        <v>2019</v>
      </c>
      <c r="B723" s="12" t="s">
        <v>2423</v>
      </c>
      <c r="C723" s="43" t="s">
        <v>2852</v>
      </c>
      <c r="D723" s="43" t="s">
        <v>22</v>
      </c>
      <c r="E723" s="12" t="s">
        <v>11</v>
      </c>
      <c r="F723" s="12" t="s">
        <v>2858</v>
      </c>
      <c r="H723" s="12" t="s">
        <v>1788</v>
      </c>
      <c r="I723" s="12" t="s">
        <v>171</v>
      </c>
      <c r="J723" s="12" t="s">
        <v>40</v>
      </c>
      <c r="K723" s="12" t="s">
        <v>2865</v>
      </c>
      <c r="L723" s="60">
        <v>43775.333333333336</v>
      </c>
      <c r="M723" s="60">
        <v>43775.708333333336</v>
      </c>
      <c r="N723" s="60">
        <v>43752.666666666664</v>
      </c>
      <c r="O723" s="12">
        <f t="shared" si="33"/>
        <v>9</v>
      </c>
      <c r="P723" s="12">
        <f t="shared" si="34"/>
        <v>544.00000000011642</v>
      </c>
      <c r="Q723" s="12" t="s">
        <v>13</v>
      </c>
      <c r="R723" s="12" t="s">
        <v>22</v>
      </c>
      <c r="S723" s="12" t="s">
        <v>22</v>
      </c>
      <c r="T723" s="12" t="s">
        <v>1505</v>
      </c>
      <c r="U723" s="12" t="s">
        <v>1505</v>
      </c>
      <c r="V723" s="12" t="s">
        <v>1505</v>
      </c>
      <c r="W723" s="12" t="s">
        <v>1505</v>
      </c>
      <c r="X723" s="12" t="s">
        <v>17</v>
      </c>
      <c r="Y723" s="12" t="s">
        <v>61</v>
      </c>
      <c r="Z723" s="35">
        <f t="shared" si="35"/>
        <v>553.00000000011642</v>
      </c>
    </row>
    <row r="724" spans="1:26" s="12" customFormat="1" ht="80.099999999999994" hidden="1" customHeight="1" x14ac:dyDescent="0.25">
      <c r="A724" s="12">
        <v>2019</v>
      </c>
      <c r="B724" s="12" t="s">
        <v>2423</v>
      </c>
      <c r="C724" s="43" t="s">
        <v>2853</v>
      </c>
      <c r="D724" s="43" t="s">
        <v>22</v>
      </c>
      <c r="E724" s="12" t="s">
        <v>39</v>
      </c>
      <c r="F724" s="12" t="s">
        <v>2859</v>
      </c>
      <c r="G724" s="12" t="s">
        <v>2860</v>
      </c>
      <c r="H724" s="12" t="s">
        <v>1788</v>
      </c>
      <c r="I724" s="12" t="s">
        <v>175</v>
      </c>
      <c r="J724" s="12" t="s">
        <v>63</v>
      </c>
      <c r="K724" s="12" t="s">
        <v>2866</v>
      </c>
      <c r="L724" s="60">
        <v>43776.354166666664</v>
      </c>
      <c r="M724" s="60">
        <v>43778.791666666664</v>
      </c>
      <c r="N724" s="60">
        <v>43774.458333333336</v>
      </c>
      <c r="O724" s="12">
        <f t="shared" si="33"/>
        <v>58.5</v>
      </c>
      <c r="P724" s="12">
        <f t="shared" si="34"/>
        <v>45.499999999883585</v>
      </c>
      <c r="Q724" s="12" t="s">
        <v>22</v>
      </c>
      <c r="R724" s="12" t="s">
        <v>22</v>
      </c>
      <c r="S724" s="12" t="s">
        <v>22</v>
      </c>
      <c r="T724" s="12" t="s">
        <v>23</v>
      </c>
      <c r="U724" s="12" t="s">
        <v>100</v>
      </c>
      <c r="V724" s="12" t="s">
        <v>34</v>
      </c>
      <c r="W724" s="12" t="s">
        <v>88</v>
      </c>
      <c r="X724" s="12" t="s">
        <v>17</v>
      </c>
      <c r="Y724" s="12" t="s">
        <v>18</v>
      </c>
      <c r="Z724" s="35">
        <f t="shared" si="35"/>
        <v>103.99999999988358</v>
      </c>
    </row>
    <row r="725" spans="1:26" s="12" customFormat="1" ht="80.099999999999994" hidden="1" customHeight="1" x14ac:dyDescent="0.25">
      <c r="A725" s="12">
        <v>2019</v>
      </c>
      <c r="B725" s="12" t="s">
        <v>2423</v>
      </c>
      <c r="C725" s="43" t="s">
        <v>2854</v>
      </c>
      <c r="D725" s="43" t="s">
        <v>22</v>
      </c>
      <c r="E725" s="12" t="s">
        <v>39</v>
      </c>
      <c r="F725" s="12" t="s">
        <v>171</v>
      </c>
      <c r="G725" s="12" t="s">
        <v>889</v>
      </c>
      <c r="H725" s="12" t="s">
        <v>1788</v>
      </c>
      <c r="I725" s="12" t="s">
        <v>171</v>
      </c>
      <c r="J725" s="12" t="s">
        <v>1581</v>
      </c>
      <c r="K725" s="12" t="s">
        <v>2867</v>
      </c>
      <c r="L725" s="60">
        <v>43789.3125</v>
      </c>
      <c r="M725" s="60">
        <v>43789.770833333336</v>
      </c>
      <c r="N725" s="60">
        <v>43775.708333333336</v>
      </c>
      <c r="O725" s="12">
        <f t="shared" si="33"/>
        <v>11.000000000058208</v>
      </c>
      <c r="P725" s="12">
        <f t="shared" si="34"/>
        <v>326.49999999994179</v>
      </c>
      <c r="Q725" s="12" t="s">
        <v>22</v>
      </c>
      <c r="R725" s="12" t="s">
        <v>22</v>
      </c>
      <c r="S725" s="12" t="s">
        <v>22</v>
      </c>
      <c r="T725" s="12" t="s">
        <v>14</v>
      </c>
      <c r="U725" s="12" t="s">
        <v>58</v>
      </c>
      <c r="V725" s="12" t="s">
        <v>34</v>
      </c>
      <c r="W725" s="12" t="s">
        <v>82</v>
      </c>
      <c r="X725" s="12" t="s">
        <v>45</v>
      </c>
      <c r="Y725" s="12" t="s">
        <v>61</v>
      </c>
      <c r="Z725" s="35">
        <f t="shared" si="35"/>
        <v>337.5</v>
      </c>
    </row>
    <row r="726" spans="1:26" s="12" customFormat="1" ht="80.099999999999994" hidden="1" customHeight="1" x14ac:dyDescent="0.25">
      <c r="A726" s="12">
        <v>2019</v>
      </c>
      <c r="B726" s="12" t="s">
        <v>2423</v>
      </c>
      <c r="C726" s="43" t="s">
        <v>2854</v>
      </c>
      <c r="D726" s="43" t="s">
        <v>22</v>
      </c>
      <c r="E726" s="12" t="s">
        <v>39</v>
      </c>
      <c r="F726" s="12" t="s">
        <v>171</v>
      </c>
      <c r="G726" s="12" t="s">
        <v>889</v>
      </c>
      <c r="H726" s="12" t="s">
        <v>1788</v>
      </c>
      <c r="I726" s="12" t="s">
        <v>171</v>
      </c>
      <c r="J726" s="12" t="s">
        <v>1581</v>
      </c>
      <c r="K726" s="12" t="s">
        <v>2868</v>
      </c>
      <c r="L726" s="60">
        <v>43797.333333333336</v>
      </c>
      <c r="M726" s="60">
        <v>43798.791666666664</v>
      </c>
      <c r="N726" s="60">
        <v>43789.770833333336</v>
      </c>
      <c r="O726" s="12">
        <f t="shared" si="33"/>
        <v>34.999999999883585</v>
      </c>
      <c r="P726" s="12">
        <f t="shared" si="34"/>
        <v>181.5</v>
      </c>
      <c r="Q726" s="12" t="s">
        <v>22</v>
      </c>
      <c r="R726" s="12" t="s">
        <v>22</v>
      </c>
      <c r="S726" s="12" t="s">
        <v>22</v>
      </c>
      <c r="T726" s="12" t="s">
        <v>14</v>
      </c>
      <c r="U726" s="12" t="s">
        <v>58</v>
      </c>
      <c r="V726" s="12" t="s">
        <v>34</v>
      </c>
      <c r="W726" s="12" t="s">
        <v>82</v>
      </c>
      <c r="X726" s="12" t="s">
        <v>45</v>
      </c>
      <c r="Y726" s="12" t="s">
        <v>46</v>
      </c>
      <c r="Z726" s="35">
        <f t="shared" si="35"/>
        <v>216.49999999988358</v>
      </c>
    </row>
    <row r="727" spans="1:26" s="12" customFormat="1" ht="80.099999999999994" hidden="1" customHeight="1" x14ac:dyDescent="0.25">
      <c r="A727" s="12">
        <v>2019</v>
      </c>
      <c r="B727" s="12" t="s">
        <v>2423</v>
      </c>
      <c r="C727" s="43" t="s">
        <v>2855</v>
      </c>
      <c r="D727" s="43" t="s">
        <v>13</v>
      </c>
      <c r="E727" s="12" t="s">
        <v>30</v>
      </c>
      <c r="F727" s="12" t="s">
        <v>2861</v>
      </c>
      <c r="G727" s="12" t="s">
        <v>2862</v>
      </c>
      <c r="H727" s="12" t="s">
        <v>1788</v>
      </c>
      <c r="I727" s="12" t="s">
        <v>174</v>
      </c>
      <c r="J727" s="12" t="s">
        <v>63</v>
      </c>
      <c r="K727" s="12" t="s">
        <v>2869</v>
      </c>
      <c r="L727" s="60">
        <v>43793.333333333336</v>
      </c>
      <c r="M727" s="60">
        <v>43793.6875</v>
      </c>
      <c r="N727" s="60">
        <v>43752.625</v>
      </c>
      <c r="O727" s="12">
        <f t="shared" si="33"/>
        <v>8.4999999999417923</v>
      </c>
      <c r="P727" s="12">
        <f t="shared" si="34"/>
        <v>977.00000000005821</v>
      </c>
      <c r="Q727" s="12" t="s">
        <v>22</v>
      </c>
      <c r="R727" s="12" t="s">
        <v>22</v>
      </c>
      <c r="S727" s="12" t="s">
        <v>22</v>
      </c>
      <c r="T727" s="12" t="s">
        <v>41</v>
      </c>
      <c r="U727" s="12" t="s">
        <v>127</v>
      </c>
      <c r="V727" s="12" t="s">
        <v>34</v>
      </c>
      <c r="W727" s="12" t="s">
        <v>88</v>
      </c>
      <c r="X727" s="12" t="s">
        <v>66</v>
      </c>
      <c r="Y727" s="12" t="s">
        <v>18</v>
      </c>
      <c r="Z727" s="35">
        <f t="shared" si="35"/>
        <v>985.5</v>
      </c>
    </row>
    <row r="728" spans="1:26" s="12" customFormat="1" ht="80.099999999999994" hidden="1" customHeight="1" x14ac:dyDescent="0.25">
      <c r="A728" s="12">
        <v>2019</v>
      </c>
      <c r="B728" s="12" t="s">
        <v>2423</v>
      </c>
      <c r="C728" s="43" t="s">
        <v>2870</v>
      </c>
      <c r="D728" s="43" t="s">
        <v>22</v>
      </c>
      <c r="E728" s="12" t="s">
        <v>30</v>
      </c>
      <c r="F728" s="12" t="s">
        <v>2874</v>
      </c>
      <c r="G728" s="12" t="s">
        <v>2875</v>
      </c>
      <c r="H728" s="12" t="s">
        <v>1789</v>
      </c>
      <c r="I728" s="12" t="s">
        <v>173</v>
      </c>
      <c r="J728" s="12" t="s">
        <v>63</v>
      </c>
      <c r="K728" s="12" t="s">
        <v>2879</v>
      </c>
      <c r="L728" s="60">
        <v>43774.416666666664</v>
      </c>
      <c r="M728" s="60">
        <v>43774.625</v>
      </c>
      <c r="N728" s="60">
        <v>43735.745138888888</v>
      </c>
      <c r="O728" s="12">
        <f t="shared" si="33"/>
        <v>5.0000000000582077</v>
      </c>
      <c r="P728" s="12">
        <f t="shared" si="34"/>
        <v>928.1166666666395</v>
      </c>
      <c r="Q728" s="12" t="s">
        <v>13</v>
      </c>
      <c r="R728" s="12" t="s">
        <v>22</v>
      </c>
      <c r="S728" s="12" t="s">
        <v>22</v>
      </c>
      <c r="T728" s="12" t="s">
        <v>14</v>
      </c>
      <c r="U728" s="12" t="s">
        <v>24</v>
      </c>
      <c r="V728" s="12" t="s">
        <v>51</v>
      </c>
      <c r="W728" s="12" t="s">
        <v>118</v>
      </c>
      <c r="X728" s="12" t="s">
        <v>45</v>
      </c>
      <c r="Y728" s="12" t="s">
        <v>28</v>
      </c>
      <c r="Z728" s="35">
        <f t="shared" si="35"/>
        <v>933.11666666669771</v>
      </c>
    </row>
    <row r="729" spans="1:26" s="12" customFormat="1" ht="80.099999999999994" hidden="1" customHeight="1" x14ac:dyDescent="0.25">
      <c r="A729" s="12">
        <v>2019</v>
      </c>
      <c r="B729" s="12" t="s">
        <v>2423</v>
      </c>
      <c r="C729" s="43" t="s">
        <v>2871</v>
      </c>
      <c r="D729" s="43" t="s">
        <v>13</v>
      </c>
      <c r="E729" s="12" t="s">
        <v>30</v>
      </c>
      <c r="F729" s="12" t="s">
        <v>2876</v>
      </c>
      <c r="G729" s="12" t="s">
        <v>2877</v>
      </c>
      <c r="H729" s="12" t="s">
        <v>1789</v>
      </c>
      <c r="I729" s="12" t="s">
        <v>177</v>
      </c>
      <c r="J729" s="12" t="s">
        <v>40</v>
      </c>
      <c r="K729" s="12" t="s">
        <v>2880</v>
      </c>
      <c r="L729" s="60">
        <v>43781.333333333336</v>
      </c>
      <c r="M729" s="60">
        <v>43781.637499999997</v>
      </c>
      <c r="N729" s="60">
        <v>43733.625</v>
      </c>
      <c r="O729" s="12">
        <f t="shared" si="33"/>
        <v>7.2999999998719431</v>
      </c>
      <c r="P729" s="12">
        <f t="shared" si="34"/>
        <v>1145.0000000000582</v>
      </c>
      <c r="Q729" s="12" t="s">
        <v>13</v>
      </c>
      <c r="R729" s="12" t="s">
        <v>13</v>
      </c>
      <c r="S729" s="12" t="s">
        <v>22</v>
      </c>
      <c r="T729" s="12" t="s">
        <v>14</v>
      </c>
      <c r="U729" s="12" t="s">
        <v>117</v>
      </c>
      <c r="V729" s="122" t="s">
        <v>34</v>
      </c>
      <c r="W729" s="122" t="s">
        <v>82</v>
      </c>
      <c r="X729" s="12" t="s">
        <v>77</v>
      </c>
      <c r="Y729" s="12" t="s">
        <v>37</v>
      </c>
      <c r="Z729" s="35">
        <f t="shared" si="35"/>
        <v>1152.2999999999302</v>
      </c>
    </row>
    <row r="730" spans="1:26" s="12" customFormat="1" ht="80.099999999999994" hidden="1" customHeight="1" x14ac:dyDescent="0.25">
      <c r="A730" s="12">
        <v>2019</v>
      </c>
      <c r="B730" s="12" t="s">
        <v>2423</v>
      </c>
      <c r="C730" s="43" t="s">
        <v>2872</v>
      </c>
      <c r="D730" s="43" t="s">
        <v>22</v>
      </c>
      <c r="E730" s="12" t="s">
        <v>30</v>
      </c>
      <c r="F730" s="12" t="s">
        <v>2878</v>
      </c>
      <c r="H730" s="12" t="s">
        <v>1789</v>
      </c>
      <c r="I730" s="12" t="s">
        <v>178</v>
      </c>
      <c r="J730" s="12" t="s">
        <v>56</v>
      </c>
      <c r="K730" s="12" t="s">
        <v>2881</v>
      </c>
      <c r="L730" s="60">
        <v>43780.942361111112</v>
      </c>
      <c r="M730" s="60">
        <v>43780.969444444447</v>
      </c>
      <c r="N730" s="60">
        <v>43727.729166666664</v>
      </c>
      <c r="O730" s="12">
        <f t="shared" si="33"/>
        <v>0.65000000002328306</v>
      </c>
      <c r="P730" s="12">
        <f t="shared" si="34"/>
        <v>1277.1166666667559</v>
      </c>
      <c r="Q730" s="12" t="s">
        <v>13</v>
      </c>
      <c r="R730" s="12" t="s">
        <v>22</v>
      </c>
      <c r="S730" s="12" t="s">
        <v>22</v>
      </c>
      <c r="T730" s="12" t="s">
        <v>32</v>
      </c>
      <c r="U730" s="12" t="s">
        <v>117</v>
      </c>
      <c r="V730" s="12" t="s">
        <v>34</v>
      </c>
      <c r="W730" s="12" t="s">
        <v>76</v>
      </c>
      <c r="X730" s="12" t="s">
        <v>77</v>
      </c>
      <c r="Y730" s="12" t="s">
        <v>37</v>
      </c>
      <c r="Z730" s="35">
        <f t="shared" si="35"/>
        <v>1277.7666666667792</v>
      </c>
    </row>
    <row r="731" spans="1:26" s="12" customFormat="1" ht="80.099999999999994" hidden="1" customHeight="1" x14ac:dyDescent="0.25">
      <c r="A731" s="12">
        <v>2019</v>
      </c>
      <c r="B731" s="12" t="s">
        <v>2423</v>
      </c>
      <c r="C731" s="43" t="s">
        <v>2873</v>
      </c>
      <c r="D731" s="43" t="s">
        <v>22</v>
      </c>
      <c r="E731" s="12" t="s">
        <v>30</v>
      </c>
      <c r="H731" s="12" t="s">
        <v>1789</v>
      </c>
      <c r="I731" s="12" t="s">
        <v>173</v>
      </c>
      <c r="J731" s="12" t="s">
        <v>56</v>
      </c>
      <c r="K731" s="12" t="s">
        <v>2882</v>
      </c>
      <c r="L731" s="60">
        <v>43783.773611111108</v>
      </c>
      <c r="M731" s="60">
        <v>43783.786111111112</v>
      </c>
      <c r="N731" s="60">
        <v>43774.625</v>
      </c>
      <c r="O731" s="12">
        <f t="shared" si="33"/>
        <v>0.30000000010477379</v>
      </c>
      <c r="P731" s="12">
        <f t="shared" si="34"/>
        <v>219.56666666659294</v>
      </c>
      <c r="Q731" s="12" t="s">
        <v>13</v>
      </c>
      <c r="R731" s="12" t="s">
        <v>22</v>
      </c>
      <c r="S731" s="12" t="s">
        <v>22</v>
      </c>
      <c r="T731" s="12" t="s">
        <v>32</v>
      </c>
      <c r="U731" s="12" t="s">
        <v>117</v>
      </c>
      <c r="V731" s="12" t="s">
        <v>34</v>
      </c>
      <c r="W731" s="12" t="s">
        <v>76</v>
      </c>
      <c r="X731" s="12" t="s">
        <v>77</v>
      </c>
      <c r="Y731" s="12" t="s">
        <v>37</v>
      </c>
      <c r="Z731" s="35">
        <f t="shared" si="35"/>
        <v>219.86666666669771</v>
      </c>
    </row>
    <row r="732" spans="1:26" s="12" customFormat="1" ht="80.099999999999994" hidden="1" customHeight="1" x14ac:dyDescent="0.25">
      <c r="A732" s="12">
        <v>2019</v>
      </c>
      <c r="B732" s="12" t="s">
        <v>2423</v>
      </c>
      <c r="C732" s="43" t="s">
        <v>2883</v>
      </c>
      <c r="D732" s="43" t="s">
        <v>22</v>
      </c>
      <c r="E732" s="12" t="s">
        <v>39</v>
      </c>
      <c r="F732" s="12" t="s">
        <v>110</v>
      </c>
      <c r="G732" s="12" t="s">
        <v>2886</v>
      </c>
      <c r="H732" s="12" t="s">
        <v>1911</v>
      </c>
      <c r="I732" s="12" t="s">
        <v>110</v>
      </c>
      <c r="J732" s="12" t="s">
        <v>1911</v>
      </c>
      <c r="K732" s="12" t="s">
        <v>2888</v>
      </c>
      <c r="L732" s="60">
        <v>43780.416666666664</v>
      </c>
      <c r="M732" s="60">
        <v>43783.604166666664</v>
      </c>
      <c r="N732" s="51">
        <v>43665.5</v>
      </c>
      <c r="O732" s="12">
        <f t="shared" si="33"/>
        <v>76.5</v>
      </c>
      <c r="P732" s="12">
        <f t="shared" si="34"/>
        <v>2757.9999999999418</v>
      </c>
      <c r="Q732" s="12" t="s">
        <v>13</v>
      </c>
      <c r="R732" s="12" t="s">
        <v>22</v>
      </c>
      <c r="S732" s="12" t="s">
        <v>22</v>
      </c>
      <c r="T732" s="12" t="s">
        <v>14</v>
      </c>
      <c r="U732" s="12" t="s">
        <v>24</v>
      </c>
      <c r="V732" s="12" t="s">
        <v>34</v>
      </c>
      <c r="W732" s="12" t="s">
        <v>82</v>
      </c>
      <c r="X732" s="12" t="s">
        <v>45</v>
      </c>
      <c r="Y732" s="12" t="s">
        <v>18</v>
      </c>
      <c r="Z732" s="35">
        <f t="shared" si="35"/>
        <v>2834.4999999999418</v>
      </c>
    </row>
    <row r="733" spans="1:26" s="12" customFormat="1" ht="45" hidden="1" customHeight="1" x14ac:dyDescent="0.25">
      <c r="A733" s="12">
        <v>2019</v>
      </c>
      <c r="B733" s="12" t="s">
        <v>2423</v>
      </c>
      <c r="C733" s="43" t="s">
        <v>2884</v>
      </c>
      <c r="D733" s="43" t="s">
        <v>13</v>
      </c>
      <c r="E733" s="12" t="s">
        <v>30</v>
      </c>
      <c r="F733" s="12" t="s">
        <v>2887</v>
      </c>
      <c r="G733" s="12" t="s">
        <v>2887</v>
      </c>
      <c r="H733" s="12" t="s">
        <v>1911</v>
      </c>
      <c r="I733" s="12" t="s">
        <v>125</v>
      </c>
      <c r="J733" s="12" t="s">
        <v>56</v>
      </c>
      <c r="K733" s="12" t="s">
        <v>2889</v>
      </c>
      <c r="L733" s="60">
        <v>43786.770833333336</v>
      </c>
      <c r="M733" s="60">
        <v>43786.8125</v>
      </c>
      <c r="N733" s="60">
        <v>43727.625</v>
      </c>
      <c r="O733" s="12">
        <f t="shared" si="33"/>
        <v>0.99999999994179234</v>
      </c>
      <c r="P733" s="12">
        <f t="shared" si="34"/>
        <v>1419.5000000000582</v>
      </c>
      <c r="Q733" s="12" t="s">
        <v>13</v>
      </c>
      <c r="R733" s="12" t="s">
        <v>13</v>
      </c>
      <c r="S733" s="12" t="s">
        <v>22</v>
      </c>
      <c r="T733" s="12" t="s">
        <v>32</v>
      </c>
      <c r="U733" s="12" t="s">
        <v>117</v>
      </c>
      <c r="V733" s="12" t="s">
        <v>51</v>
      </c>
      <c r="W733" s="12" t="s">
        <v>118</v>
      </c>
      <c r="X733" s="12" t="s">
        <v>60</v>
      </c>
      <c r="Y733" s="12" t="s">
        <v>37</v>
      </c>
      <c r="Z733" s="35">
        <f t="shared" si="35"/>
        <v>1420.5</v>
      </c>
    </row>
    <row r="734" spans="1:26" s="12" customFormat="1" ht="30" hidden="1" customHeight="1" x14ac:dyDescent="0.25">
      <c r="A734" s="12">
        <v>2019</v>
      </c>
      <c r="B734" s="12" t="s">
        <v>2423</v>
      </c>
      <c r="C734" s="43" t="s">
        <v>2885</v>
      </c>
      <c r="D734" s="43" t="s">
        <v>13</v>
      </c>
      <c r="E734" s="12" t="s">
        <v>20</v>
      </c>
      <c r="F734" s="12" t="s">
        <v>2887</v>
      </c>
      <c r="G734" s="12" t="s">
        <v>2887</v>
      </c>
      <c r="H734" s="12" t="s">
        <v>1911</v>
      </c>
      <c r="I734" s="12" t="s">
        <v>125</v>
      </c>
      <c r="J734" s="12" t="s">
        <v>56</v>
      </c>
      <c r="K734" s="12" t="s">
        <v>2890</v>
      </c>
      <c r="L734" s="60">
        <v>43796.291666666664</v>
      </c>
      <c r="M734" s="60">
        <v>43796.541666666664</v>
      </c>
      <c r="N734" s="60">
        <v>43786.8125</v>
      </c>
      <c r="O734" s="12">
        <f t="shared" si="33"/>
        <v>6</v>
      </c>
      <c r="P734" s="12">
        <f t="shared" si="34"/>
        <v>227.49999999994179</v>
      </c>
      <c r="Q734" s="12" t="s">
        <v>22</v>
      </c>
      <c r="R734" s="12" t="s">
        <v>22</v>
      </c>
      <c r="S734" s="12" t="s">
        <v>22</v>
      </c>
      <c r="T734" s="12" t="s">
        <v>32</v>
      </c>
      <c r="U734" s="12" t="s">
        <v>117</v>
      </c>
      <c r="V734" s="12" t="s">
        <v>51</v>
      </c>
      <c r="W734" s="12" t="s">
        <v>118</v>
      </c>
      <c r="X734" s="12" t="s">
        <v>60</v>
      </c>
      <c r="Y734" s="12" t="s">
        <v>37</v>
      </c>
      <c r="Z734" s="35">
        <f t="shared" si="35"/>
        <v>233.49999999994179</v>
      </c>
    </row>
    <row r="735" spans="1:26" s="12" customFormat="1" ht="165" hidden="1" customHeight="1" x14ac:dyDescent="0.25">
      <c r="A735" s="12">
        <v>2019</v>
      </c>
      <c r="B735" s="12" t="s">
        <v>2423</v>
      </c>
      <c r="C735" s="43" t="s">
        <v>2891</v>
      </c>
      <c r="D735" s="43" t="s">
        <v>13</v>
      </c>
      <c r="E735" s="12" t="s">
        <v>30</v>
      </c>
      <c r="F735" s="12" t="s">
        <v>2892</v>
      </c>
      <c r="G735" s="12" t="s">
        <v>2892</v>
      </c>
      <c r="H735" s="12" t="s">
        <v>1911</v>
      </c>
      <c r="I735" s="12" t="s">
        <v>154</v>
      </c>
      <c r="J735" s="12" t="s">
        <v>1911</v>
      </c>
      <c r="K735" s="43" t="s">
        <v>2893</v>
      </c>
      <c r="L735" s="60">
        <v>43796</v>
      </c>
      <c r="M735" s="60">
        <v>43798.333333333336</v>
      </c>
      <c r="N735" s="60">
        <v>43730.708333333336</v>
      </c>
      <c r="O735" s="12">
        <f t="shared" si="33"/>
        <v>56.000000000058208</v>
      </c>
      <c r="P735" s="12">
        <f t="shared" si="34"/>
        <v>1566.9999999999418</v>
      </c>
      <c r="Q735" s="12" t="s">
        <v>13</v>
      </c>
      <c r="R735" s="12" t="s">
        <v>22</v>
      </c>
      <c r="S735" s="12" t="s">
        <v>22</v>
      </c>
      <c r="T735" s="12" t="s">
        <v>41</v>
      </c>
      <c r="U735" s="12" t="s">
        <v>92</v>
      </c>
      <c r="V735" s="12" t="s">
        <v>34</v>
      </c>
      <c r="W735" s="12" t="s">
        <v>88</v>
      </c>
      <c r="X735" s="12" t="s">
        <v>71</v>
      </c>
      <c r="Y735" s="12" t="s">
        <v>18</v>
      </c>
      <c r="Z735" s="35">
        <f t="shared" si="35"/>
        <v>1623</v>
      </c>
    </row>
    <row r="736" spans="1:26" s="12" customFormat="1" ht="30" customHeight="1" x14ac:dyDescent="0.25">
      <c r="A736" s="12">
        <v>2019</v>
      </c>
      <c r="B736" s="12" t="s">
        <v>2423</v>
      </c>
      <c r="C736" s="43" t="s">
        <v>2903</v>
      </c>
      <c r="D736" s="43" t="s">
        <v>22</v>
      </c>
      <c r="E736" s="12" t="s">
        <v>11</v>
      </c>
      <c r="F736" s="12" t="s">
        <v>2476</v>
      </c>
      <c r="G736" s="12" t="s">
        <v>2476</v>
      </c>
      <c r="H736" s="12" t="s">
        <v>319</v>
      </c>
      <c r="I736" s="12" t="s">
        <v>198</v>
      </c>
      <c r="J736" s="12" t="s">
        <v>96</v>
      </c>
      <c r="K736" s="12" t="s">
        <v>11</v>
      </c>
      <c r="L736" s="60">
        <v>43800.333333333336</v>
      </c>
      <c r="M736" s="60">
        <v>43800.708333333336</v>
      </c>
      <c r="N736" s="60">
        <v>43799</v>
      </c>
      <c r="O736" s="12">
        <f t="shared" ref="O736:O799" si="36">(M736-L736)*24</f>
        <v>9</v>
      </c>
      <c r="P736" s="12">
        <f t="shared" si="34"/>
        <v>32.000000000058208</v>
      </c>
      <c r="Q736" s="12" t="s">
        <v>22</v>
      </c>
      <c r="R736" s="12" t="s">
        <v>22</v>
      </c>
      <c r="S736" s="12" t="s">
        <v>22</v>
      </c>
      <c r="T736" s="12" t="s">
        <v>1505</v>
      </c>
      <c r="U736" s="12" t="s">
        <v>1505</v>
      </c>
      <c r="V736" s="12" t="s">
        <v>1505</v>
      </c>
      <c r="W736" s="12" t="s">
        <v>1505</v>
      </c>
      <c r="X736" s="12" t="s">
        <v>17</v>
      </c>
      <c r="Y736" s="12" t="s">
        <v>84</v>
      </c>
      <c r="Z736" s="35">
        <f t="shared" si="35"/>
        <v>41.000000000058208</v>
      </c>
    </row>
    <row r="737" spans="1:26" s="12" customFormat="1" ht="15" customHeight="1" x14ac:dyDescent="0.25">
      <c r="A737" s="12">
        <v>2019</v>
      </c>
      <c r="B737" s="12" t="s">
        <v>2422</v>
      </c>
      <c r="C737" s="43" t="s">
        <v>2904</v>
      </c>
      <c r="D737" s="43" t="s">
        <v>22</v>
      </c>
      <c r="E737" s="12" t="s">
        <v>11</v>
      </c>
      <c r="F737" s="12" t="s">
        <v>2476</v>
      </c>
      <c r="G737" s="12" t="s">
        <v>2476</v>
      </c>
      <c r="H737" s="12" t="s">
        <v>319</v>
      </c>
      <c r="I737" s="12" t="s">
        <v>198</v>
      </c>
      <c r="J737" s="12" t="s">
        <v>96</v>
      </c>
      <c r="K737" s="12" t="s">
        <v>11</v>
      </c>
      <c r="L737" s="60">
        <v>43801.333333333336</v>
      </c>
      <c r="M737" s="60">
        <v>43801.708333333336</v>
      </c>
      <c r="N737" s="60">
        <v>43800.708333333336</v>
      </c>
      <c r="O737" s="12">
        <f t="shared" si="36"/>
        <v>9</v>
      </c>
      <c r="P737" s="12">
        <f t="shared" si="34"/>
        <v>15</v>
      </c>
      <c r="Q737" s="12" t="s">
        <v>22</v>
      </c>
      <c r="R737" s="12" t="s">
        <v>22</v>
      </c>
      <c r="S737" s="12" t="s">
        <v>22</v>
      </c>
      <c r="T737" s="12" t="s">
        <v>1505</v>
      </c>
      <c r="U737" s="12" t="s">
        <v>1505</v>
      </c>
      <c r="V737" s="12" t="s">
        <v>1505</v>
      </c>
      <c r="W737" s="12" t="s">
        <v>1505</v>
      </c>
      <c r="X737" s="12" t="s">
        <v>17</v>
      </c>
      <c r="Y737" s="12" t="s">
        <v>84</v>
      </c>
      <c r="Z737" s="35">
        <f t="shared" si="35"/>
        <v>24</v>
      </c>
    </row>
    <row r="738" spans="1:26" s="12" customFormat="1" ht="45" customHeight="1" x14ac:dyDescent="0.25">
      <c r="A738" s="12">
        <v>2019</v>
      </c>
      <c r="B738" s="12" t="s">
        <v>2422</v>
      </c>
      <c r="C738" s="43" t="s">
        <v>2905</v>
      </c>
      <c r="D738" s="43" t="s">
        <v>13</v>
      </c>
      <c r="E738" s="12" t="s">
        <v>30</v>
      </c>
      <c r="F738" s="12" t="s">
        <v>2922</v>
      </c>
      <c r="G738" s="12" t="s">
        <v>2923</v>
      </c>
      <c r="H738" s="12" t="s">
        <v>319</v>
      </c>
      <c r="I738" s="12" t="s">
        <v>198</v>
      </c>
      <c r="J738" s="12" t="s">
        <v>56</v>
      </c>
      <c r="K738" s="12" t="s">
        <v>2927</v>
      </c>
      <c r="L738" s="60">
        <v>43802.666666666664</v>
      </c>
      <c r="M738" s="60">
        <v>43803.75</v>
      </c>
      <c r="N738" s="60">
        <v>43801.708333333336</v>
      </c>
      <c r="O738" s="12">
        <f t="shared" si="36"/>
        <v>26.000000000058208</v>
      </c>
      <c r="P738" s="12">
        <f t="shared" si="34"/>
        <v>22.999999999883585</v>
      </c>
      <c r="Q738" s="12" t="s">
        <v>22</v>
      </c>
      <c r="R738" s="12" t="s">
        <v>22</v>
      </c>
      <c r="S738" s="12" t="s">
        <v>22</v>
      </c>
      <c r="T738" s="12" t="s">
        <v>32</v>
      </c>
      <c r="U738" s="12" t="s">
        <v>117</v>
      </c>
      <c r="V738" s="12" t="s">
        <v>34</v>
      </c>
      <c r="W738" s="12" t="s">
        <v>65</v>
      </c>
      <c r="X738" s="12" t="s">
        <v>77</v>
      </c>
      <c r="Y738" s="12" t="s">
        <v>18</v>
      </c>
      <c r="Z738" s="35">
        <f t="shared" si="35"/>
        <v>48.999999999941792</v>
      </c>
    </row>
    <row r="739" spans="1:26" s="12" customFormat="1" ht="30" customHeight="1" x14ac:dyDescent="0.25">
      <c r="A739" s="12">
        <v>2019</v>
      </c>
      <c r="B739" s="12" t="s">
        <v>2422</v>
      </c>
      <c r="C739" s="43" t="s">
        <v>2906</v>
      </c>
      <c r="D739" s="43" t="s">
        <v>22</v>
      </c>
      <c r="E739" s="12" t="s">
        <v>11</v>
      </c>
      <c r="F739" s="12" t="s">
        <v>2476</v>
      </c>
      <c r="G739" s="12" t="s">
        <v>2476</v>
      </c>
      <c r="H739" s="12" t="s">
        <v>319</v>
      </c>
      <c r="I739" s="12" t="s">
        <v>198</v>
      </c>
      <c r="J739" s="12" t="s">
        <v>96</v>
      </c>
      <c r="K739" s="12" t="s">
        <v>11</v>
      </c>
      <c r="L739" s="60">
        <v>43808.333333333336</v>
      </c>
      <c r="M739" s="60">
        <v>43808.708333333336</v>
      </c>
      <c r="N739" s="60">
        <v>43803.75</v>
      </c>
      <c r="O739" s="12">
        <f t="shared" si="36"/>
        <v>9</v>
      </c>
      <c r="P739" s="12">
        <f t="shared" si="34"/>
        <v>110.00000000005821</v>
      </c>
      <c r="Q739" s="12" t="s">
        <v>22</v>
      </c>
      <c r="R739" s="12" t="s">
        <v>22</v>
      </c>
      <c r="S739" s="12" t="s">
        <v>22</v>
      </c>
      <c r="T739" s="12" t="s">
        <v>1505</v>
      </c>
      <c r="U739" s="12" t="s">
        <v>1505</v>
      </c>
      <c r="V739" s="12" t="s">
        <v>1505</v>
      </c>
      <c r="W739" s="12" t="s">
        <v>1505</v>
      </c>
      <c r="X739" s="12" t="s">
        <v>17</v>
      </c>
      <c r="Y739" s="12" t="s">
        <v>84</v>
      </c>
      <c r="Z739" s="35">
        <f t="shared" si="35"/>
        <v>119.00000000005821</v>
      </c>
    </row>
    <row r="740" spans="1:26" s="12" customFormat="1" ht="105" customHeight="1" x14ac:dyDescent="0.25">
      <c r="A740" s="12">
        <v>2019</v>
      </c>
      <c r="B740" s="12" t="s">
        <v>2422</v>
      </c>
      <c r="C740" s="43" t="s">
        <v>2907</v>
      </c>
      <c r="D740" s="43" t="s">
        <v>22</v>
      </c>
      <c r="E740" s="12" t="s">
        <v>11</v>
      </c>
      <c r="F740" s="12" t="s">
        <v>2476</v>
      </c>
      <c r="G740" s="12" t="s">
        <v>2476</v>
      </c>
      <c r="H740" s="12" t="s">
        <v>319</v>
      </c>
      <c r="I740" s="12" t="s">
        <v>198</v>
      </c>
      <c r="J740" s="12" t="s">
        <v>96</v>
      </c>
      <c r="K740" s="12" t="s">
        <v>11</v>
      </c>
      <c r="L740" s="60">
        <v>43809.333333333336</v>
      </c>
      <c r="M740" s="60">
        <v>43809.708333333336</v>
      </c>
      <c r="N740" s="60">
        <v>43808.708333333336</v>
      </c>
      <c r="O740" s="12">
        <f t="shared" si="36"/>
        <v>9</v>
      </c>
      <c r="P740" s="12">
        <f t="shared" si="34"/>
        <v>15</v>
      </c>
      <c r="Q740" s="12" t="s">
        <v>22</v>
      </c>
      <c r="R740" s="12" t="s">
        <v>22</v>
      </c>
      <c r="S740" s="12" t="s">
        <v>22</v>
      </c>
      <c r="T740" s="12" t="s">
        <v>1505</v>
      </c>
      <c r="U740" s="12" t="s">
        <v>1505</v>
      </c>
      <c r="V740" s="12" t="s">
        <v>1505</v>
      </c>
      <c r="W740" s="12" t="s">
        <v>1505</v>
      </c>
      <c r="X740" s="12" t="s">
        <v>17</v>
      </c>
      <c r="Y740" s="12" t="s">
        <v>84</v>
      </c>
      <c r="Z740" s="35">
        <f t="shared" si="35"/>
        <v>24</v>
      </c>
    </row>
    <row r="741" spans="1:26" s="12" customFormat="1" ht="30" customHeight="1" x14ac:dyDescent="0.25">
      <c r="A741" s="12">
        <v>2019</v>
      </c>
      <c r="B741" s="12" t="s">
        <v>2422</v>
      </c>
      <c r="C741" s="43" t="s">
        <v>2908</v>
      </c>
      <c r="D741" s="43" t="s">
        <v>22</v>
      </c>
      <c r="E741" s="12" t="s">
        <v>11</v>
      </c>
      <c r="F741" s="12" t="s">
        <v>2476</v>
      </c>
      <c r="G741" s="12" t="s">
        <v>2476</v>
      </c>
      <c r="H741" s="12" t="s">
        <v>319</v>
      </c>
      <c r="I741" s="12" t="s">
        <v>198</v>
      </c>
      <c r="J741" s="12" t="s">
        <v>96</v>
      </c>
      <c r="K741" s="12" t="s">
        <v>11</v>
      </c>
      <c r="L741" s="60">
        <v>43810.333333333336</v>
      </c>
      <c r="M741" s="60">
        <v>43810.708333333336</v>
      </c>
      <c r="N741" s="60">
        <v>43809.708333333336</v>
      </c>
      <c r="O741" s="12">
        <f t="shared" si="36"/>
        <v>9</v>
      </c>
      <c r="P741" s="12">
        <f t="shared" si="34"/>
        <v>15</v>
      </c>
      <c r="Q741" s="12" t="s">
        <v>22</v>
      </c>
      <c r="R741" s="12" t="s">
        <v>22</v>
      </c>
      <c r="S741" s="12" t="s">
        <v>22</v>
      </c>
      <c r="T741" s="12" t="s">
        <v>1505</v>
      </c>
      <c r="U741" s="12" t="s">
        <v>1505</v>
      </c>
      <c r="V741" s="12" t="s">
        <v>1505</v>
      </c>
      <c r="W741" s="12" t="s">
        <v>1505</v>
      </c>
      <c r="X741" s="12" t="s">
        <v>17</v>
      </c>
      <c r="Y741" s="12" t="s">
        <v>84</v>
      </c>
      <c r="Z741" s="35">
        <f t="shared" si="35"/>
        <v>24</v>
      </c>
    </row>
    <row r="742" spans="1:26" s="12" customFormat="1" ht="90" customHeight="1" x14ac:dyDescent="0.25">
      <c r="A742" s="12">
        <v>2019</v>
      </c>
      <c r="B742" s="12" t="s">
        <v>2422</v>
      </c>
      <c r="C742" s="43" t="s">
        <v>2909</v>
      </c>
      <c r="D742" s="43" t="s">
        <v>22</v>
      </c>
      <c r="E742" s="12" t="s">
        <v>11</v>
      </c>
      <c r="F742" s="12" t="s">
        <v>2476</v>
      </c>
      <c r="G742" s="12" t="s">
        <v>2476</v>
      </c>
      <c r="H742" s="12" t="s">
        <v>319</v>
      </c>
      <c r="I742" s="12" t="s">
        <v>198</v>
      </c>
      <c r="J742" s="12" t="s">
        <v>96</v>
      </c>
      <c r="K742" s="12" t="s">
        <v>11</v>
      </c>
      <c r="L742" s="60">
        <v>43811.333333333336</v>
      </c>
      <c r="M742" s="60">
        <v>43811.708333333336</v>
      </c>
      <c r="N742" s="60">
        <v>43810.708333333336</v>
      </c>
      <c r="O742" s="12">
        <f t="shared" si="36"/>
        <v>9</v>
      </c>
      <c r="P742" s="12">
        <f t="shared" si="34"/>
        <v>15</v>
      </c>
      <c r="Q742" s="12" t="s">
        <v>22</v>
      </c>
      <c r="R742" s="12" t="s">
        <v>22</v>
      </c>
      <c r="S742" s="12" t="s">
        <v>22</v>
      </c>
      <c r="T742" s="12" t="s">
        <v>1505</v>
      </c>
      <c r="U742" s="12" t="s">
        <v>1505</v>
      </c>
      <c r="V742" s="12" t="s">
        <v>1505</v>
      </c>
      <c r="W742" s="12" t="s">
        <v>1505</v>
      </c>
      <c r="X742" s="12" t="s">
        <v>17</v>
      </c>
      <c r="Y742" s="12" t="s">
        <v>84</v>
      </c>
      <c r="Z742" s="35">
        <f t="shared" si="35"/>
        <v>24</v>
      </c>
    </row>
    <row r="743" spans="1:26" s="12" customFormat="1" ht="75" customHeight="1" x14ac:dyDescent="0.25">
      <c r="A743" s="12">
        <v>2019</v>
      </c>
      <c r="B743" s="12" t="s">
        <v>2422</v>
      </c>
      <c r="C743" s="43" t="s">
        <v>2910</v>
      </c>
      <c r="D743" s="43" t="s">
        <v>22</v>
      </c>
      <c r="E743" s="12" t="s">
        <v>11</v>
      </c>
      <c r="F743" s="12" t="s">
        <v>2476</v>
      </c>
      <c r="G743" s="12" t="s">
        <v>2476</v>
      </c>
      <c r="H743" s="12" t="s">
        <v>319</v>
      </c>
      <c r="I743" s="12" t="s">
        <v>198</v>
      </c>
      <c r="J743" s="12" t="s">
        <v>96</v>
      </c>
      <c r="K743" s="12" t="s">
        <v>11</v>
      </c>
      <c r="L743" s="60">
        <v>43812.333333333336</v>
      </c>
      <c r="M743" s="60">
        <v>43812.84375</v>
      </c>
      <c r="N743" s="60">
        <v>43811.708333333336</v>
      </c>
      <c r="O743" s="12">
        <f t="shared" si="36"/>
        <v>12.249999999941792</v>
      </c>
      <c r="P743" s="12">
        <f t="shared" si="34"/>
        <v>15</v>
      </c>
      <c r="Q743" s="12" t="s">
        <v>22</v>
      </c>
      <c r="R743" s="12" t="s">
        <v>22</v>
      </c>
      <c r="S743" s="12" t="s">
        <v>22</v>
      </c>
      <c r="T743" s="12" t="s">
        <v>1505</v>
      </c>
      <c r="U743" s="12" t="s">
        <v>1505</v>
      </c>
      <c r="V743" s="12" t="s">
        <v>1505</v>
      </c>
      <c r="W743" s="12" t="s">
        <v>1505</v>
      </c>
      <c r="X743" s="12" t="s">
        <v>17</v>
      </c>
      <c r="Y743" s="12" t="s">
        <v>84</v>
      </c>
      <c r="Z743" s="35">
        <f t="shared" si="35"/>
        <v>27.249999999941792</v>
      </c>
    </row>
    <row r="744" spans="1:26" s="12" customFormat="1" ht="15" customHeight="1" x14ac:dyDescent="0.25">
      <c r="A744" s="12">
        <v>2019</v>
      </c>
      <c r="B744" s="12" t="s">
        <v>2422</v>
      </c>
      <c r="C744" s="43" t="s">
        <v>2911</v>
      </c>
      <c r="D744" s="43" t="s">
        <v>22</v>
      </c>
      <c r="E744" s="12" t="s">
        <v>11</v>
      </c>
      <c r="F744" s="12" t="s">
        <v>2476</v>
      </c>
      <c r="G744" s="12" t="s">
        <v>2476</v>
      </c>
      <c r="H744" s="12" t="s">
        <v>319</v>
      </c>
      <c r="I744" s="12" t="s">
        <v>198</v>
      </c>
      <c r="J744" s="12" t="s">
        <v>96</v>
      </c>
      <c r="K744" s="12" t="s">
        <v>11</v>
      </c>
      <c r="L744" s="60">
        <v>43813.333333333336</v>
      </c>
      <c r="M744" s="60">
        <v>43813.708333333336</v>
      </c>
      <c r="N744" s="60">
        <v>43812.84375</v>
      </c>
      <c r="O744" s="12">
        <f t="shared" si="36"/>
        <v>9</v>
      </c>
      <c r="P744" s="12">
        <f t="shared" si="34"/>
        <v>11.750000000058208</v>
      </c>
      <c r="Q744" s="12" t="s">
        <v>22</v>
      </c>
      <c r="R744" s="12" t="s">
        <v>22</v>
      </c>
      <c r="S744" s="12" t="s">
        <v>22</v>
      </c>
      <c r="T744" s="12" t="s">
        <v>1505</v>
      </c>
      <c r="U744" s="12" t="s">
        <v>1505</v>
      </c>
      <c r="V744" s="12" t="s">
        <v>1505</v>
      </c>
      <c r="W744" s="12" t="s">
        <v>1505</v>
      </c>
      <c r="X744" s="12" t="s">
        <v>17</v>
      </c>
      <c r="Y744" s="12" t="s">
        <v>84</v>
      </c>
      <c r="Z744" s="35">
        <f t="shared" si="35"/>
        <v>20.750000000058208</v>
      </c>
    </row>
    <row r="745" spans="1:26" s="12" customFormat="1" ht="30" customHeight="1" x14ac:dyDescent="0.25">
      <c r="A745" s="12">
        <v>2019</v>
      </c>
      <c r="B745" s="12" t="s">
        <v>2422</v>
      </c>
      <c r="C745" s="43" t="s">
        <v>2912</v>
      </c>
      <c r="D745" s="43" t="s">
        <v>22</v>
      </c>
      <c r="E745" s="12" t="s">
        <v>11</v>
      </c>
      <c r="F745" s="12" t="s">
        <v>2476</v>
      </c>
      <c r="G745" s="12" t="s">
        <v>2476</v>
      </c>
      <c r="H745" s="12" t="s">
        <v>319</v>
      </c>
      <c r="I745" s="12" t="s">
        <v>198</v>
      </c>
      <c r="J745" s="12" t="s">
        <v>96</v>
      </c>
      <c r="K745" s="12" t="s">
        <v>11</v>
      </c>
      <c r="L745" s="60">
        <v>43814.333333333336</v>
      </c>
      <c r="M745" s="60">
        <v>43814.708333333336</v>
      </c>
      <c r="N745" s="60">
        <v>43813.708333333336</v>
      </c>
      <c r="O745" s="12">
        <f t="shared" si="36"/>
        <v>9</v>
      </c>
      <c r="P745" s="12">
        <f t="shared" si="34"/>
        <v>15</v>
      </c>
      <c r="Q745" s="12" t="s">
        <v>22</v>
      </c>
      <c r="R745" s="12" t="s">
        <v>22</v>
      </c>
      <c r="S745" s="12" t="s">
        <v>22</v>
      </c>
      <c r="T745" s="12" t="s">
        <v>1505</v>
      </c>
      <c r="U745" s="12" t="s">
        <v>1505</v>
      </c>
      <c r="V745" s="12" t="s">
        <v>1505</v>
      </c>
      <c r="W745" s="12" t="s">
        <v>1505</v>
      </c>
      <c r="X745" s="12" t="s">
        <v>17</v>
      </c>
      <c r="Y745" s="12" t="s">
        <v>84</v>
      </c>
      <c r="Z745" s="35">
        <f t="shared" si="35"/>
        <v>24</v>
      </c>
    </row>
    <row r="746" spans="1:26" s="12" customFormat="1" ht="45" customHeight="1" x14ac:dyDescent="0.25">
      <c r="A746" s="12">
        <v>2019</v>
      </c>
      <c r="B746" s="12" t="s">
        <v>2422</v>
      </c>
      <c r="C746" s="43" t="s">
        <v>2913</v>
      </c>
      <c r="D746" s="43" t="s">
        <v>22</v>
      </c>
      <c r="E746" s="12" t="s">
        <v>11</v>
      </c>
      <c r="F746" s="12" t="s">
        <v>2476</v>
      </c>
      <c r="G746" s="12" t="s">
        <v>2476</v>
      </c>
      <c r="H746" s="12" t="s">
        <v>319</v>
      </c>
      <c r="I746" s="12" t="s">
        <v>198</v>
      </c>
      <c r="J746" s="12" t="s">
        <v>96</v>
      </c>
      <c r="K746" s="12" t="s">
        <v>11</v>
      </c>
      <c r="L746" s="60">
        <v>43815.333333333336</v>
      </c>
      <c r="M746" s="60">
        <v>43815.708333333336</v>
      </c>
      <c r="N746" s="60">
        <v>43814.708333333336</v>
      </c>
      <c r="O746" s="12">
        <f t="shared" si="36"/>
        <v>9</v>
      </c>
      <c r="P746" s="12">
        <f t="shared" si="34"/>
        <v>15</v>
      </c>
      <c r="Q746" s="12" t="s">
        <v>22</v>
      </c>
      <c r="R746" s="12" t="s">
        <v>22</v>
      </c>
      <c r="S746" s="12" t="s">
        <v>22</v>
      </c>
      <c r="T746" s="12" t="s">
        <v>1505</v>
      </c>
      <c r="U746" s="12" t="s">
        <v>1505</v>
      </c>
      <c r="V746" s="12" t="s">
        <v>1505</v>
      </c>
      <c r="W746" s="12" t="s">
        <v>1505</v>
      </c>
      <c r="X746" s="12" t="s">
        <v>17</v>
      </c>
      <c r="Y746" s="12" t="s">
        <v>84</v>
      </c>
      <c r="Z746" s="35">
        <f t="shared" si="35"/>
        <v>24</v>
      </c>
    </row>
    <row r="747" spans="1:26" s="12" customFormat="1" ht="105" customHeight="1" x14ac:dyDescent="0.25">
      <c r="A747" s="12">
        <v>2019</v>
      </c>
      <c r="B747" s="12" t="s">
        <v>2422</v>
      </c>
      <c r="C747" s="43" t="s">
        <v>2914</v>
      </c>
      <c r="D747" s="43" t="s">
        <v>22</v>
      </c>
      <c r="E747" s="12" t="s">
        <v>11</v>
      </c>
      <c r="F747" s="12" t="s">
        <v>2476</v>
      </c>
      <c r="G747" s="12" t="s">
        <v>2476</v>
      </c>
      <c r="H747" s="12" t="s">
        <v>319</v>
      </c>
      <c r="I747" s="12" t="s">
        <v>198</v>
      </c>
      <c r="J747" s="12" t="s">
        <v>96</v>
      </c>
      <c r="K747" s="12" t="s">
        <v>11</v>
      </c>
      <c r="L747" s="60">
        <v>43816.333333333336</v>
      </c>
      <c r="M747" s="60">
        <v>43816.708333333336</v>
      </c>
      <c r="N747" s="60">
        <v>43815.708333333336</v>
      </c>
      <c r="O747" s="12">
        <f t="shared" si="36"/>
        <v>9</v>
      </c>
      <c r="P747" s="12">
        <f t="shared" si="34"/>
        <v>15</v>
      </c>
      <c r="Q747" s="12" t="s">
        <v>22</v>
      </c>
      <c r="R747" s="12" t="s">
        <v>22</v>
      </c>
      <c r="S747" s="12" t="s">
        <v>22</v>
      </c>
      <c r="T747" s="12" t="s">
        <v>1505</v>
      </c>
      <c r="U747" s="12" t="s">
        <v>1505</v>
      </c>
      <c r="V747" s="12" t="s">
        <v>1505</v>
      </c>
      <c r="W747" s="12" t="s">
        <v>1505</v>
      </c>
      <c r="X747" s="12" t="s">
        <v>17</v>
      </c>
      <c r="Y747" s="12" t="s">
        <v>84</v>
      </c>
      <c r="Z747" s="35">
        <f t="shared" si="35"/>
        <v>24</v>
      </c>
    </row>
    <row r="748" spans="1:26" s="12" customFormat="1" ht="45" customHeight="1" x14ac:dyDescent="0.25">
      <c r="A748" s="12">
        <v>2019</v>
      </c>
      <c r="B748" s="12" t="s">
        <v>2422</v>
      </c>
      <c r="C748" s="43" t="s">
        <v>2915</v>
      </c>
      <c r="D748" s="43" t="s">
        <v>22</v>
      </c>
      <c r="E748" s="12" t="s">
        <v>11</v>
      </c>
      <c r="F748" s="12" t="s">
        <v>2476</v>
      </c>
      <c r="G748" s="12" t="s">
        <v>2476</v>
      </c>
      <c r="H748" s="12" t="s">
        <v>319</v>
      </c>
      <c r="I748" s="12" t="s">
        <v>198</v>
      </c>
      <c r="J748" s="12" t="s">
        <v>96</v>
      </c>
      <c r="K748" s="12" t="s">
        <v>11</v>
      </c>
      <c r="L748" s="60">
        <v>43817.333333333336</v>
      </c>
      <c r="M748" s="60">
        <v>43817.708333333336</v>
      </c>
      <c r="N748" s="60">
        <v>43816.708333333336</v>
      </c>
      <c r="O748" s="12">
        <f t="shared" si="36"/>
        <v>9</v>
      </c>
      <c r="P748" s="12">
        <f t="shared" si="34"/>
        <v>15</v>
      </c>
      <c r="Q748" s="12" t="s">
        <v>22</v>
      </c>
      <c r="R748" s="12" t="s">
        <v>22</v>
      </c>
      <c r="S748" s="12" t="s">
        <v>22</v>
      </c>
      <c r="T748" s="12" t="s">
        <v>1505</v>
      </c>
      <c r="U748" s="12" t="s">
        <v>1505</v>
      </c>
      <c r="V748" s="12" t="s">
        <v>1505</v>
      </c>
      <c r="W748" s="12" t="s">
        <v>1505</v>
      </c>
      <c r="X748" s="12" t="s">
        <v>17</v>
      </c>
      <c r="Y748" s="12" t="s">
        <v>84</v>
      </c>
      <c r="Z748" s="35">
        <f t="shared" si="35"/>
        <v>24</v>
      </c>
    </row>
    <row r="749" spans="1:26" s="12" customFormat="1" ht="45" customHeight="1" x14ac:dyDescent="0.25">
      <c r="A749" s="12">
        <v>2019</v>
      </c>
      <c r="B749" s="12" t="s">
        <v>2422</v>
      </c>
      <c r="C749" s="43" t="s">
        <v>2916</v>
      </c>
      <c r="D749" s="43" t="s">
        <v>22</v>
      </c>
      <c r="E749" s="12" t="s">
        <v>11</v>
      </c>
      <c r="F749" s="12" t="s">
        <v>2476</v>
      </c>
      <c r="G749" s="12" t="s">
        <v>2476</v>
      </c>
      <c r="H749" s="12" t="s">
        <v>319</v>
      </c>
      <c r="I749" s="12" t="s">
        <v>198</v>
      </c>
      <c r="J749" s="12" t="s">
        <v>96</v>
      </c>
      <c r="K749" s="12" t="s">
        <v>11</v>
      </c>
      <c r="L749" s="60">
        <v>43825.333333333336</v>
      </c>
      <c r="M749" s="60">
        <v>43825.708333333336</v>
      </c>
      <c r="N749" s="60">
        <v>43824.708333333336</v>
      </c>
      <c r="O749" s="12">
        <f t="shared" si="36"/>
        <v>9</v>
      </c>
      <c r="P749" s="12">
        <f t="shared" si="34"/>
        <v>15</v>
      </c>
      <c r="Q749" s="12" t="s">
        <v>22</v>
      </c>
      <c r="R749" s="12" t="s">
        <v>22</v>
      </c>
      <c r="S749" s="12" t="s">
        <v>22</v>
      </c>
      <c r="T749" s="12" t="s">
        <v>1505</v>
      </c>
      <c r="U749" s="12" t="s">
        <v>1505</v>
      </c>
      <c r="V749" s="12" t="s">
        <v>1505</v>
      </c>
      <c r="W749" s="12" t="s">
        <v>1505</v>
      </c>
      <c r="X749" s="12" t="s">
        <v>17</v>
      </c>
      <c r="Y749" s="12" t="s">
        <v>84</v>
      </c>
      <c r="Z749" s="35">
        <f t="shared" si="35"/>
        <v>24</v>
      </c>
    </row>
    <row r="750" spans="1:26" s="12" customFormat="1" ht="15" customHeight="1" x14ac:dyDescent="0.25">
      <c r="A750" s="12">
        <v>2019</v>
      </c>
      <c r="B750" s="12" t="s">
        <v>2422</v>
      </c>
      <c r="C750" s="43" t="s">
        <v>2917</v>
      </c>
      <c r="D750" s="43" t="s">
        <v>22</v>
      </c>
      <c r="E750" s="12" t="s">
        <v>11</v>
      </c>
      <c r="F750" s="12" t="s">
        <v>2476</v>
      </c>
      <c r="G750" s="12" t="s">
        <v>2476</v>
      </c>
      <c r="H750" s="12" t="s">
        <v>319</v>
      </c>
      <c r="I750" s="12" t="s">
        <v>198</v>
      </c>
      <c r="J750" s="12" t="s">
        <v>96</v>
      </c>
      <c r="K750" s="12" t="s">
        <v>11</v>
      </c>
      <c r="L750" s="60">
        <v>43826.333333333336</v>
      </c>
      <c r="M750" s="60">
        <v>43826.708333333336</v>
      </c>
      <c r="N750" s="60">
        <v>43825.708333333336</v>
      </c>
      <c r="O750" s="12">
        <f t="shared" si="36"/>
        <v>9</v>
      </c>
      <c r="P750" s="12">
        <f t="shared" si="34"/>
        <v>15</v>
      </c>
      <c r="Q750" s="12" t="s">
        <v>22</v>
      </c>
      <c r="R750" s="12" t="s">
        <v>22</v>
      </c>
      <c r="S750" s="12" t="s">
        <v>22</v>
      </c>
      <c r="T750" s="12" t="s">
        <v>1505</v>
      </c>
      <c r="U750" s="12" t="s">
        <v>1505</v>
      </c>
      <c r="V750" s="12" t="s">
        <v>1505</v>
      </c>
      <c r="W750" s="12" t="s">
        <v>1505</v>
      </c>
      <c r="X750" s="12" t="s">
        <v>17</v>
      </c>
      <c r="Y750" s="12" t="s">
        <v>84</v>
      </c>
      <c r="Z750" s="35">
        <f t="shared" si="35"/>
        <v>24</v>
      </c>
    </row>
    <row r="751" spans="1:26" s="12" customFormat="1" ht="195" customHeight="1" x14ac:dyDescent="0.25">
      <c r="A751" s="12">
        <v>2019</v>
      </c>
      <c r="B751" s="12" t="s">
        <v>2422</v>
      </c>
      <c r="C751" s="43" t="s">
        <v>2918</v>
      </c>
      <c r="D751" s="43" t="s">
        <v>22</v>
      </c>
      <c r="E751" s="12" t="s">
        <v>20</v>
      </c>
      <c r="F751" s="12" t="s">
        <v>2924</v>
      </c>
      <c r="G751" s="12" t="s">
        <v>2924</v>
      </c>
      <c r="H751" s="12" t="s">
        <v>319</v>
      </c>
      <c r="I751" s="12" t="s">
        <v>198</v>
      </c>
      <c r="J751" s="12" t="s">
        <v>56</v>
      </c>
      <c r="K751" s="12" t="s">
        <v>2928</v>
      </c>
      <c r="L751" s="60">
        <v>43824.333333333336</v>
      </c>
      <c r="M751" s="60">
        <v>43824.708333333336</v>
      </c>
      <c r="N751" s="60">
        <v>43817.708333333336</v>
      </c>
      <c r="O751" s="12">
        <f t="shared" si="36"/>
        <v>9</v>
      </c>
      <c r="P751" s="12">
        <f t="shared" si="34"/>
        <v>159</v>
      </c>
      <c r="Q751" s="12" t="s">
        <v>22</v>
      </c>
      <c r="R751" s="12" t="s">
        <v>22</v>
      </c>
      <c r="S751" s="12" t="s">
        <v>22</v>
      </c>
      <c r="T751" s="12" t="s">
        <v>1070</v>
      </c>
      <c r="U751" s="12" t="s">
        <v>153</v>
      </c>
      <c r="V751" s="12" t="s">
        <v>1070</v>
      </c>
      <c r="W751" s="12" t="s">
        <v>118</v>
      </c>
      <c r="X751" s="12" t="s">
        <v>83</v>
      </c>
      <c r="Y751" s="12" t="s">
        <v>18</v>
      </c>
      <c r="Z751" s="35">
        <f t="shared" si="35"/>
        <v>168</v>
      </c>
    </row>
    <row r="752" spans="1:26" s="12" customFormat="1" ht="210" customHeight="1" x14ac:dyDescent="0.25">
      <c r="A752" s="12">
        <v>2019</v>
      </c>
      <c r="B752" s="12" t="s">
        <v>2422</v>
      </c>
      <c r="C752" s="43" t="s">
        <v>2919</v>
      </c>
      <c r="D752" s="43" t="s">
        <v>22</v>
      </c>
      <c r="E752" s="12" t="s">
        <v>20</v>
      </c>
      <c r="F752" s="12" t="s">
        <v>2821</v>
      </c>
      <c r="G752" s="12" t="s">
        <v>2925</v>
      </c>
      <c r="H752" s="12" t="s">
        <v>319</v>
      </c>
      <c r="I752" s="12" t="s">
        <v>195</v>
      </c>
      <c r="J752" s="12" t="s">
        <v>63</v>
      </c>
      <c r="K752" s="12" t="s">
        <v>2929</v>
      </c>
      <c r="L752" s="60">
        <v>43801.333333333336</v>
      </c>
      <c r="M752" s="60">
        <v>43801.75</v>
      </c>
      <c r="N752" s="60">
        <v>43824.708333333336</v>
      </c>
      <c r="O752" s="12">
        <f t="shared" si="36"/>
        <v>9.9999999999417923</v>
      </c>
      <c r="P752" s="12">
        <f t="shared" si="34"/>
        <v>-561</v>
      </c>
      <c r="Q752" s="12" t="s">
        <v>22</v>
      </c>
      <c r="R752" s="12" t="s">
        <v>22</v>
      </c>
      <c r="S752" s="12" t="s">
        <v>22</v>
      </c>
      <c r="T752" s="12" t="s">
        <v>14</v>
      </c>
      <c r="U752" s="12" t="s">
        <v>24</v>
      </c>
      <c r="V752" s="12" t="s">
        <v>34</v>
      </c>
      <c r="W752" s="12" t="s">
        <v>88</v>
      </c>
      <c r="X752" s="12" t="s">
        <v>71</v>
      </c>
      <c r="Y752" s="12" t="s">
        <v>78</v>
      </c>
      <c r="Z752" s="35">
        <f t="shared" si="35"/>
        <v>-551.00000000005821</v>
      </c>
    </row>
    <row r="753" spans="1:26" s="12" customFormat="1" ht="30" customHeight="1" x14ac:dyDescent="0.25">
      <c r="A753" s="12">
        <v>2019</v>
      </c>
      <c r="B753" s="12" t="s">
        <v>2422</v>
      </c>
      <c r="C753" s="43" t="s">
        <v>2920</v>
      </c>
      <c r="D753" s="43" t="s">
        <v>22</v>
      </c>
      <c r="E753" s="12" t="s">
        <v>20</v>
      </c>
      <c r="F753" s="12" t="s">
        <v>2821</v>
      </c>
      <c r="G753" s="12" t="s">
        <v>2925</v>
      </c>
      <c r="H753" s="12" t="s">
        <v>319</v>
      </c>
      <c r="I753" s="12" t="s">
        <v>195</v>
      </c>
      <c r="J753" s="12" t="s">
        <v>63</v>
      </c>
      <c r="K753" s="12" t="s">
        <v>2929</v>
      </c>
      <c r="L753" s="60">
        <v>43802.333333333336</v>
      </c>
      <c r="M753" s="60">
        <v>43802.708333333336</v>
      </c>
      <c r="N753" s="60">
        <v>43801.75</v>
      </c>
      <c r="O753" s="12">
        <f t="shared" si="36"/>
        <v>9</v>
      </c>
      <c r="P753" s="12">
        <f t="shared" si="34"/>
        <v>14.000000000058208</v>
      </c>
      <c r="Q753" s="12" t="s">
        <v>22</v>
      </c>
      <c r="R753" s="12" t="s">
        <v>22</v>
      </c>
      <c r="S753" s="12" t="s">
        <v>22</v>
      </c>
      <c r="T753" s="12" t="s">
        <v>14</v>
      </c>
      <c r="U753" s="12" t="s">
        <v>24</v>
      </c>
      <c r="V753" s="12" t="s">
        <v>34</v>
      </c>
      <c r="W753" s="12" t="s">
        <v>88</v>
      </c>
      <c r="X753" s="12" t="s">
        <v>71</v>
      </c>
      <c r="Y753" s="12" t="s">
        <v>78</v>
      </c>
      <c r="Z753" s="35">
        <f t="shared" si="35"/>
        <v>23.000000000058208</v>
      </c>
    </row>
    <row r="754" spans="1:26" s="12" customFormat="1" ht="210" customHeight="1" x14ac:dyDescent="0.25">
      <c r="A754" s="12">
        <v>2019</v>
      </c>
      <c r="B754" s="12" t="s">
        <v>2422</v>
      </c>
      <c r="C754" s="43" t="s">
        <v>2921</v>
      </c>
      <c r="D754" s="43" t="s">
        <v>22</v>
      </c>
      <c r="E754" s="12" t="s">
        <v>20</v>
      </c>
      <c r="F754" s="12" t="s">
        <v>2926</v>
      </c>
      <c r="G754" s="12" t="s">
        <v>2926</v>
      </c>
      <c r="H754" s="12" t="s">
        <v>319</v>
      </c>
      <c r="I754" s="12" t="s">
        <v>195</v>
      </c>
      <c r="J754" s="12" t="s">
        <v>31</v>
      </c>
      <c r="K754" s="12" t="s">
        <v>2930</v>
      </c>
      <c r="L754" s="60">
        <v>43803.833333333336</v>
      </c>
      <c r="M754" s="60">
        <v>43806.666666666664</v>
      </c>
      <c r="N754" s="60">
        <v>43802.708333333336</v>
      </c>
      <c r="O754" s="12">
        <f t="shared" si="36"/>
        <v>67.999999999883585</v>
      </c>
      <c r="P754" s="12">
        <f t="shared" si="34"/>
        <v>27</v>
      </c>
      <c r="Q754" s="12" t="s">
        <v>22</v>
      </c>
      <c r="R754" s="12" t="s">
        <v>22</v>
      </c>
      <c r="S754" s="12" t="s">
        <v>22</v>
      </c>
      <c r="T754" s="12" t="s">
        <v>14</v>
      </c>
      <c r="U754" s="12" t="s">
        <v>42</v>
      </c>
      <c r="V754" s="12" t="s">
        <v>34</v>
      </c>
      <c r="W754" s="12" t="s">
        <v>88</v>
      </c>
      <c r="X754" s="12" t="s">
        <v>71</v>
      </c>
      <c r="Y754" s="12" t="s">
        <v>18</v>
      </c>
      <c r="Z754" s="35">
        <f t="shared" si="35"/>
        <v>94.999999999883585</v>
      </c>
    </row>
    <row r="755" spans="1:26" s="12" customFormat="1" ht="60" hidden="1" customHeight="1" x14ac:dyDescent="0.25">
      <c r="A755" s="12">
        <v>2019</v>
      </c>
      <c r="B755" s="12" t="s">
        <v>2422</v>
      </c>
      <c r="C755" s="43" t="s">
        <v>2931</v>
      </c>
      <c r="D755" s="43" t="s">
        <v>13</v>
      </c>
      <c r="E755" s="12" t="s">
        <v>30</v>
      </c>
      <c r="F755" s="12" t="s">
        <v>2099</v>
      </c>
      <c r="G755" s="12" t="s">
        <v>2940</v>
      </c>
      <c r="H755" s="12" t="s">
        <v>1764</v>
      </c>
      <c r="I755" s="12" t="s">
        <v>165</v>
      </c>
      <c r="J755" s="12" t="s">
        <v>56</v>
      </c>
      <c r="K755" s="12" t="s">
        <v>2951</v>
      </c>
      <c r="L755" s="60">
        <v>43801.818749999999</v>
      </c>
      <c r="M755" s="60">
        <v>43801.906944444447</v>
      </c>
      <c r="N755" s="60">
        <v>43760.708333333336</v>
      </c>
      <c r="O755" s="12">
        <f t="shared" si="36"/>
        <v>2.1166666667559184</v>
      </c>
      <c r="P755" s="12">
        <f t="shared" si="34"/>
        <v>986.64999999990687</v>
      </c>
      <c r="Q755" s="12" t="s">
        <v>13</v>
      </c>
      <c r="R755" s="12" t="s">
        <v>13</v>
      </c>
      <c r="S755" s="12" t="s">
        <v>22</v>
      </c>
      <c r="T755" s="12" t="s">
        <v>32</v>
      </c>
      <c r="U755" s="12" t="s">
        <v>124</v>
      </c>
      <c r="V755" s="12" t="s">
        <v>34</v>
      </c>
      <c r="W755" s="12" t="s">
        <v>88</v>
      </c>
      <c r="X755" s="12" t="s">
        <v>60</v>
      </c>
      <c r="Y755" s="12" t="s">
        <v>18</v>
      </c>
      <c r="Z755" s="35">
        <f t="shared" si="35"/>
        <v>988.76666666666279</v>
      </c>
    </row>
    <row r="756" spans="1:26" s="12" customFormat="1" ht="75" hidden="1" customHeight="1" x14ac:dyDescent="0.25">
      <c r="A756" s="12">
        <v>2019</v>
      </c>
      <c r="B756" s="12" t="s">
        <v>2422</v>
      </c>
      <c r="C756" s="43" t="s">
        <v>2932</v>
      </c>
      <c r="D756" s="43" t="s">
        <v>22</v>
      </c>
      <c r="E756" s="12" t="s">
        <v>20</v>
      </c>
      <c r="F756" s="12" t="s">
        <v>2941</v>
      </c>
      <c r="G756" s="12" t="s">
        <v>667</v>
      </c>
      <c r="H756" s="12" t="s">
        <v>1764</v>
      </c>
      <c r="I756" s="12" t="s">
        <v>165</v>
      </c>
      <c r="J756" s="12" t="s">
        <v>56</v>
      </c>
      <c r="K756" s="12" t="s">
        <v>2952</v>
      </c>
      <c r="L756" s="60">
        <v>43803.541666666664</v>
      </c>
      <c r="M756" s="60">
        <v>43803.666666666664</v>
      </c>
      <c r="N756" s="60">
        <v>43801.906944444447</v>
      </c>
      <c r="O756" s="12">
        <f t="shared" si="36"/>
        <v>3</v>
      </c>
      <c r="P756" s="12">
        <f t="shared" si="34"/>
        <v>39.233333333220799</v>
      </c>
      <c r="Q756" s="12" t="s">
        <v>13</v>
      </c>
      <c r="R756" s="12" t="s">
        <v>22</v>
      </c>
      <c r="S756" s="12" t="s">
        <v>22</v>
      </c>
      <c r="T756" s="12" t="s">
        <v>32</v>
      </c>
      <c r="U756" s="12" t="s">
        <v>15</v>
      </c>
      <c r="V756" s="12" t="s">
        <v>1070</v>
      </c>
      <c r="W756" s="12" t="s">
        <v>15</v>
      </c>
      <c r="X756" s="12" t="s">
        <v>36</v>
      </c>
      <c r="Y756" s="12" t="s">
        <v>18</v>
      </c>
      <c r="Z756" s="35">
        <f t="shared" si="35"/>
        <v>42.233333333220799</v>
      </c>
    </row>
    <row r="757" spans="1:26" s="12" customFormat="1" ht="75" hidden="1" customHeight="1" x14ac:dyDescent="0.25">
      <c r="A757" s="12">
        <v>2019</v>
      </c>
      <c r="B757" s="12" t="s">
        <v>2422</v>
      </c>
      <c r="C757" s="43" t="s">
        <v>2933</v>
      </c>
      <c r="D757" s="43" t="s">
        <v>13</v>
      </c>
      <c r="E757" s="12" t="s">
        <v>30</v>
      </c>
      <c r="F757" s="12" t="s">
        <v>2210</v>
      </c>
      <c r="G757" s="12" t="s">
        <v>2942</v>
      </c>
      <c r="H757" s="12" t="s">
        <v>1764</v>
      </c>
      <c r="I757" s="12" t="s">
        <v>168</v>
      </c>
      <c r="J757" s="12" t="s">
        <v>56</v>
      </c>
      <c r="K757" s="12" t="s">
        <v>2953</v>
      </c>
      <c r="L757" s="60">
        <v>43808.223611111112</v>
      </c>
      <c r="M757" s="60">
        <v>43808.265277777777</v>
      </c>
      <c r="N757" s="60">
        <v>43788.458333333336</v>
      </c>
      <c r="O757" s="12">
        <f t="shared" si="36"/>
        <v>0.99999999994179234</v>
      </c>
      <c r="P757" s="12">
        <f t="shared" si="34"/>
        <v>474.3666666666395</v>
      </c>
      <c r="Q757" s="12" t="s">
        <v>13</v>
      </c>
      <c r="R757" s="12" t="s">
        <v>13</v>
      </c>
      <c r="S757" s="12" t="s">
        <v>22</v>
      </c>
      <c r="T757" s="12" t="s">
        <v>32</v>
      </c>
      <c r="U757" s="12" t="s">
        <v>117</v>
      </c>
      <c r="V757" s="12" t="s">
        <v>34</v>
      </c>
      <c r="W757" s="12" t="s">
        <v>88</v>
      </c>
      <c r="X757" s="12" t="s">
        <v>60</v>
      </c>
      <c r="Y757" s="12" t="s">
        <v>18</v>
      </c>
      <c r="Z757" s="35">
        <f t="shared" si="35"/>
        <v>475.3666666665813</v>
      </c>
    </row>
    <row r="758" spans="1:26" s="12" customFormat="1" ht="60" hidden="1" customHeight="1" x14ac:dyDescent="0.25">
      <c r="A758" s="12">
        <v>2019</v>
      </c>
      <c r="B758" s="12" t="s">
        <v>2422</v>
      </c>
      <c r="C758" s="43" t="s">
        <v>2934</v>
      </c>
      <c r="D758" s="43" t="s">
        <v>22</v>
      </c>
      <c r="E758" s="12" t="s">
        <v>20</v>
      </c>
      <c r="F758" s="12" t="s">
        <v>2943</v>
      </c>
      <c r="G758" s="12" t="s">
        <v>998</v>
      </c>
      <c r="H758" s="12" t="s">
        <v>1764</v>
      </c>
      <c r="I758" s="12" t="s">
        <v>166</v>
      </c>
      <c r="J758" s="12" t="s">
        <v>998</v>
      </c>
      <c r="K758" s="12" t="s">
        <v>2954</v>
      </c>
      <c r="L758" s="60">
        <v>43801.350694444445</v>
      </c>
      <c r="M758" s="60">
        <v>43811.625</v>
      </c>
      <c r="N758" s="60">
        <v>43791.701388888891</v>
      </c>
      <c r="O758" s="12">
        <f t="shared" si="36"/>
        <v>246.58333333331393</v>
      </c>
      <c r="P758" s="12">
        <f t="shared" si="34"/>
        <v>231.58333333331393</v>
      </c>
      <c r="Q758" s="12" t="s">
        <v>22</v>
      </c>
      <c r="R758" s="12" t="s">
        <v>22</v>
      </c>
      <c r="S758" s="12" t="s">
        <v>22</v>
      </c>
      <c r="T758" s="12" t="s">
        <v>14</v>
      </c>
      <c r="U758" s="12" t="s">
        <v>33</v>
      </c>
      <c r="V758" s="12" t="s">
        <v>34</v>
      </c>
      <c r="W758" s="12" t="s">
        <v>82</v>
      </c>
      <c r="X758" s="12" t="s">
        <v>45</v>
      </c>
      <c r="Y758" s="12" t="s">
        <v>46</v>
      </c>
      <c r="Z758" s="35">
        <f t="shared" si="35"/>
        <v>478.16666666662786</v>
      </c>
    </row>
    <row r="759" spans="1:26" s="12" customFormat="1" ht="45" hidden="1" customHeight="1" x14ac:dyDescent="0.25">
      <c r="A759" s="12">
        <v>2019</v>
      </c>
      <c r="B759" s="12" t="s">
        <v>2422</v>
      </c>
      <c r="C759" s="43" t="s">
        <v>2935</v>
      </c>
      <c r="D759" s="43" t="s">
        <v>22</v>
      </c>
      <c r="E759" s="12" t="s">
        <v>30</v>
      </c>
      <c r="F759" s="12" t="s">
        <v>2944</v>
      </c>
      <c r="G759" s="12" t="s">
        <v>2945</v>
      </c>
      <c r="H759" s="12" t="s">
        <v>1764</v>
      </c>
      <c r="I759" s="12" t="s">
        <v>167</v>
      </c>
      <c r="J759" s="12" t="s">
        <v>1581</v>
      </c>
      <c r="K759" s="43" t="s">
        <v>2955</v>
      </c>
      <c r="L759" s="60">
        <v>43812.666666666664</v>
      </c>
      <c r="M759" s="60">
        <v>43830.999305555553</v>
      </c>
      <c r="N759" s="60">
        <v>43781.6875</v>
      </c>
      <c r="O759" s="12">
        <f t="shared" si="36"/>
        <v>439.98333333333721</v>
      </c>
      <c r="P759" s="12">
        <f t="shared" si="34"/>
        <v>743.49999999994179</v>
      </c>
      <c r="Q759" s="12" t="s">
        <v>22</v>
      </c>
      <c r="R759" s="12" t="s">
        <v>22</v>
      </c>
      <c r="S759" s="12" t="s">
        <v>22</v>
      </c>
      <c r="T759" s="12" t="s">
        <v>14</v>
      </c>
      <c r="U759" s="12" t="s">
        <v>33</v>
      </c>
      <c r="V759" s="12" t="s">
        <v>1070</v>
      </c>
      <c r="Z759" s="35">
        <f t="shared" si="35"/>
        <v>1183.483333333279</v>
      </c>
    </row>
    <row r="760" spans="1:26" s="12" customFormat="1" ht="45" hidden="1" customHeight="1" x14ac:dyDescent="0.25">
      <c r="A760" s="12">
        <v>2019</v>
      </c>
      <c r="B760" s="12" t="s">
        <v>2422</v>
      </c>
      <c r="C760" s="43" t="s">
        <v>2936</v>
      </c>
      <c r="D760" s="43" t="s">
        <v>13</v>
      </c>
      <c r="E760" s="12" t="s">
        <v>30</v>
      </c>
      <c r="F760" s="12" t="s">
        <v>1467</v>
      </c>
      <c r="G760" s="12" t="s">
        <v>1206</v>
      </c>
      <c r="H760" s="12" t="s">
        <v>1764</v>
      </c>
      <c r="I760" s="12" t="s">
        <v>168</v>
      </c>
      <c r="J760" s="12" t="s">
        <v>56</v>
      </c>
      <c r="K760" s="12" t="s">
        <v>2956</v>
      </c>
      <c r="L760" s="60">
        <v>43814.333333333336</v>
      </c>
      <c r="M760" s="60">
        <v>43814.708333333336</v>
      </c>
      <c r="N760" s="60">
        <v>43808.265277777777</v>
      </c>
      <c r="O760" s="12">
        <f t="shared" si="36"/>
        <v>9</v>
      </c>
      <c r="P760" s="12">
        <f t="shared" si="34"/>
        <v>145.6333333334187</v>
      </c>
      <c r="Q760" s="12" t="s">
        <v>13</v>
      </c>
      <c r="R760" s="12" t="s">
        <v>22</v>
      </c>
      <c r="S760" s="12" t="s">
        <v>22</v>
      </c>
      <c r="T760" s="12" t="s">
        <v>57</v>
      </c>
      <c r="U760" s="12" t="s">
        <v>149</v>
      </c>
      <c r="V760" s="12" t="s">
        <v>34</v>
      </c>
      <c r="W760" s="12" t="s">
        <v>82</v>
      </c>
      <c r="X760" s="12" t="s">
        <v>45</v>
      </c>
      <c r="Y760" s="12" t="s">
        <v>89</v>
      </c>
      <c r="Z760" s="35">
        <f t="shared" si="35"/>
        <v>154.6333333334187</v>
      </c>
    </row>
    <row r="761" spans="1:26" s="12" customFormat="1" ht="75" hidden="1" customHeight="1" x14ac:dyDescent="0.25">
      <c r="A761" s="12">
        <v>2019</v>
      </c>
      <c r="B761" s="12" t="s">
        <v>2422</v>
      </c>
      <c r="C761" s="43" t="s">
        <v>2937</v>
      </c>
      <c r="D761" s="43" t="s">
        <v>22</v>
      </c>
      <c r="E761" s="12" t="s">
        <v>11</v>
      </c>
      <c r="F761" s="12" t="s">
        <v>2946</v>
      </c>
      <c r="G761" s="12" t="s">
        <v>2947</v>
      </c>
      <c r="H761" s="12" t="s">
        <v>1764</v>
      </c>
      <c r="I761" s="12" t="s">
        <v>167</v>
      </c>
      <c r="J761" s="12" t="s">
        <v>56</v>
      </c>
      <c r="K761" s="12" t="s">
        <v>2957</v>
      </c>
      <c r="L761" s="60">
        <v>43824.5625</v>
      </c>
      <c r="M761" s="60">
        <v>43824.666666666664</v>
      </c>
      <c r="N761" s="60">
        <v>43824.5625</v>
      </c>
      <c r="O761" s="12">
        <f t="shared" si="36"/>
        <v>2.4999999999417923</v>
      </c>
      <c r="P761" s="12">
        <f t="shared" si="34"/>
        <v>0</v>
      </c>
      <c r="Q761" s="12" t="s">
        <v>22</v>
      </c>
      <c r="R761" s="12" t="s">
        <v>22</v>
      </c>
      <c r="S761" s="12" t="s">
        <v>22</v>
      </c>
      <c r="Z761" s="35">
        <f t="shared" si="35"/>
        <v>2.4999999999417923</v>
      </c>
    </row>
    <row r="762" spans="1:26" s="12" customFormat="1" ht="90" hidden="1" customHeight="1" x14ac:dyDescent="0.25">
      <c r="A762" s="12">
        <v>2019</v>
      </c>
      <c r="B762" s="12" t="s">
        <v>2422</v>
      </c>
      <c r="C762" s="43" t="s">
        <v>2938</v>
      </c>
      <c r="D762" s="43" t="s">
        <v>22</v>
      </c>
      <c r="E762" s="12" t="s">
        <v>11</v>
      </c>
      <c r="F762" s="12" t="s">
        <v>1467</v>
      </c>
      <c r="G762" s="12" t="s">
        <v>2948</v>
      </c>
      <c r="H762" s="12" t="s">
        <v>1764</v>
      </c>
      <c r="I762" s="12" t="s">
        <v>168</v>
      </c>
      <c r="J762" s="12" t="s">
        <v>56</v>
      </c>
      <c r="K762" s="12" t="s">
        <v>2958</v>
      </c>
      <c r="L762" s="60">
        <v>43817.333333333336</v>
      </c>
      <c r="M762" s="60">
        <v>43817.458333333336</v>
      </c>
      <c r="N762" s="60">
        <v>43814.708333333336</v>
      </c>
      <c r="O762" s="12">
        <f t="shared" si="36"/>
        <v>3</v>
      </c>
      <c r="P762" s="12">
        <f t="shared" si="34"/>
        <v>63</v>
      </c>
      <c r="Q762" s="12" t="s">
        <v>22</v>
      </c>
      <c r="R762" s="12" t="s">
        <v>22</v>
      </c>
      <c r="S762" s="12" t="s">
        <v>22</v>
      </c>
      <c r="T762" s="12" t="s">
        <v>1505</v>
      </c>
      <c r="Z762" s="35">
        <f t="shared" si="35"/>
        <v>66</v>
      </c>
    </row>
    <row r="763" spans="1:26" s="12" customFormat="1" ht="210" hidden="1" customHeight="1" x14ac:dyDescent="0.25">
      <c r="A763" s="12">
        <v>2019</v>
      </c>
      <c r="B763" s="12" t="s">
        <v>2422</v>
      </c>
      <c r="C763" s="43" t="s">
        <v>2939</v>
      </c>
      <c r="D763" s="43" t="s">
        <v>22</v>
      </c>
      <c r="E763" s="12" t="s">
        <v>20</v>
      </c>
      <c r="F763" s="12" t="s">
        <v>2949</v>
      </c>
      <c r="G763" s="12" t="s">
        <v>2950</v>
      </c>
      <c r="H763" s="12" t="s">
        <v>1764</v>
      </c>
      <c r="I763" s="12" t="s">
        <v>167</v>
      </c>
      <c r="J763" s="12" t="s">
        <v>56</v>
      </c>
      <c r="K763" s="12" t="s">
        <v>2959</v>
      </c>
      <c r="L763" s="60">
        <v>43818.333333333336</v>
      </c>
      <c r="M763" s="60">
        <v>43818.708333333336</v>
      </c>
      <c r="N763" s="60">
        <v>43818.333333333336</v>
      </c>
      <c r="O763" s="12">
        <f t="shared" si="36"/>
        <v>9</v>
      </c>
      <c r="P763" s="12">
        <f t="shared" si="34"/>
        <v>0</v>
      </c>
      <c r="Q763" s="12" t="s">
        <v>22</v>
      </c>
      <c r="R763" s="12" t="s">
        <v>22</v>
      </c>
      <c r="S763" s="12" t="s">
        <v>22</v>
      </c>
      <c r="T763" s="12" t="s">
        <v>32</v>
      </c>
      <c r="U763" s="12" t="s">
        <v>120</v>
      </c>
      <c r="V763" s="12" t="s">
        <v>34</v>
      </c>
      <c r="W763" s="12" t="s">
        <v>118</v>
      </c>
      <c r="X763" s="12" t="s">
        <v>53</v>
      </c>
      <c r="Y763" s="12" t="s">
        <v>18</v>
      </c>
      <c r="Z763" s="35">
        <f t="shared" si="35"/>
        <v>9</v>
      </c>
    </row>
    <row r="764" spans="1:26" s="12" customFormat="1" ht="75" hidden="1" customHeight="1" x14ac:dyDescent="0.25">
      <c r="A764" s="12">
        <v>2019</v>
      </c>
      <c r="B764" s="12" t="s">
        <v>2422</v>
      </c>
      <c r="C764" s="43" t="s">
        <v>3002</v>
      </c>
      <c r="D764" s="43" t="s">
        <v>22</v>
      </c>
      <c r="E764" s="12" t="s">
        <v>20</v>
      </c>
      <c r="F764" s="12" t="s">
        <v>3004</v>
      </c>
      <c r="G764" s="12" t="s">
        <v>3005</v>
      </c>
      <c r="H764" s="12" t="s">
        <v>1764</v>
      </c>
      <c r="I764" s="12" t="s">
        <v>167</v>
      </c>
      <c r="J764" s="12" t="s">
        <v>56</v>
      </c>
      <c r="K764" s="12" t="s">
        <v>3007</v>
      </c>
      <c r="L764" s="60">
        <v>43819.354166666664</v>
      </c>
      <c r="M764" s="60">
        <v>43819.645833333336</v>
      </c>
      <c r="N764" s="60">
        <v>43818.333333333336</v>
      </c>
      <c r="O764" s="12">
        <f t="shared" si="36"/>
        <v>7.0000000001164153</v>
      </c>
      <c r="P764" s="12">
        <f t="shared" si="34"/>
        <v>24.499999999883585</v>
      </c>
      <c r="Q764" s="12" t="s">
        <v>13</v>
      </c>
      <c r="R764" s="12" t="s">
        <v>22</v>
      </c>
      <c r="S764" s="12" t="s">
        <v>22</v>
      </c>
      <c r="T764" s="12" t="s">
        <v>32</v>
      </c>
      <c r="U764" s="12" t="s">
        <v>117</v>
      </c>
      <c r="V764" s="12" t="s">
        <v>34</v>
      </c>
      <c r="W764" s="12" t="s">
        <v>82</v>
      </c>
      <c r="X764" s="12" t="s">
        <v>45</v>
      </c>
      <c r="Y764" s="12" t="s">
        <v>67</v>
      </c>
      <c r="Z764" s="35"/>
    </row>
    <row r="765" spans="1:26" s="12" customFormat="1" ht="180" hidden="1" customHeight="1" x14ac:dyDescent="0.25">
      <c r="A765" s="12">
        <v>2019</v>
      </c>
      <c r="B765" s="12" t="s">
        <v>2422</v>
      </c>
      <c r="C765" s="43" t="s">
        <v>3003</v>
      </c>
      <c r="D765" s="43" t="s">
        <v>13</v>
      </c>
      <c r="E765" s="12" t="s">
        <v>30</v>
      </c>
      <c r="F765" s="12" t="s">
        <v>2613</v>
      </c>
      <c r="G765" s="12" t="s">
        <v>3006</v>
      </c>
      <c r="H765" s="12" t="s">
        <v>1764</v>
      </c>
      <c r="I765" s="12" t="s">
        <v>167</v>
      </c>
      <c r="J765" s="12" t="s">
        <v>56</v>
      </c>
      <c r="K765" s="12" t="s">
        <v>3008</v>
      </c>
      <c r="L765" s="60">
        <v>43824.333333333336</v>
      </c>
      <c r="M765" s="60">
        <v>43827.75</v>
      </c>
      <c r="N765" s="60">
        <v>43824.333333333336</v>
      </c>
      <c r="O765" s="12">
        <f t="shared" si="36"/>
        <v>81.999999999941792</v>
      </c>
      <c r="P765" s="12">
        <f t="shared" si="34"/>
        <v>0</v>
      </c>
      <c r="Q765" s="12" t="s">
        <v>13</v>
      </c>
      <c r="R765" s="12" t="s">
        <v>22</v>
      </c>
      <c r="S765" s="12" t="s">
        <v>22</v>
      </c>
      <c r="T765" s="12" t="s">
        <v>57</v>
      </c>
      <c r="U765" s="12" t="s">
        <v>149</v>
      </c>
      <c r="V765" s="12" t="s">
        <v>1070</v>
      </c>
      <c r="W765" s="12" t="s">
        <v>118</v>
      </c>
      <c r="X765" s="12" t="s">
        <v>45</v>
      </c>
      <c r="Y765" s="12" t="s">
        <v>28</v>
      </c>
      <c r="Z765" s="35"/>
    </row>
    <row r="766" spans="1:26" s="12" customFormat="1" ht="345" hidden="1" customHeight="1" x14ac:dyDescent="0.25">
      <c r="A766" s="12">
        <v>2019</v>
      </c>
      <c r="B766" s="12" t="s">
        <v>2422</v>
      </c>
      <c r="C766" s="43" t="s">
        <v>2960</v>
      </c>
      <c r="D766" s="43" t="s">
        <v>22</v>
      </c>
      <c r="E766" s="12" t="s">
        <v>39</v>
      </c>
      <c r="F766" s="12" t="s">
        <v>2964</v>
      </c>
      <c r="G766" s="12" t="s">
        <v>2965</v>
      </c>
      <c r="H766" s="12" t="s">
        <v>1788</v>
      </c>
      <c r="I766" s="12" t="s">
        <v>175</v>
      </c>
      <c r="J766" s="12" t="s">
        <v>63</v>
      </c>
      <c r="K766" s="12" t="s">
        <v>2972</v>
      </c>
      <c r="L766" s="60">
        <v>43811.354166666664</v>
      </c>
      <c r="M766" s="60">
        <v>43811.5625</v>
      </c>
      <c r="N766" s="60">
        <v>43778.791666666664</v>
      </c>
      <c r="O766" s="12">
        <f t="shared" si="36"/>
        <v>5.0000000000582077</v>
      </c>
      <c r="P766" s="12">
        <f t="shared" si="34"/>
        <v>781.5</v>
      </c>
      <c r="Q766" s="12" t="s">
        <v>22</v>
      </c>
      <c r="R766" s="12" t="s">
        <v>22</v>
      </c>
      <c r="S766" s="12" t="s">
        <v>22</v>
      </c>
      <c r="T766" s="12" t="s">
        <v>14</v>
      </c>
      <c r="U766" s="12" t="s">
        <v>24</v>
      </c>
      <c r="V766" s="12" t="s">
        <v>34</v>
      </c>
      <c r="W766" s="12" t="s">
        <v>82</v>
      </c>
      <c r="X766" s="12" t="s">
        <v>66</v>
      </c>
      <c r="Y766" s="12" t="s">
        <v>46</v>
      </c>
      <c r="Z766" s="35">
        <f t="shared" ref="Z766:Z797" si="37">O766+P766</f>
        <v>786.50000000005821</v>
      </c>
    </row>
    <row r="767" spans="1:26" s="12" customFormat="1" ht="165" hidden="1" customHeight="1" x14ac:dyDescent="0.25">
      <c r="A767" s="12">
        <v>2019</v>
      </c>
      <c r="B767" s="12" t="s">
        <v>2422</v>
      </c>
      <c r="C767" s="43" t="s">
        <v>2961</v>
      </c>
      <c r="D767" s="43" t="s">
        <v>22</v>
      </c>
      <c r="E767" s="12" t="s">
        <v>39</v>
      </c>
      <c r="F767" s="12" t="s">
        <v>2966</v>
      </c>
      <c r="G767" s="12" t="s">
        <v>2967</v>
      </c>
      <c r="H767" s="12" t="s">
        <v>1788</v>
      </c>
      <c r="I767" s="12" t="s">
        <v>174</v>
      </c>
      <c r="J767" s="12" t="s">
        <v>96</v>
      </c>
      <c r="K767" s="12" t="s">
        <v>2973</v>
      </c>
      <c r="L767" s="60">
        <v>43812.291666666664</v>
      </c>
      <c r="M767" s="60">
        <v>43812.6875</v>
      </c>
      <c r="N767" s="60">
        <v>43793.6875</v>
      </c>
      <c r="O767" s="12">
        <f t="shared" si="36"/>
        <v>9.5000000000582077</v>
      </c>
      <c r="P767" s="12">
        <f t="shared" si="34"/>
        <v>446.49999999994179</v>
      </c>
      <c r="Q767" s="12" t="s">
        <v>13</v>
      </c>
      <c r="R767" s="12" t="s">
        <v>22</v>
      </c>
      <c r="S767" s="12" t="s">
        <v>22</v>
      </c>
      <c r="Y767" s="12" t="s">
        <v>18</v>
      </c>
      <c r="Z767" s="35">
        <f t="shared" si="37"/>
        <v>456</v>
      </c>
    </row>
    <row r="768" spans="1:26" s="12" customFormat="1" ht="105" hidden="1" customHeight="1" x14ac:dyDescent="0.25">
      <c r="A768" s="12">
        <v>2019</v>
      </c>
      <c r="B768" s="12" t="s">
        <v>2422</v>
      </c>
      <c r="C768" s="43" t="s">
        <v>2962</v>
      </c>
      <c r="D768" s="43" t="s">
        <v>22</v>
      </c>
      <c r="E768" s="12" t="s">
        <v>20</v>
      </c>
      <c r="F768" s="12" t="s">
        <v>2968</v>
      </c>
      <c r="G768" s="12" t="s">
        <v>2969</v>
      </c>
      <c r="H768" s="12" t="s">
        <v>1788</v>
      </c>
      <c r="I768" s="12" t="s">
        <v>170</v>
      </c>
      <c r="J768" s="12" t="s">
        <v>1557</v>
      </c>
      <c r="K768" s="12" t="s">
        <v>2974</v>
      </c>
      <c r="L768" s="60">
        <v>43818.333333333336</v>
      </c>
      <c r="M768" s="60">
        <v>43818.708333333336</v>
      </c>
      <c r="N768" s="60">
        <v>43756.708333333336</v>
      </c>
      <c r="O768" s="12">
        <f t="shared" si="36"/>
        <v>9</v>
      </c>
      <c r="P768" s="12">
        <f t="shared" si="34"/>
        <v>1479</v>
      </c>
      <c r="Q768" s="12" t="s">
        <v>22</v>
      </c>
      <c r="R768" s="12" t="s">
        <v>22</v>
      </c>
      <c r="S768" s="12" t="s">
        <v>22</v>
      </c>
      <c r="T768" s="12" t="s">
        <v>32</v>
      </c>
      <c r="U768" s="12" t="s">
        <v>114</v>
      </c>
      <c r="V768" s="12" t="s">
        <v>34</v>
      </c>
      <c r="W768" s="12" t="s">
        <v>88</v>
      </c>
      <c r="X768" s="12" t="s">
        <v>71</v>
      </c>
      <c r="Y768" s="12" t="s">
        <v>18</v>
      </c>
      <c r="Z768" s="35">
        <f t="shared" si="37"/>
        <v>1488</v>
      </c>
    </row>
    <row r="769" spans="1:27" ht="45" hidden="1" customHeight="1" x14ac:dyDescent="0.25">
      <c r="A769" s="12">
        <v>2019</v>
      </c>
      <c r="B769" s="12" t="s">
        <v>2422</v>
      </c>
      <c r="C769" s="43" t="s">
        <v>2963</v>
      </c>
      <c r="D769" s="43" t="s">
        <v>13</v>
      </c>
      <c r="E769" s="12" t="s">
        <v>30</v>
      </c>
      <c r="F769" s="12" t="s">
        <v>2970</v>
      </c>
      <c r="G769" s="12" t="s">
        <v>2971</v>
      </c>
      <c r="H769" s="12" t="s">
        <v>1788</v>
      </c>
      <c r="I769" s="12" t="s">
        <v>175</v>
      </c>
      <c r="J769" s="12" t="s">
        <v>1557</v>
      </c>
      <c r="K769" s="43" t="s">
        <v>2975</v>
      </c>
      <c r="L769" s="60">
        <v>43825.885416666664</v>
      </c>
      <c r="M769" s="60">
        <v>43826.75</v>
      </c>
      <c r="N769" s="60">
        <v>43811.5625</v>
      </c>
      <c r="O769" s="12">
        <f t="shared" si="36"/>
        <v>20.750000000058208</v>
      </c>
      <c r="P769" s="12">
        <f t="shared" si="34"/>
        <v>343.74999999994179</v>
      </c>
      <c r="Q769" s="12" t="s">
        <v>13</v>
      </c>
      <c r="R769" s="12" t="s">
        <v>13</v>
      </c>
      <c r="S769" s="12" t="s">
        <v>22</v>
      </c>
      <c r="T769" s="12" t="s">
        <v>32</v>
      </c>
      <c r="U769" s="12" t="s">
        <v>117</v>
      </c>
      <c r="V769" s="12" t="s">
        <v>34</v>
      </c>
      <c r="W769" s="12" t="s">
        <v>82</v>
      </c>
      <c r="X769" s="12" t="s">
        <v>60</v>
      </c>
      <c r="Y769" s="12" t="s">
        <v>28</v>
      </c>
      <c r="Z769" s="35">
        <f t="shared" si="37"/>
        <v>364.5</v>
      </c>
      <c r="AA769" s="12"/>
    </row>
    <row r="770" spans="1:27" ht="165" hidden="1" customHeight="1" x14ac:dyDescent="0.25">
      <c r="A770" s="12">
        <v>2019</v>
      </c>
      <c r="B770" s="12" t="s">
        <v>2422</v>
      </c>
      <c r="C770" s="52" t="s">
        <v>2976</v>
      </c>
      <c r="D770" s="43" t="s">
        <v>13</v>
      </c>
      <c r="E770" s="12" t="s">
        <v>30</v>
      </c>
      <c r="F770" s="12" t="s">
        <v>184</v>
      </c>
      <c r="G770" s="12" t="s">
        <v>2977</v>
      </c>
      <c r="H770" s="12" t="s">
        <v>1920</v>
      </c>
      <c r="I770" s="12" t="s">
        <v>184</v>
      </c>
      <c r="J770" s="12" t="s">
        <v>1920</v>
      </c>
      <c r="K770" s="12" t="s">
        <v>2978</v>
      </c>
      <c r="L770" s="60">
        <v>43812.395833333336</v>
      </c>
      <c r="M770" s="60">
        <v>43812.666666666664</v>
      </c>
      <c r="N770" s="60">
        <v>43443.791666666664</v>
      </c>
      <c r="O770" s="12">
        <f t="shared" si="36"/>
        <v>6.4999999998835847</v>
      </c>
      <c r="P770" s="12">
        <f t="shared" ref="P770:P833" si="38">(L770-N770)*24</f>
        <v>8846.5000000001164</v>
      </c>
      <c r="Q770" s="12" t="s">
        <v>13</v>
      </c>
      <c r="R770" s="12" t="s">
        <v>22</v>
      </c>
      <c r="S770" s="12" t="s">
        <v>22</v>
      </c>
      <c r="T770" s="12" t="s">
        <v>14</v>
      </c>
      <c r="U770" s="12" t="s">
        <v>24</v>
      </c>
      <c r="V770" s="12" t="s">
        <v>34</v>
      </c>
      <c r="W770" s="12" t="s">
        <v>82</v>
      </c>
      <c r="X770" s="12" t="s">
        <v>45</v>
      </c>
      <c r="Y770" s="12" t="s">
        <v>18</v>
      </c>
      <c r="Z770" s="35">
        <f t="shared" si="37"/>
        <v>8853</v>
      </c>
      <c r="AA770" s="12"/>
    </row>
    <row r="771" spans="1:27" ht="60" hidden="1" customHeight="1" x14ac:dyDescent="0.25">
      <c r="A771" s="12">
        <v>2019</v>
      </c>
      <c r="B771" s="12" t="s">
        <v>2422</v>
      </c>
      <c r="C771" s="52" t="s">
        <v>2979</v>
      </c>
      <c r="D771" s="43" t="s">
        <v>22</v>
      </c>
      <c r="E771" s="12" t="s">
        <v>30</v>
      </c>
      <c r="F771" s="12" t="s">
        <v>2980</v>
      </c>
      <c r="G771" s="12" t="s">
        <v>2981</v>
      </c>
      <c r="H771" s="12" t="s">
        <v>1911</v>
      </c>
      <c r="I771" s="12" t="s">
        <v>138</v>
      </c>
      <c r="J771" s="12" t="s">
        <v>1911</v>
      </c>
      <c r="K771" s="43" t="s">
        <v>2982</v>
      </c>
      <c r="L771" s="60">
        <v>43811.333333333336</v>
      </c>
      <c r="M771" s="60">
        <v>43811.666666666664</v>
      </c>
      <c r="N771" s="60">
        <v>43712.708333333336</v>
      </c>
      <c r="O771" s="12">
        <f t="shared" si="36"/>
        <v>7.9999999998835847</v>
      </c>
      <c r="P771" s="12">
        <f t="shared" si="38"/>
        <v>2367</v>
      </c>
      <c r="Q771" s="12" t="s">
        <v>22</v>
      </c>
      <c r="R771" s="12" t="s">
        <v>22</v>
      </c>
      <c r="S771" s="12" t="s">
        <v>22</v>
      </c>
      <c r="T771" s="12" t="s">
        <v>14</v>
      </c>
      <c r="U771" s="12" t="s">
        <v>64</v>
      </c>
      <c r="V771" s="12" t="s">
        <v>51</v>
      </c>
      <c r="W771" s="12" t="s">
        <v>118</v>
      </c>
      <c r="X771" s="12" t="s">
        <v>71</v>
      </c>
      <c r="Y771" s="12" t="s">
        <v>72</v>
      </c>
      <c r="Z771" s="35">
        <f t="shared" si="37"/>
        <v>2374.9999999998836</v>
      </c>
      <c r="AA771" s="12"/>
    </row>
    <row r="772" spans="1:27" ht="120" hidden="1" customHeight="1" x14ac:dyDescent="0.25">
      <c r="A772" s="12">
        <v>2019</v>
      </c>
      <c r="B772" s="12" t="s">
        <v>2422</v>
      </c>
      <c r="C772" s="43" t="s">
        <v>2983</v>
      </c>
      <c r="D772" s="43" t="s">
        <v>22</v>
      </c>
      <c r="E772" s="12" t="s">
        <v>20</v>
      </c>
      <c r="F772" s="12" t="s">
        <v>95</v>
      </c>
      <c r="G772" s="12" t="s">
        <v>704</v>
      </c>
      <c r="H772" s="12" t="s">
        <v>1911</v>
      </c>
      <c r="I772" s="12" t="s">
        <v>95</v>
      </c>
      <c r="J772" s="12" t="s">
        <v>1664</v>
      </c>
      <c r="K772" s="12" t="s">
        <v>2989</v>
      </c>
      <c r="L772" s="60">
        <v>43797.333333333336</v>
      </c>
      <c r="M772" s="60">
        <v>43797.458333333336</v>
      </c>
      <c r="N772" s="60">
        <v>43101</v>
      </c>
      <c r="O772" s="12">
        <f t="shared" si="36"/>
        <v>3</v>
      </c>
      <c r="P772" s="12">
        <f t="shared" si="38"/>
        <v>16712.000000000058</v>
      </c>
      <c r="Q772" s="12" t="s">
        <v>13</v>
      </c>
      <c r="R772" s="12" t="s">
        <v>22</v>
      </c>
      <c r="S772" s="12" t="s">
        <v>22</v>
      </c>
      <c r="T772" s="12" t="s">
        <v>1070</v>
      </c>
      <c r="U772" s="12" t="s">
        <v>153</v>
      </c>
      <c r="V772" s="12" t="s">
        <v>1070</v>
      </c>
      <c r="W772" s="12" t="s">
        <v>118</v>
      </c>
      <c r="X772" s="12" t="s">
        <v>45</v>
      </c>
      <c r="Y772" s="12" t="s">
        <v>46</v>
      </c>
      <c r="Z772" s="35">
        <f t="shared" si="37"/>
        <v>16715.000000000058</v>
      </c>
      <c r="AA772" s="12"/>
    </row>
    <row r="773" spans="1:27" ht="270" hidden="1" customHeight="1" x14ac:dyDescent="0.25">
      <c r="A773" s="12">
        <v>2019</v>
      </c>
      <c r="B773" s="12" t="s">
        <v>2422</v>
      </c>
      <c r="C773" s="43" t="s">
        <v>2984</v>
      </c>
      <c r="D773" s="43" t="s">
        <v>22</v>
      </c>
      <c r="E773" s="12" t="s">
        <v>30</v>
      </c>
      <c r="F773" s="12" t="s">
        <v>110</v>
      </c>
      <c r="G773" s="12" t="s">
        <v>2987</v>
      </c>
      <c r="H773" s="12" t="s">
        <v>3433</v>
      </c>
      <c r="I773" s="12" t="s">
        <v>110</v>
      </c>
      <c r="J773" s="12" t="s">
        <v>1911</v>
      </c>
      <c r="K773" s="12" t="s">
        <v>2990</v>
      </c>
      <c r="L773" s="60">
        <v>43825.395833333336</v>
      </c>
      <c r="M773" s="60">
        <v>43825.645833333336</v>
      </c>
      <c r="N773" s="60">
        <v>43783.604166666664</v>
      </c>
      <c r="O773" s="12">
        <f t="shared" si="36"/>
        <v>6</v>
      </c>
      <c r="P773" s="12">
        <f t="shared" si="38"/>
        <v>1003.0000000001164</v>
      </c>
      <c r="Q773" s="12" t="s">
        <v>13</v>
      </c>
      <c r="R773" s="12" t="s">
        <v>22</v>
      </c>
      <c r="S773" s="12" t="s">
        <v>22</v>
      </c>
      <c r="T773" s="12" t="s">
        <v>23</v>
      </c>
      <c r="U773" s="12" t="s">
        <v>92</v>
      </c>
      <c r="V773" s="12" t="s">
        <v>34</v>
      </c>
      <c r="W773" s="12" t="s">
        <v>88</v>
      </c>
      <c r="X773" s="12" t="s">
        <v>66</v>
      </c>
      <c r="Y773" s="12" t="s">
        <v>46</v>
      </c>
      <c r="Z773" s="35">
        <f t="shared" si="37"/>
        <v>1009.0000000001164</v>
      </c>
      <c r="AA773" s="12"/>
    </row>
    <row r="774" spans="1:27" ht="90" hidden="1" customHeight="1" x14ac:dyDescent="0.25">
      <c r="A774" s="12">
        <v>2019</v>
      </c>
      <c r="B774" s="12" t="s">
        <v>2422</v>
      </c>
      <c r="C774" s="43" t="s">
        <v>2985</v>
      </c>
      <c r="D774" s="43" t="s">
        <v>22</v>
      </c>
      <c r="E774" s="12" t="s">
        <v>30</v>
      </c>
      <c r="F774" s="12" t="s">
        <v>2988</v>
      </c>
      <c r="G774" s="12" t="s">
        <v>704</v>
      </c>
      <c r="H774" s="12" t="s">
        <v>1911</v>
      </c>
      <c r="I774" s="12" t="s">
        <v>90</v>
      </c>
      <c r="J774" s="12" t="s">
        <v>1911</v>
      </c>
      <c r="K774" s="12" t="s">
        <v>2991</v>
      </c>
      <c r="L774" s="60">
        <v>43817.791666666664</v>
      </c>
      <c r="M774" s="60">
        <v>43817.875</v>
      </c>
      <c r="N774" s="60">
        <v>43406.75</v>
      </c>
      <c r="O774" s="12">
        <f t="shared" si="36"/>
        <v>2.0000000000582077</v>
      </c>
      <c r="P774" s="12">
        <f t="shared" si="38"/>
        <v>9864.9999999999418</v>
      </c>
      <c r="Q774" s="12" t="s">
        <v>13</v>
      </c>
      <c r="R774" s="12" t="s">
        <v>22</v>
      </c>
      <c r="S774" s="12" t="s">
        <v>22</v>
      </c>
      <c r="T774" s="12" t="s">
        <v>14</v>
      </c>
      <c r="U774" s="12" t="s">
        <v>24</v>
      </c>
      <c r="Y774" s="12" t="s">
        <v>94</v>
      </c>
      <c r="Z774" s="35">
        <f t="shared" si="37"/>
        <v>9867</v>
      </c>
      <c r="AA774" s="12"/>
    </row>
    <row r="775" spans="1:27" ht="90" hidden="1" customHeight="1" x14ac:dyDescent="0.25">
      <c r="A775" s="12">
        <v>2019</v>
      </c>
      <c r="B775" s="12" t="s">
        <v>2422</v>
      </c>
      <c r="C775" s="43" t="s">
        <v>2986</v>
      </c>
      <c r="D775" s="43" t="s">
        <v>22</v>
      </c>
      <c r="E775" s="12" t="s">
        <v>20</v>
      </c>
      <c r="F775" s="12" t="s">
        <v>62</v>
      </c>
      <c r="G775" s="12" t="s">
        <v>2114</v>
      </c>
      <c r="H775" s="12" t="s">
        <v>1911</v>
      </c>
      <c r="I775" s="12" t="s">
        <v>62</v>
      </c>
      <c r="J775" s="12" t="s">
        <v>1911</v>
      </c>
      <c r="K775" s="12" t="s">
        <v>2992</v>
      </c>
      <c r="L775" s="60">
        <v>43817.333333333336</v>
      </c>
      <c r="M775" s="60">
        <v>43819.625</v>
      </c>
      <c r="N775" s="60">
        <v>43741.708333333336</v>
      </c>
      <c r="O775" s="12">
        <f t="shared" si="36"/>
        <v>54.999999999941792</v>
      </c>
      <c r="P775" s="12">
        <f t="shared" si="38"/>
        <v>1815</v>
      </c>
      <c r="Q775" s="12" t="s">
        <v>22</v>
      </c>
      <c r="R775" s="12" t="s">
        <v>22</v>
      </c>
      <c r="S775" s="12" t="s">
        <v>22</v>
      </c>
      <c r="T775" s="12" t="s">
        <v>14</v>
      </c>
      <c r="U775" s="12" t="s">
        <v>24</v>
      </c>
      <c r="V775" s="12" t="s">
        <v>34</v>
      </c>
      <c r="W775" s="12" t="s">
        <v>88</v>
      </c>
      <c r="Y775" s="12" t="s">
        <v>28</v>
      </c>
      <c r="Z775" s="35">
        <f t="shared" si="37"/>
        <v>1869.9999999999418</v>
      </c>
      <c r="AA775" s="12"/>
    </row>
    <row r="776" spans="1:27" ht="90" hidden="1" customHeight="1" x14ac:dyDescent="0.25">
      <c r="A776" s="12">
        <v>2019</v>
      </c>
      <c r="B776" s="12" t="s">
        <v>2422</v>
      </c>
      <c r="C776" s="43" t="s">
        <v>2993</v>
      </c>
      <c r="D776" s="43" t="s">
        <v>13</v>
      </c>
      <c r="E776" s="12" t="s">
        <v>30</v>
      </c>
      <c r="F776" s="12" t="s">
        <v>123</v>
      </c>
      <c r="G776" s="12" t="s">
        <v>704</v>
      </c>
      <c r="H776" s="12" t="s">
        <v>1911</v>
      </c>
      <c r="I776" s="12" t="s">
        <v>125</v>
      </c>
      <c r="J776" s="12" t="s">
        <v>1911</v>
      </c>
      <c r="K776" s="12" t="s">
        <v>3000</v>
      </c>
      <c r="L776" s="60">
        <v>43815.333333333336</v>
      </c>
      <c r="M776" s="60">
        <v>43818.791666666664</v>
      </c>
      <c r="N776" s="60">
        <v>43811.6875</v>
      </c>
      <c r="O776" s="12">
        <f t="shared" si="36"/>
        <v>82.999999999883585</v>
      </c>
      <c r="P776" s="12">
        <f t="shared" si="38"/>
        <v>87.500000000058208</v>
      </c>
      <c r="Q776" s="12" t="s">
        <v>13</v>
      </c>
      <c r="R776" s="12" t="s">
        <v>22</v>
      </c>
      <c r="S776" s="12" t="s">
        <v>22</v>
      </c>
      <c r="T776" s="12" t="s">
        <v>14</v>
      </c>
      <c r="U776" s="12" t="s">
        <v>24</v>
      </c>
      <c r="V776" s="12" t="s">
        <v>34</v>
      </c>
      <c r="W776" s="12" t="s">
        <v>70</v>
      </c>
      <c r="X776" s="12" t="s">
        <v>66</v>
      </c>
      <c r="Y776" s="12" t="s">
        <v>18</v>
      </c>
      <c r="Z776" s="35">
        <f t="shared" si="37"/>
        <v>170.49999999994179</v>
      </c>
      <c r="AA776" s="12"/>
    </row>
    <row r="777" spans="1:27" ht="285" hidden="1" customHeight="1" x14ac:dyDescent="0.25">
      <c r="A777" s="12">
        <v>2019</v>
      </c>
      <c r="B777" s="12" t="s">
        <v>2422</v>
      </c>
      <c r="C777" s="43" t="s">
        <v>2994</v>
      </c>
      <c r="D777" s="43" t="s">
        <v>22</v>
      </c>
      <c r="E777" s="12" t="s">
        <v>11</v>
      </c>
      <c r="F777" s="12" t="s">
        <v>2996</v>
      </c>
      <c r="H777" s="12" t="s">
        <v>1911</v>
      </c>
      <c r="I777" s="12" t="s">
        <v>123</v>
      </c>
      <c r="L777" s="60">
        <v>43811.333333333336</v>
      </c>
      <c r="M777" s="60">
        <v>43811.6875</v>
      </c>
      <c r="N777" s="60">
        <v>43717.708333333336</v>
      </c>
      <c r="O777" s="12">
        <f t="shared" si="36"/>
        <v>8.4999999999417923</v>
      </c>
      <c r="P777" s="12">
        <f t="shared" si="38"/>
        <v>2247</v>
      </c>
      <c r="Q777" s="12" t="s">
        <v>13</v>
      </c>
      <c r="R777" s="12" t="s">
        <v>22</v>
      </c>
      <c r="S777" s="12" t="s">
        <v>22</v>
      </c>
      <c r="Y777" s="12" t="s">
        <v>61</v>
      </c>
      <c r="Z777" s="35">
        <f t="shared" si="37"/>
        <v>2255.4999999999418</v>
      </c>
      <c r="AA777" s="12"/>
    </row>
    <row r="778" spans="1:27" ht="75" hidden="1" customHeight="1" x14ac:dyDescent="0.25">
      <c r="A778" s="12">
        <v>2019</v>
      </c>
      <c r="B778" s="12" t="s">
        <v>2422</v>
      </c>
      <c r="C778" s="43" t="s">
        <v>2994</v>
      </c>
      <c r="D778" s="43" t="s">
        <v>22</v>
      </c>
      <c r="E778" s="12" t="s">
        <v>11</v>
      </c>
      <c r="F778" s="12" t="s">
        <v>2997</v>
      </c>
      <c r="H778" s="12" t="s">
        <v>1911</v>
      </c>
      <c r="I778" s="12" t="s">
        <v>125</v>
      </c>
      <c r="L778" s="60">
        <v>43811.347222222219</v>
      </c>
      <c r="M778" s="60">
        <v>43811.6875</v>
      </c>
      <c r="N778" s="60">
        <v>43796.541666666664</v>
      </c>
      <c r="O778" s="12">
        <f t="shared" si="36"/>
        <v>8.1666666667442769</v>
      </c>
      <c r="P778" s="12">
        <f t="shared" si="38"/>
        <v>355.33333333331393</v>
      </c>
      <c r="Q778" s="12" t="s">
        <v>13</v>
      </c>
      <c r="R778" s="12" t="s">
        <v>22</v>
      </c>
      <c r="S778" s="12" t="s">
        <v>22</v>
      </c>
      <c r="Y778" s="12" t="s">
        <v>61</v>
      </c>
      <c r="Z778" s="35">
        <f t="shared" si="37"/>
        <v>363.50000000005821</v>
      </c>
      <c r="AA778" s="12"/>
    </row>
    <row r="779" spans="1:27" ht="90" hidden="1" customHeight="1" x14ac:dyDescent="0.25">
      <c r="A779" s="12">
        <v>2019</v>
      </c>
      <c r="B779" s="12" t="s">
        <v>2422</v>
      </c>
      <c r="C779" s="43" t="s">
        <v>2994</v>
      </c>
      <c r="D779" s="43" t="s">
        <v>22</v>
      </c>
      <c r="E779" s="12" t="s">
        <v>11</v>
      </c>
      <c r="F779" s="12" t="s">
        <v>152</v>
      </c>
      <c r="H779" s="12" t="s">
        <v>1911</v>
      </c>
      <c r="I779" s="12" t="s">
        <v>152</v>
      </c>
      <c r="L779" s="60">
        <v>43810.333333333336</v>
      </c>
      <c r="M779" s="60">
        <v>43810.416666666664</v>
      </c>
      <c r="N779" s="60">
        <v>43182.666666666664</v>
      </c>
      <c r="O779" s="12">
        <f t="shared" si="36"/>
        <v>1.9999999998835847</v>
      </c>
      <c r="P779" s="12">
        <f t="shared" si="38"/>
        <v>15064.000000000116</v>
      </c>
      <c r="Q779" s="12" t="s">
        <v>13</v>
      </c>
      <c r="R779" s="12" t="s">
        <v>22</v>
      </c>
      <c r="S779" s="12" t="s">
        <v>22</v>
      </c>
      <c r="Y779" s="12" t="s">
        <v>54</v>
      </c>
      <c r="Z779" s="35">
        <f t="shared" si="37"/>
        <v>15066</v>
      </c>
      <c r="AA779" s="12"/>
    </row>
    <row r="780" spans="1:27" ht="45" hidden="1" customHeight="1" x14ac:dyDescent="0.25">
      <c r="A780" s="12">
        <v>2019</v>
      </c>
      <c r="B780" s="12" t="s">
        <v>2422</v>
      </c>
      <c r="C780" s="43" t="s">
        <v>2995</v>
      </c>
      <c r="D780" s="43" t="s">
        <v>13</v>
      </c>
      <c r="E780" s="12" t="s">
        <v>30</v>
      </c>
      <c r="F780" s="12" t="s">
        <v>2998</v>
      </c>
      <c r="G780" s="12" t="s">
        <v>2999</v>
      </c>
      <c r="H780" s="12" t="s">
        <v>1911</v>
      </c>
      <c r="I780" s="12" t="s">
        <v>125</v>
      </c>
      <c r="J780" s="12" t="s">
        <v>56</v>
      </c>
      <c r="K780" s="12" t="s">
        <v>3001</v>
      </c>
      <c r="L780" s="60">
        <v>43816.666666666664</v>
      </c>
      <c r="M780" s="60">
        <v>43817.083333333336</v>
      </c>
      <c r="N780" s="60">
        <v>43811.6875</v>
      </c>
      <c r="O780" s="12">
        <f t="shared" si="36"/>
        <v>10.000000000116415</v>
      </c>
      <c r="P780" s="12">
        <f t="shared" si="38"/>
        <v>119.49999999994179</v>
      </c>
      <c r="Q780" s="12" t="s">
        <v>13</v>
      </c>
      <c r="R780" s="12" t="s">
        <v>13</v>
      </c>
      <c r="S780" s="12" t="s">
        <v>22</v>
      </c>
      <c r="Z780" s="35">
        <f t="shared" si="37"/>
        <v>129.50000000005821</v>
      </c>
      <c r="AA780" s="12"/>
    </row>
    <row r="781" spans="1:27" ht="45" customHeight="1" x14ac:dyDescent="0.25">
      <c r="A781" s="12">
        <v>2020</v>
      </c>
      <c r="B781" s="12" t="s">
        <v>2415</v>
      </c>
      <c r="C781" s="43" t="s">
        <v>3015</v>
      </c>
      <c r="D781" s="43" t="s">
        <v>22</v>
      </c>
      <c r="E781" s="12" t="s">
        <v>11</v>
      </c>
      <c r="F781" s="12" t="s">
        <v>2476</v>
      </c>
      <c r="G781" s="12" t="s">
        <v>2476</v>
      </c>
      <c r="H781" s="12" t="s">
        <v>319</v>
      </c>
      <c r="I781" s="12" t="s">
        <v>198</v>
      </c>
      <c r="J781" s="12" t="s">
        <v>96</v>
      </c>
      <c r="K781" s="12" t="s">
        <v>11</v>
      </c>
      <c r="L781" s="60">
        <v>43833.333333333336</v>
      </c>
      <c r="M781" s="60">
        <v>43833.791666666664</v>
      </c>
      <c r="N781" s="60">
        <v>43824.708333333336</v>
      </c>
      <c r="O781" s="12">
        <f t="shared" si="36"/>
        <v>10.999999999883585</v>
      </c>
      <c r="P781" s="12">
        <f t="shared" si="38"/>
        <v>207</v>
      </c>
      <c r="Q781" s="12" t="s">
        <v>22</v>
      </c>
      <c r="R781" s="12" t="s">
        <v>22</v>
      </c>
      <c r="S781" s="12" t="s">
        <v>22</v>
      </c>
      <c r="T781" s="12" t="s">
        <v>1505</v>
      </c>
      <c r="U781" s="12" t="s">
        <v>1505</v>
      </c>
      <c r="V781" s="12" t="s">
        <v>1505</v>
      </c>
      <c r="W781" s="12" t="s">
        <v>1505</v>
      </c>
      <c r="X781" s="12" t="s">
        <v>17</v>
      </c>
      <c r="Y781" s="12" t="s">
        <v>84</v>
      </c>
      <c r="Z781" s="35">
        <f t="shared" si="37"/>
        <v>217.99999999988358</v>
      </c>
    </row>
    <row r="782" spans="1:27" ht="60" customHeight="1" x14ac:dyDescent="0.25">
      <c r="A782" s="12">
        <v>2020</v>
      </c>
      <c r="B782" s="12" t="s">
        <v>2415</v>
      </c>
      <c r="C782" s="43" t="s">
        <v>3016</v>
      </c>
      <c r="D782" s="43" t="s">
        <v>22</v>
      </c>
      <c r="E782" s="12" t="s">
        <v>11</v>
      </c>
      <c r="F782" s="12" t="s">
        <v>2476</v>
      </c>
      <c r="G782" s="12" t="s">
        <v>2476</v>
      </c>
      <c r="H782" s="12" t="s">
        <v>319</v>
      </c>
      <c r="I782" s="12" t="s">
        <v>198</v>
      </c>
      <c r="J782" s="12" t="s">
        <v>96</v>
      </c>
      <c r="K782" s="12" t="s">
        <v>11</v>
      </c>
      <c r="L782" s="60">
        <v>43834.333333333336</v>
      </c>
      <c r="M782" s="60">
        <v>43834.791666666664</v>
      </c>
      <c r="N782" s="60">
        <v>43833.791666666664</v>
      </c>
      <c r="O782" s="12">
        <f t="shared" si="36"/>
        <v>10.999999999883585</v>
      </c>
      <c r="P782" s="12">
        <f t="shared" si="38"/>
        <v>13.000000000116415</v>
      </c>
      <c r="Q782" s="12" t="s">
        <v>22</v>
      </c>
      <c r="R782" s="12" t="s">
        <v>22</v>
      </c>
      <c r="S782" s="12" t="s">
        <v>22</v>
      </c>
      <c r="T782" s="12" t="s">
        <v>1505</v>
      </c>
      <c r="U782" s="12" t="s">
        <v>1505</v>
      </c>
      <c r="V782" s="12" t="s">
        <v>1505</v>
      </c>
      <c r="W782" s="12" t="s">
        <v>1505</v>
      </c>
      <c r="X782" s="12" t="s">
        <v>17</v>
      </c>
      <c r="Y782" s="12" t="s">
        <v>84</v>
      </c>
      <c r="Z782" s="35">
        <f t="shared" si="37"/>
        <v>24</v>
      </c>
    </row>
    <row r="783" spans="1:27" ht="90" customHeight="1" x14ac:dyDescent="0.25">
      <c r="A783" s="12">
        <v>2020</v>
      </c>
      <c r="B783" s="12" t="s">
        <v>2415</v>
      </c>
      <c r="C783" s="43" t="s">
        <v>3017</v>
      </c>
      <c r="D783" s="43" t="s">
        <v>22</v>
      </c>
      <c r="E783" s="12" t="s">
        <v>11</v>
      </c>
      <c r="F783" s="12" t="s">
        <v>2476</v>
      </c>
      <c r="G783" s="12" t="s">
        <v>2476</v>
      </c>
      <c r="H783" s="12" t="s">
        <v>319</v>
      </c>
      <c r="I783" s="12" t="s">
        <v>198</v>
      </c>
      <c r="J783" s="12" t="s">
        <v>96</v>
      </c>
      <c r="K783" s="12" t="s">
        <v>11</v>
      </c>
      <c r="L783" s="60">
        <v>43835.333333333336</v>
      </c>
      <c r="M783" s="60">
        <v>43835.708333333336</v>
      </c>
      <c r="N783" s="60">
        <v>43834.791666666664</v>
      </c>
      <c r="O783" s="12">
        <f t="shared" si="36"/>
        <v>9</v>
      </c>
      <c r="P783" s="12">
        <f t="shared" si="38"/>
        <v>13.000000000116415</v>
      </c>
      <c r="Q783" s="12" t="s">
        <v>22</v>
      </c>
      <c r="R783" s="12" t="s">
        <v>22</v>
      </c>
      <c r="S783" s="12" t="s">
        <v>22</v>
      </c>
      <c r="T783" s="12" t="s">
        <v>1505</v>
      </c>
      <c r="U783" s="12" t="s">
        <v>1505</v>
      </c>
      <c r="V783" s="12" t="s">
        <v>1505</v>
      </c>
      <c r="W783" s="12" t="s">
        <v>1505</v>
      </c>
      <c r="X783" s="12" t="s">
        <v>17</v>
      </c>
      <c r="Y783" s="12" t="s">
        <v>84</v>
      </c>
      <c r="Z783" s="35">
        <f t="shared" si="37"/>
        <v>22.000000000116415</v>
      </c>
    </row>
    <row r="784" spans="1:27" ht="45" customHeight="1" x14ac:dyDescent="0.25">
      <c r="A784" s="12">
        <v>2020</v>
      </c>
      <c r="B784" s="12" t="s">
        <v>2415</v>
      </c>
      <c r="C784" s="43" t="s">
        <v>3018</v>
      </c>
      <c r="D784" s="43" t="s">
        <v>22</v>
      </c>
      <c r="E784" s="12" t="s">
        <v>11</v>
      </c>
      <c r="F784" s="12" t="s">
        <v>2476</v>
      </c>
      <c r="G784" s="12" t="s">
        <v>2476</v>
      </c>
      <c r="H784" s="12" t="s">
        <v>319</v>
      </c>
      <c r="I784" s="12" t="s">
        <v>198</v>
      </c>
      <c r="J784" s="12" t="s">
        <v>96</v>
      </c>
      <c r="K784" s="12" t="s">
        <v>11</v>
      </c>
      <c r="L784" s="60">
        <v>43836.333333333336</v>
      </c>
      <c r="M784" s="60">
        <v>43836.708333333336</v>
      </c>
      <c r="N784" s="60">
        <v>43835.708333333336</v>
      </c>
      <c r="O784" s="12">
        <f t="shared" si="36"/>
        <v>9</v>
      </c>
      <c r="P784" s="12">
        <f t="shared" si="38"/>
        <v>15</v>
      </c>
      <c r="Q784" s="12" t="s">
        <v>22</v>
      </c>
      <c r="R784" s="12" t="s">
        <v>22</v>
      </c>
      <c r="S784" s="12" t="s">
        <v>22</v>
      </c>
      <c r="T784" s="12" t="s">
        <v>1505</v>
      </c>
      <c r="U784" s="12" t="s">
        <v>1505</v>
      </c>
      <c r="V784" s="12" t="s">
        <v>1505</v>
      </c>
      <c r="W784" s="12" t="s">
        <v>1505</v>
      </c>
      <c r="X784" s="12" t="s">
        <v>17</v>
      </c>
      <c r="Y784" s="12" t="s">
        <v>84</v>
      </c>
      <c r="Z784" s="35">
        <f t="shared" si="37"/>
        <v>24</v>
      </c>
    </row>
    <row r="785" spans="1:26" ht="105" customHeight="1" x14ac:dyDescent="0.25">
      <c r="A785" s="12">
        <v>2020</v>
      </c>
      <c r="B785" s="12" t="s">
        <v>2415</v>
      </c>
      <c r="C785" s="43" t="s">
        <v>3019</v>
      </c>
      <c r="D785" s="43" t="s">
        <v>22</v>
      </c>
      <c r="E785" s="12" t="s">
        <v>11</v>
      </c>
      <c r="F785" s="12" t="s">
        <v>2476</v>
      </c>
      <c r="G785" s="12" t="s">
        <v>2476</v>
      </c>
      <c r="H785" s="12" t="s">
        <v>319</v>
      </c>
      <c r="I785" s="12" t="s">
        <v>198</v>
      </c>
      <c r="J785" s="12" t="s">
        <v>96</v>
      </c>
      <c r="K785" s="12" t="s">
        <v>11</v>
      </c>
      <c r="L785" s="60">
        <v>43837.333333333336</v>
      </c>
      <c r="M785" s="60">
        <v>43837.708333333336</v>
      </c>
      <c r="N785" s="60">
        <v>43836.708333333336</v>
      </c>
      <c r="O785" s="12">
        <f t="shared" si="36"/>
        <v>9</v>
      </c>
      <c r="P785" s="12">
        <f t="shared" si="38"/>
        <v>15</v>
      </c>
      <c r="Q785" s="12" t="s">
        <v>22</v>
      </c>
      <c r="R785" s="12" t="s">
        <v>22</v>
      </c>
      <c r="S785" s="12" t="s">
        <v>22</v>
      </c>
      <c r="T785" s="12" t="s">
        <v>1505</v>
      </c>
      <c r="U785" s="12" t="s">
        <v>1505</v>
      </c>
      <c r="V785" s="12" t="s">
        <v>1505</v>
      </c>
      <c r="W785" s="12" t="s">
        <v>1505</v>
      </c>
      <c r="X785" s="12" t="s">
        <v>17</v>
      </c>
      <c r="Y785" s="12" t="s">
        <v>84</v>
      </c>
      <c r="Z785" s="35">
        <f t="shared" si="37"/>
        <v>24</v>
      </c>
    </row>
    <row r="786" spans="1:26" ht="75" customHeight="1" x14ac:dyDescent="0.25">
      <c r="A786" s="12">
        <v>2020</v>
      </c>
      <c r="B786" s="12" t="s">
        <v>2415</v>
      </c>
      <c r="C786" s="43" t="s">
        <v>3020</v>
      </c>
      <c r="D786" s="43" t="s">
        <v>22</v>
      </c>
      <c r="E786" s="12" t="s">
        <v>11</v>
      </c>
      <c r="F786" s="12" t="s">
        <v>2476</v>
      </c>
      <c r="G786" s="12" t="s">
        <v>2476</v>
      </c>
      <c r="H786" s="12" t="s">
        <v>319</v>
      </c>
      <c r="I786" s="12" t="s">
        <v>198</v>
      </c>
      <c r="J786" s="12" t="s">
        <v>96</v>
      </c>
      <c r="K786" s="12" t="s">
        <v>11</v>
      </c>
      <c r="L786" s="60">
        <v>43838.333333333336</v>
      </c>
      <c r="M786" s="60">
        <v>43838.708333333336</v>
      </c>
      <c r="N786" s="60">
        <v>43837.708333333336</v>
      </c>
      <c r="O786" s="12">
        <f t="shared" si="36"/>
        <v>9</v>
      </c>
      <c r="P786" s="12">
        <f t="shared" si="38"/>
        <v>15</v>
      </c>
      <c r="Q786" s="12" t="s">
        <v>22</v>
      </c>
      <c r="R786" s="12" t="s">
        <v>22</v>
      </c>
      <c r="S786" s="12" t="s">
        <v>22</v>
      </c>
      <c r="T786" s="12" t="s">
        <v>1505</v>
      </c>
      <c r="U786" s="12" t="s">
        <v>1505</v>
      </c>
      <c r="V786" s="12" t="s">
        <v>1505</v>
      </c>
      <c r="W786" s="12" t="s">
        <v>1505</v>
      </c>
      <c r="X786" s="12" t="s">
        <v>17</v>
      </c>
      <c r="Y786" s="12" t="s">
        <v>84</v>
      </c>
      <c r="Z786" s="35">
        <f t="shared" si="37"/>
        <v>24</v>
      </c>
    </row>
    <row r="787" spans="1:26" ht="409.5" customHeight="1" x14ac:dyDescent="0.25">
      <c r="A787" s="12">
        <v>2020</v>
      </c>
      <c r="B787" s="12" t="s">
        <v>2415</v>
      </c>
      <c r="C787" s="43" t="s">
        <v>3021</v>
      </c>
      <c r="D787" s="43" t="s">
        <v>22</v>
      </c>
      <c r="E787" s="12" t="s">
        <v>11</v>
      </c>
      <c r="F787" s="12" t="s">
        <v>2476</v>
      </c>
      <c r="G787" s="12" t="s">
        <v>2476</v>
      </c>
      <c r="H787" s="12" t="s">
        <v>319</v>
      </c>
      <c r="I787" s="12" t="s">
        <v>198</v>
      </c>
      <c r="J787" s="12" t="s">
        <v>96</v>
      </c>
      <c r="K787" s="12" t="s">
        <v>11</v>
      </c>
      <c r="L787" s="60">
        <v>43839.333333333336</v>
      </c>
      <c r="M787" s="60">
        <v>43839.708333333336</v>
      </c>
      <c r="N787" s="60">
        <v>43838.708333333336</v>
      </c>
      <c r="O787" s="12">
        <f t="shared" si="36"/>
        <v>9</v>
      </c>
      <c r="P787" s="12">
        <f t="shared" si="38"/>
        <v>15</v>
      </c>
      <c r="Q787" s="12" t="s">
        <v>22</v>
      </c>
      <c r="R787" s="12" t="s">
        <v>22</v>
      </c>
      <c r="S787" s="12" t="s">
        <v>22</v>
      </c>
      <c r="T787" s="12" t="s">
        <v>1505</v>
      </c>
      <c r="U787" s="12" t="s">
        <v>1505</v>
      </c>
      <c r="V787" s="12" t="s">
        <v>1505</v>
      </c>
      <c r="W787" s="12" t="s">
        <v>1505</v>
      </c>
      <c r="X787" s="12" t="s">
        <v>17</v>
      </c>
      <c r="Y787" s="12" t="s">
        <v>84</v>
      </c>
      <c r="Z787" s="35">
        <f t="shared" si="37"/>
        <v>24</v>
      </c>
    </row>
    <row r="788" spans="1:26" ht="135" customHeight="1" x14ac:dyDescent="0.25">
      <c r="A788" s="12">
        <v>2020</v>
      </c>
      <c r="B788" s="12" t="s">
        <v>2415</v>
      </c>
      <c r="C788" s="43" t="s">
        <v>3022</v>
      </c>
      <c r="D788" s="43" t="s">
        <v>22</v>
      </c>
      <c r="E788" s="12" t="s">
        <v>11</v>
      </c>
      <c r="F788" s="12" t="s">
        <v>2476</v>
      </c>
      <c r="G788" s="12" t="s">
        <v>2476</v>
      </c>
      <c r="H788" s="12" t="s">
        <v>319</v>
      </c>
      <c r="I788" s="12" t="s">
        <v>198</v>
      </c>
      <c r="J788" s="12" t="s">
        <v>96</v>
      </c>
      <c r="K788" s="12" t="s">
        <v>11</v>
      </c>
      <c r="L788" s="60">
        <v>43840.333333333336</v>
      </c>
      <c r="M788" s="60">
        <v>43840.708333333336</v>
      </c>
      <c r="N788" s="60">
        <v>43839.708333333336</v>
      </c>
      <c r="O788" s="12">
        <f t="shared" si="36"/>
        <v>9</v>
      </c>
      <c r="P788" s="12">
        <f t="shared" si="38"/>
        <v>15</v>
      </c>
      <c r="Q788" s="12" t="s">
        <v>22</v>
      </c>
      <c r="R788" s="12" t="s">
        <v>22</v>
      </c>
      <c r="S788" s="12" t="s">
        <v>22</v>
      </c>
      <c r="T788" s="12" t="s">
        <v>1505</v>
      </c>
      <c r="U788" s="12" t="s">
        <v>1505</v>
      </c>
      <c r="V788" s="12" t="s">
        <v>1505</v>
      </c>
      <c r="W788" s="12" t="s">
        <v>1505</v>
      </c>
      <c r="X788" s="12" t="s">
        <v>17</v>
      </c>
      <c r="Y788" s="12" t="s">
        <v>84</v>
      </c>
      <c r="Z788" s="35">
        <f t="shared" si="37"/>
        <v>24</v>
      </c>
    </row>
    <row r="789" spans="1:26" ht="330" customHeight="1" x14ac:dyDescent="0.25">
      <c r="A789" s="12">
        <v>2020</v>
      </c>
      <c r="B789" s="12" t="s">
        <v>2415</v>
      </c>
      <c r="C789" s="43" t="s">
        <v>3023</v>
      </c>
      <c r="D789" s="43" t="s">
        <v>22</v>
      </c>
      <c r="E789" s="12" t="s">
        <v>11</v>
      </c>
      <c r="F789" s="12" t="s">
        <v>2476</v>
      </c>
      <c r="G789" s="12" t="s">
        <v>2476</v>
      </c>
      <c r="H789" s="12" t="s">
        <v>319</v>
      </c>
      <c r="I789" s="12" t="s">
        <v>198</v>
      </c>
      <c r="J789" s="12" t="s">
        <v>96</v>
      </c>
      <c r="K789" s="12" t="s">
        <v>11</v>
      </c>
      <c r="L789" s="60">
        <v>43842.333333333336</v>
      </c>
      <c r="M789" s="60">
        <v>43842.5</v>
      </c>
      <c r="N789" s="60">
        <v>43840.708333333336</v>
      </c>
      <c r="O789" s="12">
        <f t="shared" si="36"/>
        <v>3.9999999999417923</v>
      </c>
      <c r="P789" s="12">
        <f t="shared" si="38"/>
        <v>39</v>
      </c>
      <c r="Q789" s="12" t="s">
        <v>22</v>
      </c>
      <c r="R789" s="12" t="s">
        <v>22</v>
      </c>
      <c r="S789" s="12" t="s">
        <v>22</v>
      </c>
      <c r="T789" s="12" t="s">
        <v>1505</v>
      </c>
      <c r="U789" s="12" t="s">
        <v>1505</v>
      </c>
      <c r="V789" s="12" t="s">
        <v>1505</v>
      </c>
      <c r="W789" s="12" t="s">
        <v>1505</v>
      </c>
      <c r="X789" s="12" t="s">
        <v>17</v>
      </c>
      <c r="Y789" s="12" t="s">
        <v>84</v>
      </c>
      <c r="Z789" s="35">
        <f t="shared" si="37"/>
        <v>42.999999999941792</v>
      </c>
    </row>
    <row r="790" spans="1:26" ht="75" customHeight="1" x14ac:dyDescent="0.25">
      <c r="A790" s="12">
        <v>2020</v>
      </c>
      <c r="B790" s="12" t="s">
        <v>2415</v>
      </c>
      <c r="C790" s="43" t="s">
        <v>3024</v>
      </c>
      <c r="D790" s="43" t="s">
        <v>22</v>
      </c>
      <c r="E790" s="12" t="s">
        <v>11</v>
      </c>
      <c r="F790" s="12" t="s">
        <v>2476</v>
      </c>
      <c r="G790" s="12" t="s">
        <v>2476</v>
      </c>
      <c r="H790" s="12" t="s">
        <v>319</v>
      </c>
      <c r="I790" s="12" t="s">
        <v>198</v>
      </c>
      <c r="J790" s="12" t="s">
        <v>96</v>
      </c>
      <c r="K790" s="12" t="s">
        <v>11</v>
      </c>
      <c r="L790" s="60">
        <v>43842.791666666664</v>
      </c>
      <c r="M790" s="60">
        <v>43847.791666666664</v>
      </c>
      <c r="N790" s="60">
        <v>43842.5</v>
      </c>
      <c r="O790" s="12">
        <f t="shared" si="36"/>
        <v>120</v>
      </c>
      <c r="P790" s="12">
        <f t="shared" si="38"/>
        <v>6.9999999999417923</v>
      </c>
      <c r="Q790" s="12" t="s">
        <v>22</v>
      </c>
      <c r="R790" s="12" t="s">
        <v>22</v>
      </c>
      <c r="S790" s="12" t="s">
        <v>22</v>
      </c>
      <c r="T790" s="12" t="s">
        <v>1505</v>
      </c>
      <c r="U790" s="12" t="s">
        <v>1505</v>
      </c>
      <c r="V790" s="12" t="s">
        <v>1505</v>
      </c>
      <c r="W790" s="12" t="s">
        <v>1505</v>
      </c>
      <c r="X790" s="12" t="s">
        <v>17</v>
      </c>
      <c r="Y790" s="12" t="s">
        <v>84</v>
      </c>
      <c r="Z790" s="35">
        <f t="shared" si="37"/>
        <v>126.99999999994179</v>
      </c>
    </row>
    <row r="791" spans="1:26" ht="135" customHeight="1" x14ac:dyDescent="0.25">
      <c r="A791" s="12">
        <v>2020</v>
      </c>
      <c r="B791" s="12" t="s">
        <v>2415</v>
      </c>
      <c r="C791" s="43" t="s">
        <v>3025</v>
      </c>
      <c r="D791" s="43" t="s">
        <v>22</v>
      </c>
      <c r="E791" s="12" t="s">
        <v>11</v>
      </c>
      <c r="F791" s="12" t="s">
        <v>2476</v>
      </c>
      <c r="G791" s="12" t="s">
        <v>2476</v>
      </c>
      <c r="H791" s="12" t="s">
        <v>319</v>
      </c>
      <c r="I791" s="12" t="s">
        <v>198</v>
      </c>
      <c r="J791" s="12" t="s">
        <v>96</v>
      </c>
      <c r="K791" s="12" t="s">
        <v>11</v>
      </c>
      <c r="L791" s="60">
        <v>43851.333333333336</v>
      </c>
      <c r="M791" s="60">
        <v>43851.5</v>
      </c>
      <c r="N791" s="60">
        <v>43847.791666666664</v>
      </c>
      <c r="O791" s="12">
        <f t="shared" si="36"/>
        <v>3.9999999999417923</v>
      </c>
      <c r="P791" s="12">
        <f t="shared" si="38"/>
        <v>85.000000000116415</v>
      </c>
      <c r="Q791" s="12" t="s">
        <v>22</v>
      </c>
      <c r="R791" s="12" t="s">
        <v>22</v>
      </c>
      <c r="S791" s="12" t="s">
        <v>22</v>
      </c>
      <c r="T791" s="12" t="s">
        <v>1505</v>
      </c>
      <c r="U791" s="12" t="s">
        <v>1505</v>
      </c>
      <c r="V791" s="12" t="s">
        <v>1505</v>
      </c>
      <c r="W791" s="12" t="s">
        <v>1505</v>
      </c>
      <c r="X791" s="12" t="s">
        <v>17</v>
      </c>
      <c r="Y791" s="12" t="s">
        <v>84</v>
      </c>
      <c r="Z791" s="35">
        <f t="shared" si="37"/>
        <v>89.000000000058208</v>
      </c>
    </row>
    <row r="792" spans="1:26" ht="60" customHeight="1" x14ac:dyDescent="0.25">
      <c r="A792" s="12">
        <v>2020</v>
      </c>
      <c r="B792" s="12" t="s">
        <v>2415</v>
      </c>
      <c r="C792" s="43" t="s">
        <v>3026</v>
      </c>
      <c r="D792" s="43" t="s">
        <v>22</v>
      </c>
      <c r="E792" s="12" t="s">
        <v>20</v>
      </c>
      <c r="F792" s="12" t="s">
        <v>3042</v>
      </c>
      <c r="G792" s="12" t="s">
        <v>3043</v>
      </c>
      <c r="H792" s="12" t="s">
        <v>319</v>
      </c>
      <c r="I792" s="12" t="s">
        <v>198</v>
      </c>
      <c r="J792" s="12" t="s">
        <v>21</v>
      </c>
      <c r="K792" s="12" t="s">
        <v>3060</v>
      </c>
      <c r="L792" s="60">
        <v>43848.333333333336</v>
      </c>
      <c r="M792" s="60">
        <v>43850.5</v>
      </c>
      <c r="N792" s="60">
        <v>43851.5</v>
      </c>
      <c r="O792" s="12">
        <f t="shared" si="36"/>
        <v>51.999999999941792</v>
      </c>
      <c r="P792" s="12">
        <f t="shared" si="38"/>
        <v>-75.999999999941792</v>
      </c>
      <c r="Q792" s="12" t="s">
        <v>22</v>
      </c>
      <c r="R792" s="12" t="s">
        <v>22</v>
      </c>
      <c r="S792" s="12" t="s">
        <v>22</v>
      </c>
      <c r="T792" s="12" t="s">
        <v>14</v>
      </c>
      <c r="U792" s="12" t="s">
        <v>64</v>
      </c>
      <c r="V792" s="12" t="s">
        <v>1070</v>
      </c>
      <c r="W792" s="12" t="s">
        <v>1070</v>
      </c>
      <c r="X792" s="12" t="s">
        <v>27</v>
      </c>
      <c r="Y792" s="12" t="s">
        <v>18</v>
      </c>
      <c r="Z792" s="35">
        <f t="shared" si="37"/>
        <v>-24</v>
      </c>
    </row>
    <row r="793" spans="1:26" ht="240" customHeight="1" x14ac:dyDescent="0.25">
      <c r="A793" s="12">
        <v>2020</v>
      </c>
      <c r="B793" s="12" t="s">
        <v>2415</v>
      </c>
      <c r="C793" s="43" t="s">
        <v>3027</v>
      </c>
      <c r="D793" s="43" t="s">
        <v>22</v>
      </c>
      <c r="E793" s="12" t="s">
        <v>20</v>
      </c>
      <c r="F793" s="12" t="s">
        <v>2924</v>
      </c>
      <c r="G793" s="12" t="s">
        <v>3044</v>
      </c>
      <c r="H793" s="12" t="s">
        <v>319</v>
      </c>
      <c r="I793" s="12" t="s">
        <v>198</v>
      </c>
      <c r="J793" s="12" t="s">
        <v>12</v>
      </c>
      <c r="K793" s="12" t="s">
        <v>3061</v>
      </c>
      <c r="L793" s="60">
        <v>43850.5</v>
      </c>
      <c r="M793" s="60">
        <v>43850.791666666664</v>
      </c>
      <c r="N793" s="60">
        <v>43850.5</v>
      </c>
      <c r="O793" s="12">
        <f t="shared" si="36"/>
        <v>6.9999999999417923</v>
      </c>
      <c r="P793" s="12">
        <f t="shared" si="38"/>
        <v>0</v>
      </c>
      <c r="Q793" s="12" t="s">
        <v>22</v>
      </c>
      <c r="R793" s="12" t="s">
        <v>22</v>
      </c>
      <c r="S793" s="12" t="s">
        <v>22</v>
      </c>
      <c r="T793" s="12" t="s">
        <v>32</v>
      </c>
      <c r="U793" s="12" t="s">
        <v>111</v>
      </c>
      <c r="V793" s="12" t="s">
        <v>51</v>
      </c>
      <c r="W793" s="12" t="s">
        <v>107</v>
      </c>
      <c r="X793" s="12" t="s">
        <v>66</v>
      </c>
      <c r="Y793" s="12" t="s">
        <v>18</v>
      </c>
      <c r="Z793" s="35">
        <f t="shared" si="37"/>
        <v>6.9999999999417923</v>
      </c>
    </row>
    <row r="794" spans="1:26" ht="75" customHeight="1" x14ac:dyDescent="0.25">
      <c r="A794" s="12">
        <v>2020</v>
      </c>
      <c r="B794" s="12" t="s">
        <v>2415</v>
      </c>
      <c r="C794" s="43" t="s">
        <v>3028</v>
      </c>
      <c r="D794" s="43" t="s">
        <v>13</v>
      </c>
      <c r="E794" s="12" t="s">
        <v>30</v>
      </c>
      <c r="F794" s="12" t="s">
        <v>3045</v>
      </c>
      <c r="G794" s="12" t="s">
        <v>2635</v>
      </c>
      <c r="H794" s="12" t="s">
        <v>319</v>
      </c>
      <c r="I794" s="12" t="s">
        <v>197</v>
      </c>
      <c r="J794" s="12" t="s">
        <v>31</v>
      </c>
      <c r="K794" s="12" t="s">
        <v>3062</v>
      </c>
      <c r="L794" s="60">
        <v>43851.821527777778</v>
      </c>
      <c r="M794" s="60">
        <v>43852.75</v>
      </c>
      <c r="N794" s="51">
        <v>43638.791666666664</v>
      </c>
      <c r="O794" s="12">
        <f t="shared" si="36"/>
        <v>22.283333333325572</v>
      </c>
      <c r="P794" s="12">
        <f t="shared" si="38"/>
        <v>5112.7166666667326</v>
      </c>
      <c r="Q794" s="12" t="s">
        <v>13</v>
      </c>
      <c r="R794" s="12" t="s">
        <v>13</v>
      </c>
      <c r="S794" s="12" t="s">
        <v>13</v>
      </c>
      <c r="T794" s="12" t="s">
        <v>32</v>
      </c>
      <c r="U794" s="12" t="s">
        <v>117</v>
      </c>
      <c r="V794" s="12" t="s">
        <v>25</v>
      </c>
      <c r="W794" s="12" t="s">
        <v>52</v>
      </c>
      <c r="X794" s="12" t="s">
        <v>60</v>
      </c>
      <c r="Y794" s="12" t="s">
        <v>94</v>
      </c>
      <c r="Z794" s="35">
        <f t="shared" si="37"/>
        <v>5135.0000000000582</v>
      </c>
    </row>
    <row r="795" spans="1:26" ht="75" customHeight="1" x14ac:dyDescent="0.25">
      <c r="A795" s="12">
        <v>2020</v>
      </c>
      <c r="B795" s="12" t="s">
        <v>2415</v>
      </c>
      <c r="C795" s="43" t="s">
        <v>3029</v>
      </c>
      <c r="D795" s="43" t="s">
        <v>22</v>
      </c>
      <c r="E795" s="12" t="s">
        <v>30</v>
      </c>
      <c r="F795" s="12" t="s">
        <v>3046</v>
      </c>
      <c r="G795" s="12" t="s">
        <v>3047</v>
      </c>
      <c r="H795" s="12" t="s">
        <v>319</v>
      </c>
      <c r="I795" s="12" t="s">
        <v>197</v>
      </c>
      <c r="J795" s="12" t="s">
        <v>31</v>
      </c>
      <c r="K795" s="12" t="s">
        <v>3063</v>
      </c>
      <c r="L795" s="60">
        <v>43852.75</v>
      </c>
      <c r="M795" s="60">
        <v>43853.625</v>
      </c>
      <c r="N795" s="60">
        <v>43852.75</v>
      </c>
      <c r="O795" s="12">
        <f t="shared" si="36"/>
        <v>21</v>
      </c>
      <c r="P795" s="12">
        <f t="shared" si="38"/>
        <v>0</v>
      </c>
      <c r="Q795" s="12" t="s">
        <v>22</v>
      </c>
      <c r="R795" s="12" t="s">
        <v>22</v>
      </c>
      <c r="S795" s="12" t="s">
        <v>22</v>
      </c>
      <c r="T795" s="12" t="s">
        <v>14</v>
      </c>
      <c r="U795" s="12" t="s">
        <v>64</v>
      </c>
      <c r="V795" s="12" t="s">
        <v>16</v>
      </c>
      <c r="W795" s="12" t="s">
        <v>35</v>
      </c>
      <c r="X795" s="12" t="s">
        <v>77</v>
      </c>
      <c r="Y795" s="12" t="s">
        <v>18</v>
      </c>
      <c r="Z795" s="35">
        <f t="shared" si="37"/>
        <v>21</v>
      </c>
    </row>
    <row r="796" spans="1:26" ht="354.75" customHeight="1" x14ac:dyDescent="0.25">
      <c r="A796" s="12">
        <v>2020</v>
      </c>
      <c r="B796" s="12" t="s">
        <v>2415</v>
      </c>
      <c r="C796" s="43" t="s">
        <v>3030</v>
      </c>
      <c r="D796" s="43" t="s">
        <v>13</v>
      </c>
      <c r="E796" s="12" t="s">
        <v>30</v>
      </c>
      <c r="F796" s="12" t="s">
        <v>3048</v>
      </c>
      <c r="G796" s="12" t="s">
        <v>3049</v>
      </c>
      <c r="H796" s="12" t="s">
        <v>319</v>
      </c>
      <c r="I796" s="12" t="s">
        <v>196</v>
      </c>
      <c r="J796" s="12" t="s">
        <v>63</v>
      </c>
      <c r="K796" s="12" t="s">
        <v>3064</v>
      </c>
      <c r="L796" s="60">
        <v>43852.083333333336</v>
      </c>
      <c r="M796" s="60">
        <v>43853.458333333336</v>
      </c>
      <c r="N796" s="51">
        <v>43677.791666666664</v>
      </c>
      <c r="O796" s="12">
        <f t="shared" si="36"/>
        <v>33</v>
      </c>
      <c r="P796" s="12">
        <f t="shared" si="38"/>
        <v>4183.0000000001164</v>
      </c>
      <c r="Q796" s="12" t="s">
        <v>22</v>
      </c>
      <c r="R796" s="12" t="s">
        <v>22</v>
      </c>
      <c r="S796" s="12" t="s">
        <v>22</v>
      </c>
      <c r="T796" s="12" t="s">
        <v>41</v>
      </c>
      <c r="U796" s="12" t="s">
        <v>93</v>
      </c>
      <c r="V796" s="12" t="s">
        <v>34</v>
      </c>
      <c r="W796" s="12" t="s">
        <v>82</v>
      </c>
      <c r="X796" s="12" t="s">
        <v>77</v>
      </c>
      <c r="Y796" s="12" t="s">
        <v>94</v>
      </c>
      <c r="Z796" s="35">
        <f t="shared" si="37"/>
        <v>4216.0000000001164</v>
      </c>
    </row>
    <row r="797" spans="1:26" ht="375" customHeight="1" x14ac:dyDescent="0.25">
      <c r="A797" s="12">
        <v>2020</v>
      </c>
      <c r="B797" s="12" t="s">
        <v>2415</v>
      </c>
      <c r="C797" s="43" t="s">
        <v>3031</v>
      </c>
      <c r="D797" s="43" t="s">
        <v>13</v>
      </c>
      <c r="E797" s="12" t="s">
        <v>30</v>
      </c>
      <c r="F797" s="12" t="s">
        <v>3050</v>
      </c>
      <c r="G797" s="12" t="s">
        <v>3047</v>
      </c>
      <c r="H797" s="12" t="s">
        <v>319</v>
      </c>
      <c r="I797" s="12" t="s">
        <v>196</v>
      </c>
      <c r="J797" s="12" t="s">
        <v>31</v>
      </c>
      <c r="K797" s="12" t="s">
        <v>3065</v>
      </c>
      <c r="L797" s="60">
        <v>43853.625</v>
      </c>
      <c r="M797" s="60">
        <v>43853.791666666664</v>
      </c>
      <c r="N797" s="60">
        <v>43853.458333333336</v>
      </c>
      <c r="O797" s="12">
        <f t="shared" si="36"/>
        <v>3.9999999999417923</v>
      </c>
      <c r="P797" s="12">
        <f t="shared" si="38"/>
        <v>3.9999999999417923</v>
      </c>
      <c r="Q797" s="12" t="s">
        <v>22</v>
      </c>
      <c r="R797" s="12" t="s">
        <v>22</v>
      </c>
      <c r="S797" s="12" t="s">
        <v>22</v>
      </c>
      <c r="T797" s="12" t="s">
        <v>14</v>
      </c>
      <c r="U797" s="12" t="s">
        <v>64</v>
      </c>
      <c r="V797" s="12" t="s">
        <v>16</v>
      </c>
      <c r="W797" s="12" t="s">
        <v>35</v>
      </c>
      <c r="X797" s="12" t="s">
        <v>77</v>
      </c>
      <c r="Y797" s="12" t="s">
        <v>18</v>
      </c>
      <c r="Z797" s="35">
        <f t="shared" si="37"/>
        <v>7.9999999998835847</v>
      </c>
    </row>
    <row r="798" spans="1:26" ht="105" customHeight="1" x14ac:dyDescent="0.25">
      <c r="A798" s="12">
        <v>2020</v>
      </c>
      <c r="B798" s="12" t="s">
        <v>2415</v>
      </c>
      <c r="C798" s="43" t="s">
        <v>3032</v>
      </c>
      <c r="D798" s="43" t="s">
        <v>13</v>
      </c>
      <c r="E798" s="12" t="s">
        <v>30</v>
      </c>
      <c r="F798" s="12" t="s">
        <v>3051</v>
      </c>
      <c r="G798" s="12" t="s">
        <v>3052</v>
      </c>
      <c r="H798" s="12" t="s">
        <v>319</v>
      </c>
      <c r="I798" s="12" t="s">
        <v>198</v>
      </c>
      <c r="J798" s="12" t="s">
        <v>56</v>
      </c>
      <c r="K798" s="12" t="s">
        <v>3066</v>
      </c>
      <c r="L798" s="60">
        <v>43852.904861111114</v>
      </c>
      <c r="M798" s="60">
        <v>43852.912499999999</v>
      </c>
      <c r="N798" s="60">
        <v>43850.791666666664</v>
      </c>
      <c r="O798" s="12">
        <f t="shared" si="36"/>
        <v>0.18333333323244005</v>
      </c>
      <c r="P798" s="12">
        <f t="shared" si="38"/>
        <v>50.716666666790843</v>
      </c>
      <c r="Q798" s="12" t="s">
        <v>13</v>
      </c>
      <c r="R798" s="12" t="s">
        <v>13</v>
      </c>
      <c r="S798" s="12" t="s">
        <v>22</v>
      </c>
      <c r="T798" s="12" t="s">
        <v>32</v>
      </c>
      <c r="U798" s="12" t="s">
        <v>117</v>
      </c>
      <c r="V798" s="12" t="s">
        <v>16</v>
      </c>
      <c r="W798" s="12" t="s">
        <v>15</v>
      </c>
      <c r="X798" s="12" t="s">
        <v>60</v>
      </c>
      <c r="Y798" s="12" t="s">
        <v>67</v>
      </c>
      <c r="Z798" s="35">
        <f t="shared" ref="Z798:Z828" si="39">O798+P798</f>
        <v>50.900000000023283</v>
      </c>
    </row>
    <row r="799" spans="1:26" ht="90" customHeight="1" x14ac:dyDescent="0.25">
      <c r="A799" s="12">
        <v>2020</v>
      </c>
      <c r="B799" s="12" t="s">
        <v>2415</v>
      </c>
      <c r="C799" s="43" t="s">
        <v>3033</v>
      </c>
      <c r="D799" s="43" t="s">
        <v>22</v>
      </c>
      <c r="E799" s="12" t="s">
        <v>20</v>
      </c>
      <c r="F799" s="12" t="s">
        <v>3051</v>
      </c>
      <c r="G799" s="12" t="s">
        <v>3052</v>
      </c>
      <c r="H799" s="12" t="s">
        <v>319</v>
      </c>
      <c r="I799" s="12" t="s">
        <v>198</v>
      </c>
      <c r="J799" s="12" t="s">
        <v>56</v>
      </c>
      <c r="K799" s="12" t="s">
        <v>3067</v>
      </c>
      <c r="L799" s="60">
        <v>43854.583333333336</v>
      </c>
      <c r="M799" s="60">
        <v>43855.75</v>
      </c>
      <c r="N799" s="60">
        <v>43852.912499999999</v>
      </c>
      <c r="O799" s="12">
        <f t="shared" si="36"/>
        <v>27.999999999941792</v>
      </c>
      <c r="P799" s="12">
        <f t="shared" si="38"/>
        <v>40.100000000093132</v>
      </c>
      <c r="Q799" s="12" t="s">
        <v>13</v>
      </c>
      <c r="R799" s="12" t="s">
        <v>13</v>
      </c>
      <c r="S799" s="12" t="s">
        <v>22</v>
      </c>
      <c r="T799" s="12" t="s">
        <v>32</v>
      </c>
      <c r="U799" s="12" t="s">
        <v>111</v>
      </c>
      <c r="V799" s="12" t="s">
        <v>16</v>
      </c>
      <c r="W799" s="12" t="s">
        <v>15</v>
      </c>
      <c r="X799" s="12" t="s">
        <v>60</v>
      </c>
      <c r="Y799" s="12" t="s">
        <v>18</v>
      </c>
      <c r="Z799" s="35">
        <f t="shared" si="39"/>
        <v>68.100000000034925</v>
      </c>
    </row>
    <row r="800" spans="1:26" ht="165" customHeight="1" x14ac:dyDescent="0.25">
      <c r="A800" s="12">
        <v>2020</v>
      </c>
      <c r="B800" s="12" t="s">
        <v>2415</v>
      </c>
      <c r="C800" s="43" t="s">
        <v>3034</v>
      </c>
      <c r="D800" s="43" t="s">
        <v>22</v>
      </c>
      <c r="E800" s="12" t="s">
        <v>20</v>
      </c>
      <c r="F800" s="12" t="s">
        <v>3053</v>
      </c>
      <c r="G800" s="12" t="s">
        <v>3054</v>
      </c>
      <c r="H800" s="12" t="s">
        <v>319</v>
      </c>
      <c r="I800" s="12" t="s">
        <v>195</v>
      </c>
      <c r="J800" s="12" t="s">
        <v>56</v>
      </c>
      <c r="K800" s="12" t="s">
        <v>3068</v>
      </c>
      <c r="L800" s="60">
        <v>43856.333333333336</v>
      </c>
      <c r="M800" s="60">
        <v>43856.75</v>
      </c>
      <c r="N800" s="60">
        <v>43806.666666666664</v>
      </c>
      <c r="O800" s="12">
        <f t="shared" ref="O800:O863" si="40">(M800-L800)*24</f>
        <v>9.9999999999417923</v>
      </c>
      <c r="P800" s="12">
        <f t="shared" si="38"/>
        <v>1192.0000000001164</v>
      </c>
      <c r="Q800" s="12" t="s">
        <v>13</v>
      </c>
      <c r="R800" s="12" t="s">
        <v>22</v>
      </c>
      <c r="S800" s="12" t="s">
        <v>22</v>
      </c>
      <c r="T800" s="12" t="s">
        <v>41</v>
      </c>
      <c r="U800" s="12" t="s">
        <v>93</v>
      </c>
      <c r="V800" s="12" t="s">
        <v>51</v>
      </c>
      <c r="W800" s="12" t="s">
        <v>107</v>
      </c>
      <c r="X800" s="12" t="s">
        <v>66</v>
      </c>
      <c r="Y800" s="12" t="s">
        <v>18</v>
      </c>
      <c r="Z800" s="35">
        <f t="shared" si="39"/>
        <v>1202.0000000000582</v>
      </c>
    </row>
    <row r="801" spans="1:26" ht="45" customHeight="1" x14ac:dyDescent="0.25">
      <c r="A801" s="12">
        <v>2020</v>
      </c>
      <c r="B801" s="12" t="s">
        <v>2415</v>
      </c>
      <c r="C801" s="43" t="s">
        <v>3035</v>
      </c>
      <c r="D801" s="43" t="s">
        <v>22</v>
      </c>
      <c r="E801" s="12" t="s">
        <v>11</v>
      </c>
      <c r="F801" s="12" t="s">
        <v>2476</v>
      </c>
      <c r="G801" s="12" t="s">
        <v>2476</v>
      </c>
      <c r="H801" s="12" t="s">
        <v>319</v>
      </c>
      <c r="I801" s="12" t="s">
        <v>195</v>
      </c>
      <c r="J801" s="12" t="s">
        <v>31</v>
      </c>
      <c r="K801" s="12" t="s">
        <v>3069</v>
      </c>
      <c r="L801" s="60">
        <v>43858.333333333336</v>
      </c>
      <c r="M801" s="60">
        <v>43858.708333333336</v>
      </c>
      <c r="N801" s="60">
        <v>43856.75</v>
      </c>
      <c r="O801" s="12">
        <f t="shared" si="40"/>
        <v>9</v>
      </c>
      <c r="P801" s="12">
        <f t="shared" si="38"/>
        <v>38.000000000058208</v>
      </c>
      <c r="Q801" s="12" t="s">
        <v>22</v>
      </c>
      <c r="R801" s="12" t="s">
        <v>22</v>
      </c>
      <c r="S801" s="12" t="s">
        <v>22</v>
      </c>
      <c r="T801" s="12" t="s">
        <v>1505</v>
      </c>
      <c r="U801" s="12" t="s">
        <v>1505</v>
      </c>
      <c r="V801" s="12" t="s">
        <v>1505</v>
      </c>
      <c r="W801" s="12" t="s">
        <v>1505</v>
      </c>
      <c r="X801" s="12" t="s">
        <v>17</v>
      </c>
      <c r="Y801" s="12" t="s">
        <v>67</v>
      </c>
      <c r="Z801" s="35">
        <f t="shared" si="39"/>
        <v>47.000000000058208</v>
      </c>
    </row>
    <row r="802" spans="1:26" ht="135" customHeight="1" x14ac:dyDescent="0.25">
      <c r="A802" s="12">
        <v>2020</v>
      </c>
      <c r="B802" s="12" t="s">
        <v>2415</v>
      </c>
      <c r="C802" s="43" t="s">
        <v>3036</v>
      </c>
      <c r="D802" s="43" t="s">
        <v>22</v>
      </c>
      <c r="E802" s="12" t="s">
        <v>11</v>
      </c>
      <c r="F802" s="12" t="s">
        <v>2476</v>
      </c>
      <c r="G802" s="12" t="s">
        <v>2476</v>
      </c>
      <c r="H802" s="12" t="s">
        <v>319</v>
      </c>
      <c r="I802" s="12" t="s">
        <v>195</v>
      </c>
      <c r="J802" s="12" t="s">
        <v>31</v>
      </c>
      <c r="K802" s="12" t="s">
        <v>3069</v>
      </c>
      <c r="L802" s="60">
        <v>43859.333333333336</v>
      </c>
      <c r="M802" s="60">
        <v>43859.784722222219</v>
      </c>
      <c r="N802" s="60">
        <v>43858.708333333336</v>
      </c>
      <c r="O802" s="12">
        <f t="shared" si="40"/>
        <v>10.833333333197515</v>
      </c>
      <c r="P802" s="12">
        <f t="shared" si="38"/>
        <v>15</v>
      </c>
      <c r="Q802" s="12" t="s">
        <v>22</v>
      </c>
      <c r="R802" s="12" t="s">
        <v>22</v>
      </c>
      <c r="S802" s="12" t="s">
        <v>22</v>
      </c>
      <c r="T802" s="12" t="s">
        <v>1505</v>
      </c>
      <c r="U802" s="12" t="s">
        <v>1505</v>
      </c>
      <c r="V802" s="12" t="s">
        <v>1505</v>
      </c>
      <c r="W802" s="12" t="s">
        <v>1505</v>
      </c>
      <c r="X802" s="12" t="s">
        <v>17</v>
      </c>
      <c r="Y802" s="12" t="s">
        <v>67</v>
      </c>
      <c r="Z802" s="35">
        <f t="shared" si="39"/>
        <v>25.833333333197515</v>
      </c>
    </row>
    <row r="803" spans="1:26" ht="75" customHeight="1" x14ac:dyDescent="0.25">
      <c r="A803" s="12">
        <v>2020</v>
      </c>
      <c r="B803" s="12" t="s">
        <v>2415</v>
      </c>
      <c r="C803" s="43" t="s">
        <v>3037</v>
      </c>
      <c r="D803" s="43" t="s">
        <v>13</v>
      </c>
      <c r="E803" s="12" t="s">
        <v>30</v>
      </c>
      <c r="F803" s="12" t="s">
        <v>677</v>
      </c>
      <c r="G803" s="12" t="s">
        <v>3055</v>
      </c>
      <c r="H803" s="12" t="s">
        <v>319</v>
      </c>
      <c r="I803" s="12" t="s">
        <v>195</v>
      </c>
      <c r="J803" s="12" t="s">
        <v>12</v>
      </c>
      <c r="K803" s="12" t="s">
        <v>3070</v>
      </c>
      <c r="L803" s="60">
        <v>43860.236111111109</v>
      </c>
      <c r="M803" s="60">
        <v>43861.576388888891</v>
      </c>
      <c r="N803" s="60">
        <v>43859.784722222219</v>
      </c>
      <c r="O803" s="12">
        <f t="shared" si="40"/>
        <v>32.166666666744277</v>
      </c>
      <c r="P803" s="12">
        <f t="shared" si="38"/>
        <v>10.833333333372138</v>
      </c>
      <c r="Q803" s="12" t="s">
        <v>22</v>
      </c>
      <c r="R803" s="12" t="s">
        <v>22</v>
      </c>
      <c r="S803" s="12" t="s">
        <v>22</v>
      </c>
      <c r="T803" s="12" t="s">
        <v>32</v>
      </c>
      <c r="U803" s="12" t="s">
        <v>111</v>
      </c>
      <c r="V803" s="12" t="s">
        <v>51</v>
      </c>
      <c r="W803" s="12" t="s">
        <v>107</v>
      </c>
      <c r="X803" s="12" t="s">
        <v>77</v>
      </c>
      <c r="Y803" s="12" t="s">
        <v>72</v>
      </c>
      <c r="Z803" s="35">
        <f t="shared" si="39"/>
        <v>43.000000000116415</v>
      </c>
    </row>
    <row r="804" spans="1:26" ht="60" customHeight="1" x14ac:dyDescent="0.25">
      <c r="A804" s="12">
        <v>2020</v>
      </c>
      <c r="B804" s="12" t="s">
        <v>2415</v>
      </c>
      <c r="C804" s="43" t="s">
        <v>3038</v>
      </c>
      <c r="D804" s="43" t="s">
        <v>22</v>
      </c>
      <c r="E804" s="12" t="s">
        <v>20</v>
      </c>
      <c r="F804" s="12" t="s">
        <v>3056</v>
      </c>
      <c r="G804" s="12" t="s">
        <v>3057</v>
      </c>
      <c r="H804" s="12" t="s">
        <v>319</v>
      </c>
      <c r="I804" s="12" t="s">
        <v>197</v>
      </c>
      <c r="J804" s="12" t="s">
        <v>69</v>
      </c>
      <c r="K804" s="12" t="s">
        <v>3071</v>
      </c>
      <c r="L804" s="60">
        <v>43861.333333333336</v>
      </c>
      <c r="M804" s="60">
        <v>43861.708333333336</v>
      </c>
      <c r="N804" s="60">
        <v>43853.625</v>
      </c>
      <c r="O804" s="12">
        <f t="shared" si="40"/>
        <v>9</v>
      </c>
      <c r="P804" s="12">
        <f t="shared" si="38"/>
        <v>185.00000000005821</v>
      </c>
      <c r="Q804" s="12" t="s">
        <v>22</v>
      </c>
      <c r="R804" s="12" t="s">
        <v>22</v>
      </c>
      <c r="S804" s="12" t="s">
        <v>22</v>
      </c>
      <c r="T804" s="12" t="s">
        <v>57</v>
      </c>
      <c r="U804" s="12" t="s">
        <v>151</v>
      </c>
      <c r="V804" s="12" t="s">
        <v>16</v>
      </c>
      <c r="W804" s="12" t="s">
        <v>15</v>
      </c>
      <c r="X804" s="12" t="s">
        <v>83</v>
      </c>
      <c r="Y804" s="12" t="s">
        <v>37</v>
      </c>
      <c r="Z804" s="35">
        <f t="shared" si="39"/>
        <v>194.00000000005821</v>
      </c>
    </row>
    <row r="805" spans="1:26" ht="75" customHeight="1" x14ac:dyDescent="0.25">
      <c r="A805" s="12">
        <v>2020</v>
      </c>
      <c r="B805" s="12" t="s">
        <v>2415</v>
      </c>
      <c r="C805" s="43" t="s">
        <v>3039</v>
      </c>
      <c r="D805" s="43" t="s">
        <v>22</v>
      </c>
      <c r="E805" s="12" t="s">
        <v>11</v>
      </c>
      <c r="F805" s="12" t="s">
        <v>2476</v>
      </c>
      <c r="G805" s="12" t="s">
        <v>2476</v>
      </c>
      <c r="H805" s="12" t="s">
        <v>319</v>
      </c>
      <c r="I805" s="12" t="s">
        <v>197</v>
      </c>
      <c r="J805" s="12" t="s">
        <v>31</v>
      </c>
      <c r="K805" s="12" t="s">
        <v>3069</v>
      </c>
      <c r="L805" s="60">
        <v>43861.291666666664</v>
      </c>
      <c r="M805" s="60">
        <v>43861.791666666664</v>
      </c>
      <c r="N805" s="60">
        <v>43861.291666666664</v>
      </c>
      <c r="O805" s="12">
        <f t="shared" si="40"/>
        <v>12</v>
      </c>
      <c r="P805" s="12">
        <f t="shared" si="38"/>
        <v>0</v>
      </c>
      <c r="Q805" s="12" t="s">
        <v>22</v>
      </c>
      <c r="R805" s="12" t="s">
        <v>22</v>
      </c>
      <c r="S805" s="12" t="s">
        <v>22</v>
      </c>
      <c r="T805" s="12" t="s">
        <v>1505</v>
      </c>
      <c r="U805" s="12" t="s">
        <v>1505</v>
      </c>
      <c r="V805" s="12" t="s">
        <v>1505</v>
      </c>
      <c r="W805" s="12" t="s">
        <v>1505</v>
      </c>
      <c r="X805" s="12" t="s">
        <v>17</v>
      </c>
      <c r="Y805" s="12" t="s">
        <v>67</v>
      </c>
      <c r="Z805" s="35">
        <f t="shared" si="39"/>
        <v>12</v>
      </c>
    </row>
    <row r="806" spans="1:26" ht="75" customHeight="1" x14ac:dyDescent="0.25">
      <c r="A806" s="12">
        <v>2020</v>
      </c>
      <c r="B806" s="12" t="s">
        <v>2415</v>
      </c>
      <c r="C806" s="43" t="s">
        <v>3040</v>
      </c>
      <c r="D806" s="43" t="s">
        <v>22</v>
      </c>
      <c r="E806" s="12" t="s">
        <v>11</v>
      </c>
      <c r="F806" s="12" t="s">
        <v>2476</v>
      </c>
      <c r="G806" s="12" t="s">
        <v>2476</v>
      </c>
      <c r="H806" s="12" t="s">
        <v>319</v>
      </c>
      <c r="I806" s="12" t="s">
        <v>197</v>
      </c>
      <c r="J806" s="12" t="s">
        <v>31</v>
      </c>
      <c r="K806" s="12" t="s">
        <v>3072</v>
      </c>
      <c r="L806" s="60">
        <v>43860.291666666664</v>
      </c>
      <c r="M806" s="60">
        <v>43860.770833333336</v>
      </c>
      <c r="N806" s="60">
        <v>43860.291666666664</v>
      </c>
      <c r="O806" s="12">
        <f t="shared" si="40"/>
        <v>11.500000000116415</v>
      </c>
      <c r="P806" s="12">
        <f t="shared" si="38"/>
        <v>0</v>
      </c>
      <c r="Q806" s="12" t="s">
        <v>22</v>
      </c>
      <c r="R806" s="12" t="s">
        <v>22</v>
      </c>
      <c r="S806" s="12" t="s">
        <v>22</v>
      </c>
      <c r="T806" s="12" t="s">
        <v>1505</v>
      </c>
      <c r="U806" s="12" t="s">
        <v>1505</v>
      </c>
      <c r="V806" s="12" t="s">
        <v>1505</v>
      </c>
      <c r="W806" s="12" t="s">
        <v>1505</v>
      </c>
      <c r="X806" s="12" t="s">
        <v>17</v>
      </c>
      <c r="Y806" s="12" t="s">
        <v>67</v>
      </c>
      <c r="Z806" s="35">
        <f t="shared" si="39"/>
        <v>11.500000000116415</v>
      </c>
    </row>
    <row r="807" spans="1:26" ht="75" customHeight="1" x14ac:dyDescent="0.25">
      <c r="A807" s="12">
        <v>2020</v>
      </c>
      <c r="B807" s="12" t="s">
        <v>2415</v>
      </c>
      <c r="C807" s="43" t="s">
        <v>3041</v>
      </c>
      <c r="D807" s="43" t="s">
        <v>22</v>
      </c>
      <c r="E807" s="12" t="s">
        <v>39</v>
      </c>
      <c r="F807" s="12" t="s">
        <v>3058</v>
      </c>
      <c r="G807" s="12" t="s">
        <v>3059</v>
      </c>
      <c r="H807" s="12" t="s">
        <v>319</v>
      </c>
      <c r="I807" s="12" t="s">
        <v>197</v>
      </c>
      <c r="J807" s="12" t="s">
        <v>31</v>
      </c>
      <c r="K807" s="12" t="s">
        <v>3073</v>
      </c>
      <c r="L807" s="60">
        <v>43860.784722222219</v>
      </c>
      <c r="M807" s="60">
        <v>43861.791666666664</v>
      </c>
      <c r="N807" s="60">
        <v>43860.770833333336</v>
      </c>
      <c r="O807" s="12">
        <f t="shared" si="40"/>
        <v>24.166666666686069</v>
      </c>
      <c r="P807" s="12">
        <f t="shared" si="38"/>
        <v>0.33333333319751546</v>
      </c>
      <c r="Q807" s="12" t="s">
        <v>22</v>
      </c>
      <c r="R807" s="12" t="s">
        <v>13</v>
      </c>
      <c r="S807" s="12" t="s">
        <v>22</v>
      </c>
      <c r="T807" s="12" t="s">
        <v>14</v>
      </c>
      <c r="U807" s="12" t="s">
        <v>64</v>
      </c>
      <c r="V807" s="12" t="s">
        <v>34</v>
      </c>
      <c r="W807" s="12" t="s">
        <v>88</v>
      </c>
      <c r="X807" s="12" t="s">
        <v>77</v>
      </c>
      <c r="Y807" s="12" t="s">
        <v>67</v>
      </c>
      <c r="Z807" s="35">
        <f t="shared" si="39"/>
        <v>24.499999999883585</v>
      </c>
    </row>
    <row r="808" spans="1:26" ht="75" hidden="1" customHeight="1" x14ac:dyDescent="0.25">
      <c r="A808" s="12">
        <v>2020</v>
      </c>
      <c r="B808" s="12" t="s">
        <v>2415</v>
      </c>
      <c r="C808" s="43" t="s">
        <v>3074</v>
      </c>
      <c r="D808" s="43" t="s">
        <v>13</v>
      </c>
      <c r="E808" s="12" t="s">
        <v>20</v>
      </c>
      <c r="F808" s="12" t="s">
        <v>1206</v>
      </c>
      <c r="G808" s="12" t="s">
        <v>3079</v>
      </c>
      <c r="H808" s="12" t="s">
        <v>1764</v>
      </c>
      <c r="I808" s="12" t="s">
        <v>165</v>
      </c>
      <c r="J808" s="12" t="s">
        <v>56</v>
      </c>
      <c r="K808" s="12" t="s">
        <v>3085</v>
      </c>
      <c r="L808" s="60">
        <v>43833.333333333336</v>
      </c>
      <c r="M808" s="60">
        <v>43833.666666666664</v>
      </c>
      <c r="N808" s="60">
        <v>43803.666666666664</v>
      </c>
      <c r="O808" s="12">
        <f t="shared" si="40"/>
        <v>7.9999999998835847</v>
      </c>
      <c r="P808" s="12">
        <f t="shared" si="38"/>
        <v>712.00000000011642</v>
      </c>
      <c r="Q808" s="12" t="s">
        <v>13</v>
      </c>
      <c r="R808" s="12" t="s">
        <v>22</v>
      </c>
      <c r="S808" s="12" t="s">
        <v>22</v>
      </c>
      <c r="T808" s="12" t="s">
        <v>32</v>
      </c>
      <c r="U808" s="12" t="s">
        <v>124</v>
      </c>
      <c r="V808" s="12" t="s">
        <v>34</v>
      </c>
      <c r="W808" s="12" t="s">
        <v>88</v>
      </c>
      <c r="X808" s="12" t="s">
        <v>36</v>
      </c>
      <c r="Y808" s="12" t="s">
        <v>18</v>
      </c>
      <c r="Z808" s="35">
        <f t="shared" si="39"/>
        <v>720</v>
      </c>
    </row>
    <row r="809" spans="1:26" ht="120" hidden="1" customHeight="1" x14ac:dyDescent="0.25">
      <c r="A809" s="12">
        <v>2020</v>
      </c>
      <c r="B809" s="12" t="s">
        <v>2415</v>
      </c>
      <c r="C809" s="43" t="s">
        <v>3074</v>
      </c>
      <c r="D809" s="43" t="s">
        <v>13</v>
      </c>
      <c r="E809" s="12" t="s">
        <v>20</v>
      </c>
      <c r="F809" s="12" t="s">
        <v>1206</v>
      </c>
      <c r="G809" s="12" t="s">
        <v>3079</v>
      </c>
      <c r="H809" s="12" t="s">
        <v>1764</v>
      </c>
      <c r="I809" s="12" t="s">
        <v>165</v>
      </c>
      <c r="J809" s="12" t="s">
        <v>56</v>
      </c>
      <c r="K809" s="12" t="s">
        <v>3085</v>
      </c>
      <c r="L809" s="60">
        <v>43834.666666666664</v>
      </c>
      <c r="M809" s="60">
        <v>43834.791666666664</v>
      </c>
      <c r="N809" s="60">
        <v>43833.666666666664</v>
      </c>
      <c r="O809" s="12">
        <f t="shared" si="40"/>
        <v>3</v>
      </c>
      <c r="P809" s="12">
        <f t="shared" si="38"/>
        <v>24</v>
      </c>
      <c r="Q809" s="12" t="s">
        <v>13</v>
      </c>
      <c r="R809" s="12" t="s">
        <v>22</v>
      </c>
      <c r="S809" s="12" t="s">
        <v>22</v>
      </c>
      <c r="T809" s="12" t="s">
        <v>32</v>
      </c>
      <c r="U809" s="12" t="s">
        <v>124</v>
      </c>
      <c r="V809" s="12" t="s">
        <v>34</v>
      </c>
      <c r="W809" s="12" t="s">
        <v>88</v>
      </c>
      <c r="X809" s="12" t="s">
        <v>36</v>
      </c>
      <c r="Y809" s="12" t="s">
        <v>18</v>
      </c>
      <c r="Z809" s="35">
        <f t="shared" si="39"/>
        <v>27</v>
      </c>
    </row>
    <row r="810" spans="1:26" ht="75" hidden="1" customHeight="1" x14ac:dyDescent="0.25">
      <c r="A810" s="12">
        <v>2020</v>
      </c>
      <c r="B810" s="12" t="s">
        <v>2415</v>
      </c>
      <c r="C810" s="43" t="s">
        <v>3074</v>
      </c>
      <c r="D810" s="43" t="s">
        <v>13</v>
      </c>
      <c r="E810" s="12" t="s">
        <v>20</v>
      </c>
      <c r="F810" s="12" t="s">
        <v>1206</v>
      </c>
      <c r="G810" s="12" t="s">
        <v>3079</v>
      </c>
      <c r="H810" s="12" t="s">
        <v>1764</v>
      </c>
      <c r="I810" s="12" t="s">
        <v>165</v>
      </c>
      <c r="J810" s="12" t="s">
        <v>56</v>
      </c>
      <c r="K810" s="12" t="s">
        <v>3085</v>
      </c>
      <c r="L810" s="60">
        <v>43835.333333333336</v>
      </c>
      <c r="M810" s="60">
        <v>43835.541666666664</v>
      </c>
      <c r="N810" s="60">
        <v>43834.791666666664</v>
      </c>
      <c r="O810" s="12">
        <f t="shared" si="40"/>
        <v>4.9999999998835847</v>
      </c>
      <c r="P810" s="12">
        <f t="shared" si="38"/>
        <v>13.000000000116415</v>
      </c>
      <c r="Q810" s="12" t="s">
        <v>13</v>
      </c>
      <c r="R810" s="12" t="s">
        <v>22</v>
      </c>
      <c r="S810" s="12" t="s">
        <v>22</v>
      </c>
      <c r="T810" s="12" t="s">
        <v>32</v>
      </c>
      <c r="U810" s="12" t="s">
        <v>124</v>
      </c>
      <c r="V810" s="12" t="s">
        <v>34</v>
      </c>
      <c r="W810" s="12" t="s">
        <v>88</v>
      </c>
      <c r="X810" s="12" t="s">
        <v>36</v>
      </c>
      <c r="Y810" s="12" t="s">
        <v>18</v>
      </c>
      <c r="Z810" s="35">
        <f t="shared" si="39"/>
        <v>18</v>
      </c>
    </row>
    <row r="811" spans="1:26" ht="105" hidden="1" customHeight="1" x14ac:dyDescent="0.25">
      <c r="A811" s="12">
        <v>2020</v>
      </c>
      <c r="B811" s="12" t="s">
        <v>2415</v>
      </c>
      <c r="C811" s="43" t="s">
        <v>3074</v>
      </c>
      <c r="D811" s="43" t="s">
        <v>13</v>
      </c>
      <c r="E811" s="12" t="s">
        <v>20</v>
      </c>
      <c r="F811" s="12" t="s">
        <v>1206</v>
      </c>
      <c r="G811" s="12" t="s">
        <v>3079</v>
      </c>
      <c r="H811" s="12" t="s">
        <v>1764</v>
      </c>
      <c r="I811" s="12" t="s">
        <v>165</v>
      </c>
      <c r="J811" s="12" t="s">
        <v>56</v>
      </c>
      <c r="K811" s="12" t="s">
        <v>3085</v>
      </c>
      <c r="L811" s="60">
        <v>43837.604166666664</v>
      </c>
      <c r="M811" s="60">
        <v>43837.854166666664</v>
      </c>
      <c r="N811" s="60">
        <v>43835.541666666664</v>
      </c>
      <c r="O811" s="12">
        <f t="shared" si="40"/>
        <v>6</v>
      </c>
      <c r="P811" s="12">
        <f t="shared" si="38"/>
        <v>49.5</v>
      </c>
      <c r="Q811" s="12" t="s">
        <v>13</v>
      </c>
      <c r="R811" s="12" t="s">
        <v>13</v>
      </c>
      <c r="S811" s="12" t="s">
        <v>22</v>
      </c>
      <c r="T811" s="12" t="s">
        <v>32</v>
      </c>
      <c r="U811" s="12" t="s">
        <v>124</v>
      </c>
      <c r="V811" s="12" t="s">
        <v>34</v>
      </c>
      <c r="W811" s="12" t="s">
        <v>88</v>
      </c>
      <c r="X811" s="12" t="s">
        <v>77</v>
      </c>
      <c r="Y811" s="12" t="s">
        <v>37</v>
      </c>
      <c r="Z811" s="35">
        <f t="shared" si="39"/>
        <v>55.5</v>
      </c>
    </row>
    <row r="812" spans="1:26" ht="45" hidden="1" customHeight="1" x14ac:dyDescent="0.25">
      <c r="A812" s="12">
        <v>2020</v>
      </c>
      <c r="B812" s="12" t="s">
        <v>2415</v>
      </c>
      <c r="C812" s="43" t="s">
        <v>3075</v>
      </c>
      <c r="D812" s="43" t="s">
        <v>22</v>
      </c>
      <c r="E812" s="12" t="s">
        <v>30</v>
      </c>
      <c r="F812" s="12" t="s">
        <v>1286</v>
      </c>
      <c r="G812" s="12" t="s">
        <v>3080</v>
      </c>
      <c r="H812" s="12" t="s">
        <v>1764</v>
      </c>
      <c r="I812" s="12" t="s">
        <v>168</v>
      </c>
      <c r="J812" s="12" t="s">
        <v>1688</v>
      </c>
      <c r="K812" s="43" t="s">
        <v>3086</v>
      </c>
      <c r="L812" s="60">
        <v>43837.466666666667</v>
      </c>
      <c r="M812" s="60">
        <v>43840.708333333336</v>
      </c>
      <c r="N812" s="60">
        <v>43817.458333333336</v>
      </c>
      <c r="O812" s="12">
        <f t="shared" si="40"/>
        <v>77.800000000046566</v>
      </c>
      <c r="P812" s="12">
        <f t="shared" si="38"/>
        <v>480.19999999995343</v>
      </c>
      <c r="Q812" s="12" t="s">
        <v>13</v>
      </c>
      <c r="R812" s="12" t="s">
        <v>13</v>
      </c>
      <c r="S812" s="12" t="s">
        <v>22</v>
      </c>
      <c r="T812" s="12" t="s">
        <v>41</v>
      </c>
      <c r="U812" s="12" t="s">
        <v>93</v>
      </c>
      <c r="V812" s="12" t="s">
        <v>25</v>
      </c>
      <c r="W812" s="12" t="s">
        <v>59</v>
      </c>
      <c r="X812" s="12" t="s">
        <v>60</v>
      </c>
      <c r="Y812" s="12" t="s">
        <v>46</v>
      </c>
      <c r="Z812" s="35">
        <f t="shared" si="39"/>
        <v>558</v>
      </c>
    </row>
    <row r="813" spans="1:26" ht="45" hidden="1" customHeight="1" x14ac:dyDescent="0.25">
      <c r="A813" s="12">
        <v>2020</v>
      </c>
      <c r="B813" s="12" t="s">
        <v>2415</v>
      </c>
      <c r="C813" s="43" t="s">
        <v>3076</v>
      </c>
      <c r="D813" s="43" t="s">
        <v>22</v>
      </c>
      <c r="E813" s="12" t="s">
        <v>30</v>
      </c>
      <c r="F813" s="12" t="s">
        <v>3081</v>
      </c>
      <c r="G813" s="12" t="s">
        <v>3082</v>
      </c>
      <c r="H813" s="12" t="s">
        <v>1764</v>
      </c>
      <c r="I813" s="12" t="s">
        <v>168</v>
      </c>
      <c r="J813" s="12" t="s">
        <v>56</v>
      </c>
      <c r="K813" s="12" t="s">
        <v>3087</v>
      </c>
      <c r="L813" s="60">
        <v>43848.333333333336</v>
      </c>
      <c r="M813" s="60">
        <v>43848.625</v>
      </c>
      <c r="N813" s="60">
        <v>43840.708333333336</v>
      </c>
      <c r="O813" s="12">
        <f t="shared" si="40"/>
        <v>6.9999999999417923</v>
      </c>
      <c r="P813" s="12">
        <f t="shared" si="38"/>
        <v>183</v>
      </c>
      <c r="Q813" s="12" t="s">
        <v>13</v>
      </c>
      <c r="R813" s="12" t="s">
        <v>22</v>
      </c>
      <c r="S813" s="12" t="s">
        <v>22</v>
      </c>
      <c r="T813" s="12" t="s">
        <v>32</v>
      </c>
      <c r="U813" s="12" t="s">
        <v>114</v>
      </c>
      <c r="V813" s="12" t="s">
        <v>34</v>
      </c>
      <c r="W813" s="12" t="s">
        <v>65</v>
      </c>
      <c r="X813" s="12" t="s">
        <v>45</v>
      </c>
      <c r="Y813" s="12" t="s">
        <v>18</v>
      </c>
      <c r="Z813" s="35">
        <f t="shared" si="39"/>
        <v>189.99999999994179</v>
      </c>
    </row>
    <row r="814" spans="1:26" ht="45" hidden="1" customHeight="1" x14ac:dyDescent="0.25">
      <c r="A814" s="12">
        <v>2020</v>
      </c>
      <c r="B814" s="12" t="s">
        <v>2415</v>
      </c>
      <c r="C814" s="43" t="s">
        <v>3077</v>
      </c>
      <c r="D814" s="43" t="s">
        <v>13</v>
      </c>
      <c r="E814" s="12" t="s">
        <v>30</v>
      </c>
      <c r="F814" s="12" t="s">
        <v>3083</v>
      </c>
      <c r="G814" s="12" t="s">
        <v>2017</v>
      </c>
      <c r="H814" s="12" t="s">
        <v>1764</v>
      </c>
      <c r="I814" s="12" t="s">
        <v>168</v>
      </c>
      <c r="J814" s="12" t="s">
        <v>56</v>
      </c>
      <c r="K814" s="12" t="s">
        <v>3088</v>
      </c>
      <c r="L814" s="60">
        <v>43851.939583333333</v>
      </c>
      <c r="M814" s="60">
        <v>43851.94027777778</v>
      </c>
      <c r="N814" s="60">
        <v>43848.625</v>
      </c>
      <c r="O814" s="12">
        <f t="shared" si="40"/>
        <v>1.6666666720993817E-2</v>
      </c>
      <c r="P814" s="12">
        <f t="shared" si="38"/>
        <v>79.549999999988358</v>
      </c>
      <c r="Q814" s="12" t="s">
        <v>13</v>
      </c>
      <c r="R814" s="12" t="s">
        <v>13</v>
      </c>
      <c r="S814" s="12" t="s">
        <v>22</v>
      </c>
      <c r="T814" s="12" t="s">
        <v>32</v>
      </c>
      <c r="U814" s="12" t="s">
        <v>65</v>
      </c>
      <c r="V814" s="12" t="s">
        <v>1070</v>
      </c>
      <c r="W814" s="12" t="s">
        <v>118</v>
      </c>
      <c r="X814" s="12" t="s">
        <v>77</v>
      </c>
      <c r="Y814" s="12" t="s">
        <v>61</v>
      </c>
      <c r="Z814" s="35">
        <f t="shared" si="39"/>
        <v>79.566666666709352</v>
      </c>
    </row>
    <row r="815" spans="1:26" ht="45" hidden="1" customHeight="1" x14ac:dyDescent="0.25">
      <c r="A815" s="12">
        <v>2020</v>
      </c>
      <c r="B815" s="12" t="s">
        <v>2415</v>
      </c>
      <c r="C815" s="43" t="s">
        <v>3078</v>
      </c>
      <c r="D815" s="43" t="s">
        <v>13</v>
      </c>
      <c r="E815" s="12" t="s">
        <v>30</v>
      </c>
      <c r="F815" s="12" t="s">
        <v>2210</v>
      </c>
      <c r="G815" s="12" t="s">
        <v>3084</v>
      </c>
      <c r="H815" s="12" t="s">
        <v>1764</v>
      </c>
      <c r="I815" s="12" t="s">
        <v>168</v>
      </c>
      <c r="J815" s="12" t="s">
        <v>56</v>
      </c>
      <c r="K815" s="12" t="s">
        <v>3089</v>
      </c>
      <c r="L815" s="60">
        <v>43857.877083333333</v>
      </c>
      <c r="M815" s="60">
        <v>43857.958333333336</v>
      </c>
      <c r="N815" s="60">
        <v>43851.94027777778</v>
      </c>
      <c r="O815" s="12">
        <f t="shared" si="40"/>
        <v>1.9500000000698492</v>
      </c>
      <c r="P815" s="12">
        <f t="shared" si="38"/>
        <v>142.48333333327901</v>
      </c>
      <c r="Q815" s="12" t="s">
        <v>13</v>
      </c>
      <c r="R815" s="12" t="s">
        <v>13</v>
      </c>
      <c r="S815" s="12" t="s">
        <v>22</v>
      </c>
      <c r="T815" s="12" t="s">
        <v>32</v>
      </c>
      <c r="U815" s="12" t="s">
        <v>124</v>
      </c>
      <c r="V815" s="12" t="s">
        <v>34</v>
      </c>
      <c r="W815" s="12" t="s">
        <v>65</v>
      </c>
      <c r="X815" s="12" t="s">
        <v>60</v>
      </c>
      <c r="Y815" s="12" t="s">
        <v>18</v>
      </c>
      <c r="Z815" s="35">
        <f t="shared" si="39"/>
        <v>144.43333333334886</v>
      </c>
    </row>
    <row r="816" spans="1:26" ht="30" hidden="1" customHeight="1" x14ac:dyDescent="0.25">
      <c r="A816" s="12">
        <v>2020</v>
      </c>
      <c r="B816" s="12" t="s">
        <v>2415</v>
      </c>
      <c r="C816" s="43" t="s">
        <v>3078</v>
      </c>
      <c r="D816" s="43" t="s">
        <v>13</v>
      </c>
      <c r="E816" s="12" t="s">
        <v>30</v>
      </c>
      <c r="F816" s="12" t="s">
        <v>2210</v>
      </c>
      <c r="G816" s="12" t="s">
        <v>3084</v>
      </c>
      <c r="H816" s="12" t="s">
        <v>1764</v>
      </c>
      <c r="I816" s="12" t="s">
        <v>168</v>
      </c>
      <c r="J816" s="12" t="s">
        <v>56</v>
      </c>
      <c r="K816" s="12" t="s">
        <v>3089</v>
      </c>
      <c r="L816" s="60">
        <v>43858.541666666664</v>
      </c>
      <c r="M816" s="60">
        <v>43858.770833333336</v>
      </c>
      <c r="N816" s="60">
        <v>43857.958333333336</v>
      </c>
      <c r="O816" s="12">
        <f t="shared" si="40"/>
        <v>5.5000000001164153</v>
      </c>
      <c r="P816" s="12">
        <f t="shared" si="38"/>
        <v>13.999999999883585</v>
      </c>
      <c r="Q816" s="12" t="s">
        <v>13</v>
      </c>
      <c r="R816" s="12" t="s">
        <v>22</v>
      </c>
      <c r="S816" s="12" t="s">
        <v>22</v>
      </c>
      <c r="T816" s="12" t="s">
        <v>32</v>
      </c>
      <c r="U816" s="12" t="s">
        <v>124</v>
      </c>
      <c r="V816" s="12" t="s">
        <v>34</v>
      </c>
      <c r="W816" s="12" t="s">
        <v>65</v>
      </c>
      <c r="X816" s="12" t="s">
        <v>60</v>
      </c>
      <c r="Y816" s="12" t="s">
        <v>18</v>
      </c>
      <c r="Z816" s="35">
        <f t="shared" si="39"/>
        <v>19.5</v>
      </c>
    </row>
    <row r="817" spans="1:26" ht="180" hidden="1" customHeight="1" x14ac:dyDescent="0.25">
      <c r="A817" s="12">
        <v>2020</v>
      </c>
      <c r="B817" s="12" t="s">
        <v>2415</v>
      </c>
      <c r="C817" s="43" t="s">
        <v>3078</v>
      </c>
      <c r="D817" s="43" t="s">
        <v>13</v>
      </c>
      <c r="E817" s="12" t="s">
        <v>30</v>
      </c>
      <c r="F817" s="12" t="s">
        <v>2210</v>
      </c>
      <c r="G817" s="12" t="s">
        <v>3084</v>
      </c>
      <c r="H817" s="12" t="s">
        <v>1764</v>
      </c>
      <c r="I817" s="12" t="s">
        <v>168</v>
      </c>
      <c r="J817" s="12" t="s">
        <v>56</v>
      </c>
      <c r="K817" s="12" t="s">
        <v>3089</v>
      </c>
      <c r="L817" s="60">
        <v>43860.291666666664</v>
      </c>
      <c r="M817" s="60">
        <v>43860.75</v>
      </c>
      <c r="N817" s="60">
        <v>43858.770833333336</v>
      </c>
      <c r="O817" s="12">
        <f t="shared" si="40"/>
        <v>11.000000000058208</v>
      </c>
      <c r="P817" s="12">
        <f t="shared" si="38"/>
        <v>36.499999999883585</v>
      </c>
      <c r="Q817" s="12" t="s">
        <v>13</v>
      </c>
      <c r="R817" s="12" t="s">
        <v>22</v>
      </c>
      <c r="S817" s="12" t="s">
        <v>22</v>
      </c>
      <c r="T817" s="12" t="s">
        <v>32</v>
      </c>
      <c r="U817" s="12" t="s">
        <v>124</v>
      </c>
      <c r="V817" s="12" t="s">
        <v>34</v>
      </c>
      <c r="W817" s="12" t="s">
        <v>65</v>
      </c>
      <c r="X817" s="12" t="s">
        <v>60</v>
      </c>
      <c r="Y817" s="12" t="s">
        <v>18</v>
      </c>
      <c r="Z817" s="35">
        <f t="shared" si="39"/>
        <v>47.499999999941792</v>
      </c>
    </row>
    <row r="818" spans="1:26" ht="105" hidden="1" customHeight="1" x14ac:dyDescent="0.25">
      <c r="A818" s="12">
        <v>2020</v>
      </c>
      <c r="B818" s="12" t="s">
        <v>2415</v>
      </c>
      <c r="C818" s="43" t="s">
        <v>3078</v>
      </c>
      <c r="D818" s="43" t="s">
        <v>13</v>
      </c>
      <c r="E818" s="12" t="s">
        <v>30</v>
      </c>
      <c r="F818" s="12" t="s">
        <v>2210</v>
      </c>
      <c r="G818" s="12" t="s">
        <v>3084</v>
      </c>
      <c r="H818" s="12" t="s">
        <v>1764</v>
      </c>
      <c r="I818" s="12" t="s">
        <v>168</v>
      </c>
      <c r="J818" s="12" t="s">
        <v>56</v>
      </c>
      <c r="K818" s="12" t="s">
        <v>3089</v>
      </c>
      <c r="L818" s="60">
        <v>43861.291666666664</v>
      </c>
      <c r="M818" s="60">
        <v>43861.712500000001</v>
      </c>
      <c r="N818" s="60">
        <v>43860.75</v>
      </c>
      <c r="O818" s="12">
        <f t="shared" si="40"/>
        <v>10.100000000093132</v>
      </c>
      <c r="P818" s="12">
        <f t="shared" si="38"/>
        <v>12.999999999941792</v>
      </c>
      <c r="Q818" s="12" t="s">
        <v>13</v>
      </c>
      <c r="R818" s="12" t="s">
        <v>22</v>
      </c>
      <c r="S818" s="12" t="s">
        <v>22</v>
      </c>
      <c r="T818" s="12" t="s">
        <v>32</v>
      </c>
      <c r="U818" s="12" t="s">
        <v>124</v>
      </c>
      <c r="V818" s="12" t="s">
        <v>34</v>
      </c>
      <c r="W818" s="12" t="s">
        <v>65</v>
      </c>
      <c r="X818" s="12" t="s">
        <v>60</v>
      </c>
      <c r="Y818" s="12" t="s">
        <v>18</v>
      </c>
      <c r="Z818" s="35">
        <f t="shared" si="39"/>
        <v>23.100000000034925</v>
      </c>
    </row>
    <row r="819" spans="1:26" ht="105" hidden="1" customHeight="1" x14ac:dyDescent="0.25">
      <c r="A819" s="12">
        <v>2020</v>
      </c>
      <c r="B819" s="12" t="s">
        <v>2415</v>
      </c>
      <c r="C819" s="43" t="s">
        <v>3107</v>
      </c>
      <c r="D819" s="43" t="s">
        <v>13</v>
      </c>
      <c r="E819" s="12" t="s">
        <v>30</v>
      </c>
      <c r="F819" s="12" t="s">
        <v>2210</v>
      </c>
      <c r="G819" s="12" t="s">
        <v>3084</v>
      </c>
      <c r="H819" s="12" t="s">
        <v>1764</v>
      </c>
      <c r="I819" s="12" t="s">
        <v>165</v>
      </c>
      <c r="J819" s="12" t="s">
        <v>1688</v>
      </c>
      <c r="K819" s="43" t="s">
        <v>3108</v>
      </c>
      <c r="L819" s="60">
        <v>43837.744444444441</v>
      </c>
      <c r="M819" s="60">
        <v>43861.712500000001</v>
      </c>
      <c r="N819" s="60">
        <v>43837.744444444441</v>
      </c>
      <c r="O819" s="12">
        <f t="shared" si="40"/>
        <v>575.23333333345363</v>
      </c>
      <c r="P819" s="12">
        <f t="shared" si="38"/>
        <v>0</v>
      </c>
      <c r="Q819" s="12" t="s">
        <v>13</v>
      </c>
      <c r="R819" s="12" t="s">
        <v>22</v>
      </c>
      <c r="S819" s="12" t="s">
        <v>22</v>
      </c>
      <c r="T819" s="12" t="s">
        <v>32</v>
      </c>
      <c r="U819" s="12" t="s">
        <v>124</v>
      </c>
      <c r="V819" s="12" t="s">
        <v>34</v>
      </c>
      <c r="W819" s="12" t="s">
        <v>65</v>
      </c>
      <c r="X819" s="12" t="s">
        <v>60</v>
      </c>
      <c r="Y819" s="12" t="s">
        <v>18</v>
      </c>
      <c r="Z819" s="35">
        <f t="shared" si="39"/>
        <v>575.23333333345363</v>
      </c>
    </row>
    <row r="820" spans="1:26" ht="105" hidden="1" customHeight="1" x14ac:dyDescent="0.25">
      <c r="A820" s="12">
        <v>2020</v>
      </c>
      <c r="B820" s="12" t="s">
        <v>2415</v>
      </c>
      <c r="C820" s="43" t="s">
        <v>2962</v>
      </c>
      <c r="D820" s="43" t="s">
        <v>22</v>
      </c>
      <c r="E820" s="12" t="s">
        <v>20</v>
      </c>
      <c r="F820" s="12" t="s">
        <v>1656</v>
      </c>
      <c r="G820" s="12" t="s">
        <v>2969</v>
      </c>
      <c r="H820" s="12" t="s">
        <v>1788</v>
      </c>
      <c r="I820" s="12" t="s">
        <v>169</v>
      </c>
      <c r="J820" s="12" t="s">
        <v>1557</v>
      </c>
      <c r="K820" s="12" t="s">
        <v>2974</v>
      </c>
      <c r="L820" s="60">
        <v>43850.333333333336</v>
      </c>
      <c r="M820" s="60">
        <v>43850.686111111114</v>
      </c>
      <c r="N820" s="60">
        <v>43770.75472222222</v>
      </c>
      <c r="O820" s="12">
        <f t="shared" si="40"/>
        <v>8.4666666666744277</v>
      </c>
      <c r="P820" s="12">
        <f t="shared" si="38"/>
        <v>1909.8866666667745</v>
      </c>
      <c r="Q820" s="12" t="s">
        <v>22</v>
      </c>
      <c r="R820" s="12" t="s">
        <v>22</v>
      </c>
      <c r="S820" s="12" t="s">
        <v>22</v>
      </c>
      <c r="T820" s="12" t="s">
        <v>32</v>
      </c>
      <c r="U820" s="12" t="s">
        <v>114</v>
      </c>
      <c r="V820" s="12" t="s">
        <v>34</v>
      </c>
      <c r="W820" s="12" t="s">
        <v>88</v>
      </c>
      <c r="X820" s="12" t="s">
        <v>71</v>
      </c>
      <c r="Y820" s="12" t="s">
        <v>18</v>
      </c>
      <c r="Z820" s="35">
        <f t="shared" si="39"/>
        <v>1918.353333333449</v>
      </c>
    </row>
    <row r="821" spans="1:26" ht="120" hidden="1" customHeight="1" x14ac:dyDescent="0.25">
      <c r="A821" s="12">
        <v>2020</v>
      </c>
      <c r="B821" s="12" t="s">
        <v>2415</v>
      </c>
      <c r="C821" s="43" t="s">
        <v>3090</v>
      </c>
      <c r="D821" s="43" t="s">
        <v>22</v>
      </c>
      <c r="E821" s="12" t="s">
        <v>20</v>
      </c>
      <c r="F821" s="12" t="s">
        <v>174</v>
      </c>
      <c r="G821" s="12" t="s">
        <v>3092</v>
      </c>
      <c r="H821" s="12" t="s">
        <v>1788</v>
      </c>
      <c r="I821" s="12" t="s">
        <v>174</v>
      </c>
      <c r="J821" s="12" t="s">
        <v>56</v>
      </c>
      <c r="K821" s="12" t="s">
        <v>3095</v>
      </c>
      <c r="L821" s="60">
        <v>43852.291666666664</v>
      </c>
      <c r="M821" s="60">
        <v>43852.739583333336</v>
      </c>
      <c r="N821" s="60">
        <v>43812.6875</v>
      </c>
      <c r="O821" s="12">
        <f t="shared" si="40"/>
        <v>10.750000000116415</v>
      </c>
      <c r="P821" s="12">
        <f t="shared" si="38"/>
        <v>950.49999999994179</v>
      </c>
      <c r="Q821" s="12" t="s">
        <v>22</v>
      </c>
      <c r="R821" s="12" t="s">
        <v>22</v>
      </c>
      <c r="S821" s="12" t="s">
        <v>22</v>
      </c>
      <c r="T821" s="12" t="s">
        <v>23</v>
      </c>
      <c r="U821" s="12" t="s">
        <v>100</v>
      </c>
      <c r="V821" s="12" t="s">
        <v>34</v>
      </c>
      <c r="W821" s="12" t="s">
        <v>88</v>
      </c>
      <c r="X821" s="12" t="s">
        <v>53</v>
      </c>
      <c r="Y821" s="12" t="s">
        <v>18</v>
      </c>
      <c r="Z821" s="35">
        <f t="shared" si="39"/>
        <v>961.25000000005821</v>
      </c>
    </row>
    <row r="822" spans="1:26" ht="135" hidden="1" customHeight="1" x14ac:dyDescent="0.25">
      <c r="A822" s="12">
        <v>2020</v>
      </c>
      <c r="B822" s="12" t="s">
        <v>2415</v>
      </c>
      <c r="C822" s="43" t="s">
        <v>3091</v>
      </c>
      <c r="D822" s="43" t="s">
        <v>13</v>
      </c>
      <c r="E822" s="12" t="s">
        <v>30</v>
      </c>
      <c r="F822" s="12" t="s">
        <v>3093</v>
      </c>
      <c r="G822" s="12" t="s">
        <v>3094</v>
      </c>
      <c r="H822" s="12" t="s">
        <v>1788</v>
      </c>
      <c r="I822" s="12" t="s">
        <v>171</v>
      </c>
      <c r="J822" s="12" t="s">
        <v>21</v>
      </c>
      <c r="K822" s="12" t="s">
        <v>3096</v>
      </c>
      <c r="L822" s="60">
        <v>43859.6875</v>
      </c>
      <c r="M822" s="60">
        <v>43859.771527777775</v>
      </c>
      <c r="N822" s="60">
        <v>43798.791666666664</v>
      </c>
      <c r="O822" s="12">
        <f t="shared" si="40"/>
        <v>2.0166666666045785</v>
      </c>
      <c r="P822" s="12">
        <f t="shared" si="38"/>
        <v>1461.5000000000582</v>
      </c>
      <c r="Q822" s="12" t="s">
        <v>13</v>
      </c>
      <c r="R822" s="12" t="s">
        <v>13</v>
      </c>
      <c r="S822" s="12" t="s">
        <v>22</v>
      </c>
      <c r="T822" s="12" t="s">
        <v>23</v>
      </c>
      <c r="U822" s="12" t="s">
        <v>97</v>
      </c>
      <c r="V822" s="12" t="s">
        <v>16</v>
      </c>
      <c r="W822" s="12" t="s">
        <v>35</v>
      </c>
      <c r="X822" s="12" t="s">
        <v>60</v>
      </c>
      <c r="Y822" s="12" t="s">
        <v>18</v>
      </c>
      <c r="Z822" s="35">
        <f t="shared" si="39"/>
        <v>1463.5166666666628</v>
      </c>
    </row>
    <row r="823" spans="1:26" ht="105" hidden="1" customHeight="1" x14ac:dyDescent="0.25">
      <c r="A823" s="12">
        <v>2020</v>
      </c>
      <c r="B823" s="12" t="s">
        <v>2415</v>
      </c>
      <c r="C823" s="43" t="s">
        <v>3097</v>
      </c>
      <c r="D823" s="43" t="s">
        <v>22</v>
      </c>
      <c r="E823" s="12" t="s">
        <v>39</v>
      </c>
      <c r="F823" s="12" t="s">
        <v>3100</v>
      </c>
      <c r="G823" s="12" t="s">
        <v>3101</v>
      </c>
      <c r="H823" s="12" t="s">
        <v>1789</v>
      </c>
      <c r="I823" s="12" t="s">
        <v>177</v>
      </c>
      <c r="J823" s="12" t="s">
        <v>998</v>
      </c>
      <c r="K823" s="12" t="s">
        <v>3104</v>
      </c>
      <c r="L823" s="60">
        <v>43831</v>
      </c>
      <c r="M823" s="60">
        <v>43843</v>
      </c>
      <c r="N823" s="60">
        <v>43781.637499999997</v>
      </c>
      <c r="O823" s="12">
        <f t="shared" si="40"/>
        <v>288</v>
      </c>
      <c r="P823" s="12">
        <f t="shared" si="38"/>
        <v>1184.7000000000698</v>
      </c>
      <c r="Q823" s="12" t="s">
        <v>22</v>
      </c>
      <c r="R823" s="12" t="s">
        <v>22</v>
      </c>
      <c r="S823" s="12" t="s">
        <v>22</v>
      </c>
      <c r="T823" s="12" t="s">
        <v>1505</v>
      </c>
      <c r="U823" s="12" t="s">
        <v>149</v>
      </c>
      <c r="V823" s="12" t="s">
        <v>1505</v>
      </c>
      <c r="W823" s="12" t="s">
        <v>1505</v>
      </c>
      <c r="X823" s="12" t="s">
        <v>66</v>
      </c>
      <c r="Y823" s="12" t="s">
        <v>18</v>
      </c>
      <c r="Z823" s="35">
        <f t="shared" si="39"/>
        <v>1472.7000000000698</v>
      </c>
    </row>
    <row r="824" spans="1:26" ht="90" hidden="1" customHeight="1" x14ac:dyDescent="0.25">
      <c r="A824" s="12">
        <v>2020</v>
      </c>
      <c r="B824" s="12" t="s">
        <v>2415</v>
      </c>
      <c r="C824" s="43" t="s">
        <v>3098</v>
      </c>
      <c r="D824" s="43" t="s">
        <v>13</v>
      </c>
      <c r="E824" s="12" t="s">
        <v>30</v>
      </c>
      <c r="F824" s="12" t="s">
        <v>3102</v>
      </c>
      <c r="G824" s="12" t="s">
        <v>889</v>
      </c>
      <c r="H824" s="12" t="s">
        <v>1789</v>
      </c>
      <c r="I824" s="12" t="s">
        <v>172</v>
      </c>
      <c r="J824" s="12" t="s">
        <v>40</v>
      </c>
      <c r="K824" s="12" t="s">
        <v>3105</v>
      </c>
      <c r="L824" s="60">
        <v>43848.633333333331</v>
      </c>
      <c r="M824" s="60">
        <v>43849.479166666664</v>
      </c>
      <c r="N824" s="60">
        <v>43699.666666666664</v>
      </c>
      <c r="O824" s="12">
        <f t="shared" si="40"/>
        <v>20.299999999988358</v>
      </c>
      <c r="P824" s="12">
        <f t="shared" si="38"/>
        <v>3575.2000000000116</v>
      </c>
      <c r="Q824" s="12" t="s">
        <v>13</v>
      </c>
      <c r="R824" s="12" t="s">
        <v>13</v>
      </c>
      <c r="S824" s="12" t="s">
        <v>22</v>
      </c>
      <c r="T824" s="12" t="s">
        <v>14</v>
      </c>
      <c r="U824" s="12" t="s">
        <v>97</v>
      </c>
      <c r="V824" s="12" t="s">
        <v>1070</v>
      </c>
      <c r="W824" s="12" t="s">
        <v>1070</v>
      </c>
      <c r="X824" s="12" t="s">
        <v>60</v>
      </c>
      <c r="Y824" s="12" t="s">
        <v>18</v>
      </c>
      <c r="Z824" s="35">
        <f t="shared" si="39"/>
        <v>3595.5</v>
      </c>
    </row>
    <row r="825" spans="1:26" ht="30" hidden="1" customHeight="1" x14ac:dyDescent="0.25">
      <c r="A825" s="12">
        <v>2020</v>
      </c>
      <c r="B825" s="12" t="s">
        <v>2415</v>
      </c>
      <c r="C825" s="43" t="s">
        <v>3099</v>
      </c>
      <c r="D825" s="43" t="s">
        <v>13</v>
      </c>
      <c r="E825" s="12" t="s">
        <v>30</v>
      </c>
      <c r="F825" s="12" t="s">
        <v>3103</v>
      </c>
      <c r="G825" s="12" t="s">
        <v>1451</v>
      </c>
      <c r="H825" s="12" t="s">
        <v>1789</v>
      </c>
      <c r="I825" s="12" t="s">
        <v>178</v>
      </c>
      <c r="J825" s="12" t="s">
        <v>40</v>
      </c>
      <c r="K825" s="12" t="s">
        <v>3106</v>
      </c>
      <c r="L825" s="60">
        <v>43850.416666666664</v>
      </c>
      <c r="M825" s="60">
        <v>43850.458333333336</v>
      </c>
      <c r="N825" s="60">
        <v>43780.969444444447</v>
      </c>
      <c r="O825" s="12">
        <f t="shared" si="40"/>
        <v>1.0000000001164153</v>
      </c>
      <c r="P825" s="12">
        <f t="shared" si="38"/>
        <v>1666.7333333332208</v>
      </c>
      <c r="Q825" s="12" t="s">
        <v>13</v>
      </c>
      <c r="R825" s="12" t="s">
        <v>13</v>
      </c>
      <c r="S825" s="12" t="s">
        <v>22</v>
      </c>
      <c r="T825" s="12" t="s">
        <v>32</v>
      </c>
      <c r="U825" s="12" t="s">
        <v>111</v>
      </c>
      <c r="V825" s="12" t="s">
        <v>34</v>
      </c>
      <c r="W825" s="12" t="s">
        <v>82</v>
      </c>
      <c r="X825" s="12" t="s">
        <v>60</v>
      </c>
      <c r="Y825" s="12" t="s">
        <v>46</v>
      </c>
      <c r="Z825" s="35">
        <f t="shared" si="39"/>
        <v>1667.7333333333372</v>
      </c>
    </row>
    <row r="826" spans="1:26" ht="300" hidden="1" customHeight="1" x14ac:dyDescent="0.25">
      <c r="A826" s="12">
        <v>2020</v>
      </c>
      <c r="B826" s="12" t="s">
        <v>2415</v>
      </c>
      <c r="C826" s="43" t="s">
        <v>3112</v>
      </c>
      <c r="D826" s="43" t="s">
        <v>13</v>
      </c>
      <c r="E826" s="12" t="s">
        <v>30</v>
      </c>
      <c r="F826" s="12" t="s">
        <v>3113</v>
      </c>
      <c r="G826" s="12" t="s">
        <v>1070</v>
      </c>
      <c r="H826" s="12" t="s">
        <v>1789</v>
      </c>
      <c r="I826" s="12" t="s">
        <v>172</v>
      </c>
      <c r="J826" s="12" t="s">
        <v>63</v>
      </c>
      <c r="K826" s="12" t="s">
        <v>3114</v>
      </c>
      <c r="L826" s="60">
        <v>43852.855555555558</v>
      </c>
      <c r="M826" s="60">
        <v>43853.052777777775</v>
      </c>
      <c r="N826" s="60">
        <v>43849.479166666664</v>
      </c>
      <c r="O826" s="12">
        <f t="shared" si="40"/>
        <v>4.7333333332207985</v>
      </c>
      <c r="P826" s="12">
        <f t="shared" si="38"/>
        <v>81.033333333441988</v>
      </c>
      <c r="Q826" s="12" t="s">
        <v>13</v>
      </c>
      <c r="R826" s="12" t="s">
        <v>13</v>
      </c>
      <c r="S826" s="12" t="s">
        <v>22</v>
      </c>
      <c r="T826" s="12" t="s">
        <v>1070</v>
      </c>
      <c r="U826" s="12" t="s">
        <v>1070</v>
      </c>
      <c r="V826" s="12" t="s">
        <v>1070</v>
      </c>
      <c r="W826" s="12" t="s">
        <v>1070</v>
      </c>
      <c r="X826" s="12" t="s">
        <v>60</v>
      </c>
      <c r="Y826" s="12" t="s">
        <v>72</v>
      </c>
      <c r="Z826" s="35">
        <f t="shared" si="39"/>
        <v>85.766666666662786</v>
      </c>
    </row>
    <row r="827" spans="1:26" ht="90" hidden="1" customHeight="1" x14ac:dyDescent="0.25">
      <c r="A827" s="12">
        <v>2020</v>
      </c>
      <c r="B827" s="12" t="s">
        <v>2415</v>
      </c>
      <c r="C827" s="43" t="s">
        <v>3109</v>
      </c>
      <c r="D827" s="43" t="s">
        <v>22</v>
      </c>
      <c r="E827" s="12" t="s">
        <v>20</v>
      </c>
      <c r="F827" s="12" t="s">
        <v>110</v>
      </c>
      <c r="G827" s="12" t="s">
        <v>3111</v>
      </c>
      <c r="H827" s="12" t="s">
        <v>1911</v>
      </c>
      <c r="I827" s="12" t="s">
        <v>110</v>
      </c>
      <c r="J827" s="12" t="s">
        <v>1911</v>
      </c>
      <c r="K827" s="12" t="s">
        <v>3116</v>
      </c>
      <c r="L827" s="60">
        <v>43850.399305555555</v>
      </c>
      <c r="M827" s="60">
        <v>43851.701388888891</v>
      </c>
      <c r="N827" s="60">
        <v>43825.645833333336</v>
      </c>
      <c r="O827" s="12">
        <f t="shared" si="40"/>
        <v>31.250000000058208</v>
      </c>
      <c r="P827" s="12">
        <f t="shared" si="38"/>
        <v>594.08333333325572</v>
      </c>
      <c r="Q827" s="12" t="s">
        <v>13</v>
      </c>
      <c r="R827" s="12" t="s">
        <v>22</v>
      </c>
      <c r="S827" s="12" t="s">
        <v>22</v>
      </c>
      <c r="T827" s="12" t="s">
        <v>14</v>
      </c>
      <c r="U827" s="12" t="s">
        <v>24</v>
      </c>
      <c r="V827" s="12" t="s">
        <v>34</v>
      </c>
      <c r="W827" s="12" t="s">
        <v>88</v>
      </c>
      <c r="X827" s="12" t="s">
        <v>60</v>
      </c>
      <c r="Y827" s="12" t="s">
        <v>18</v>
      </c>
      <c r="Z827" s="35">
        <f t="shared" si="39"/>
        <v>625.33333333331393</v>
      </c>
    </row>
    <row r="828" spans="1:26" ht="75" hidden="1" customHeight="1" x14ac:dyDescent="0.25">
      <c r="A828" s="12">
        <v>2020</v>
      </c>
      <c r="B828" s="12" t="s">
        <v>2415</v>
      </c>
      <c r="C828" s="43" t="s">
        <v>3110</v>
      </c>
      <c r="D828" s="43" t="s">
        <v>22</v>
      </c>
      <c r="E828" s="12" t="s">
        <v>20</v>
      </c>
      <c r="F828" s="12" t="s">
        <v>214</v>
      </c>
      <c r="G828" s="12" t="s">
        <v>660</v>
      </c>
      <c r="H828" s="12" t="s">
        <v>3115</v>
      </c>
      <c r="I828" s="12" t="s">
        <v>214</v>
      </c>
      <c r="J828" s="12" t="s">
        <v>998</v>
      </c>
      <c r="K828" s="12" t="s">
        <v>3117</v>
      </c>
      <c r="L828" s="60">
        <v>43860.541666666664</v>
      </c>
      <c r="M828" s="60">
        <v>43860.708333333336</v>
      </c>
      <c r="O828" s="12">
        <f t="shared" si="40"/>
        <v>4.0000000001164153</v>
      </c>
      <c r="P828" s="12">
        <f t="shared" si="38"/>
        <v>1052653</v>
      </c>
      <c r="Q828" s="12" t="s">
        <v>13</v>
      </c>
      <c r="R828" s="12" t="s">
        <v>22</v>
      </c>
      <c r="S828" s="12" t="s">
        <v>22</v>
      </c>
      <c r="T828" s="12" t="s">
        <v>23</v>
      </c>
      <c r="U828" s="12" t="s">
        <v>92</v>
      </c>
      <c r="V828" s="12" t="s">
        <v>34</v>
      </c>
      <c r="W828" s="12" t="s">
        <v>88</v>
      </c>
      <c r="X828" s="12" t="s">
        <v>60</v>
      </c>
      <c r="Y828" s="12" t="s">
        <v>18</v>
      </c>
      <c r="Z828" s="35">
        <f t="shared" si="39"/>
        <v>1052657</v>
      </c>
    </row>
    <row r="829" spans="1:26" ht="285" hidden="1" customHeight="1" x14ac:dyDescent="0.25">
      <c r="A829" s="12">
        <v>2020</v>
      </c>
      <c r="B829" s="12" t="s">
        <v>2415</v>
      </c>
      <c r="C829" s="43" t="s">
        <v>3118</v>
      </c>
      <c r="D829" s="43" t="s">
        <v>22</v>
      </c>
      <c r="E829" s="12" t="s">
        <v>39</v>
      </c>
      <c r="F829" s="12" t="s">
        <v>123</v>
      </c>
      <c r="G829" s="12" t="s">
        <v>704</v>
      </c>
      <c r="H829" s="12" t="s">
        <v>1911</v>
      </c>
      <c r="I829" s="12" t="s">
        <v>123</v>
      </c>
      <c r="J829" s="12" t="s">
        <v>1911</v>
      </c>
      <c r="K829" s="12" t="s">
        <v>3122</v>
      </c>
      <c r="L829" s="60">
        <v>43833.46597222222</v>
      </c>
      <c r="M829" s="60">
        <v>43836.708333333336</v>
      </c>
      <c r="N829" s="60">
        <v>43811.6875</v>
      </c>
      <c r="O829" s="12">
        <f t="shared" si="40"/>
        <v>77.81666666676756</v>
      </c>
      <c r="P829" s="12">
        <f t="shared" si="38"/>
        <v>522.68333333329065</v>
      </c>
      <c r="Q829" s="12" t="s">
        <v>22</v>
      </c>
      <c r="R829" s="12" t="s">
        <v>22</v>
      </c>
      <c r="S829" s="12" t="s">
        <v>22</v>
      </c>
      <c r="T829" s="12" t="s">
        <v>14</v>
      </c>
      <c r="U829" s="12" t="s">
        <v>24</v>
      </c>
      <c r="V829" s="12" t="s">
        <v>1070</v>
      </c>
      <c r="W829" s="12" t="s">
        <v>118</v>
      </c>
      <c r="X829" s="12" t="s">
        <v>53</v>
      </c>
      <c r="Y829" s="12" t="s">
        <v>61</v>
      </c>
    </row>
    <row r="830" spans="1:26" ht="285" hidden="1" customHeight="1" x14ac:dyDescent="0.25">
      <c r="A830" s="12">
        <v>2020</v>
      </c>
      <c r="B830" s="12" t="s">
        <v>2415</v>
      </c>
      <c r="C830" s="43" t="s">
        <v>3119</v>
      </c>
      <c r="D830" s="43" t="s">
        <v>22</v>
      </c>
      <c r="E830" s="12" t="s">
        <v>30</v>
      </c>
      <c r="F830" s="12" t="s">
        <v>3120</v>
      </c>
      <c r="G830" s="12" t="s">
        <v>3121</v>
      </c>
      <c r="H830" s="12" t="s">
        <v>1911</v>
      </c>
      <c r="I830" s="12" t="s">
        <v>123</v>
      </c>
      <c r="J830" s="12" t="s">
        <v>56</v>
      </c>
      <c r="K830" s="12" t="s">
        <v>3123</v>
      </c>
      <c r="L830" s="60">
        <v>43852.333333333336</v>
      </c>
      <c r="M830" s="60">
        <v>43852.708333333336</v>
      </c>
      <c r="N830" s="60">
        <v>43836.708333333336</v>
      </c>
      <c r="O830" s="12">
        <f t="shared" si="40"/>
        <v>9</v>
      </c>
      <c r="P830" s="12">
        <f t="shared" si="38"/>
        <v>375</v>
      </c>
      <c r="Q830" s="12" t="s">
        <v>13</v>
      </c>
      <c r="R830" s="12" t="s">
        <v>22</v>
      </c>
      <c r="S830" s="12" t="s">
        <v>22</v>
      </c>
      <c r="T830" s="12" t="s">
        <v>32</v>
      </c>
      <c r="U830" s="12" t="s">
        <v>120</v>
      </c>
      <c r="V830" s="12" t="s">
        <v>43</v>
      </c>
      <c r="W830" s="12" t="s">
        <v>93</v>
      </c>
      <c r="X830" s="12" t="s">
        <v>77</v>
      </c>
      <c r="Y830" s="12" t="s">
        <v>46</v>
      </c>
    </row>
    <row r="831" spans="1:26" ht="90" hidden="1" customHeight="1" x14ac:dyDescent="0.25">
      <c r="A831" s="12">
        <v>2020</v>
      </c>
      <c r="B831" s="12" t="s">
        <v>2415</v>
      </c>
      <c r="C831" s="43" t="s">
        <v>3124</v>
      </c>
      <c r="D831" s="43" t="s">
        <v>22</v>
      </c>
      <c r="E831" s="12" t="s">
        <v>11</v>
      </c>
      <c r="F831" s="12" t="s">
        <v>184</v>
      </c>
      <c r="H831" s="12" t="s">
        <v>1920</v>
      </c>
      <c r="I831" s="12" t="s">
        <v>184</v>
      </c>
      <c r="J831" s="12" t="s">
        <v>1920</v>
      </c>
      <c r="L831" s="60">
        <v>43832.479861111111</v>
      </c>
      <c r="M831" s="60">
        <v>43833.5</v>
      </c>
      <c r="N831" s="60">
        <v>43812.666666666664</v>
      </c>
      <c r="O831" s="12">
        <f t="shared" si="40"/>
        <v>24.483333333337214</v>
      </c>
      <c r="P831" s="12">
        <f t="shared" si="38"/>
        <v>475.51666666672099</v>
      </c>
      <c r="Q831" s="12" t="s">
        <v>13</v>
      </c>
      <c r="R831" s="12" t="s">
        <v>22</v>
      </c>
      <c r="S831" s="12" t="s">
        <v>22</v>
      </c>
      <c r="T831" s="12" t="s">
        <v>1505</v>
      </c>
      <c r="U831" s="12" t="s">
        <v>1505</v>
      </c>
      <c r="V831" s="12" t="s">
        <v>1505</v>
      </c>
      <c r="W831" s="12" t="s">
        <v>1505</v>
      </c>
      <c r="X831" s="12" t="s">
        <v>17</v>
      </c>
      <c r="Y831" s="12" t="s">
        <v>84</v>
      </c>
    </row>
    <row r="832" spans="1:26" ht="255" hidden="1" customHeight="1" x14ac:dyDescent="0.25">
      <c r="A832" s="12">
        <v>2020</v>
      </c>
      <c r="B832" s="12" t="s">
        <v>2415</v>
      </c>
      <c r="C832" s="43" t="s">
        <v>3125</v>
      </c>
      <c r="D832" s="43" t="s">
        <v>13</v>
      </c>
      <c r="E832" s="12" t="s">
        <v>30</v>
      </c>
      <c r="F832" s="12" t="s">
        <v>184</v>
      </c>
      <c r="G832" s="12" t="s">
        <v>3127</v>
      </c>
      <c r="H832" s="12" t="s">
        <v>1920</v>
      </c>
      <c r="I832" s="12" t="s">
        <v>184</v>
      </c>
      <c r="J832" s="12" t="s">
        <v>1920</v>
      </c>
      <c r="K832" s="12" t="s">
        <v>3131</v>
      </c>
      <c r="L832" s="60">
        <v>43833.541666666664</v>
      </c>
      <c r="M832" s="60">
        <v>43833.777777777781</v>
      </c>
      <c r="N832" s="60">
        <v>43833.5</v>
      </c>
      <c r="O832" s="12">
        <f t="shared" si="40"/>
        <v>5.6666666668024845</v>
      </c>
      <c r="P832" s="12">
        <f t="shared" si="38"/>
        <v>0.99999999994179234</v>
      </c>
      <c r="Q832" s="12" t="s">
        <v>13</v>
      </c>
      <c r="R832" s="12" t="s">
        <v>22</v>
      </c>
      <c r="S832" s="12" t="s">
        <v>22</v>
      </c>
      <c r="T832" s="12" t="s">
        <v>14</v>
      </c>
      <c r="U832" s="12" t="s">
        <v>24</v>
      </c>
      <c r="V832" s="12" t="s">
        <v>34</v>
      </c>
      <c r="W832" s="12" t="s">
        <v>82</v>
      </c>
      <c r="X832" s="12" t="s">
        <v>77</v>
      </c>
      <c r="Y832" s="12" t="s">
        <v>18</v>
      </c>
    </row>
    <row r="833" spans="1:27" ht="315" hidden="1" customHeight="1" x14ac:dyDescent="0.25">
      <c r="A833" s="12">
        <v>2020</v>
      </c>
      <c r="B833" s="12" t="s">
        <v>2415</v>
      </c>
      <c r="C833" s="43" t="s">
        <v>3125</v>
      </c>
      <c r="D833" s="43" t="s">
        <v>13</v>
      </c>
      <c r="E833" s="12" t="s">
        <v>30</v>
      </c>
      <c r="F833" s="12" t="s">
        <v>184</v>
      </c>
      <c r="G833" s="12" t="s">
        <v>3128</v>
      </c>
      <c r="H833" s="12" t="s">
        <v>1920</v>
      </c>
      <c r="I833" s="12" t="s">
        <v>184</v>
      </c>
      <c r="J833" s="12" t="s">
        <v>1920</v>
      </c>
      <c r="K833" s="12" t="s">
        <v>3132</v>
      </c>
      <c r="L833" s="60">
        <v>43833.777777777781</v>
      </c>
      <c r="M833" s="60">
        <v>43834.4375</v>
      </c>
      <c r="N833" s="60">
        <v>43833.777777777781</v>
      </c>
      <c r="O833" s="12">
        <f t="shared" si="40"/>
        <v>15.833333333255723</v>
      </c>
      <c r="P833" s="12">
        <f t="shared" si="38"/>
        <v>0</v>
      </c>
      <c r="Q833" s="12" t="s">
        <v>13</v>
      </c>
      <c r="R833" s="12" t="s">
        <v>13</v>
      </c>
      <c r="S833" s="12" t="s">
        <v>22</v>
      </c>
      <c r="T833" s="12" t="s">
        <v>14</v>
      </c>
      <c r="U833" s="12" t="s">
        <v>15</v>
      </c>
      <c r="V833" s="12" t="s">
        <v>34</v>
      </c>
      <c r="W833" s="12" t="s">
        <v>82</v>
      </c>
      <c r="X833" s="12" t="s">
        <v>77</v>
      </c>
      <c r="Y833" s="12" t="s">
        <v>46</v>
      </c>
    </row>
    <row r="834" spans="1:27" ht="30" hidden="1" customHeight="1" x14ac:dyDescent="0.25">
      <c r="A834" s="12">
        <v>2020</v>
      </c>
      <c r="B834" s="12" t="s">
        <v>2415</v>
      </c>
      <c r="C834" s="43" t="s">
        <v>3126</v>
      </c>
      <c r="D834" s="43" t="s">
        <v>22</v>
      </c>
      <c r="E834" s="12" t="s">
        <v>39</v>
      </c>
      <c r="F834" s="12" t="s">
        <v>3129</v>
      </c>
      <c r="G834" s="12" t="s">
        <v>3130</v>
      </c>
      <c r="H834" s="12" t="s">
        <v>1920</v>
      </c>
      <c r="I834" s="12" t="s">
        <v>183</v>
      </c>
      <c r="J834" s="12" t="s">
        <v>1920</v>
      </c>
      <c r="K834" s="12" t="s">
        <v>3122</v>
      </c>
      <c r="L834" s="60">
        <v>43858.845833333333</v>
      </c>
      <c r="M834" s="60">
        <v>43859.4</v>
      </c>
      <c r="N834" s="60">
        <v>43203.75</v>
      </c>
      <c r="O834" s="12">
        <f t="shared" si="40"/>
        <v>13.300000000046566</v>
      </c>
      <c r="P834" s="12">
        <f t="shared" ref="P834:P897" si="41">(L834-N834)*24</f>
        <v>15722.299999999988</v>
      </c>
      <c r="Q834" s="12" t="s">
        <v>13</v>
      </c>
      <c r="R834" s="12" t="s">
        <v>22</v>
      </c>
      <c r="S834" s="12" t="s">
        <v>22</v>
      </c>
      <c r="T834" s="12" t="s">
        <v>14</v>
      </c>
      <c r="U834" s="12" t="s">
        <v>42</v>
      </c>
      <c r="V834" s="12" t="s">
        <v>1070</v>
      </c>
      <c r="W834" s="12" t="s">
        <v>118</v>
      </c>
      <c r="X834" s="12" t="s">
        <v>36</v>
      </c>
      <c r="Y834" s="12" t="s">
        <v>61</v>
      </c>
    </row>
    <row r="835" spans="1:27" ht="45" customHeight="1" x14ac:dyDescent="0.25">
      <c r="A835" s="12">
        <v>2020</v>
      </c>
      <c r="B835" s="12" t="s">
        <v>2416</v>
      </c>
      <c r="C835" s="43" t="s">
        <v>3155</v>
      </c>
      <c r="D835" s="43" t="s">
        <v>13</v>
      </c>
      <c r="E835" s="12" t="s">
        <v>30</v>
      </c>
      <c r="F835" s="12" t="s">
        <v>3169</v>
      </c>
      <c r="G835" s="12" t="s">
        <v>1999</v>
      </c>
      <c r="H835" s="12" t="s">
        <v>319</v>
      </c>
      <c r="I835" s="12" t="s">
        <v>195</v>
      </c>
      <c r="J835" s="12" t="s">
        <v>48</v>
      </c>
      <c r="K835" s="12" t="s">
        <v>3181</v>
      </c>
      <c r="L835" s="60">
        <v>43888.95208333333</v>
      </c>
      <c r="M835" s="60">
        <v>43889.666666666664</v>
      </c>
      <c r="N835" s="60">
        <v>43861.576388888891</v>
      </c>
      <c r="O835" s="12">
        <f t="shared" si="40"/>
        <v>17.150000000023283</v>
      </c>
      <c r="P835" s="12">
        <f t="shared" si="41"/>
        <v>657.01666666654637</v>
      </c>
      <c r="Q835" s="12" t="s">
        <v>13</v>
      </c>
      <c r="R835" s="12" t="s">
        <v>13</v>
      </c>
      <c r="S835" s="12" t="s">
        <v>22</v>
      </c>
      <c r="T835" s="12" t="s">
        <v>1070</v>
      </c>
      <c r="U835" s="12" t="s">
        <v>1070</v>
      </c>
      <c r="V835" s="12" t="s">
        <v>1070</v>
      </c>
      <c r="W835" s="12" t="s">
        <v>118</v>
      </c>
      <c r="X835" s="12" t="s">
        <v>60</v>
      </c>
      <c r="Y835" s="12" t="s">
        <v>61</v>
      </c>
      <c r="Z835" s="35">
        <f t="shared" ref="Z835:Z898" si="42">O835+P835</f>
        <v>674.16666666656965</v>
      </c>
      <c r="AA835" s="12"/>
    </row>
    <row r="836" spans="1:27" ht="75" customHeight="1" x14ac:dyDescent="0.25">
      <c r="A836" s="12">
        <v>2020</v>
      </c>
      <c r="B836" s="12" t="s">
        <v>2416</v>
      </c>
      <c r="C836" s="43" t="s">
        <v>3156</v>
      </c>
      <c r="D836" s="43" t="s">
        <v>13</v>
      </c>
      <c r="E836" s="12" t="s">
        <v>30</v>
      </c>
      <c r="F836" s="12" t="s">
        <v>3170</v>
      </c>
      <c r="G836" s="12" t="s">
        <v>3171</v>
      </c>
      <c r="H836" s="12" t="s">
        <v>319</v>
      </c>
      <c r="I836" s="12" t="s">
        <v>197</v>
      </c>
      <c r="J836" s="12" t="s">
        <v>708</v>
      </c>
      <c r="K836" s="12" t="s">
        <v>3182</v>
      </c>
      <c r="L836" s="60">
        <v>43888.984027777777</v>
      </c>
      <c r="M836" s="60">
        <v>43890.999305555553</v>
      </c>
      <c r="N836" s="60">
        <v>43861.791666666664</v>
      </c>
      <c r="O836" s="12">
        <f t="shared" si="40"/>
        <v>48.366666666639503</v>
      </c>
      <c r="P836" s="12">
        <f t="shared" si="41"/>
        <v>652.61666666669771</v>
      </c>
      <c r="Q836" s="12" t="s">
        <v>13</v>
      </c>
      <c r="R836" s="12" t="s">
        <v>13</v>
      </c>
      <c r="S836" s="12" t="s">
        <v>22</v>
      </c>
      <c r="T836" s="12" t="s">
        <v>41</v>
      </c>
      <c r="U836" s="12" t="s">
        <v>127</v>
      </c>
      <c r="V836" s="12" t="s">
        <v>43</v>
      </c>
      <c r="W836" s="12" t="s">
        <v>101</v>
      </c>
      <c r="X836" s="12" t="s">
        <v>77</v>
      </c>
      <c r="Y836" s="12" t="s">
        <v>28</v>
      </c>
      <c r="Z836" s="35">
        <f t="shared" si="42"/>
        <v>700.98333333333721</v>
      </c>
      <c r="AA836" s="12"/>
    </row>
    <row r="837" spans="1:27" ht="330" customHeight="1" x14ac:dyDescent="0.25">
      <c r="A837" s="12">
        <v>2020</v>
      </c>
      <c r="B837" s="12" t="s">
        <v>2416</v>
      </c>
      <c r="C837" s="43" t="s">
        <v>3157</v>
      </c>
      <c r="D837" s="43" t="s">
        <v>22</v>
      </c>
      <c r="E837" s="12" t="s">
        <v>11</v>
      </c>
      <c r="F837" s="12" t="s">
        <v>2476</v>
      </c>
      <c r="G837" s="12" t="s">
        <v>2476</v>
      </c>
      <c r="H837" s="12" t="s">
        <v>319</v>
      </c>
      <c r="I837" s="12" t="s">
        <v>197</v>
      </c>
      <c r="J837" s="12" t="s">
        <v>31</v>
      </c>
      <c r="K837" s="12" t="s">
        <v>3069</v>
      </c>
      <c r="L837" s="60">
        <v>43862.333333333336</v>
      </c>
      <c r="M837" s="60">
        <v>43862.791666666664</v>
      </c>
      <c r="N837" s="60">
        <v>43862.333333333336</v>
      </c>
      <c r="O837" s="12">
        <f t="shared" si="40"/>
        <v>10.999999999883585</v>
      </c>
      <c r="P837" s="12">
        <f t="shared" si="41"/>
        <v>0</v>
      </c>
      <c r="Q837" s="12" t="s">
        <v>22</v>
      </c>
      <c r="R837" s="12" t="s">
        <v>22</v>
      </c>
      <c r="S837" s="12" t="s">
        <v>22</v>
      </c>
      <c r="T837" s="12" t="s">
        <v>1505</v>
      </c>
      <c r="U837" s="12" t="s">
        <v>1505</v>
      </c>
      <c r="V837" s="12" t="s">
        <v>1505</v>
      </c>
      <c r="W837" s="12" t="s">
        <v>1505</v>
      </c>
      <c r="X837" s="12" t="s">
        <v>17</v>
      </c>
      <c r="Y837" s="12" t="s">
        <v>67</v>
      </c>
      <c r="Z837" s="35">
        <f t="shared" si="42"/>
        <v>10.999999999883585</v>
      </c>
      <c r="AA837" s="12"/>
    </row>
    <row r="838" spans="1:27" ht="60" customHeight="1" x14ac:dyDescent="0.25">
      <c r="A838" s="12">
        <v>2020</v>
      </c>
      <c r="B838" s="12" t="s">
        <v>2416</v>
      </c>
      <c r="C838" s="43" t="s">
        <v>3158</v>
      </c>
      <c r="D838" s="43" t="s">
        <v>22</v>
      </c>
      <c r="E838" s="12" t="s">
        <v>11</v>
      </c>
      <c r="F838" s="12" t="s">
        <v>2476</v>
      </c>
      <c r="G838" s="12" t="s">
        <v>2476</v>
      </c>
      <c r="H838" s="12" t="s">
        <v>319</v>
      </c>
      <c r="I838" s="12" t="s">
        <v>197</v>
      </c>
      <c r="J838" s="12" t="s">
        <v>31</v>
      </c>
      <c r="K838" s="12" t="s">
        <v>3069</v>
      </c>
      <c r="L838" s="60">
        <v>43864.333333333336</v>
      </c>
      <c r="M838" s="60">
        <v>43864.791666666664</v>
      </c>
      <c r="N838" s="60">
        <v>43862.791666666664</v>
      </c>
      <c r="O838" s="12">
        <f t="shared" si="40"/>
        <v>10.999999999883585</v>
      </c>
      <c r="P838" s="12">
        <f t="shared" si="41"/>
        <v>37.000000000116415</v>
      </c>
      <c r="Q838" s="12" t="s">
        <v>22</v>
      </c>
      <c r="R838" s="12" t="s">
        <v>22</v>
      </c>
      <c r="S838" s="12" t="s">
        <v>22</v>
      </c>
      <c r="T838" s="12" t="s">
        <v>1505</v>
      </c>
      <c r="U838" s="12" t="s">
        <v>1505</v>
      </c>
      <c r="V838" s="12" t="s">
        <v>1505</v>
      </c>
      <c r="W838" s="12" t="s">
        <v>1505</v>
      </c>
      <c r="X838" s="12" t="s">
        <v>17</v>
      </c>
      <c r="Y838" s="12" t="s">
        <v>67</v>
      </c>
      <c r="Z838" s="35">
        <f t="shared" si="42"/>
        <v>48</v>
      </c>
      <c r="AA838" s="12"/>
    </row>
    <row r="839" spans="1:27" ht="75" customHeight="1" x14ac:dyDescent="0.25">
      <c r="A839" s="12">
        <v>2020</v>
      </c>
      <c r="B839" s="12" t="s">
        <v>2416</v>
      </c>
      <c r="C839" s="43" t="s">
        <v>3159</v>
      </c>
      <c r="D839" s="43" t="s">
        <v>22</v>
      </c>
      <c r="E839" s="12" t="s">
        <v>11</v>
      </c>
      <c r="F839" s="12" t="s">
        <v>2476</v>
      </c>
      <c r="G839" s="12" t="s">
        <v>2476</v>
      </c>
      <c r="H839" s="12" t="s">
        <v>319</v>
      </c>
      <c r="I839" s="12" t="s">
        <v>197</v>
      </c>
      <c r="J839" s="12" t="s">
        <v>31</v>
      </c>
      <c r="K839" s="12" t="s">
        <v>3069</v>
      </c>
      <c r="L839" s="60">
        <v>43865.291666666664</v>
      </c>
      <c r="M839" s="60">
        <v>43865.680555555555</v>
      </c>
      <c r="N839" s="60">
        <v>43864.791666666664</v>
      </c>
      <c r="O839" s="12">
        <f t="shared" si="40"/>
        <v>9.3333333333721384</v>
      </c>
      <c r="P839" s="12">
        <f t="shared" si="41"/>
        <v>12</v>
      </c>
      <c r="Q839" s="12" t="s">
        <v>22</v>
      </c>
      <c r="R839" s="12" t="s">
        <v>22</v>
      </c>
      <c r="S839" s="12" t="s">
        <v>22</v>
      </c>
      <c r="T839" s="12" t="s">
        <v>1505</v>
      </c>
      <c r="U839" s="12" t="s">
        <v>1505</v>
      </c>
      <c r="V839" s="12" t="s">
        <v>1505</v>
      </c>
      <c r="W839" s="12" t="s">
        <v>1505</v>
      </c>
      <c r="X839" s="12" t="s">
        <v>17</v>
      </c>
      <c r="Y839" s="12" t="s">
        <v>67</v>
      </c>
      <c r="Z839" s="35">
        <f t="shared" si="42"/>
        <v>21.333333333372138</v>
      </c>
      <c r="AA839" s="12"/>
    </row>
    <row r="840" spans="1:27" ht="90" customHeight="1" x14ac:dyDescent="0.25">
      <c r="A840" s="12">
        <v>2020</v>
      </c>
      <c r="B840" s="12" t="s">
        <v>2416</v>
      </c>
      <c r="C840" s="43" t="s">
        <v>3160</v>
      </c>
      <c r="D840" s="43" t="s">
        <v>22</v>
      </c>
      <c r="E840" s="12" t="s">
        <v>20</v>
      </c>
      <c r="F840" s="12" t="s">
        <v>2476</v>
      </c>
      <c r="G840" s="12" t="s">
        <v>3172</v>
      </c>
      <c r="H840" s="12" t="s">
        <v>319</v>
      </c>
      <c r="I840" s="12" t="s">
        <v>195</v>
      </c>
      <c r="J840" s="12" t="s">
        <v>1920</v>
      </c>
      <c r="K840" s="12" t="s">
        <v>3183</v>
      </c>
      <c r="L840" s="60">
        <v>43862.666666666664</v>
      </c>
      <c r="M840" s="60">
        <v>43862.770833333336</v>
      </c>
      <c r="N840" s="60">
        <v>43862.666666666664</v>
      </c>
      <c r="O840" s="12">
        <f t="shared" si="40"/>
        <v>2.5000000001164153</v>
      </c>
      <c r="P840" s="12">
        <f t="shared" si="41"/>
        <v>0</v>
      </c>
      <c r="Q840" s="12" t="s">
        <v>22</v>
      </c>
      <c r="R840" s="12" t="s">
        <v>22</v>
      </c>
      <c r="S840" s="12" t="s">
        <v>22</v>
      </c>
      <c r="T840" s="12" t="s">
        <v>14</v>
      </c>
      <c r="U840" s="12" t="s">
        <v>24</v>
      </c>
      <c r="V840" s="12" t="s">
        <v>25</v>
      </c>
      <c r="W840" s="12" t="s">
        <v>59</v>
      </c>
      <c r="X840" s="12" t="s">
        <v>66</v>
      </c>
      <c r="Y840" s="12" t="s">
        <v>46</v>
      </c>
      <c r="Z840" s="35">
        <f t="shared" si="42"/>
        <v>2.5000000001164153</v>
      </c>
      <c r="AA840" s="12"/>
    </row>
    <row r="841" spans="1:27" ht="45" customHeight="1" x14ac:dyDescent="0.25">
      <c r="A841" s="12">
        <v>2020</v>
      </c>
      <c r="B841" s="12" t="s">
        <v>2416</v>
      </c>
      <c r="C841" s="43" t="s">
        <v>3161</v>
      </c>
      <c r="D841" s="43" t="s">
        <v>22</v>
      </c>
      <c r="E841" s="12" t="s">
        <v>20</v>
      </c>
      <c r="F841" s="12" t="s">
        <v>3045</v>
      </c>
      <c r="G841" s="12" t="s">
        <v>2635</v>
      </c>
      <c r="H841" s="12" t="s">
        <v>319</v>
      </c>
      <c r="I841" s="12" t="s">
        <v>197</v>
      </c>
      <c r="J841" s="12" t="s">
        <v>31</v>
      </c>
      <c r="K841" s="12" t="s">
        <v>3184</v>
      </c>
      <c r="L841" s="60">
        <v>43863.291666666664</v>
      </c>
      <c r="M841" s="60">
        <v>43863.791666666664</v>
      </c>
      <c r="N841" s="60">
        <v>43863.291666666664</v>
      </c>
      <c r="O841" s="12">
        <f t="shared" si="40"/>
        <v>12</v>
      </c>
      <c r="P841" s="12">
        <f t="shared" si="41"/>
        <v>0</v>
      </c>
      <c r="Q841" s="12" t="s">
        <v>22</v>
      </c>
      <c r="R841" s="12" t="s">
        <v>22</v>
      </c>
      <c r="S841" s="12" t="s">
        <v>22</v>
      </c>
      <c r="T841" s="12" t="s">
        <v>32</v>
      </c>
      <c r="U841" s="12" t="s">
        <v>117</v>
      </c>
      <c r="V841" s="12" t="s">
        <v>25</v>
      </c>
      <c r="W841" s="12" t="s">
        <v>52</v>
      </c>
      <c r="X841" s="12" t="s">
        <v>60</v>
      </c>
      <c r="Y841" s="12" t="s">
        <v>94</v>
      </c>
      <c r="Z841" s="35">
        <f t="shared" si="42"/>
        <v>12</v>
      </c>
      <c r="AA841" s="12"/>
    </row>
    <row r="842" spans="1:27" ht="60" customHeight="1" x14ac:dyDescent="0.25">
      <c r="A842" s="12">
        <v>2020</v>
      </c>
      <c r="B842" s="12" t="s">
        <v>2416</v>
      </c>
      <c r="C842" s="43" t="s">
        <v>3162</v>
      </c>
      <c r="D842" s="43" t="s">
        <v>22</v>
      </c>
      <c r="E842" s="12" t="s">
        <v>20</v>
      </c>
      <c r="F842" s="12" t="s">
        <v>3173</v>
      </c>
      <c r="G842" s="12" t="s">
        <v>3174</v>
      </c>
      <c r="H842" s="12" t="s">
        <v>319</v>
      </c>
      <c r="I842" s="12" t="s">
        <v>195</v>
      </c>
      <c r="J842" s="12" t="s">
        <v>63</v>
      </c>
      <c r="K842" s="12" t="s">
        <v>3185</v>
      </c>
      <c r="L842" s="60">
        <v>43863.333333333336</v>
      </c>
      <c r="M842" s="60">
        <v>43863.791666666664</v>
      </c>
      <c r="N842" s="60">
        <v>43862.770833333336</v>
      </c>
      <c r="O842" s="12">
        <f t="shared" si="40"/>
        <v>10.999999999883585</v>
      </c>
      <c r="P842" s="12">
        <f t="shared" si="41"/>
        <v>13.5</v>
      </c>
      <c r="Q842" s="12" t="s">
        <v>22</v>
      </c>
      <c r="R842" s="12" t="s">
        <v>22</v>
      </c>
      <c r="S842" s="12" t="s">
        <v>22</v>
      </c>
      <c r="T842" s="12" t="s">
        <v>14</v>
      </c>
      <c r="U842" s="12" t="s">
        <v>42</v>
      </c>
      <c r="V842" s="12" t="s">
        <v>34</v>
      </c>
      <c r="W842" s="12" t="s">
        <v>88</v>
      </c>
      <c r="X842" s="12" t="s">
        <v>66</v>
      </c>
      <c r="Y842" s="12" t="s">
        <v>18</v>
      </c>
      <c r="Z842" s="35">
        <f t="shared" si="42"/>
        <v>24.499999999883585</v>
      </c>
      <c r="AA842" s="12"/>
    </row>
    <row r="843" spans="1:27" ht="315" customHeight="1" x14ac:dyDescent="0.25">
      <c r="A843" s="12">
        <v>2020</v>
      </c>
      <c r="B843" s="12" t="s">
        <v>2416</v>
      </c>
      <c r="C843" s="43" t="s">
        <v>3163</v>
      </c>
      <c r="D843" s="43" t="s">
        <v>22</v>
      </c>
      <c r="E843" s="12" t="s">
        <v>20</v>
      </c>
      <c r="F843" s="12" t="s">
        <v>3175</v>
      </c>
      <c r="G843" s="12" t="s">
        <v>3176</v>
      </c>
      <c r="H843" s="12" t="s">
        <v>319</v>
      </c>
      <c r="I843" s="12" t="s">
        <v>197</v>
      </c>
      <c r="J843" s="12" t="s">
        <v>56</v>
      </c>
      <c r="K843" s="12" t="s">
        <v>3186</v>
      </c>
      <c r="L843" s="60">
        <v>43864.291666666664</v>
      </c>
      <c r="M843" s="60">
        <v>43864.791666666664</v>
      </c>
      <c r="N843" s="60">
        <v>43863.791666666664</v>
      </c>
      <c r="O843" s="12">
        <f t="shared" si="40"/>
        <v>12</v>
      </c>
      <c r="P843" s="12">
        <f t="shared" si="41"/>
        <v>12</v>
      </c>
      <c r="Q843" s="12" t="s">
        <v>22</v>
      </c>
      <c r="R843" s="12" t="s">
        <v>22</v>
      </c>
      <c r="S843" s="12" t="s">
        <v>22</v>
      </c>
      <c r="T843" s="12" t="s">
        <v>41</v>
      </c>
      <c r="U843" s="12" t="s">
        <v>135</v>
      </c>
      <c r="V843" s="12" t="s">
        <v>25</v>
      </c>
      <c r="W843" s="12" t="s">
        <v>59</v>
      </c>
      <c r="X843" s="12" t="s">
        <v>71</v>
      </c>
      <c r="Y843" s="12" t="s">
        <v>28</v>
      </c>
      <c r="Z843" s="35">
        <f t="shared" si="42"/>
        <v>24</v>
      </c>
      <c r="AA843" s="12"/>
    </row>
    <row r="844" spans="1:27" ht="120" customHeight="1" x14ac:dyDescent="0.25">
      <c r="A844" s="12">
        <v>2020</v>
      </c>
      <c r="B844" s="12" t="s">
        <v>2416</v>
      </c>
      <c r="C844" s="43" t="s">
        <v>3164</v>
      </c>
      <c r="D844" s="43" t="s">
        <v>22</v>
      </c>
      <c r="E844" s="12" t="s">
        <v>20</v>
      </c>
      <c r="F844" s="12" t="s">
        <v>3175</v>
      </c>
      <c r="G844" s="12" t="s">
        <v>3176</v>
      </c>
      <c r="H844" s="12" t="s">
        <v>319</v>
      </c>
      <c r="I844" s="12" t="s">
        <v>197</v>
      </c>
      <c r="J844" s="12" t="s">
        <v>56</v>
      </c>
      <c r="K844" s="12" t="s">
        <v>3186</v>
      </c>
      <c r="L844" s="60">
        <v>43865.291666666664</v>
      </c>
      <c r="M844" s="60">
        <v>43865.791666666664</v>
      </c>
      <c r="N844" s="60">
        <v>43864.791666666664</v>
      </c>
      <c r="O844" s="12">
        <f t="shared" si="40"/>
        <v>12</v>
      </c>
      <c r="P844" s="12">
        <f t="shared" si="41"/>
        <v>12</v>
      </c>
      <c r="Q844" s="12" t="s">
        <v>22</v>
      </c>
      <c r="R844" s="12" t="s">
        <v>22</v>
      </c>
      <c r="S844" s="12" t="s">
        <v>22</v>
      </c>
      <c r="T844" s="12" t="s">
        <v>41</v>
      </c>
      <c r="U844" s="12" t="s">
        <v>135</v>
      </c>
      <c r="V844" s="12" t="s">
        <v>25</v>
      </c>
      <c r="W844" s="12" t="s">
        <v>59</v>
      </c>
      <c r="X844" s="12" t="s">
        <v>71</v>
      </c>
      <c r="Y844" s="12" t="s">
        <v>28</v>
      </c>
      <c r="Z844" s="35">
        <f t="shared" si="42"/>
        <v>24</v>
      </c>
      <c r="AA844" s="12"/>
    </row>
    <row r="845" spans="1:27" ht="90" customHeight="1" x14ac:dyDescent="0.25">
      <c r="A845" s="12">
        <v>2020</v>
      </c>
      <c r="B845" s="12" t="s">
        <v>2416</v>
      </c>
      <c r="C845" s="43" t="s">
        <v>3165</v>
      </c>
      <c r="D845" s="43" t="s">
        <v>22</v>
      </c>
      <c r="E845" s="12" t="s">
        <v>20</v>
      </c>
      <c r="F845" s="12" t="s">
        <v>986</v>
      </c>
      <c r="G845" s="12" t="s">
        <v>3177</v>
      </c>
      <c r="H845" s="12" t="s">
        <v>319</v>
      </c>
      <c r="I845" s="12" t="s">
        <v>197</v>
      </c>
      <c r="J845" s="12" t="s">
        <v>56</v>
      </c>
      <c r="K845" s="12" t="s">
        <v>3187</v>
      </c>
      <c r="L845" s="60">
        <v>43865.354166666664</v>
      </c>
      <c r="M845" s="60">
        <v>43865.708333333336</v>
      </c>
      <c r="N845" s="60">
        <v>43865.354166666664</v>
      </c>
      <c r="O845" s="12">
        <f t="shared" si="40"/>
        <v>8.5000000001164153</v>
      </c>
      <c r="P845" s="12">
        <f t="shared" si="41"/>
        <v>0</v>
      </c>
      <c r="Q845" s="12" t="s">
        <v>22</v>
      </c>
      <c r="R845" s="12" t="s">
        <v>22</v>
      </c>
      <c r="S845" s="12" t="s">
        <v>22</v>
      </c>
      <c r="T845" s="12" t="s">
        <v>32</v>
      </c>
      <c r="U845" s="12" t="s">
        <v>114</v>
      </c>
      <c r="V845" s="12" t="s">
        <v>25</v>
      </c>
      <c r="W845" s="12" t="s">
        <v>59</v>
      </c>
      <c r="X845" s="12" t="s">
        <v>17</v>
      </c>
      <c r="Y845" s="12" t="s">
        <v>18</v>
      </c>
      <c r="Z845" s="35">
        <f t="shared" si="42"/>
        <v>8.5000000001164153</v>
      </c>
      <c r="AA845" s="12"/>
    </row>
    <row r="846" spans="1:27" ht="120" customHeight="1" x14ac:dyDescent="0.25">
      <c r="A846" s="12">
        <v>2020</v>
      </c>
      <c r="B846" s="12" t="s">
        <v>2416</v>
      </c>
      <c r="C846" s="43" t="s">
        <v>3166</v>
      </c>
      <c r="D846" s="43" t="s">
        <v>22</v>
      </c>
      <c r="E846" s="12" t="s">
        <v>20</v>
      </c>
      <c r="F846" s="12" t="s">
        <v>3178</v>
      </c>
      <c r="G846" s="12" t="s">
        <v>3178</v>
      </c>
      <c r="H846" s="12" t="s">
        <v>319</v>
      </c>
      <c r="I846" s="12" t="s">
        <v>196</v>
      </c>
      <c r="J846" s="12" t="s">
        <v>1557</v>
      </c>
      <c r="K846" s="12" t="s">
        <v>3188</v>
      </c>
      <c r="L846" s="60">
        <v>43882.375</v>
      </c>
      <c r="M846" s="60">
        <v>43882.729166666664</v>
      </c>
      <c r="N846" s="60">
        <v>43853.791666666664</v>
      </c>
      <c r="O846" s="12">
        <f t="shared" si="40"/>
        <v>8.4999999999417923</v>
      </c>
      <c r="P846" s="12">
        <f t="shared" si="41"/>
        <v>686.00000000005821</v>
      </c>
      <c r="Q846" s="12" t="s">
        <v>13</v>
      </c>
      <c r="R846" s="12" t="s">
        <v>22</v>
      </c>
      <c r="S846" s="12" t="s">
        <v>22</v>
      </c>
      <c r="T846" s="12" t="s">
        <v>41</v>
      </c>
      <c r="U846" s="12" t="s">
        <v>127</v>
      </c>
      <c r="V846" s="12" t="s">
        <v>51</v>
      </c>
      <c r="W846" s="12" t="s">
        <v>107</v>
      </c>
      <c r="X846" s="12" t="s">
        <v>53</v>
      </c>
      <c r="Y846" s="12" t="s">
        <v>18</v>
      </c>
      <c r="Z846" s="35">
        <f t="shared" si="42"/>
        <v>694.5</v>
      </c>
      <c r="AA846" s="12"/>
    </row>
    <row r="847" spans="1:27" ht="135" customHeight="1" x14ac:dyDescent="0.25">
      <c r="A847" s="12">
        <v>2020</v>
      </c>
      <c r="B847" s="12" t="s">
        <v>2416</v>
      </c>
      <c r="C847" s="43" t="s">
        <v>3167</v>
      </c>
      <c r="D847" s="43" t="s">
        <v>22</v>
      </c>
      <c r="E847" s="12" t="s">
        <v>11</v>
      </c>
      <c r="F847" s="12" t="s">
        <v>2476</v>
      </c>
      <c r="G847" s="12" t="s">
        <v>2476</v>
      </c>
      <c r="H847" s="12" t="s">
        <v>319</v>
      </c>
      <c r="I847" s="12" t="s">
        <v>196</v>
      </c>
      <c r="J847" s="12" t="s">
        <v>31</v>
      </c>
      <c r="K847" s="12" t="s">
        <v>3069</v>
      </c>
      <c r="L847" s="60">
        <v>43888.291666666664</v>
      </c>
      <c r="M847" s="60">
        <v>43888.75</v>
      </c>
      <c r="N847" s="60">
        <v>43882.729166666664</v>
      </c>
      <c r="O847" s="12">
        <f t="shared" si="40"/>
        <v>11.000000000058208</v>
      </c>
      <c r="P847" s="12">
        <f t="shared" si="41"/>
        <v>133.5</v>
      </c>
      <c r="Q847" s="12" t="s">
        <v>22</v>
      </c>
      <c r="R847" s="12" t="s">
        <v>22</v>
      </c>
      <c r="S847" s="12" t="s">
        <v>22</v>
      </c>
      <c r="T847" s="12" t="s">
        <v>1505</v>
      </c>
      <c r="U847" s="12" t="s">
        <v>1505</v>
      </c>
      <c r="V847" s="12" t="s">
        <v>1505</v>
      </c>
      <c r="W847" s="12" t="s">
        <v>1505</v>
      </c>
      <c r="X847" s="12" t="s">
        <v>17</v>
      </c>
      <c r="Y847" s="12" t="s">
        <v>67</v>
      </c>
      <c r="Z847" s="35">
        <f t="shared" si="42"/>
        <v>144.50000000005821</v>
      </c>
      <c r="AA847" s="12"/>
    </row>
    <row r="848" spans="1:27" ht="75" customHeight="1" x14ac:dyDescent="0.25">
      <c r="A848" s="12">
        <v>2020</v>
      </c>
      <c r="B848" s="12" t="s">
        <v>2416</v>
      </c>
      <c r="C848" s="43" t="s">
        <v>3168</v>
      </c>
      <c r="D848" s="43" t="s">
        <v>22</v>
      </c>
      <c r="E848" s="12" t="s">
        <v>20</v>
      </c>
      <c r="F848" s="12" t="s">
        <v>3179</v>
      </c>
      <c r="G848" s="12" t="s">
        <v>3180</v>
      </c>
      <c r="H848" s="12" t="s">
        <v>319</v>
      </c>
      <c r="I848" s="12" t="s">
        <v>195</v>
      </c>
      <c r="J848" s="12" t="s">
        <v>56</v>
      </c>
      <c r="K848" s="12" t="s">
        <v>3189</v>
      </c>
      <c r="L848" s="60">
        <v>43889.729166666664</v>
      </c>
      <c r="M848" s="60">
        <v>43889.791666666664</v>
      </c>
      <c r="N848" s="60">
        <v>43863.791666666664</v>
      </c>
      <c r="O848" s="12">
        <f t="shared" si="40"/>
        <v>1.5</v>
      </c>
      <c r="P848" s="12">
        <f t="shared" si="41"/>
        <v>622.5</v>
      </c>
      <c r="Q848" s="12" t="s">
        <v>22</v>
      </c>
      <c r="R848" s="12" t="s">
        <v>22</v>
      </c>
      <c r="S848" s="12" t="s">
        <v>22</v>
      </c>
      <c r="T848" s="12" t="s">
        <v>41</v>
      </c>
      <c r="U848" s="12" t="s">
        <v>93</v>
      </c>
      <c r="V848" s="12" t="s">
        <v>51</v>
      </c>
      <c r="W848" s="12" t="s">
        <v>107</v>
      </c>
      <c r="X848" s="12" t="s">
        <v>66</v>
      </c>
      <c r="Y848" s="12" t="s">
        <v>78</v>
      </c>
      <c r="Z848" s="35">
        <f t="shared" si="42"/>
        <v>624</v>
      </c>
      <c r="AA848" s="12"/>
    </row>
    <row r="849" spans="1:26" s="12" customFormat="1" ht="45" hidden="1" customHeight="1" x14ac:dyDescent="0.25">
      <c r="A849" s="12">
        <v>2020</v>
      </c>
      <c r="B849" s="12" t="s">
        <v>2416</v>
      </c>
      <c r="C849" s="43" t="s">
        <v>3190</v>
      </c>
      <c r="D849" s="43" t="s">
        <v>13</v>
      </c>
      <c r="E849" s="12" t="s">
        <v>30</v>
      </c>
      <c r="F849" s="12" t="s">
        <v>3191</v>
      </c>
      <c r="G849" s="12" t="s">
        <v>2600</v>
      </c>
      <c r="H849" s="12" t="s">
        <v>1764</v>
      </c>
      <c r="I849" s="12" t="s">
        <v>168</v>
      </c>
      <c r="J849" s="12" t="s">
        <v>86</v>
      </c>
      <c r="K849" s="12" t="s">
        <v>3192</v>
      </c>
      <c r="L849" s="60">
        <v>43888.977083333331</v>
      </c>
      <c r="M849" s="60">
        <v>43889.666666666664</v>
      </c>
      <c r="N849" s="60">
        <v>43861.712500000001</v>
      </c>
      <c r="O849" s="12">
        <f t="shared" si="40"/>
        <v>16.549999999988358</v>
      </c>
      <c r="P849" s="12">
        <f t="shared" si="41"/>
        <v>654.34999999991851</v>
      </c>
      <c r="Q849" s="12" t="s">
        <v>22</v>
      </c>
      <c r="R849" s="12" t="s">
        <v>13</v>
      </c>
      <c r="S849" s="12" t="s">
        <v>22</v>
      </c>
      <c r="T849" s="12" t="s">
        <v>14</v>
      </c>
      <c r="U849" s="12" t="s">
        <v>64</v>
      </c>
      <c r="V849" s="12" t="s">
        <v>1070</v>
      </c>
      <c r="W849" s="12" t="s">
        <v>118</v>
      </c>
      <c r="X849" s="12" t="s">
        <v>77</v>
      </c>
      <c r="Y849" s="12" t="s">
        <v>61</v>
      </c>
      <c r="Z849" s="35">
        <f t="shared" si="42"/>
        <v>670.89999999990687</v>
      </c>
    </row>
    <row r="850" spans="1:26" s="12" customFormat="1" ht="45" hidden="1" customHeight="1" x14ac:dyDescent="0.25">
      <c r="A850" s="12">
        <v>2020</v>
      </c>
      <c r="B850" s="12" t="s">
        <v>2416</v>
      </c>
      <c r="C850" s="43" t="s">
        <v>3193</v>
      </c>
      <c r="D850" s="43" t="s">
        <v>22</v>
      </c>
      <c r="E850" s="12" t="s">
        <v>39</v>
      </c>
      <c r="F850" s="12" t="s">
        <v>3198</v>
      </c>
      <c r="G850" s="12" t="s">
        <v>2857</v>
      </c>
      <c r="H850" s="12" t="s">
        <v>1788</v>
      </c>
      <c r="I850" s="12" t="s">
        <v>174</v>
      </c>
      <c r="J850" s="12" t="s">
        <v>63</v>
      </c>
      <c r="K850" s="12" t="s">
        <v>3202</v>
      </c>
      <c r="L850" s="60">
        <v>43866.333333333336</v>
      </c>
      <c r="M850" s="60">
        <v>43868.791666666664</v>
      </c>
      <c r="N850" s="60">
        <v>43852.739583333336</v>
      </c>
      <c r="O850" s="12">
        <f t="shared" si="40"/>
        <v>58.999999999883585</v>
      </c>
      <c r="P850" s="12">
        <f t="shared" si="41"/>
        <v>326.25</v>
      </c>
      <c r="Q850" s="12" t="s">
        <v>22</v>
      </c>
      <c r="R850" s="12" t="s">
        <v>22</v>
      </c>
      <c r="S850" s="12" t="s">
        <v>22</v>
      </c>
      <c r="T850" s="12" t="s">
        <v>23</v>
      </c>
      <c r="U850" s="12" t="s">
        <v>92</v>
      </c>
      <c r="V850" s="12" t="s">
        <v>34</v>
      </c>
      <c r="W850" s="12" t="s">
        <v>88</v>
      </c>
      <c r="X850" s="12" t="s">
        <v>45</v>
      </c>
      <c r="Y850" s="12" t="s">
        <v>18</v>
      </c>
      <c r="Z850" s="35">
        <f t="shared" si="42"/>
        <v>385.24999999988358</v>
      </c>
    </row>
    <row r="851" spans="1:26" s="12" customFormat="1" ht="45" hidden="1" customHeight="1" x14ac:dyDescent="0.25">
      <c r="A851" s="12">
        <v>2020</v>
      </c>
      <c r="B851" s="12" t="s">
        <v>2416</v>
      </c>
      <c r="C851" s="43" t="s">
        <v>3194</v>
      </c>
      <c r="D851" s="43" t="s">
        <v>22</v>
      </c>
      <c r="E851" s="12" t="s">
        <v>39</v>
      </c>
      <c r="F851" s="12" t="s">
        <v>3199</v>
      </c>
      <c r="G851" s="12" t="s">
        <v>3094</v>
      </c>
      <c r="H851" s="12" t="s">
        <v>1788</v>
      </c>
      <c r="I851" s="12" t="s">
        <v>169</v>
      </c>
      <c r="J851" s="12" t="s">
        <v>63</v>
      </c>
      <c r="K851" s="12" t="s">
        <v>3203</v>
      </c>
      <c r="L851" s="60">
        <v>43873.291666666664</v>
      </c>
      <c r="M851" s="60">
        <v>43873.458333333336</v>
      </c>
      <c r="N851" s="60">
        <v>43850.686111111114</v>
      </c>
      <c r="O851" s="12">
        <f t="shared" si="40"/>
        <v>4.0000000001164153</v>
      </c>
      <c r="P851" s="12">
        <f t="shared" si="41"/>
        <v>542.53333333320916</v>
      </c>
      <c r="Q851" s="12" t="s">
        <v>22</v>
      </c>
      <c r="R851" s="12" t="s">
        <v>22</v>
      </c>
      <c r="S851" s="12" t="s">
        <v>22</v>
      </c>
      <c r="T851" s="12" t="s">
        <v>23</v>
      </c>
      <c r="U851" s="12" t="s">
        <v>97</v>
      </c>
      <c r="V851" s="12" t="s">
        <v>16</v>
      </c>
      <c r="W851" s="12" t="s">
        <v>35</v>
      </c>
      <c r="X851" s="12" t="s">
        <v>66</v>
      </c>
      <c r="Y851" s="12" t="s">
        <v>18</v>
      </c>
      <c r="Z851" s="35">
        <f t="shared" si="42"/>
        <v>546.53333333332557</v>
      </c>
    </row>
    <row r="852" spans="1:26" s="12" customFormat="1" ht="45" hidden="1" customHeight="1" x14ac:dyDescent="0.25">
      <c r="A852" s="12">
        <v>2020</v>
      </c>
      <c r="B852" s="12" t="s">
        <v>2416</v>
      </c>
      <c r="C852" s="43" t="s">
        <v>3195</v>
      </c>
      <c r="D852" s="43" t="s">
        <v>22</v>
      </c>
      <c r="E852" s="12" t="s">
        <v>11</v>
      </c>
      <c r="H852" s="12" t="s">
        <v>1788</v>
      </c>
      <c r="I852" s="12" t="s">
        <v>174</v>
      </c>
      <c r="J852" s="12" t="s">
        <v>1688</v>
      </c>
      <c r="K852" s="12" t="s">
        <v>2865</v>
      </c>
      <c r="L852" s="60">
        <v>43875.333333333336</v>
      </c>
      <c r="M852" s="60">
        <v>43875.708333333336</v>
      </c>
      <c r="N852" s="60">
        <v>43868.791666666664</v>
      </c>
      <c r="O852" s="12">
        <f t="shared" si="40"/>
        <v>9</v>
      </c>
      <c r="P852" s="12">
        <f t="shared" si="41"/>
        <v>157.00000000011642</v>
      </c>
      <c r="Q852" s="12" t="s">
        <v>22</v>
      </c>
      <c r="R852" s="12" t="s">
        <v>22</v>
      </c>
      <c r="S852" s="12" t="s">
        <v>22</v>
      </c>
      <c r="T852" s="12" t="s">
        <v>14</v>
      </c>
      <c r="U852" s="12" t="s">
        <v>33</v>
      </c>
      <c r="V852" s="12" t="s">
        <v>34</v>
      </c>
      <c r="W852" s="12" t="s">
        <v>88</v>
      </c>
      <c r="X852" s="12" t="s">
        <v>83</v>
      </c>
      <c r="Y852" s="12" t="s">
        <v>46</v>
      </c>
      <c r="Z852" s="35">
        <f t="shared" si="42"/>
        <v>166.00000000011642</v>
      </c>
    </row>
    <row r="853" spans="1:26" s="12" customFormat="1" ht="120" hidden="1" customHeight="1" x14ac:dyDescent="0.25">
      <c r="A853" s="12">
        <v>2020</v>
      </c>
      <c r="B853" s="12" t="s">
        <v>2416</v>
      </c>
      <c r="C853" s="43" t="s">
        <v>3196</v>
      </c>
      <c r="D853" s="43" t="s">
        <v>22</v>
      </c>
      <c r="E853" s="12" t="s">
        <v>11</v>
      </c>
      <c r="H853" s="12" t="s">
        <v>1788</v>
      </c>
      <c r="I853" s="12" t="s">
        <v>170</v>
      </c>
      <c r="J853" s="12" t="s">
        <v>56</v>
      </c>
      <c r="K853" s="12" t="s">
        <v>3204</v>
      </c>
      <c r="L853" s="60">
        <v>43877.729166666664</v>
      </c>
      <c r="M853" s="60">
        <v>43878.729166666664</v>
      </c>
      <c r="N853" s="60">
        <v>43818.708333333336</v>
      </c>
      <c r="O853" s="12">
        <f t="shared" si="40"/>
        <v>24</v>
      </c>
      <c r="P853" s="12">
        <f t="shared" si="41"/>
        <v>1416.4999999998836</v>
      </c>
      <c r="Q853" s="12" t="s">
        <v>22</v>
      </c>
      <c r="R853" s="12" t="s">
        <v>22</v>
      </c>
      <c r="S853" s="12" t="s">
        <v>22</v>
      </c>
      <c r="T853" s="12" t="s">
        <v>1505</v>
      </c>
      <c r="U853" s="12" t="s">
        <v>1505</v>
      </c>
      <c r="V853" s="12" t="s">
        <v>1505</v>
      </c>
      <c r="W853" s="12" t="s">
        <v>1505</v>
      </c>
      <c r="X853" s="12" t="s">
        <v>17</v>
      </c>
      <c r="Y853" s="12" t="s">
        <v>61</v>
      </c>
      <c r="Z853" s="35">
        <f t="shared" si="42"/>
        <v>1440.4999999998836</v>
      </c>
    </row>
    <row r="854" spans="1:26" s="12" customFormat="1" ht="45" hidden="1" customHeight="1" x14ac:dyDescent="0.25">
      <c r="A854" s="12">
        <v>2020</v>
      </c>
      <c r="B854" s="12" t="s">
        <v>2416</v>
      </c>
      <c r="C854" s="43" t="s">
        <v>3197</v>
      </c>
      <c r="D854" s="43" t="s">
        <v>22</v>
      </c>
      <c r="E854" s="12" t="s">
        <v>20</v>
      </c>
      <c r="F854" s="12" t="s">
        <v>3200</v>
      </c>
      <c r="G854" s="12" t="s">
        <v>3201</v>
      </c>
      <c r="H854" s="12" t="s">
        <v>1788</v>
      </c>
      <c r="I854" s="12" t="s">
        <v>169</v>
      </c>
      <c r="J854" s="12" t="s">
        <v>63</v>
      </c>
      <c r="K854" s="12" t="s">
        <v>3205</v>
      </c>
      <c r="L854" s="60">
        <v>43877.291666666664</v>
      </c>
      <c r="M854" s="60">
        <v>43877.581250000003</v>
      </c>
      <c r="N854" s="60">
        <v>43873.458333333336</v>
      </c>
      <c r="O854" s="12">
        <f t="shared" si="40"/>
        <v>6.9500000001280569</v>
      </c>
      <c r="P854" s="12">
        <f t="shared" si="41"/>
        <v>91.999999999883585</v>
      </c>
      <c r="Q854" s="12" t="s">
        <v>22</v>
      </c>
      <c r="R854" s="12" t="s">
        <v>22</v>
      </c>
      <c r="S854" s="12" t="s">
        <v>22</v>
      </c>
      <c r="T854" s="12" t="s">
        <v>23</v>
      </c>
      <c r="U854" s="12" t="s">
        <v>97</v>
      </c>
      <c r="V854" s="12" t="s">
        <v>34</v>
      </c>
      <c r="W854" s="12" t="s">
        <v>93</v>
      </c>
      <c r="X854" s="12" t="s">
        <v>45</v>
      </c>
      <c r="Y854" s="12" t="s">
        <v>18</v>
      </c>
      <c r="Z854" s="35">
        <f t="shared" si="42"/>
        <v>98.950000000011642</v>
      </c>
    </row>
    <row r="855" spans="1:26" s="12" customFormat="1" ht="120" hidden="1" customHeight="1" x14ac:dyDescent="0.25">
      <c r="A855" s="12">
        <v>2020</v>
      </c>
      <c r="B855" s="12" t="s">
        <v>2416</v>
      </c>
      <c r="C855" s="43" t="s">
        <v>3206</v>
      </c>
      <c r="D855" s="43" t="s">
        <v>13</v>
      </c>
      <c r="E855" s="12" t="s">
        <v>30</v>
      </c>
      <c r="F855" s="12" t="s">
        <v>1070</v>
      </c>
      <c r="G855" s="12" t="s">
        <v>1070</v>
      </c>
      <c r="H855" s="12" t="s">
        <v>1789</v>
      </c>
      <c r="I855" s="12" t="s">
        <v>172</v>
      </c>
      <c r="J855" s="12" t="s">
        <v>63</v>
      </c>
      <c r="K855" s="12" t="s">
        <v>3207</v>
      </c>
      <c r="L855" s="60">
        <v>43870.448611111111</v>
      </c>
      <c r="M855" s="60">
        <v>43870.791666666664</v>
      </c>
      <c r="N855" s="60">
        <v>43853.052777777775</v>
      </c>
      <c r="O855" s="12">
        <f t="shared" si="40"/>
        <v>8.2333333332790062</v>
      </c>
      <c r="P855" s="12">
        <f t="shared" si="41"/>
        <v>417.50000000005821</v>
      </c>
      <c r="Q855" s="12" t="s">
        <v>13</v>
      </c>
      <c r="R855" s="12" t="s">
        <v>13</v>
      </c>
      <c r="S855" s="12" t="s">
        <v>22</v>
      </c>
      <c r="T855" s="12" t="s">
        <v>1070</v>
      </c>
      <c r="U855" s="12" t="s">
        <v>1070</v>
      </c>
      <c r="V855" s="12" t="s">
        <v>1070</v>
      </c>
      <c r="W855" s="12" t="s">
        <v>1070</v>
      </c>
      <c r="X855" s="12" t="s">
        <v>60</v>
      </c>
      <c r="Y855" s="12" t="s">
        <v>61</v>
      </c>
      <c r="Z855" s="35">
        <f t="shared" si="42"/>
        <v>425.73333333333721</v>
      </c>
    </row>
    <row r="856" spans="1:26" s="12" customFormat="1" ht="270" hidden="1" customHeight="1" x14ac:dyDescent="0.25">
      <c r="A856" s="12">
        <v>2020</v>
      </c>
      <c r="B856" s="12" t="s">
        <v>2416</v>
      </c>
      <c r="C856" s="43" t="s">
        <v>3212</v>
      </c>
      <c r="D856" s="43" t="s">
        <v>22</v>
      </c>
      <c r="E856" s="12" t="s">
        <v>39</v>
      </c>
      <c r="F856" s="12" t="s">
        <v>1448</v>
      </c>
      <c r="G856" s="12" t="s">
        <v>1448</v>
      </c>
      <c r="H856" s="12" t="s">
        <v>1920</v>
      </c>
      <c r="I856" s="12" t="s">
        <v>183</v>
      </c>
      <c r="J856" s="12" t="s">
        <v>1688</v>
      </c>
      <c r="K856" s="12" t="s">
        <v>3213</v>
      </c>
      <c r="L856" s="60">
        <v>43872.393750000003</v>
      </c>
      <c r="M856" s="60">
        <v>43872.418055555558</v>
      </c>
      <c r="N856" s="60">
        <v>43859.4</v>
      </c>
      <c r="O856" s="12">
        <f t="shared" si="40"/>
        <v>0.58333333331393078</v>
      </c>
      <c r="P856" s="12">
        <f t="shared" si="41"/>
        <v>311.85000000003492</v>
      </c>
      <c r="Q856" s="12" t="s">
        <v>13</v>
      </c>
      <c r="R856" s="12" t="s">
        <v>22</v>
      </c>
      <c r="S856" s="12" t="s">
        <v>22</v>
      </c>
      <c r="T856" s="12" t="s">
        <v>14</v>
      </c>
      <c r="U856" s="12" t="s">
        <v>33</v>
      </c>
      <c r="V856" s="12" t="s">
        <v>25</v>
      </c>
      <c r="W856" s="12" t="s">
        <v>52</v>
      </c>
      <c r="X856" s="12" t="s">
        <v>45</v>
      </c>
      <c r="Y856" s="12" t="s">
        <v>18</v>
      </c>
      <c r="Z856" s="35">
        <f t="shared" si="42"/>
        <v>312.43333333334886</v>
      </c>
    </row>
    <row r="857" spans="1:26" s="12" customFormat="1" ht="45" hidden="1" customHeight="1" x14ac:dyDescent="0.25">
      <c r="A857" s="12">
        <v>2020</v>
      </c>
      <c r="B857" s="12" t="s">
        <v>2416</v>
      </c>
      <c r="C857" s="43" t="s">
        <v>3208</v>
      </c>
      <c r="D857" s="43" t="s">
        <v>22</v>
      </c>
      <c r="E857" s="12" t="s">
        <v>11</v>
      </c>
      <c r="H857" s="12" t="s">
        <v>1920</v>
      </c>
      <c r="I857" s="12" t="s">
        <v>180</v>
      </c>
      <c r="K857" s="12" t="s">
        <v>11</v>
      </c>
      <c r="L857" s="60">
        <v>43880.20416666667</v>
      </c>
      <c r="M857" s="60">
        <v>43881.355555555558</v>
      </c>
      <c r="N857" s="60">
        <v>43468.645833333336</v>
      </c>
      <c r="O857" s="12">
        <f t="shared" si="40"/>
        <v>27.633333333302289</v>
      </c>
      <c r="P857" s="12">
        <f t="shared" si="41"/>
        <v>9877.4000000000233</v>
      </c>
      <c r="Q857" s="12" t="s">
        <v>13</v>
      </c>
      <c r="R857" s="12" t="s">
        <v>22</v>
      </c>
      <c r="S857" s="12" t="s">
        <v>22</v>
      </c>
      <c r="T857" s="12" t="s">
        <v>1505</v>
      </c>
      <c r="U857" s="12" t="s">
        <v>1505</v>
      </c>
      <c r="V857" s="12" t="s">
        <v>1505</v>
      </c>
      <c r="W857" s="12" t="s">
        <v>1505</v>
      </c>
      <c r="X857" s="12" t="s">
        <v>17</v>
      </c>
      <c r="Y857" s="43" t="s">
        <v>84</v>
      </c>
      <c r="Z857" s="35">
        <f t="shared" si="42"/>
        <v>9905.0333333333256</v>
      </c>
    </row>
    <row r="858" spans="1:26" s="12" customFormat="1" ht="60" hidden="1" customHeight="1" x14ac:dyDescent="0.25">
      <c r="A858" s="12">
        <v>2020</v>
      </c>
      <c r="B858" s="12" t="s">
        <v>2416</v>
      </c>
      <c r="C858" s="43" t="s">
        <v>3209</v>
      </c>
      <c r="D858" s="43" t="s">
        <v>22</v>
      </c>
      <c r="E858" s="12" t="s">
        <v>39</v>
      </c>
      <c r="F858" s="12" t="s">
        <v>993</v>
      </c>
      <c r="G858" s="12" t="s">
        <v>3210</v>
      </c>
      <c r="H858" s="12" t="s">
        <v>1920</v>
      </c>
      <c r="I858" s="12" t="s">
        <v>183</v>
      </c>
      <c r="J858" s="12" t="s">
        <v>1688</v>
      </c>
      <c r="K858" s="12" t="s">
        <v>3211</v>
      </c>
      <c r="L858" s="60">
        <v>43885.291666666664</v>
      </c>
      <c r="M858" s="60">
        <v>43885.333333333336</v>
      </c>
      <c r="N858" s="60">
        <v>43872.418055555558</v>
      </c>
      <c r="O858" s="12">
        <f t="shared" si="40"/>
        <v>1.0000000001164153</v>
      </c>
      <c r="P858" s="12">
        <f t="shared" si="41"/>
        <v>308.96666666655801</v>
      </c>
      <c r="Q858" s="12" t="s">
        <v>22</v>
      </c>
      <c r="R858" s="12" t="s">
        <v>22</v>
      </c>
      <c r="S858" s="12" t="s">
        <v>22</v>
      </c>
      <c r="T858" s="12" t="s">
        <v>41</v>
      </c>
      <c r="U858" s="12" t="s">
        <v>131</v>
      </c>
      <c r="V858" s="12" t="s">
        <v>51</v>
      </c>
      <c r="W858" s="12" t="s">
        <v>118</v>
      </c>
      <c r="X858" s="12" t="s">
        <v>66</v>
      </c>
      <c r="Y858" s="12" t="s">
        <v>18</v>
      </c>
      <c r="Z858" s="35">
        <f t="shared" si="42"/>
        <v>309.96666666667443</v>
      </c>
    </row>
    <row r="859" spans="1:26" s="12" customFormat="1" ht="409.5" hidden="1" customHeight="1" x14ac:dyDescent="0.25">
      <c r="A859" s="12">
        <v>2020</v>
      </c>
      <c r="B859" s="12" t="s">
        <v>2416</v>
      </c>
      <c r="C859" s="43" t="s">
        <v>3214</v>
      </c>
      <c r="D859" s="43" t="s">
        <v>22</v>
      </c>
      <c r="E859" s="12" t="s">
        <v>30</v>
      </c>
      <c r="F859" s="12" t="s">
        <v>463</v>
      </c>
      <c r="G859" s="12" t="s">
        <v>2212</v>
      </c>
      <c r="H859" s="12" t="s">
        <v>3115</v>
      </c>
      <c r="I859" s="12" t="s">
        <v>209</v>
      </c>
      <c r="J859" s="12" t="s">
        <v>998</v>
      </c>
      <c r="K859" s="12" t="s">
        <v>3218</v>
      </c>
      <c r="L859" s="60">
        <v>43862.620138888888</v>
      </c>
      <c r="M859" s="60">
        <v>43868.788194444445</v>
      </c>
      <c r="N859" s="60"/>
      <c r="O859" s="12">
        <f t="shared" si="40"/>
        <v>148.03333333338378</v>
      </c>
      <c r="P859" s="12">
        <f t="shared" si="41"/>
        <v>1052702.8833333333</v>
      </c>
      <c r="Q859" s="12" t="s">
        <v>13</v>
      </c>
      <c r="R859" s="12" t="s">
        <v>22</v>
      </c>
      <c r="S859" s="12" t="s">
        <v>22</v>
      </c>
      <c r="T859" s="12" t="s">
        <v>14</v>
      </c>
      <c r="U859" s="12" t="s">
        <v>92</v>
      </c>
      <c r="V859" s="12" t="s">
        <v>34</v>
      </c>
      <c r="W859" s="12" t="s">
        <v>88</v>
      </c>
      <c r="X859" s="12" t="s">
        <v>60</v>
      </c>
      <c r="Y859" s="12" t="s">
        <v>18</v>
      </c>
      <c r="Z859" s="35">
        <f t="shared" si="42"/>
        <v>1052850.9166666667</v>
      </c>
    </row>
    <row r="860" spans="1:26" s="12" customFormat="1" ht="75" hidden="1" customHeight="1" x14ac:dyDescent="0.25">
      <c r="A860" s="12">
        <v>2020</v>
      </c>
      <c r="B860" s="12" t="s">
        <v>2416</v>
      </c>
      <c r="C860" s="43" t="s">
        <v>3215</v>
      </c>
      <c r="D860" s="43" t="s">
        <v>22</v>
      </c>
      <c r="E860" s="12" t="s">
        <v>20</v>
      </c>
      <c r="F860" s="12" t="s">
        <v>3217</v>
      </c>
      <c r="G860" s="12" t="s">
        <v>3217</v>
      </c>
      <c r="H860" s="12" t="s">
        <v>1911</v>
      </c>
      <c r="I860" s="12" t="s">
        <v>85</v>
      </c>
      <c r="J860" s="12" t="s">
        <v>1911</v>
      </c>
      <c r="K860" s="12" t="s">
        <v>3122</v>
      </c>
      <c r="L860" s="60">
        <v>43869.691666666666</v>
      </c>
      <c r="M860" s="60">
        <v>43869.713194444441</v>
      </c>
      <c r="N860" s="60">
        <v>43383.6875</v>
      </c>
      <c r="O860" s="12">
        <f t="shared" si="40"/>
        <v>0.5166666666045785</v>
      </c>
      <c r="P860" s="12">
        <f t="shared" si="41"/>
        <v>11664.099999999977</v>
      </c>
      <c r="Q860" s="12" t="s">
        <v>13</v>
      </c>
      <c r="R860" s="12" t="s">
        <v>13</v>
      </c>
      <c r="S860" s="12" t="s">
        <v>22</v>
      </c>
      <c r="T860" s="12" t="s">
        <v>1070</v>
      </c>
      <c r="U860" s="12" t="s">
        <v>153</v>
      </c>
      <c r="V860" s="12" t="s">
        <v>1070</v>
      </c>
      <c r="W860" s="12" t="s">
        <v>118</v>
      </c>
      <c r="X860" s="12" t="s">
        <v>60</v>
      </c>
      <c r="Y860" s="12" t="s">
        <v>61</v>
      </c>
      <c r="Z860" s="35">
        <f t="shared" si="42"/>
        <v>11664.616666666581</v>
      </c>
    </row>
    <row r="861" spans="1:26" s="12" customFormat="1" ht="45" hidden="1" customHeight="1" x14ac:dyDescent="0.25">
      <c r="A861" s="12">
        <v>2020</v>
      </c>
      <c r="B861" s="12" t="s">
        <v>2416</v>
      </c>
      <c r="C861" s="43" t="s">
        <v>3216</v>
      </c>
      <c r="D861" s="43" t="s">
        <v>22</v>
      </c>
      <c r="E861" s="12" t="s">
        <v>20</v>
      </c>
      <c r="F861" s="12" t="s">
        <v>3217</v>
      </c>
      <c r="G861" s="12" t="s">
        <v>3217</v>
      </c>
      <c r="H861" s="12" t="s">
        <v>1911</v>
      </c>
      <c r="I861" s="12" t="s">
        <v>85</v>
      </c>
      <c r="J861" s="12" t="s">
        <v>1911</v>
      </c>
      <c r="K861" s="12" t="s">
        <v>3122</v>
      </c>
      <c r="L861" s="60">
        <v>43874.354166666664</v>
      </c>
      <c r="M861" s="60">
        <v>43874.6875</v>
      </c>
      <c r="N861" s="60">
        <v>43869.713194444441</v>
      </c>
      <c r="O861" s="12">
        <f t="shared" si="40"/>
        <v>8.0000000000582077</v>
      </c>
      <c r="P861" s="12">
        <f t="shared" si="41"/>
        <v>111.3833333333605</v>
      </c>
      <c r="Q861" s="12" t="s">
        <v>22</v>
      </c>
      <c r="R861" s="12" t="s">
        <v>22</v>
      </c>
      <c r="S861" s="12" t="s">
        <v>22</v>
      </c>
      <c r="T861" s="12" t="s">
        <v>1070</v>
      </c>
      <c r="U861" s="12" t="s">
        <v>153</v>
      </c>
      <c r="V861" s="12" t="s">
        <v>1070</v>
      </c>
      <c r="W861" s="12" t="s">
        <v>118</v>
      </c>
      <c r="X861" s="12" t="s">
        <v>60</v>
      </c>
      <c r="Y861" s="12" t="s">
        <v>61</v>
      </c>
      <c r="Z861" s="35">
        <f t="shared" si="42"/>
        <v>119.3833333334187</v>
      </c>
    </row>
    <row r="862" spans="1:26" s="12" customFormat="1" ht="210" customHeight="1" x14ac:dyDescent="0.25">
      <c r="A862" s="12">
        <v>2020</v>
      </c>
      <c r="B862" s="12" t="s">
        <v>2417</v>
      </c>
      <c r="C862" s="43" t="s">
        <v>3227</v>
      </c>
      <c r="D862" s="43" t="s">
        <v>13</v>
      </c>
      <c r="E862" s="12" t="s">
        <v>30</v>
      </c>
      <c r="F862" s="12" t="s">
        <v>3170</v>
      </c>
      <c r="G862" s="12" t="s">
        <v>3171</v>
      </c>
      <c r="H862" s="12" t="s">
        <v>319</v>
      </c>
      <c r="I862" s="12" t="s">
        <v>197</v>
      </c>
      <c r="J862" s="12" t="s">
        <v>708</v>
      </c>
      <c r="K862" s="12" t="s">
        <v>3182</v>
      </c>
      <c r="L862" s="60">
        <v>43891</v>
      </c>
      <c r="M862" s="60">
        <v>43908.75</v>
      </c>
      <c r="N862" s="60">
        <v>43865.708333333336</v>
      </c>
      <c r="O862" s="12">
        <f t="shared" si="40"/>
        <v>426</v>
      </c>
      <c r="P862" s="12">
        <f t="shared" si="41"/>
        <v>606.99999999994179</v>
      </c>
      <c r="Q862" s="12" t="s">
        <v>22</v>
      </c>
      <c r="R862" s="12" t="s">
        <v>22</v>
      </c>
      <c r="S862" s="12" t="s">
        <v>22</v>
      </c>
      <c r="T862" s="12" t="s">
        <v>41</v>
      </c>
      <c r="U862" s="12" t="s">
        <v>127</v>
      </c>
      <c r="V862" s="12" t="s">
        <v>43</v>
      </c>
      <c r="W862" s="12" t="s">
        <v>101</v>
      </c>
      <c r="X862" s="12" t="s">
        <v>77</v>
      </c>
      <c r="Y862" s="12" t="s">
        <v>28</v>
      </c>
      <c r="Z862" s="35">
        <f t="shared" si="42"/>
        <v>1032.9999999999418</v>
      </c>
    </row>
    <row r="863" spans="1:26" s="12" customFormat="1" ht="240" customHeight="1" x14ac:dyDescent="0.25">
      <c r="A863" s="12">
        <v>2020</v>
      </c>
      <c r="B863" s="12" t="s">
        <v>2417</v>
      </c>
      <c r="C863" s="43" t="s">
        <v>3228</v>
      </c>
      <c r="D863" s="43" t="s">
        <v>22</v>
      </c>
      <c r="E863" s="12" t="s">
        <v>20</v>
      </c>
      <c r="F863" s="12" t="s">
        <v>3236</v>
      </c>
      <c r="G863" s="12" t="s">
        <v>3176</v>
      </c>
      <c r="H863" s="12" t="s">
        <v>319</v>
      </c>
      <c r="I863" s="12" t="s">
        <v>197</v>
      </c>
      <c r="J863" s="12" t="s">
        <v>56</v>
      </c>
      <c r="K863" s="12" t="s">
        <v>3186</v>
      </c>
      <c r="L863" s="60">
        <v>43893.291666666664</v>
      </c>
      <c r="M863" s="60">
        <v>43893.791666666664</v>
      </c>
      <c r="N863" s="60">
        <v>43865.708333333336</v>
      </c>
      <c r="O863" s="12">
        <f t="shared" si="40"/>
        <v>12</v>
      </c>
      <c r="P863" s="12">
        <f t="shared" si="41"/>
        <v>661.99999999988358</v>
      </c>
      <c r="Q863" s="12" t="s">
        <v>22</v>
      </c>
      <c r="R863" s="12" t="s">
        <v>22</v>
      </c>
      <c r="S863" s="12" t="s">
        <v>22</v>
      </c>
      <c r="T863" s="12" t="s">
        <v>41</v>
      </c>
      <c r="U863" s="12" t="s">
        <v>135</v>
      </c>
      <c r="V863" s="12" t="s">
        <v>25</v>
      </c>
      <c r="W863" s="12" t="s">
        <v>59</v>
      </c>
      <c r="X863" s="12" t="s">
        <v>71</v>
      </c>
      <c r="Y863" s="12" t="s">
        <v>28</v>
      </c>
      <c r="Z863" s="35">
        <f t="shared" si="42"/>
        <v>673.99999999988358</v>
      </c>
    </row>
    <row r="864" spans="1:26" s="12" customFormat="1" ht="180" customHeight="1" x14ac:dyDescent="0.25">
      <c r="A864" s="12">
        <v>2020</v>
      </c>
      <c r="B864" s="12" t="s">
        <v>2417</v>
      </c>
      <c r="C864" s="43" t="s">
        <v>3229</v>
      </c>
      <c r="D864" s="43" t="s">
        <v>22</v>
      </c>
      <c r="E864" s="12" t="s">
        <v>20</v>
      </c>
      <c r="F864" s="12" t="s">
        <v>3237</v>
      </c>
      <c r="G864" s="12" t="s">
        <v>3176</v>
      </c>
      <c r="H864" s="12" t="s">
        <v>319</v>
      </c>
      <c r="I864" s="12" t="s">
        <v>197</v>
      </c>
      <c r="J864" s="12" t="s">
        <v>56</v>
      </c>
      <c r="K864" s="12" t="s">
        <v>3186</v>
      </c>
      <c r="L864" s="60">
        <v>43894.291666666664</v>
      </c>
      <c r="M864" s="60">
        <v>43894.791666666664</v>
      </c>
      <c r="N864" s="60">
        <v>43865.708333333336</v>
      </c>
      <c r="O864" s="12">
        <f t="shared" ref="O864:O927" si="43">(M864-L864)*24</f>
        <v>12</v>
      </c>
      <c r="P864" s="12">
        <f t="shared" si="41"/>
        <v>685.99999999988358</v>
      </c>
      <c r="Q864" s="12" t="s">
        <v>22</v>
      </c>
      <c r="R864" s="12" t="s">
        <v>22</v>
      </c>
      <c r="S864" s="12" t="s">
        <v>22</v>
      </c>
      <c r="T864" s="12" t="s">
        <v>41</v>
      </c>
      <c r="U864" s="12" t="s">
        <v>135</v>
      </c>
      <c r="V864" s="12" t="s">
        <v>25</v>
      </c>
      <c r="W864" s="12" t="s">
        <v>59</v>
      </c>
      <c r="X864" s="12" t="s">
        <v>71</v>
      </c>
      <c r="Y864" s="12" t="s">
        <v>28</v>
      </c>
      <c r="Z864" s="35">
        <f t="shared" si="42"/>
        <v>697.99999999988358</v>
      </c>
    </row>
    <row r="865" spans="1:26" s="12" customFormat="1" ht="165" customHeight="1" x14ac:dyDescent="0.25">
      <c r="A865" s="12">
        <v>2020</v>
      </c>
      <c r="B865" s="12" t="s">
        <v>2417</v>
      </c>
      <c r="C865" s="43" t="s">
        <v>3230</v>
      </c>
      <c r="D865" s="43" t="s">
        <v>22</v>
      </c>
      <c r="E865" s="12" t="s">
        <v>20</v>
      </c>
      <c r="F865" s="12" t="s">
        <v>3238</v>
      </c>
      <c r="G865" s="12" t="s">
        <v>3176</v>
      </c>
      <c r="H865" s="12" t="s">
        <v>319</v>
      </c>
      <c r="I865" s="12" t="s">
        <v>195</v>
      </c>
      <c r="J865" s="12" t="s">
        <v>56</v>
      </c>
      <c r="K865" s="12" t="s">
        <v>3069</v>
      </c>
      <c r="L865" s="60">
        <v>43895.375</v>
      </c>
      <c r="M865" s="60">
        <v>43895.770833333336</v>
      </c>
      <c r="N865" s="60">
        <v>43889.791666666664</v>
      </c>
      <c r="O865" s="12">
        <f t="shared" si="43"/>
        <v>9.5000000000582077</v>
      </c>
      <c r="P865" s="12">
        <f t="shared" si="41"/>
        <v>134.00000000005821</v>
      </c>
      <c r="Q865" s="12" t="s">
        <v>22</v>
      </c>
      <c r="R865" s="12" t="s">
        <v>22</v>
      </c>
      <c r="S865" s="12" t="s">
        <v>22</v>
      </c>
      <c r="T865" s="12" t="s">
        <v>41</v>
      </c>
      <c r="U865" s="12" t="s">
        <v>135</v>
      </c>
      <c r="V865" s="12" t="s">
        <v>25</v>
      </c>
      <c r="W865" s="12" t="s">
        <v>59</v>
      </c>
      <c r="X865" s="12" t="s">
        <v>45</v>
      </c>
      <c r="Y865" s="12" t="s">
        <v>61</v>
      </c>
      <c r="Z865" s="35">
        <f t="shared" si="42"/>
        <v>143.50000000011642</v>
      </c>
    </row>
    <row r="866" spans="1:26" s="12" customFormat="1" ht="105" customHeight="1" x14ac:dyDescent="0.25">
      <c r="A866" s="12">
        <v>2020</v>
      </c>
      <c r="B866" s="12" t="s">
        <v>2417</v>
      </c>
      <c r="C866" s="43" t="s">
        <v>3231</v>
      </c>
      <c r="D866" s="43" t="s">
        <v>22</v>
      </c>
      <c r="E866" s="12" t="s">
        <v>20</v>
      </c>
      <c r="F866" s="12" t="s">
        <v>3238</v>
      </c>
      <c r="G866" s="12" t="s">
        <v>3176</v>
      </c>
      <c r="H866" s="12" t="s">
        <v>319</v>
      </c>
      <c r="I866" s="12" t="s">
        <v>195</v>
      </c>
      <c r="J866" s="12" t="s">
        <v>56</v>
      </c>
      <c r="K866" s="12" t="s">
        <v>3069</v>
      </c>
      <c r="L866" s="60">
        <v>43896.291666666664</v>
      </c>
      <c r="M866" s="60">
        <v>43896.791666666664</v>
      </c>
      <c r="N866" s="60">
        <v>43895.770833333336</v>
      </c>
      <c r="O866" s="12">
        <f t="shared" si="43"/>
        <v>12</v>
      </c>
      <c r="P866" s="12">
        <f t="shared" si="41"/>
        <v>12.499999999883585</v>
      </c>
      <c r="Q866" s="12" t="s">
        <v>22</v>
      </c>
      <c r="R866" s="12" t="s">
        <v>22</v>
      </c>
      <c r="S866" s="12" t="s">
        <v>22</v>
      </c>
      <c r="T866" s="12" t="s">
        <v>41</v>
      </c>
      <c r="U866" s="12" t="s">
        <v>135</v>
      </c>
      <c r="V866" s="12" t="s">
        <v>25</v>
      </c>
      <c r="W866" s="12" t="s">
        <v>59</v>
      </c>
      <c r="X866" s="12" t="s">
        <v>45</v>
      </c>
      <c r="Y866" s="12" t="s">
        <v>61</v>
      </c>
      <c r="Z866" s="35">
        <f t="shared" si="42"/>
        <v>24.499999999883585</v>
      </c>
    </row>
    <row r="867" spans="1:26" s="12" customFormat="1" ht="120" customHeight="1" x14ac:dyDescent="0.25">
      <c r="A867" s="12">
        <v>2020</v>
      </c>
      <c r="B867" s="12" t="s">
        <v>2417</v>
      </c>
      <c r="C867" s="43" t="s">
        <v>3232</v>
      </c>
      <c r="D867" s="43" t="s">
        <v>22</v>
      </c>
      <c r="E867" s="12" t="s">
        <v>20</v>
      </c>
      <c r="F867" s="12" t="s">
        <v>3169</v>
      </c>
      <c r="G867" s="12" t="s">
        <v>2325</v>
      </c>
      <c r="H867" s="12" t="s">
        <v>319</v>
      </c>
      <c r="I867" s="12" t="s">
        <v>195</v>
      </c>
      <c r="J867" s="12" t="s">
        <v>48</v>
      </c>
      <c r="K867" s="12" t="s">
        <v>3069</v>
      </c>
      <c r="L867" s="60">
        <v>43906.291666666664</v>
      </c>
      <c r="M867" s="60">
        <v>43906.541666666664</v>
      </c>
      <c r="N867" s="60">
        <v>43896.791666666664</v>
      </c>
      <c r="O867" s="12">
        <f t="shared" si="43"/>
        <v>6</v>
      </c>
      <c r="P867" s="12">
        <f t="shared" si="41"/>
        <v>228</v>
      </c>
      <c r="Q867" s="12" t="s">
        <v>22</v>
      </c>
      <c r="R867" s="12" t="s">
        <v>22</v>
      </c>
      <c r="S867" s="12" t="s">
        <v>22</v>
      </c>
      <c r="T867" s="12" t="s">
        <v>1070</v>
      </c>
      <c r="U867" s="12" t="s">
        <v>1070</v>
      </c>
      <c r="V867" s="12" t="s">
        <v>1070</v>
      </c>
      <c r="W867" s="12" t="s">
        <v>118</v>
      </c>
      <c r="X867" s="12" t="s">
        <v>60</v>
      </c>
      <c r="Y867" s="12" t="s">
        <v>61</v>
      </c>
      <c r="Z867" s="35">
        <f t="shared" si="42"/>
        <v>234</v>
      </c>
    </row>
    <row r="868" spans="1:26" s="12" customFormat="1" ht="120" customHeight="1" x14ac:dyDescent="0.25">
      <c r="A868" s="12">
        <v>2020</v>
      </c>
      <c r="B868" s="12" t="s">
        <v>2417</v>
      </c>
      <c r="C868" s="43" t="s">
        <v>3233</v>
      </c>
      <c r="D868" s="43" t="s">
        <v>13</v>
      </c>
      <c r="E868" s="12" t="s">
        <v>30</v>
      </c>
      <c r="F868" s="12" t="s">
        <v>3239</v>
      </c>
      <c r="G868" s="12" t="s">
        <v>2078</v>
      </c>
      <c r="H868" s="12" t="s">
        <v>319</v>
      </c>
      <c r="I868" s="12" t="s">
        <v>198</v>
      </c>
      <c r="J868" s="12" t="s">
        <v>69</v>
      </c>
      <c r="K868" s="12" t="s">
        <v>3069</v>
      </c>
      <c r="L868" s="60">
        <v>43919.864583333336</v>
      </c>
      <c r="M868" s="60">
        <v>43920.826388888891</v>
      </c>
      <c r="N868" s="60">
        <v>43855.75</v>
      </c>
      <c r="O868" s="12">
        <f t="shared" si="43"/>
        <v>23.083333333313931</v>
      </c>
      <c r="P868" s="12">
        <f t="shared" si="41"/>
        <v>1538.7500000000582</v>
      </c>
      <c r="Q868" s="12" t="s">
        <v>13</v>
      </c>
      <c r="R868" s="12" t="s">
        <v>13</v>
      </c>
      <c r="S868" s="12" t="s">
        <v>22</v>
      </c>
      <c r="T868" s="12" t="s">
        <v>14</v>
      </c>
      <c r="U868" s="12" t="s">
        <v>64</v>
      </c>
      <c r="V868" s="12" t="s">
        <v>34</v>
      </c>
      <c r="W868" s="12" t="s">
        <v>82</v>
      </c>
      <c r="X868" s="12" t="s">
        <v>60</v>
      </c>
      <c r="Y868" s="12" t="s">
        <v>67</v>
      </c>
      <c r="Z868" s="35">
        <f t="shared" si="42"/>
        <v>1561.8333333333721</v>
      </c>
    </row>
    <row r="869" spans="1:26" s="12" customFormat="1" ht="105" customHeight="1" x14ac:dyDescent="0.25">
      <c r="A869" s="12">
        <v>2020</v>
      </c>
      <c r="B869" s="12" t="s">
        <v>2417</v>
      </c>
      <c r="C869" s="43" t="s">
        <v>3234</v>
      </c>
      <c r="D869" s="43" t="s">
        <v>13</v>
      </c>
      <c r="E869" s="12" t="s">
        <v>30</v>
      </c>
      <c r="F869" s="12" t="s">
        <v>3240</v>
      </c>
      <c r="G869" s="12" t="s">
        <v>2275</v>
      </c>
      <c r="H869" s="12" t="s">
        <v>319</v>
      </c>
      <c r="I869" s="12" t="s">
        <v>197</v>
      </c>
      <c r="J869" s="12" t="s">
        <v>69</v>
      </c>
      <c r="K869" s="12" t="s">
        <v>3242</v>
      </c>
      <c r="L869" s="60">
        <v>43919.990277777775</v>
      </c>
      <c r="M869" s="60">
        <v>43920.033333333333</v>
      </c>
      <c r="N869" s="60">
        <v>43908.75</v>
      </c>
      <c r="O869" s="12">
        <f t="shared" si="43"/>
        <v>1.03333333338378</v>
      </c>
      <c r="P869" s="12">
        <f t="shared" si="41"/>
        <v>269.76666666660458</v>
      </c>
      <c r="Q869" s="12" t="s">
        <v>13</v>
      </c>
      <c r="R869" s="12" t="s">
        <v>13</v>
      </c>
      <c r="S869" s="12" t="s">
        <v>22</v>
      </c>
      <c r="T869" s="12" t="s">
        <v>14</v>
      </c>
      <c r="U869" s="12" t="s">
        <v>64</v>
      </c>
      <c r="V869" s="12" t="s">
        <v>34</v>
      </c>
      <c r="W869" s="12" t="s">
        <v>88</v>
      </c>
      <c r="X869" s="12" t="s">
        <v>60</v>
      </c>
      <c r="Y869" s="12" t="s">
        <v>18</v>
      </c>
      <c r="Z869" s="35">
        <f t="shared" si="42"/>
        <v>270.79999999998836</v>
      </c>
    </row>
    <row r="870" spans="1:26" s="12" customFormat="1" ht="105" customHeight="1" x14ac:dyDescent="0.25">
      <c r="A870" s="12">
        <v>2020</v>
      </c>
      <c r="B870" s="12" t="s">
        <v>2417</v>
      </c>
      <c r="C870" s="43" t="s">
        <v>3235</v>
      </c>
      <c r="D870" s="43" t="s">
        <v>13</v>
      </c>
      <c r="E870" s="12" t="s">
        <v>30</v>
      </c>
      <c r="F870" s="12" t="s">
        <v>3241</v>
      </c>
      <c r="G870" s="12" t="s">
        <v>2275</v>
      </c>
      <c r="H870" s="12" t="s">
        <v>319</v>
      </c>
      <c r="I870" s="12" t="s">
        <v>195</v>
      </c>
      <c r="J870" s="12" t="s">
        <v>69</v>
      </c>
      <c r="K870" s="12" t="s">
        <v>3243</v>
      </c>
      <c r="L870" s="60">
        <v>43920.447916666664</v>
      </c>
      <c r="M870" s="60">
        <v>43920.791666666664</v>
      </c>
      <c r="N870" s="60">
        <v>43906.541666666664</v>
      </c>
      <c r="O870" s="12">
        <f t="shared" si="43"/>
        <v>8.25</v>
      </c>
      <c r="P870" s="12">
        <f t="shared" si="41"/>
        <v>333.75</v>
      </c>
      <c r="Q870" s="12" t="s">
        <v>13</v>
      </c>
      <c r="R870" s="12" t="s">
        <v>13</v>
      </c>
      <c r="S870" s="12" t="s">
        <v>22</v>
      </c>
      <c r="T870" s="12" t="s">
        <v>14</v>
      </c>
      <c r="U870" s="12" t="s">
        <v>64</v>
      </c>
      <c r="V870" s="12" t="s">
        <v>34</v>
      </c>
      <c r="W870" s="12" t="s">
        <v>88</v>
      </c>
      <c r="X870" s="12" t="s">
        <v>60</v>
      </c>
      <c r="Y870" s="12" t="s">
        <v>61</v>
      </c>
      <c r="Z870" s="35">
        <f t="shared" si="42"/>
        <v>342</v>
      </c>
    </row>
    <row r="871" spans="1:26" s="12" customFormat="1" ht="45" customHeight="1" x14ac:dyDescent="0.25">
      <c r="A871" s="12">
        <v>2020</v>
      </c>
      <c r="B871" s="12" t="s">
        <v>2417</v>
      </c>
      <c r="C871" s="43" t="s">
        <v>3235</v>
      </c>
      <c r="D871" s="43" t="s">
        <v>22</v>
      </c>
      <c r="E871" s="12" t="s">
        <v>30</v>
      </c>
      <c r="F871" s="12" t="s">
        <v>3241</v>
      </c>
      <c r="G871" s="12" t="s">
        <v>2275</v>
      </c>
      <c r="H871" s="12" t="s">
        <v>319</v>
      </c>
      <c r="I871" s="12" t="s">
        <v>195</v>
      </c>
      <c r="J871" s="12" t="s">
        <v>69</v>
      </c>
      <c r="K871" s="12" t="s">
        <v>3244</v>
      </c>
      <c r="L871" s="60">
        <v>43921.333333333336</v>
      </c>
      <c r="M871" s="60">
        <v>43921.791666666664</v>
      </c>
      <c r="N871" s="60">
        <v>43920.791666666664</v>
      </c>
      <c r="O871" s="12">
        <f t="shared" si="43"/>
        <v>10.999999999883585</v>
      </c>
      <c r="P871" s="12">
        <f t="shared" si="41"/>
        <v>13.000000000116415</v>
      </c>
      <c r="Q871" s="12" t="s">
        <v>22</v>
      </c>
      <c r="R871" s="12" t="s">
        <v>22</v>
      </c>
      <c r="S871" s="12" t="s">
        <v>22</v>
      </c>
      <c r="T871" s="12" t="s">
        <v>14</v>
      </c>
      <c r="U871" s="12" t="s">
        <v>64</v>
      </c>
      <c r="V871" s="12" t="s">
        <v>34</v>
      </c>
      <c r="W871" s="12" t="s">
        <v>88</v>
      </c>
      <c r="X871" s="12" t="s">
        <v>60</v>
      </c>
      <c r="Y871" s="12" t="s">
        <v>61</v>
      </c>
      <c r="Z871" s="35">
        <f t="shared" si="42"/>
        <v>24</v>
      </c>
    </row>
    <row r="872" spans="1:26" s="12" customFormat="1" ht="60" hidden="1" customHeight="1" x14ac:dyDescent="0.25">
      <c r="A872" s="12">
        <v>2020</v>
      </c>
      <c r="B872" s="12" t="s">
        <v>2417</v>
      </c>
      <c r="C872" s="43" t="s">
        <v>3245</v>
      </c>
      <c r="D872" s="43" t="s">
        <v>22</v>
      </c>
      <c r="E872" s="12" t="s">
        <v>39</v>
      </c>
      <c r="F872" s="12" t="s">
        <v>3083</v>
      </c>
      <c r="G872" s="12" t="s">
        <v>3250</v>
      </c>
      <c r="H872" s="12" t="s">
        <v>1764</v>
      </c>
      <c r="I872" s="12" t="s">
        <v>167</v>
      </c>
      <c r="J872" s="12" t="s">
        <v>1581</v>
      </c>
      <c r="K872" s="12" t="s">
        <v>3256</v>
      </c>
      <c r="L872" s="60">
        <v>43893.333333333336</v>
      </c>
      <c r="M872" s="60">
        <v>43914.760416666664</v>
      </c>
      <c r="N872" s="60">
        <v>43827.75</v>
      </c>
      <c r="O872" s="12">
        <f t="shared" si="43"/>
        <v>514.24999999988358</v>
      </c>
      <c r="P872" s="12">
        <f t="shared" si="41"/>
        <v>1574.0000000000582</v>
      </c>
      <c r="Q872" s="12" t="s">
        <v>13</v>
      </c>
      <c r="R872" s="12" t="s">
        <v>22</v>
      </c>
      <c r="S872" s="12" t="s">
        <v>22</v>
      </c>
      <c r="T872" s="12" t="s">
        <v>14</v>
      </c>
      <c r="U872" s="12" t="s">
        <v>42</v>
      </c>
      <c r="V872" s="12" t="s">
        <v>1070</v>
      </c>
      <c r="W872" s="12" t="s">
        <v>118</v>
      </c>
      <c r="X872" s="12" t="s">
        <v>53</v>
      </c>
      <c r="Y872" s="12" t="s">
        <v>28</v>
      </c>
      <c r="Z872" s="35">
        <f t="shared" si="42"/>
        <v>2088.2499999999418</v>
      </c>
    </row>
    <row r="873" spans="1:26" s="12" customFormat="1" ht="90" hidden="1" customHeight="1" x14ac:dyDescent="0.25">
      <c r="A873" s="12">
        <v>2020</v>
      </c>
      <c r="B873" s="12" t="s">
        <v>2417</v>
      </c>
      <c r="C873" s="43" t="s">
        <v>3246</v>
      </c>
      <c r="D873" s="43" t="s">
        <v>22</v>
      </c>
      <c r="E873" s="12" t="s">
        <v>20</v>
      </c>
      <c r="F873" s="12" t="s">
        <v>3251</v>
      </c>
      <c r="G873" s="12" t="s">
        <v>3252</v>
      </c>
      <c r="H873" s="12" t="s">
        <v>1764</v>
      </c>
      <c r="I873" s="12" t="s">
        <v>167</v>
      </c>
      <c r="J873" s="12" t="s">
        <v>96</v>
      </c>
      <c r="K873" s="12" t="s">
        <v>3257</v>
      </c>
      <c r="L873" s="60">
        <v>43893.333333333336</v>
      </c>
      <c r="M873" s="60">
        <v>43893.666666666664</v>
      </c>
      <c r="N873" s="60">
        <v>43827.75</v>
      </c>
      <c r="O873" s="12">
        <f t="shared" si="43"/>
        <v>7.9999999998835847</v>
      </c>
      <c r="P873" s="12">
        <f t="shared" si="41"/>
        <v>1574.0000000000582</v>
      </c>
      <c r="Q873" s="12" t="s">
        <v>13</v>
      </c>
      <c r="R873" s="12" t="s">
        <v>22</v>
      </c>
      <c r="S873" s="12" t="s">
        <v>22</v>
      </c>
      <c r="T873" s="12" t="s">
        <v>14</v>
      </c>
      <c r="U873" s="12" t="s">
        <v>64</v>
      </c>
      <c r="V873" s="12" t="s">
        <v>1070</v>
      </c>
      <c r="W873" s="12" t="s">
        <v>15</v>
      </c>
      <c r="X873" s="12" t="s">
        <v>45</v>
      </c>
      <c r="Y873" s="12" t="s">
        <v>61</v>
      </c>
      <c r="Z873" s="35">
        <f t="shared" si="42"/>
        <v>1581.9999999999418</v>
      </c>
    </row>
    <row r="874" spans="1:26" s="12" customFormat="1" ht="75" hidden="1" customHeight="1" x14ac:dyDescent="0.25">
      <c r="A874" s="12">
        <v>2020</v>
      </c>
      <c r="B874" s="12" t="s">
        <v>2417</v>
      </c>
      <c r="C874" s="43" t="s">
        <v>3247</v>
      </c>
      <c r="D874" s="43" t="s">
        <v>22</v>
      </c>
      <c r="E874" s="12" t="s">
        <v>20</v>
      </c>
      <c r="F874" s="12" t="s">
        <v>667</v>
      </c>
      <c r="G874" s="12" t="s">
        <v>3253</v>
      </c>
      <c r="H874" s="12" t="s">
        <v>1764</v>
      </c>
      <c r="I874" s="12" t="s">
        <v>166</v>
      </c>
      <c r="J874" s="12" t="s">
        <v>56</v>
      </c>
      <c r="K874" s="12" t="s">
        <v>3258</v>
      </c>
      <c r="L874" s="60">
        <v>43895.333333333336</v>
      </c>
      <c r="M874" s="60">
        <v>43895.625</v>
      </c>
      <c r="N874" s="60">
        <v>43811.625</v>
      </c>
      <c r="O874" s="12">
        <f t="shared" si="43"/>
        <v>6.9999999999417923</v>
      </c>
      <c r="P874" s="12">
        <f t="shared" si="41"/>
        <v>2009.0000000000582</v>
      </c>
      <c r="Q874" s="12" t="s">
        <v>13</v>
      </c>
      <c r="R874" s="12" t="s">
        <v>22</v>
      </c>
      <c r="S874" s="12" t="s">
        <v>22</v>
      </c>
      <c r="T874" s="12" t="s">
        <v>32</v>
      </c>
      <c r="U874" s="12" t="s">
        <v>114</v>
      </c>
      <c r="V874" s="12" t="s">
        <v>25</v>
      </c>
      <c r="W874" s="12" t="s">
        <v>52</v>
      </c>
      <c r="X874" s="12" t="s">
        <v>53</v>
      </c>
      <c r="Y874" s="12" t="s">
        <v>18</v>
      </c>
      <c r="Z874" s="35">
        <f t="shared" si="42"/>
        <v>2016</v>
      </c>
    </row>
    <row r="875" spans="1:26" s="12" customFormat="1" ht="45" hidden="1" customHeight="1" x14ac:dyDescent="0.25">
      <c r="A875" s="12">
        <v>2020</v>
      </c>
      <c r="B875" s="12" t="s">
        <v>2417</v>
      </c>
      <c r="C875" s="43" t="s">
        <v>3248</v>
      </c>
      <c r="D875" s="43" t="s">
        <v>22</v>
      </c>
      <c r="E875" s="12" t="s">
        <v>39</v>
      </c>
      <c r="F875" s="12" t="s">
        <v>660</v>
      </c>
      <c r="G875" s="12" t="s">
        <v>3254</v>
      </c>
      <c r="H875" s="12" t="s">
        <v>1764</v>
      </c>
      <c r="I875" s="12" t="s">
        <v>168</v>
      </c>
      <c r="J875" s="12" t="s">
        <v>998</v>
      </c>
      <c r="K875" s="12" t="s">
        <v>1575</v>
      </c>
      <c r="L875" s="60">
        <v>43901.333333333336</v>
      </c>
      <c r="M875" s="60">
        <v>43901.708333333336</v>
      </c>
      <c r="N875" s="60">
        <v>43889.666666666664</v>
      </c>
      <c r="O875" s="12">
        <f t="shared" si="43"/>
        <v>9</v>
      </c>
      <c r="P875" s="12">
        <f t="shared" si="41"/>
        <v>280.00000000011642</v>
      </c>
      <c r="Q875" s="12" t="s">
        <v>13</v>
      </c>
      <c r="R875" s="12" t="s">
        <v>22</v>
      </c>
      <c r="S875" s="12" t="s">
        <v>22</v>
      </c>
      <c r="T875" s="12" t="s">
        <v>14</v>
      </c>
      <c r="U875" s="12" t="s">
        <v>42</v>
      </c>
      <c r="V875" s="12" t="s">
        <v>34</v>
      </c>
      <c r="W875" s="12" t="s">
        <v>88</v>
      </c>
      <c r="X875" s="12" t="s">
        <v>45</v>
      </c>
      <c r="Y875" s="12" t="s">
        <v>18</v>
      </c>
      <c r="Z875" s="35">
        <f t="shared" si="42"/>
        <v>289.00000000011642</v>
      </c>
    </row>
    <row r="876" spans="1:26" s="12" customFormat="1" ht="315" hidden="1" customHeight="1" x14ac:dyDescent="0.25">
      <c r="A876" s="12">
        <v>2020</v>
      </c>
      <c r="B876" s="12" t="s">
        <v>2417</v>
      </c>
      <c r="C876" s="43" t="s">
        <v>3249</v>
      </c>
      <c r="D876" s="43" t="s">
        <v>13</v>
      </c>
      <c r="E876" s="12" t="s">
        <v>20</v>
      </c>
      <c r="F876" s="12" t="s">
        <v>667</v>
      </c>
      <c r="G876" s="12" t="s">
        <v>3255</v>
      </c>
      <c r="H876" s="12" t="s">
        <v>1764</v>
      </c>
      <c r="I876" s="12" t="s">
        <v>164</v>
      </c>
      <c r="J876" s="12" t="s">
        <v>56</v>
      </c>
      <c r="K876" s="12" t="s">
        <v>3258</v>
      </c>
      <c r="L876" s="60">
        <v>43916.708333333336</v>
      </c>
      <c r="M876" s="60">
        <v>43916.729166666664</v>
      </c>
      <c r="N876" s="60">
        <v>43796.666666666664</v>
      </c>
      <c r="O876" s="12">
        <f t="shared" si="43"/>
        <v>0.49999999988358468</v>
      </c>
      <c r="P876" s="12">
        <f t="shared" si="41"/>
        <v>2881.0000000001164</v>
      </c>
      <c r="Q876" s="12" t="s">
        <v>13</v>
      </c>
      <c r="R876" s="12" t="s">
        <v>22</v>
      </c>
      <c r="S876" s="12" t="s">
        <v>22</v>
      </c>
      <c r="T876" s="12" t="s">
        <v>32</v>
      </c>
      <c r="U876" s="12" t="s">
        <v>114</v>
      </c>
      <c r="V876" s="12" t="s">
        <v>25</v>
      </c>
      <c r="W876" s="12" t="s">
        <v>52</v>
      </c>
      <c r="X876" s="12" t="s">
        <v>53</v>
      </c>
      <c r="Y876" s="12" t="s">
        <v>18</v>
      </c>
      <c r="Z876" s="35">
        <f t="shared" si="42"/>
        <v>2881.5</v>
      </c>
    </row>
    <row r="877" spans="1:26" s="12" customFormat="1" ht="90" hidden="1" customHeight="1" x14ac:dyDescent="0.25">
      <c r="A877" s="12">
        <v>2020</v>
      </c>
      <c r="B877" s="12" t="s">
        <v>2417</v>
      </c>
      <c r="C877" s="43" t="s">
        <v>3259</v>
      </c>
      <c r="D877" s="43" t="s">
        <v>22</v>
      </c>
      <c r="E877" s="12" t="s">
        <v>11</v>
      </c>
      <c r="H877" s="12" t="s">
        <v>1788</v>
      </c>
      <c r="I877" s="12" t="s">
        <v>170</v>
      </c>
      <c r="K877" s="12" t="s">
        <v>3272</v>
      </c>
      <c r="L877" s="60">
        <v>43892.333333333336</v>
      </c>
      <c r="M877" s="60">
        <v>43894.708333333336</v>
      </c>
      <c r="N877" s="60">
        <v>43878.729166666664</v>
      </c>
      <c r="O877" s="12">
        <f t="shared" si="43"/>
        <v>57</v>
      </c>
      <c r="P877" s="12">
        <f t="shared" si="41"/>
        <v>326.50000000011642</v>
      </c>
      <c r="Q877" s="12" t="s">
        <v>13</v>
      </c>
      <c r="R877" s="12" t="s">
        <v>22</v>
      </c>
      <c r="S877" s="12" t="s">
        <v>22</v>
      </c>
      <c r="Y877" s="12" t="s">
        <v>46</v>
      </c>
      <c r="Z877" s="35">
        <f t="shared" si="42"/>
        <v>383.50000000011642</v>
      </c>
    </row>
    <row r="878" spans="1:26" s="12" customFormat="1" ht="315" hidden="1" customHeight="1" x14ac:dyDescent="0.25">
      <c r="A878" s="12">
        <v>2020</v>
      </c>
      <c r="B878" s="12" t="s">
        <v>2417</v>
      </c>
      <c r="C878" s="43" t="s">
        <v>3260</v>
      </c>
      <c r="D878" s="43" t="s">
        <v>22</v>
      </c>
      <c r="E878" s="12" t="s">
        <v>20</v>
      </c>
      <c r="F878" s="12" t="s">
        <v>3265</v>
      </c>
      <c r="G878" s="12" t="s">
        <v>3265</v>
      </c>
      <c r="H878" s="12" t="s">
        <v>1788</v>
      </c>
      <c r="I878" s="12" t="s">
        <v>170</v>
      </c>
      <c r="J878" s="12" t="s">
        <v>56</v>
      </c>
      <c r="K878" s="12" t="s">
        <v>3273</v>
      </c>
      <c r="L878" s="60">
        <v>43894.709027777775</v>
      </c>
      <c r="M878" s="60">
        <v>43894.791666666664</v>
      </c>
      <c r="N878" s="60">
        <v>43894.708333333336</v>
      </c>
      <c r="O878" s="12">
        <f t="shared" si="43"/>
        <v>1.9833333333372138</v>
      </c>
      <c r="P878" s="12">
        <f t="shared" si="41"/>
        <v>1.6666666546370834E-2</v>
      </c>
      <c r="Q878" s="12" t="s">
        <v>13</v>
      </c>
      <c r="R878" s="12" t="s">
        <v>22</v>
      </c>
      <c r="S878" s="12" t="s">
        <v>22</v>
      </c>
      <c r="T878" s="12" t="s">
        <v>32</v>
      </c>
      <c r="U878" s="12" t="s">
        <v>111</v>
      </c>
      <c r="V878" s="12" t="s">
        <v>16</v>
      </c>
      <c r="W878" s="12" t="s">
        <v>15</v>
      </c>
      <c r="X878" s="12" t="s">
        <v>71</v>
      </c>
      <c r="Y878" s="12" t="s">
        <v>37</v>
      </c>
      <c r="Z878" s="35">
        <f t="shared" si="42"/>
        <v>1.9999999998835847</v>
      </c>
    </row>
    <row r="879" spans="1:26" s="12" customFormat="1" ht="195" hidden="1" customHeight="1" x14ac:dyDescent="0.25">
      <c r="A879" s="12">
        <v>2020</v>
      </c>
      <c r="B879" s="12" t="s">
        <v>2417</v>
      </c>
      <c r="C879" s="43" t="s">
        <v>3261</v>
      </c>
      <c r="D879" s="43" t="s">
        <v>22</v>
      </c>
      <c r="E879" s="12" t="s">
        <v>11</v>
      </c>
      <c r="H879" s="12" t="s">
        <v>1788</v>
      </c>
      <c r="I879" s="12" t="s">
        <v>170</v>
      </c>
      <c r="J879" s="12" t="s">
        <v>63</v>
      </c>
      <c r="K879" s="12" t="s">
        <v>3274</v>
      </c>
      <c r="L879" s="60">
        <v>43895.333333333336</v>
      </c>
      <c r="M879" s="60">
        <v>43895.677777777775</v>
      </c>
      <c r="N879" s="60">
        <v>43894.791666666664</v>
      </c>
      <c r="O879" s="12">
        <f t="shared" si="43"/>
        <v>8.2666666665463708</v>
      </c>
      <c r="P879" s="12">
        <f t="shared" si="41"/>
        <v>13.000000000116415</v>
      </c>
      <c r="Q879" s="12" t="s">
        <v>13</v>
      </c>
      <c r="R879" s="12" t="s">
        <v>22</v>
      </c>
      <c r="S879" s="12" t="s">
        <v>22</v>
      </c>
      <c r="Y879" s="12" t="s">
        <v>18</v>
      </c>
      <c r="Z879" s="35">
        <f t="shared" si="42"/>
        <v>21.266666666662786</v>
      </c>
    </row>
    <row r="880" spans="1:26" s="12" customFormat="1" ht="60" hidden="1" customHeight="1" x14ac:dyDescent="0.25">
      <c r="A880" s="12">
        <v>2020</v>
      </c>
      <c r="B880" s="12" t="s">
        <v>2417</v>
      </c>
      <c r="C880" s="43" t="s">
        <v>3262</v>
      </c>
      <c r="D880" s="43" t="s">
        <v>13</v>
      </c>
      <c r="E880" s="12" t="s">
        <v>30</v>
      </c>
      <c r="F880" s="12" t="s">
        <v>3266</v>
      </c>
      <c r="G880" s="12" t="s">
        <v>3267</v>
      </c>
      <c r="H880" s="12" t="s">
        <v>1788</v>
      </c>
      <c r="I880" s="12" t="s">
        <v>171</v>
      </c>
      <c r="J880" s="12" t="s">
        <v>63</v>
      </c>
      <c r="K880" s="12" t="s">
        <v>3275</v>
      </c>
      <c r="L880" s="60">
        <v>43900.593055555553</v>
      </c>
      <c r="M880" s="60">
        <v>43900.602777777778</v>
      </c>
      <c r="N880" s="60">
        <v>43859.771527777775</v>
      </c>
      <c r="O880" s="12">
        <f t="shared" si="43"/>
        <v>0.2333333333954215</v>
      </c>
      <c r="P880" s="12">
        <f t="shared" si="41"/>
        <v>979.71666666667443</v>
      </c>
      <c r="Q880" s="12" t="s">
        <v>13</v>
      </c>
      <c r="R880" s="12" t="s">
        <v>13</v>
      </c>
      <c r="S880" s="12" t="s">
        <v>22</v>
      </c>
      <c r="T880" s="12" t="s">
        <v>49</v>
      </c>
      <c r="U880" s="12" t="s">
        <v>139</v>
      </c>
      <c r="V880" s="12" t="s">
        <v>43</v>
      </c>
      <c r="W880" s="12" t="s">
        <v>101</v>
      </c>
      <c r="X880" s="12" t="s">
        <v>60</v>
      </c>
      <c r="Y880" s="12" t="s">
        <v>46</v>
      </c>
      <c r="Z880" s="35">
        <f t="shared" si="42"/>
        <v>979.95000000006985</v>
      </c>
    </row>
    <row r="881" spans="1:26" s="12" customFormat="1" ht="135" hidden="1" customHeight="1" x14ac:dyDescent="0.25">
      <c r="A881" s="12">
        <v>2020</v>
      </c>
      <c r="B881" s="12" t="s">
        <v>2417</v>
      </c>
      <c r="C881" s="43" t="s">
        <v>3261</v>
      </c>
      <c r="D881" s="43" t="s">
        <v>22</v>
      </c>
      <c r="E881" s="12" t="s">
        <v>20</v>
      </c>
      <c r="F881" s="12" t="s">
        <v>1206</v>
      </c>
      <c r="G881" s="12" t="s">
        <v>3268</v>
      </c>
      <c r="H881" s="12" t="s">
        <v>1788</v>
      </c>
      <c r="I881" s="12" t="s">
        <v>170</v>
      </c>
      <c r="J881" s="12" t="s">
        <v>56</v>
      </c>
      <c r="K881" s="12" t="s">
        <v>3276</v>
      </c>
      <c r="L881" s="60">
        <v>43901.333333333336</v>
      </c>
      <c r="M881" s="60">
        <v>43904.5</v>
      </c>
      <c r="N881" s="60">
        <v>43895.677777777775</v>
      </c>
      <c r="O881" s="12">
        <f t="shared" si="43"/>
        <v>75.999999999941792</v>
      </c>
      <c r="P881" s="12">
        <f t="shared" si="41"/>
        <v>135.73333333345363</v>
      </c>
      <c r="Q881" s="12" t="s">
        <v>13</v>
      </c>
      <c r="R881" s="12" t="s">
        <v>22</v>
      </c>
      <c r="S881" s="12" t="s">
        <v>22</v>
      </c>
      <c r="T881" s="12" t="s">
        <v>32</v>
      </c>
      <c r="U881" s="12" t="s">
        <v>111</v>
      </c>
      <c r="V881" s="12" t="s">
        <v>51</v>
      </c>
      <c r="W881" s="12" t="s">
        <v>118</v>
      </c>
      <c r="X881" s="12" t="s">
        <v>77</v>
      </c>
      <c r="Y881" s="12" t="s">
        <v>46</v>
      </c>
      <c r="Z881" s="35">
        <f t="shared" si="42"/>
        <v>211.73333333339542</v>
      </c>
    </row>
    <row r="882" spans="1:26" s="12" customFormat="1" ht="150" hidden="1" customHeight="1" x14ac:dyDescent="0.25">
      <c r="A882" s="12">
        <v>2020</v>
      </c>
      <c r="B882" s="12" t="s">
        <v>2417</v>
      </c>
      <c r="C882" s="43" t="s">
        <v>3263</v>
      </c>
      <c r="D882" s="43" t="s">
        <v>22</v>
      </c>
      <c r="E882" s="12" t="s">
        <v>20</v>
      </c>
      <c r="F882" s="12" t="s">
        <v>3269</v>
      </c>
      <c r="G882" s="12" t="s">
        <v>3270</v>
      </c>
      <c r="H882" s="12" t="s">
        <v>1788</v>
      </c>
      <c r="I882" s="12" t="s">
        <v>170</v>
      </c>
      <c r="J882" s="12" t="s">
        <v>63</v>
      </c>
      <c r="K882" s="43" t="s">
        <v>3277</v>
      </c>
      <c r="L882" s="60">
        <v>43901.375</v>
      </c>
      <c r="M882" s="60">
        <v>43902.8125</v>
      </c>
      <c r="N882" s="60">
        <v>43895.677777777775</v>
      </c>
      <c r="O882" s="12">
        <f t="shared" si="43"/>
        <v>34.5</v>
      </c>
      <c r="P882" s="12">
        <f t="shared" si="41"/>
        <v>136.73333333339542</v>
      </c>
      <c r="Q882" s="12" t="s">
        <v>13</v>
      </c>
      <c r="R882" s="12" t="s">
        <v>22</v>
      </c>
      <c r="S882" s="12" t="s">
        <v>22</v>
      </c>
      <c r="T882" s="12" t="s">
        <v>41</v>
      </c>
      <c r="U882" s="12" t="s">
        <v>135</v>
      </c>
      <c r="V882" s="12" t="s">
        <v>34</v>
      </c>
      <c r="W882" s="12" t="s">
        <v>82</v>
      </c>
      <c r="X882" s="12" t="s">
        <v>77</v>
      </c>
      <c r="Y882" s="12" t="s">
        <v>46</v>
      </c>
      <c r="Z882" s="35">
        <f t="shared" si="42"/>
        <v>171.23333333339542</v>
      </c>
    </row>
    <row r="883" spans="1:26" s="12" customFormat="1" ht="105" hidden="1" customHeight="1" x14ac:dyDescent="0.25">
      <c r="A883" s="12">
        <v>2020</v>
      </c>
      <c r="B883" s="12" t="s">
        <v>2417</v>
      </c>
      <c r="C883" s="43" t="s">
        <v>3264</v>
      </c>
      <c r="D883" s="43" t="s">
        <v>22</v>
      </c>
      <c r="E883" s="12" t="s">
        <v>30</v>
      </c>
      <c r="F883" s="12" t="s">
        <v>2509</v>
      </c>
      <c r="G883" s="12" t="s">
        <v>3271</v>
      </c>
      <c r="H883" s="12" t="s">
        <v>1788</v>
      </c>
      <c r="I883" s="12" t="s">
        <v>175</v>
      </c>
      <c r="J883" s="12" t="s">
        <v>63</v>
      </c>
      <c r="K883" s="12" t="s">
        <v>3278</v>
      </c>
      <c r="L883" s="60">
        <v>43906.750694444447</v>
      </c>
      <c r="M883" s="60">
        <v>43914.370138888888</v>
      </c>
      <c r="N883" s="60">
        <v>43826.75</v>
      </c>
      <c r="O883" s="12">
        <f t="shared" si="43"/>
        <v>182.8666666665813</v>
      </c>
      <c r="P883" s="12">
        <f t="shared" si="41"/>
        <v>1920.016666666721</v>
      </c>
      <c r="Q883" s="12" t="s">
        <v>22</v>
      </c>
      <c r="R883" s="12" t="s">
        <v>22</v>
      </c>
      <c r="S883" s="12" t="s">
        <v>22</v>
      </c>
      <c r="T883" s="12" t="s">
        <v>23</v>
      </c>
      <c r="U883" s="12" t="s">
        <v>87</v>
      </c>
      <c r="V883" s="12" t="s">
        <v>34</v>
      </c>
      <c r="W883" s="12" t="s">
        <v>88</v>
      </c>
      <c r="X883" s="12" t="s">
        <v>60</v>
      </c>
      <c r="Y883" s="12" t="s">
        <v>18</v>
      </c>
      <c r="Z883" s="35">
        <f t="shared" si="42"/>
        <v>2102.8833333333023</v>
      </c>
    </row>
    <row r="884" spans="1:26" s="12" customFormat="1" ht="135" hidden="1" customHeight="1" x14ac:dyDescent="0.25">
      <c r="A884" s="12">
        <v>2020</v>
      </c>
      <c r="B884" s="12" t="s">
        <v>2417</v>
      </c>
      <c r="C884" s="43" t="s">
        <v>3279</v>
      </c>
      <c r="D884" s="43" t="s">
        <v>13</v>
      </c>
      <c r="E884" s="12" t="s">
        <v>30</v>
      </c>
      <c r="F884" s="12" t="s">
        <v>3280</v>
      </c>
      <c r="G884" s="12" t="s">
        <v>3281</v>
      </c>
      <c r="H884" s="12" t="s">
        <v>1788</v>
      </c>
      <c r="I884" s="12" t="s">
        <v>171</v>
      </c>
      <c r="J884" s="12" t="s">
        <v>63</v>
      </c>
      <c r="K884" s="43" t="s">
        <v>3282</v>
      </c>
      <c r="L884" s="60">
        <v>43920.652777777781</v>
      </c>
      <c r="M884" s="60">
        <v>43920.875</v>
      </c>
      <c r="N884" s="60">
        <v>43900.602777777778</v>
      </c>
      <c r="O884" s="12">
        <f t="shared" si="43"/>
        <v>5.3333333332557231</v>
      </c>
      <c r="P884" s="12">
        <f t="shared" si="41"/>
        <v>481.20000000006985</v>
      </c>
      <c r="Q884" s="12" t="s">
        <v>13</v>
      </c>
      <c r="R884" s="12" t="s">
        <v>13</v>
      </c>
      <c r="S884" s="12" t="s">
        <v>22</v>
      </c>
      <c r="T884" s="12" t="s">
        <v>49</v>
      </c>
      <c r="U884" s="12" t="s">
        <v>139</v>
      </c>
      <c r="V884" s="12" t="s">
        <v>34</v>
      </c>
      <c r="W884" s="12" t="s">
        <v>88</v>
      </c>
      <c r="X884" s="12" t="s">
        <v>77</v>
      </c>
      <c r="Y884" s="12" t="s">
        <v>46</v>
      </c>
      <c r="Z884" s="35">
        <f t="shared" si="42"/>
        <v>486.53333333332557</v>
      </c>
    </row>
    <row r="885" spans="1:26" s="12" customFormat="1" ht="60" hidden="1" customHeight="1" x14ac:dyDescent="0.25">
      <c r="A885" s="12">
        <v>2020</v>
      </c>
      <c r="B885" s="12" t="s">
        <v>2417</v>
      </c>
      <c r="C885" s="43" t="s">
        <v>3283</v>
      </c>
      <c r="D885" s="43" t="s">
        <v>13</v>
      </c>
      <c r="E885" s="12" t="s">
        <v>30</v>
      </c>
      <c r="F885" s="12" t="s">
        <v>183</v>
      </c>
      <c r="G885" s="12" t="s">
        <v>3284</v>
      </c>
      <c r="H885" s="12" t="s">
        <v>1920</v>
      </c>
      <c r="I885" s="12" t="s">
        <v>183</v>
      </c>
      <c r="J885" s="12" t="s">
        <v>63</v>
      </c>
      <c r="K885" s="12" t="s">
        <v>3285</v>
      </c>
      <c r="L885" s="60">
        <v>43904.291666666664</v>
      </c>
      <c r="M885" s="60">
        <v>43906.375</v>
      </c>
      <c r="N885" s="60">
        <v>43885.333333333336</v>
      </c>
      <c r="O885" s="12">
        <f t="shared" si="43"/>
        <v>50.000000000058208</v>
      </c>
      <c r="P885" s="12">
        <f t="shared" si="41"/>
        <v>454.99999999988358</v>
      </c>
      <c r="Q885" s="12" t="s">
        <v>13</v>
      </c>
      <c r="R885" s="12" t="s">
        <v>13</v>
      </c>
      <c r="S885" s="12" t="s">
        <v>22</v>
      </c>
      <c r="T885" s="12" t="s">
        <v>49</v>
      </c>
      <c r="U885" s="12" t="s">
        <v>139</v>
      </c>
      <c r="V885" s="12" t="s">
        <v>51</v>
      </c>
      <c r="W885" s="12" t="s">
        <v>118</v>
      </c>
      <c r="X885" s="12" t="s">
        <v>60</v>
      </c>
      <c r="Y885" s="12" t="s">
        <v>18</v>
      </c>
      <c r="Z885" s="35">
        <f t="shared" si="42"/>
        <v>504.99999999994179</v>
      </c>
    </row>
    <row r="886" spans="1:26" s="12" customFormat="1" ht="90" hidden="1" customHeight="1" x14ac:dyDescent="0.25">
      <c r="A886" s="12">
        <v>2020</v>
      </c>
      <c r="B886" s="12" t="s">
        <v>2417</v>
      </c>
      <c r="C886" s="43" t="s">
        <v>3286</v>
      </c>
      <c r="D886" s="43" t="s">
        <v>22</v>
      </c>
      <c r="E886" s="12" t="s">
        <v>20</v>
      </c>
      <c r="F886" s="12" t="s">
        <v>3292</v>
      </c>
      <c r="G886" s="12" t="s">
        <v>3293</v>
      </c>
      <c r="H886" s="12" t="s">
        <v>1911</v>
      </c>
      <c r="I886" s="12" t="s">
        <v>116</v>
      </c>
      <c r="J886" s="12" t="s">
        <v>1688</v>
      </c>
      <c r="K886" s="12" t="s">
        <v>3298</v>
      </c>
      <c r="L886" s="60">
        <v>43893.333333333336</v>
      </c>
      <c r="M886" s="60">
        <v>43893.458333333336</v>
      </c>
      <c r="N886" s="60">
        <v>43101</v>
      </c>
      <c r="O886" s="12">
        <f t="shared" si="43"/>
        <v>3</v>
      </c>
      <c r="P886" s="12">
        <f t="shared" si="41"/>
        <v>19016.000000000058</v>
      </c>
      <c r="R886" s="12" t="s">
        <v>13</v>
      </c>
      <c r="S886" s="12" t="s">
        <v>22</v>
      </c>
      <c r="T886" s="12" t="s">
        <v>22</v>
      </c>
      <c r="Z886" s="35">
        <f t="shared" si="42"/>
        <v>19019.000000000058</v>
      </c>
    </row>
    <row r="887" spans="1:26" s="12" customFormat="1" ht="45" hidden="1" customHeight="1" x14ac:dyDescent="0.25">
      <c r="A887" s="12">
        <v>2020</v>
      </c>
      <c r="B887" s="12" t="s">
        <v>2417</v>
      </c>
      <c r="C887" s="43" t="s">
        <v>3287</v>
      </c>
      <c r="D887" s="43" t="s">
        <v>22</v>
      </c>
      <c r="E887" s="12" t="s">
        <v>30</v>
      </c>
      <c r="F887" s="12" t="s">
        <v>998</v>
      </c>
      <c r="G887" s="12" t="s">
        <v>998</v>
      </c>
      <c r="H887" s="12" t="s">
        <v>1911</v>
      </c>
      <c r="I887" s="12" t="s">
        <v>134</v>
      </c>
      <c r="J887" s="12" t="s">
        <v>1664</v>
      </c>
      <c r="K887" s="12" t="s">
        <v>3299</v>
      </c>
      <c r="L887" s="60">
        <v>43901.1</v>
      </c>
      <c r="M887" s="60">
        <v>43901.8</v>
      </c>
      <c r="N887" s="60">
        <v>43747.6875</v>
      </c>
      <c r="O887" s="12">
        <f t="shared" si="43"/>
        <v>16.800000000104774</v>
      </c>
      <c r="P887" s="12">
        <f t="shared" si="41"/>
        <v>3681.8999999999651</v>
      </c>
      <c r="Z887" s="35">
        <f t="shared" si="42"/>
        <v>3698.7000000000698</v>
      </c>
    </row>
    <row r="888" spans="1:26" s="12" customFormat="1" ht="30" hidden="1" customHeight="1" x14ac:dyDescent="0.25">
      <c r="A888" s="12">
        <v>2020</v>
      </c>
      <c r="B888" s="12" t="s">
        <v>2417</v>
      </c>
      <c r="C888" s="43" t="s">
        <v>3288</v>
      </c>
      <c r="D888" s="43" t="s">
        <v>22</v>
      </c>
      <c r="E888" s="12" t="s">
        <v>20</v>
      </c>
      <c r="F888" s="12" t="s">
        <v>62</v>
      </c>
      <c r="G888" s="12" t="s">
        <v>3294</v>
      </c>
      <c r="H888" s="12" t="s">
        <v>1911</v>
      </c>
      <c r="I888" s="12" t="s">
        <v>62</v>
      </c>
      <c r="J888" s="12" t="s">
        <v>1911</v>
      </c>
      <c r="K888" s="12" t="s">
        <v>3300</v>
      </c>
      <c r="L888" s="60">
        <v>43902.080555555556</v>
      </c>
      <c r="M888" s="60">
        <v>43902.581944444442</v>
      </c>
      <c r="N888" s="60">
        <v>43819.625</v>
      </c>
      <c r="O888" s="12">
        <f t="shared" si="43"/>
        <v>12.033333333267365</v>
      </c>
      <c r="P888" s="12">
        <f t="shared" si="41"/>
        <v>1978.9333333333489</v>
      </c>
      <c r="Z888" s="35">
        <f t="shared" si="42"/>
        <v>1990.9666666666162</v>
      </c>
    </row>
    <row r="889" spans="1:26" s="12" customFormat="1" ht="150" hidden="1" customHeight="1" x14ac:dyDescent="0.25">
      <c r="A889" s="12">
        <v>2020</v>
      </c>
      <c r="B889" s="12" t="s">
        <v>2417</v>
      </c>
      <c r="C889" s="43" t="s">
        <v>3289</v>
      </c>
      <c r="D889" s="43" t="s">
        <v>22</v>
      </c>
      <c r="E889" s="12" t="s">
        <v>20</v>
      </c>
      <c r="F889" s="12" t="s">
        <v>68</v>
      </c>
      <c r="G889" s="12" t="s">
        <v>3295</v>
      </c>
      <c r="H889" s="12" t="s">
        <v>1911</v>
      </c>
      <c r="I889" s="12" t="s">
        <v>68</v>
      </c>
      <c r="J889" s="12" t="s">
        <v>1911</v>
      </c>
      <c r="K889" s="12" t="s">
        <v>3301</v>
      </c>
      <c r="L889" s="60">
        <v>43910.333333333336</v>
      </c>
      <c r="M889" s="60">
        <v>43913.708333333336</v>
      </c>
      <c r="N889" s="60">
        <v>43686.666666666664</v>
      </c>
      <c r="O889" s="12">
        <f t="shared" si="43"/>
        <v>81</v>
      </c>
      <c r="P889" s="12">
        <f t="shared" si="41"/>
        <v>5368.0000000001164</v>
      </c>
      <c r="Z889" s="35">
        <f t="shared" si="42"/>
        <v>5449.0000000001164</v>
      </c>
    </row>
    <row r="890" spans="1:26" s="12" customFormat="1" ht="45" hidden="1" customHeight="1" x14ac:dyDescent="0.25">
      <c r="A890" s="12">
        <v>2020</v>
      </c>
      <c r="B890" s="12" t="s">
        <v>2417</v>
      </c>
      <c r="C890" s="43" t="s">
        <v>3290</v>
      </c>
      <c r="D890" s="43" t="s">
        <v>22</v>
      </c>
      <c r="E890" s="12" t="s">
        <v>30</v>
      </c>
      <c r="F890" s="12" t="s">
        <v>3296</v>
      </c>
      <c r="G890" s="12" t="s">
        <v>3297</v>
      </c>
      <c r="H890" s="12" t="s">
        <v>3115</v>
      </c>
      <c r="I890" s="12" t="s">
        <v>3314</v>
      </c>
      <c r="J890" s="12" t="s">
        <v>998</v>
      </c>
      <c r="K890" s="12" t="s">
        <v>3302</v>
      </c>
      <c r="L890" s="60">
        <v>43901.4375</v>
      </c>
      <c r="M890" s="60">
        <v>43903.4375</v>
      </c>
      <c r="N890" s="60">
        <v>43901.4375</v>
      </c>
      <c r="O890" s="12">
        <f t="shared" si="43"/>
        <v>48</v>
      </c>
      <c r="P890" s="12">
        <f t="shared" si="41"/>
        <v>0</v>
      </c>
      <c r="Z890" s="35">
        <f t="shared" si="42"/>
        <v>48</v>
      </c>
    </row>
    <row r="891" spans="1:26" s="12" customFormat="1" ht="255" hidden="1" customHeight="1" x14ac:dyDescent="0.25">
      <c r="A891" s="12">
        <v>2020</v>
      </c>
      <c r="B891" s="12" t="s">
        <v>2417</v>
      </c>
      <c r="C891" s="43" t="s">
        <v>3291</v>
      </c>
      <c r="D891" s="43" t="s">
        <v>22</v>
      </c>
      <c r="E891" s="12" t="s">
        <v>39</v>
      </c>
      <c r="H891" s="12" t="s">
        <v>1911</v>
      </c>
      <c r="I891" s="12" t="s">
        <v>95</v>
      </c>
      <c r="K891" s="12" t="s">
        <v>3303</v>
      </c>
      <c r="L891" s="60">
        <v>43913.291666666664</v>
      </c>
      <c r="M891" s="60">
        <v>43913.375</v>
      </c>
      <c r="N891" s="60">
        <v>43797.458333333336</v>
      </c>
      <c r="O891" s="12">
        <f t="shared" si="43"/>
        <v>2.0000000000582077</v>
      </c>
      <c r="P891" s="12">
        <f t="shared" si="41"/>
        <v>2779.9999999998836</v>
      </c>
      <c r="Z891" s="35">
        <f t="shared" si="42"/>
        <v>2781.9999999999418</v>
      </c>
    </row>
    <row r="892" spans="1:26" s="12" customFormat="1" ht="105" hidden="1" customHeight="1" x14ac:dyDescent="0.25">
      <c r="A892" s="12">
        <v>2020</v>
      </c>
      <c r="B892" s="12" t="s">
        <v>2417</v>
      </c>
      <c r="C892" s="43" t="s">
        <v>3304</v>
      </c>
      <c r="D892" s="43" t="s">
        <v>22</v>
      </c>
      <c r="E892" s="12" t="s">
        <v>30</v>
      </c>
      <c r="F892" s="12" t="s">
        <v>3308</v>
      </c>
      <c r="G892" s="12" t="s">
        <v>3308</v>
      </c>
      <c r="H892" s="12" t="s">
        <v>3115</v>
      </c>
      <c r="I892" s="12" t="s">
        <v>242</v>
      </c>
      <c r="J892" s="12" t="s">
        <v>998</v>
      </c>
      <c r="K892" s="12" t="s">
        <v>3309</v>
      </c>
      <c r="L892" s="60">
        <v>43891</v>
      </c>
      <c r="M892" s="60">
        <v>43893.708333333336</v>
      </c>
      <c r="N892" s="60"/>
      <c r="O892" s="12">
        <f t="shared" si="43"/>
        <v>65.000000000058208</v>
      </c>
      <c r="P892" s="12">
        <f t="shared" si="41"/>
        <v>1053384</v>
      </c>
      <c r="Q892" s="12" t="s">
        <v>13</v>
      </c>
      <c r="R892" s="12" t="s">
        <v>22</v>
      </c>
      <c r="S892" s="12" t="s">
        <v>22</v>
      </c>
      <c r="T892" s="12" t="s">
        <v>1505</v>
      </c>
      <c r="U892" s="12" t="s">
        <v>145</v>
      </c>
      <c r="V892" s="12" t="s">
        <v>1505</v>
      </c>
      <c r="X892" s="12" t="s">
        <v>45</v>
      </c>
      <c r="Y892" s="12" t="s">
        <v>28</v>
      </c>
      <c r="Z892" s="35">
        <f t="shared" si="42"/>
        <v>1053449</v>
      </c>
    </row>
    <row r="893" spans="1:26" s="12" customFormat="1" ht="135" hidden="1" customHeight="1" x14ac:dyDescent="0.25">
      <c r="A893" s="12">
        <v>2020</v>
      </c>
      <c r="B893" s="12" t="s">
        <v>2417</v>
      </c>
      <c r="C893" s="43" t="s">
        <v>3305</v>
      </c>
      <c r="D893" s="43" t="s">
        <v>22</v>
      </c>
      <c r="E893" s="12" t="s">
        <v>30</v>
      </c>
      <c r="F893" s="12" t="s">
        <v>3310</v>
      </c>
      <c r="G893" s="12" t="s">
        <v>3308</v>
      </c>
      <c r="H893" s="12" t="s">
        <v>3115</v>
      </c>
      <c r="I893" s="12" t="s">
        <v>178</v>
      </c>
      <c r="J893" s="12" t="s">
        <v>998</v>
      </c>
      <c r="K893" s="12" t="s">
        <v>3311</v>
      </c>
      <c r="L893" s="60">
        <v>43906.725694444445</v>
      </c>
      <c r="M893" s="60">
        <v>43914.708333333336</v>
      </c>
      <c r="N893" s="60">
        <v>43850.458333333336</v>
      </c>
      <c r="O893" s="12">
        <f t="shared" si="43"/>
        <v>191.58333333337214</v>
      </c>
      <c r="P893" s="12">
        <f t="shared" si="41"/>
        <v>1350.4166666666279</v>
      </c>
      <c r="Q893" s="12" t="s">
        <v>13</v>
      </c>
      <c r="R893" s="12" t="s">
        <v>22</v>
      </c>
      <c r="S893" s="12" t="s">
        <v>22</v>
      </c>
      <c r="T893" s="12" t="s">
        <v>1505</v>
      </c>
      <c r="U893" s="12" t="s">
        <v>92</v>
      </c>
      <c r="V893" s="12" t="s">
        <v>1505</v>
      </c>
      <c r="X893" s="12" t="s">
        <v>60</v>
      </c>
      <c r="Y893" s="12" t="s">
        <v>18</v>
      </c>
      <c r="Z893" s="35">
        <f t="shared" si="42"/>
        <v>1542</v>
      </c>
    </row>
    <row r="894" spans="1:26" s="12" customFormat="1" ht="75" hidden="1" customHeight="1" x14ac:dyDescent="0.25">
      <c r="A894" s="12">
        <v>2020</v>
      </c>
      <c r="B894" s="12" t="s">
        <v>2417</v>
      </c>
      <c r="C894" s="43" t="s">
        <v>3306</v>
      </c>
      <c r="D894" s="43" t="s">
        <v>22</v>
      </c>
      <c r="E894" s="12" t="s">
        <v>30</v>
      </c>
      <c r="F894" s="12" t="s">
        <v>3312</v>
      </c>
      <c r="G894" s="12" t="s">
        <v>3312</v>
      </c>
      <c r="H894" s="12" t="s">
        <v>1911</v>
      </c>
      <c r="I894" s="12" t="s">
        <v>126</v>
      </c>
      <c r="J894" s="12" t="s">
        <v>1911</v>
      </c>
      <c r="K894" s="12" t="s">
        <v>3313</v>
      </c>
      <c r="L894" s="60">
        <v>43896.416666666664</v>
      </c>
      <c r="M894" s="60">
        <v>43896.479166666664</v>
      </c>
      <c r="N894" s="60">
        <v>43472.363194444442</v>
      </c>
      <c r="O894" s="12">
        <f t="shared" si="43"/>
        <v>1.5</v>
      </c>
      <c r="P894" s="12">
        <f t="shared" si="41"/>
        <v>10177.283333333326</v>
      </c>
      <c r="Q894" s="12" t="s">
        <v>13</v>
      </c>
      <c r="R894" s="12" t="s">
        <v>22</v>
      </c>
      <c r="S894" s="12" t="s">
        <v>22</v>
      </c>
      <c r="T894" s="12" t="s">
        <v>49</v>
      </c>
      <c r="U894" s="12" t="s">
        <v>141</v>
      </c>
      <c r="V894" s="12" t="s">
        <v>25</v>
      </c>
      <c r="W894" s="12" t="s">
        <v>59</v>
      </c>
      <c r="X894" s="12" t="s">
        <v>60</v>
      </c>
      <c r="Y894" s="12" t="s">
        <v>84</v>
      </c>
      <c r="Z894" s="35">
        <f t="shared" si="42"/>
        <v>10178.783333333326</v>
      </c>
    </row>
    <row r="895" spans="1:26" s="12" customFormat="1" ht="75" hidden="1" customHeight="1" x14ac:dyDescent="0.25">
      <c r="A895" s="12">
        <v>2020</v>
      </c>
      <c r="B895" s="12" t="s">
        <v>2417</v>
      </c>
      <c r="C895" s="43" t="s">
        <v>3307</v>
      </c>
      <c r="D895" s="43" t="s">
        <v>22</v>
      </c>
      <c r="E895" s="12" t="s">
        <v>30</v>
      </c>
      <c r="F895" s="12" t="s">
        <v>3312</v>
      </c>
      <c r="G895" s="12" t="s">
        <v>3312</v>
      </c>
      <c r="H895" s="12" t="s">
        <v>1911</v>
      </c>
      <c r="I895" s="12" t="s">
        <v>128</v>
      </c>
      <c r="J895" s="12" t="s">
        <v>1911</v>
      </c>
      <c r="K895" s="12" t="s">
        <v>3313</v>
      </c>
      <c r="L895" s="60">
        <v>43917.375</v>
      </c>
      <c r="M895" s="60">
        <v>43917.625</v>
      </c>
      <c r="N895" s="59">
        <v>43546.700694444444</v>
      </c>
      <c r="O895" s="12">
        <f t="shared" si="43"/>
        <v>6</v>
      </c>
      <c r="P895" s="12">
        <f t="shared" si="41"/>
        <v>8896.1833333333489</v>
      </c>
      <c r="Q895" s="12" t="s">
        <v>13</v>
      </c>
      <c r="R895" s="12" t="s">
        <v>22</v>
      </c>
      <c r="S895" s="12" t="s">
        <v>22</v>
      </c>
      <c r="T895" s="12" t="s">
        <v>49</v>
      </c>
      <c r="U895" s="12" t="s">
        <v>141</v>
      </c>
      <c r="V895" s="12" t="s">
        <v>25</v>
      </c>
      <c r="W895" s="12" t="s">
        <v>59</v>
      </c>
      <c r="X895" s="12" t="s">
        <v>60</v>
      </c>
      <c r="Y895" s="12" t="s">
        <v>84</v>
      </c>
      <c r="Z895" s="35">
        <f t="shared" si="42"/>
        <v>8902.1833333333489</v>
      </c>
    </row>
    <row r="896" spans="1:26" s="12" customFormat="1" ht="60" customHeight="1" x14ac:dyDescent="0.25">
      <c r="A896" s="12">
        <v>2020</v>
      </c>
      <c r="B896" s="12" t="s">
        <v>2410</v>
      </c>
      <c r="C896" s="43" t="s">
        <v>3325</v>
      </c>
      <c r="D896" s="43" t="s">
        <v>22</v>
      </c>
      <c r="E896" s="12" t="s">
        <v>30</v>
      </c>
      <c r="F896" s="12" t="s">
        <v>3240</v>
      </c>
      <c r="G896" s="12" t="s">
        <v>2275</v>
      </c>
      <c r="H896" s="12" t="s">
        <v>319</v>
      </c>
      <c r="I896" s="12" t="s">
        <v>197</v>
      </c>
      <c r="J896" s="12" t="s">
        <v>69</v>
      </c>
      <c r="K896" s="12" t="s">
        <v>3343</v>
      </c>
      <c r="L896" s="60">
        <v>43922.333333333336</v>
      </c>
      <c r="M896" s="60">
        <v>43922.75</v>
      </c>
      <c r="N896" s="60">
        <v>43920.033333333333</v>
      </c>
      <c r="O896" s="12">
        <f t="shared" si="43"/>
        <v>9.9999999999417923</v>
      </c>
      <c r="P896" s="12">
        <f t="shared" si="41"/>
        <v>55.200000000069849</v>
      </c>
      <c r="Q896" s="12" t="s">
        <v>22</v>
      </c>
      <c r="R896" s="12" t="s">
        <v>22</v>
      </c>
      <c r="S896" s="12" t="s">
        <v>22</v>
      </c>
      <c r="T896" s="12" t="s">
        <v>14</v>
      </c>
      <c r="U896" s="12" t="s">
        <v>64</v>
      </c>
      <c r="V896" s="12" t="s">
        <v>34</v>
      </c>
      <c r="W896" s="12" t="s">
        <v>88</v>
      </c>
      <c r="X896" s="12" t="s">
        <v>60</v>
      </c>
      <c r="Y896" s="12" t="s">
        <v>18</v>
      </c>
      <c r="Z896" s="35">
        <f t="shared" si="42"/>
        <v>65.200000000011642</v>
      </c>
    </row>
    <row r="897" spans="1:26" s="12" customFormat="1" ht="45" customHeight="1" x14ac:dyDescent="0.25">
      <c r="A897" s="12">
        <v>2020</v>
      </c>
      <c r="B897" s="12" t="s">
        <v>2410</v>
      </c>
      <c r="C897" s="43" t="s">
        <v>3326</v>
      </c>
      <c r="D897" s="43" t="s">
        <v>22</v>
      </c>
      <c r="E897" s="12" t="s">
        <v>20</v>
      </c>
      <c r="F897" s="12" t="s">
        <v>3240</v>
      </c>
      <c r="G897" s="12" t="s">
        <v>2275</v>
      </c>
      <c r="H897" s="12" t="s">
        <v>319</v>
      </c>
      <c r="I897" s="12" t="s">
        <v>197</v>
      </c>
      <c r="J897" s="12" t="s">
        <v>69</v>
      </c>
      <c r="K897" s="12" t="s">
        <v>3069</v>
      </c>
      <c r="L897" s="60">
        <v>43924.291666666664</v>
      </c>
      <c r="M897" s="60">
        <v>43924.791666666664</v>
      </c>
      <c r="N897" s="60">
        <v>43922.75</v>
      </c>
      <c r="O897" s="12">
        <f t="shared" si="43"/>
        <v>12</v>
      </c>
      <c r="P897" s="12">
        <f t="shared" si="41"/>
        <v>36.999999999941792</v>
      </c>
      <c r="Q897" s="12" t="s">
        <v>22</v>
      </c>
      <c r="R897" s="12" t="s">
        <v>22</v>
      </c>
      <c r="S897" s="12" t="s">
        <v>22</v>
      </c>
      <c r="T897" s="12" t="s">
        <v>14</v>
      </c>
      <c r="U897" s="12" t="s">
        <v>64</v>
      </c>
      <c r="V897" s="12" t="s">
        <v>34</v>
      </c>
      <c r="W897" s="12" t="s">
        <v>88</v>
      </c>
      <c r="X897" s="12" t="s">
        <v>60</v>
      </c>
      <c r="Y897" s="12" t="s">
        <v>18</v>
      </c>
      <c r="Z897" s="35">
        <f t="shared" si="42"/>
        <v>48.999999999941792</v>
      </c>
    </row>
    <row r="898" spans="1:26" s="12" customFormat="1" ht="30" customHeight="1" x14ac:dyDescent="0.25">
      <c r="A898" s="12">
        <v>2020</v>
      </c>
      <c r="B898" s="12" t="s">
        <v>2410</v>
      </c>
      <c r="C898" s="43" t="s">
        <v>3327</v>
      </c>
      <c r="D898" s="43" t="s">
        <v>22</v>
      </c>
      <c r="E898" s="12" t="s">
        <v>20</v>
      </c>
      <c r="F898" s="12" t="s">
        <v>3241</v>
      </c>
      <c r="G898" s="12" t="s">
        <v>2275</v>
      </c>
      <c r="H898" s="12" t="s">
        <v>319</v>
      </c>
      <c r="I898" s="12" t="s">
        <v>195</v>
      </c>
      <c r="J898" s="12" t="s">
        <v>69</v>
      </c>
      <c r="K898" s="12" t="s">
        <v>3069</v>
      </c>
      <c r="L898" s="60">
        <v>43927.3125</v>
      </c>
      <c r="M898" s="60">
        <v>43927.791666666664</v>
      </c>
      <c r="N898" s="60">
        <v>43921.791666666664</v>
      </c>
      <c r="O898" s="12">
        <f t="shared" si="43"/>
        <v>11.499999999941792</v>
      </c>
      <c r="P898" s="12">
        <f t="shared" ref="P898:P942" si="44">(L898-N898)*24</f>
        <v>132.50000000005821</v>
      </c>
      <c r="Q898" s="12" t="s">
        <v>22</v>
      </c>
      <c r="R898" s="12" t="s">
        <v>22</v>
      </c>
      <c r="S898" s="12" t="s">
        <v>22</v>
      </c>
      <c r="T898" s="12" t="s">
        <v>14</v>
      </c>
      <c r="U898" s="12" t="s">
        <v>64</v>
      </c>
      <c r="V898" s="12" t="s">
        <v>34</v>
      </c>
      <c r="W898" s="12" t="s">
        <v>88</v>
      </c>
      <c r="X898" s="12" t="s">
        <v>60</v>
      </c>
      <c r="Y898" s="12" t="s">
        <v>18</v>
      </c>
      <c r="Z898" s="35">
        <f t="shared" si="42"/>
        <v>144</v>
      </c>
    </row>
    <row r="899" spans="1:26" s="12" customFormat="1" ht="30" customHeight="1" x14ac:dyDescent="0.25">
      <c r="A899" s="12">
        <v>2020</v>
      </c>
      <c r="B899" s="12" t="s">
        <v>2410</v>
      </c>
      <c r="C899" s="43" t="s">
        <v>3328</v>
      </c>
      <c r="D899" s="43" t="s">
        <v>22</v>
      </c>
      <c r="E899" s="12" t="s">
        <v>20</v>
      </c>
      <c r="F899" s="12" t="s">
        <v>3336</v>
      </c>
      <c r="G899" s="12" t="s">
        <v>2247</v>
      </c>
      <c r="H899" s="12" t="s">
        <v>319</v>
      </c>
      <c r="I899" s="12" t="s">
        <v>195</v>
      </c>
      <c r="J899" s="12" t="s">
        <v>56</v>
      </c>
      <c r="K899" s="12" t="s">
        <v>3344</v>
      </c>
      <c r="L899" s="60">
        <v>43936.333333333336</v>
      </c>
      <c r="M899" s="60">
        <v>43936.791666666664</v>
      </c>
      <c r="N899" s="60">
        <v>43927.791666666664</v>
      </c>
      <c r="O899" s="12">
        <f t="shared" si="43"/>
        <v>10.999999999883585</v>
      </c>
      <c r="P899" s="12">
        <f t="shared" si="44"/>
        <v>205.00000000011642</v>
      </c>
      <c r="Q899" s="12" t="s">
        <v>22</v>
      </c>
      <c r="R899" s="12" t="s">
        <v>22</v>
      </c>
      <c r="S899" s="12" t="s">
        <v>22</v>
      </c>
      <c r="T899" s="12" t="s">
        <v>32</v>
      </c>
      <c r="U899" s="12" t="s">
        <v>117</v>
      </c>
      <c r="V899" s="12" t="s">
        <v>51</v>
      </c>
      <c r="W899" s="12" t="s">
        <v>118</v>
      </c>
      <c r="X899" s="12" t="s">
        <v>66</v>
      </c>
      <c r="Y899" s="12" t="s">
        <v>61</v>
      </c>
      <c r="Z899" s="35">
        <f t="shared" ref="Z899:Z962" si="45">O899+P899</f>
        <v>216</v>
      </c>
    </row>
    <row r="900" spans="1:26" s="12" customFormat="1" ht="45" customHeight="1" x14ac:dyDescent="0.25">
      <c r="A900" s="12">
        <v>2020</v>
      </c>
      <c r="B900" s="12" t="s">
        <v>2410</v>
      </c>
      <c r="C900" s="43" t="s">
        <v>3329</v>
      </c>
      <c r="D900" s="43" t="s">
        <v>22</v>
      </c>
      <c r="E900" s="12" t="s">
        <v>11</v>
      </c>
      <c r="F900" s="12" t="s">
        <v>2476</v>
      </c>
      <c r="G900" s="12" t="s">
        <v>2476</v>
      </c>
      <c r="H900" s="12" t="s">
        <v>319</v>
      </c>
      <c r="I900" s="12" t="s">
        <v>195</v>
      </c>
      <c r="J900" s="12" t="s">
        <v>31</v>
      </c>
      <c r="K900" s="12" t="s">
        <v>3069</v>
      </c>
      <c r="L900" s="60">
        <v>43937.291666666664</v>
      </c>
      <c r="M900" s="60">
        <v>43937.625</v>
      </c>
      <c r="N900" s="60">
        <v>43936.791666666664</v>
      </c>
      <c r="O900" s="12">
        <f t="shared" si="43"/>
        <v>8.0000000000582077</v>
      </c>
      <c r="P900" s="12">
        <f t="shared" si="44"/>
        <v>12</v>
      </c>
      <c r="Q900" s="12" t="s">
        <v>22</v>
      </c>
      <c r="R900" s="12" t="s">
        <v>22</v>
      </c>
      <c r="S900" s="12" t="s">
        <v>22</v>
      </c>
      <c r="T900" s="12" t="s">
        <v>1505</v>
      </c>
      <c r="U900" s="12" t="s">
        <v>1505</v>
      </c>
      <c r="V900" s="12" t="s">
        <v>1505</v>
      </c>
      <c r="W900" s="12" t="s">
        <v>1505</v>
      </c>
      <c r="X900" s="12" t="s">
        <v>17</v>
      </c>
      <c r="Y900" s="12" t="s">
        <v>89</v>
      </c>
      <c r="Z900" s="35">
        <f t="shared" si="45"/>
        <v>20.000000000058208</v>
      </c>
    </row>
    <row r="901" spans="1:26" s="12" customFormat="1" ht="45" customHeight="1" x14ac:dyDescent="0.25">
      <c r="A901" s="12">
        <v>2020</v>
      </c>
      <c r="B901" s="12" t="s">
        <v>2410</v>
      </c>
      <c r="C901" s="43" t="s">
        <v>3330</v>
      </c>
      <c r="D901" s="43" t="s">
        <v>22</v>
      </c>
      <c r="E901" s="12" t="s">
        <v>11</v>
      </c>
      <c r="F901" s="12" t="s">
        <v>2476</v>
      </c>
      <c r="G901" s="12" t="s">
        <v>2476</v>
      </c>
      <c r="H901" s="12" t="s">
        <v>319</v>
      </c>
      <c r="I901" s="12" t="s">
        <v>195</v>
      </c>
      <c r="J901" s="12" t="s">
        <v>31</v>
      </c>
      <c r="K901" s="12" t="s">
        <v>3069</v>
      </c>
      <c r="L901" s="60">
        <v>43938.3125</v>
      </c>
      <c r="M901" s="60">
        <v>43938.791666666664</v>
      </c>
      <c r="N901" s="60">
        <v>43937.625</v>
      </c>
      <c r="O901" s="12">
        <f t="shared" si="43"/>
        <v>11.499999999941792</v>
      </c>
      <c r="P901" s="12">
        <f t="shared" si="44"/>
        <v>16.5</v>
      </c>
      <c r="Q901" s="12" t="s">
        <v>22</v>
      </c>
      <c r="R901" s="12" t="s">
        <v>22</v>
      </c>
      <c r="S901" s="12" t="s">
        <v>22</v>
      </c>
      <c r="T901" s="12" t="s">
        <v>1505</v>
      </c>
      <c r="U901" s="12" t="s">
        <v>1505</v>
      </c>
      <c r="V901" s="12" t="s">
        <v>1505</v>
      </c>
      <c r="W901" s="12" t="s">
        <v>1505</v>
      </c>
      <c r="X901" s="12" t="s">
        <v>17</v>
      </c>
      <c r="Y901" s="12" t="s">
        <v>89</v>
      </c>
      <c r="Z901" s="35">
        <f t="shared" si="45"/>
        <v>27.999999999941792</v>
      </c>
    </row>
    <row r="902" spans="1:26" s="12" customFormat="1" ht="195" customHeight="1" x14ac:dyDescent="0.25">
      <c r="A902" s="12">
        <v>2020</v>
      </c>
      <c r="B902" s="12" t="s">
        <v>2410</v>
      </c>
      <c r="C902" s="43" t="s">
        <v>3331</v>
      </c>
      <c r="D902" s="43" t="s">
        <v>22</v>
      </c>
      <c r="E902" s="12" t="s">
        <v>11</v>
      </c>
      <c r="F902" s="12" t="s">
        <v>2476</v>
      </c>
      <c r="G902" s="12" t="s">
        <v>2476</v>
      </c>
      <c r="H902" s="12" t="s">
        <v>319</v>
      </c>
      <c r="I902" s="12" t="s">
        <v>195</v>
      </c>
      <c r="J902" s="12" t="s">
        <v>31</v>
      </c>
      <c r="K902" s="12" t="s">
        <v>3069</v>
      </c>
      <c r="L902" s="60">
        <v>43939.3125</v>
      </c>
      <c r="M902" s="60">
        <v>43939.791666666664</v>
      </c>
      <c r="N902" s="60">
        <v>43938.791666666664</v>
      </c>
      <c r="O902" s="12">
        <f t="shared" si="43"/>
        <v>11.499999999941792</v>
      </c>
      <c r="P902" s="12">
        <f t="shared" si="44"/>
        <v>12.500000000058208</v>
      </c>
      <c r="Q902" s="12" t="s">
        <v>22</v>
      </c>
      <c r="R902" s="12" t="s">
        <v>22</v>
      </c>
      <c r="S902" s="12" t="s">
        <v>22</v>
      </c>
      <c r="T902" s="12" t="s">
        <v>1505</v>
      </c>
      <c r="U902" s="12" t="s">
        <v>1505</v>
      </c>
      <c r="V902" s="12" t="s">
        <v>1505</v>
      </c>
      <c r="W902" s="12" t="s">
        <v>1505</v>
      </c>
      <c r="X902" s="12" t="s">
        <v>17</v>
      </c>
      <c r="Y902" s="12" t="s">
        <v>89</v>
      </c>
      <c r="Z902" s="35">
        <f t="shared" si="45"/>
        <v>24</v>
      </c>
    </row>
    <row r="903" spans="1:26" s="12" customFormat="1" ht="60" customHeight="1" x14ac:dyDescent="0.25">
      <c r="A903" s="12">
        <v>2020</v>
      </c>
      <c r="B903" s="12" t="s">
        <v>2410</v>
      </c>
      <c r="C903" s="43" t="s">
        <v>3332</v>
      </c>
      <c r="D903" s="43" t="s">
        <v>22</v>
      </c>
      <c r="E903" s="12" t="s">
        <v>11</v>
      </c>
      <c r="F903" s="12" t="s">
        <v>2476</v>
      </c>
      <c r="G903" s="12" t="s">
        <v>2476</v>
      </c>
      <c r="H903" s="12" t="s">
        <v>319</v>
      </c>
      <c r="I903" s="12" t="s">
        <v>195</v>
      </c>
      <c r="J903" s="12" t="s">
        <v>31</v>
      </c>
      <c r="K903" s="12" t="s">
        <v>3069</v>
      </c>
      <c r="L903" s="60">
        <v>43943.291666666664</v>
      </c>
      <c r="M903" s="60">
        <v>43943.791666666664</v>
      </c>
      <c r="N903" s="60">
        <v>43939.791666666664</v>
      </c>
      <c r="O903" s="12">
        <f t="shared" si="43"/>
        <v>12</v>
      </c>
      <c r="P903" s="12">
        <f t="shared" si="44"/>
        <v>84</v>
      </c>
      <c r="Q903" s="12" t="s">
        <v>22</v>
      </c>
      <c r="R903" s="12" t="s">
        <v>22</v>
      </c>
      <c r="S903" s="12" t="s">
        <v>22</v>
      </c>
      <c r="T903" s="12" t="s">
        <v>1505</v>
      </c>
      <c r="U903" s="12" t="s">
        <v>1505</v>
      </c>
      <c r="V903" s="12" t="s">
        <v>1505</v>
      </c>
      <c r="W903" s="12" t="s">
        <v>1505</v>
      </c>
      <c r="X903" s="12" t="s">
        <v>17</v>
      </c>
      <c r="Y903" s="12" t="s">
        <v>89</v>
      </c>
      <c r="Z903" s="35">
        <f t="shared" si="45"/>
        <v>96</v>
      </c>
    </row>
    <row r="904" spans="1:26" s="12" customFormat="1" ht="135" customHeight="1" x14ac:dyDescent="0.25">
      <c r="A904" s="12">
        <v>2020</v>
      </c>
      <c r="B904" s="12" t="s">
        <v>2410</v>
      </c>
      <c r="C904" s="43" t="s">
        <v>3333</v>
      </c>
      <c r="D904" s="43" t="s">
        <v>22</v>
      </c>
      <c r="E904" s="12" t="s">
        <v>30</v>
      </c>
      <c r="F904" s="12" t="s">
        <v>3337</v>
      </c>
      <c r="G904" s="12" t="s">
        <v>3338</v>
      </c>
      <c r="H904" s="12" t="s">
        <v>319</v>
      </c>
      <c r="I904" s="12" t="s">
        <v>195</v>
      </c>
      <c r="J904" s="12" t="s">
        <v>56</v>
      </c>
      <c r="K904" s="12" t="s">
        <v>3069</v>
      </c>
      <c r="L904" s="60">
        <v>43940.333333333336</v>
      </c>
      <c r="M904" s="60">
        <v>43940.416666666664</v>
      </c>
      <c r="N904" s="60">
        <v>43943.791666666664</v>
      </c>
      <c r="O904" s="12">
        <f t="shared" si="43"/>
        <v>1.9999999998835847</v>
      </c>
      <c r="P904" s="12">
        <f t="shared" si="44"/>
        <v>-82.999999999883585</v>
      </c>
      <c r="Q904" s="12" t="s">
        <v>22</v>
      </c>
      <c r="R904" s="12" t="s">
        <v>22</v>
      </c>
      <c r="S904" s="12" t="s">
        <v>22</v>
      </c>
      <c r="T904" s="12" t="s">
        <v>41</v>
      </c>
      <c r="U904" s="12" t="s">
        <v>131</v>
      </c>
      <c r="V904" s="12" t="s">
        <v>51</v>
      </c>
      <c r="W904" s="12" t="s">
        <v>118</v>
      </c>
      <c r="X904" s="12" t="s">
        <v>66</v>
      </c>
      <c r="Y904" s="12" t="s">
        <v>67</v>
      </c>
      <c r="Z904" s="35">
        <f t="shared" si="45"/>
        <v>-81</v>
      </c>
    </row>
    <row r="905" spans="1:26" s="12" customFormat="1" ht="45" customHeight="1" x14ac:dyDescent="0.25">
      <c r="A905" s="12">
        <v>2020</v>
      </c>
      <c r="B905" s="12" t="s">
        <v>2410</v>
      </c>
      <c r="C905" s="43" t="s">
        <v>3334</v>
      </c>
      <c r="D905" s="43" t="s">
        <v>22</v>
      </c>
      <c r="E905" s="12" t="s">
        <v>20</v>
      </c>
      <c r="F905" s="12" t="s">
        <v>3339</v>
      </c>
      <c r="G905" s="12" t="s">
        <v>3340</v>
      </c>
      <c r="H905" s="12" t="s">
        <v>319</v>
      </c>
      <c r="I905" s="12" t="s">
        <v>195</v>
      </c>
      <c r="J905" s="12" t="s">
        <v>56</v>
      </c>
      <c r="K905" s="12" t="s">
        <v>3069</v>
      </c>
      <c r="L905" s="60">
        <v>43949.3125</v>
      </c>
      <c r="M905" s="60">
        <v>43949.791666666664</v>
      </c>
      <c r="N905" s="60">
        <v>43940.416666666664</v>
      </c>
      <c r="O905" s="12">
        <f t="shared" si="43"/>
        <v>11.499999999941792</v>
      </c>
      <c r="P905" s="12">
        <f t="shared" si="44"/>
        <v>213.50000000005821</v>
      </c>
      <c r="Q905" s="12" t="s">
        <v>22</v>
      </c>
      <c r="R905" s="12" t="s">
        <v>22</v>
      </c>
      <c r="S905" s="12" t="s">
        <v>22</v>
      </c>
      <c r="T905" s="12" t="s">
        <v>41</v>
      </c>
      <c r="U905" s="12" t="s">
        <v>135</v>
      </c>
      <c r="V905" s="12" t="s">
        <v>25</v>
      </c>
      <c r="W905" s="12" t="s">
        <v>59</v>
      </c>
      <c r="X905" s="12" t="s">
        <v>36</v>
      </c>
      <c r="Y905" s="12" t="s">
        <v>61</v>
      </c>
      <c r="Z905" s="35">
        <f t="shared" si="45"/>
        <v>225</v>
      </c>
    </row>
    <row r="906" spans="1:26" s="12" customFormat="1" ht="120" customHeight="1" x14ac:dyDescent="0.25">
      <c r="A906" s="12">
        <v>2020</v>
      </c>
      <c r="B906" s="12" t="s">
        <v>2410</v>
      </c>
      <c r="C906" s="43" t="s">
        <v>3335</v>
      </c>
      <c r="D906" s="43" t="s">
        <v>22</v>
      </c>
      <c r="E906" s="12" t="s">
        <v>20</v>
      </c>
      <c r="F906" s="12" t="s">
        <v>3341</v>
      </c>
      <c r="G906" s="12" t="s">
        <v>3342</v>
      </c>
      <c r="H906" s="12" t="s">
        <v>319</v>
      </c>
      <c r="I906" s="12" t="s">
        <v>195</v>
      </c>
      <c r="J906" s="12" t="s">
        <v>69</v>
      </c>
      <c r="K906" s="12" t="s">
        <v>3069</v>
      </c>
      <c r="L906" s="60">
        <v>43950.34375</v>
      </c>
      <c r="M906" s="60">
        <v>43950.510416666664</v>
      </c>
      <c r="N906" s="60">
        <v>43949.791666666664</v>
      </c>
      <c r="O906" s="12">
        <f t="shared" si="43"/>
        <v>3.9999999999417923</v>
      </c>
      <c r="P906" s="12">
        <f t="shared" si="44"/>
        <v>13.250000000058208</v>
      </c>
      <c r="Q906" s="12" t="s">
        <v>22</v>
      </c>
      <c r="R906" s="12" t="s">
        <v>22</v>
      </c>
      <c r="S906" s="12" t="s">
        <v>22</v>
      </c>
      <c r="T906" s="12" t="s">
        <v>14</v>
      </c>
      <c r="U906" s="12" t="s">
        <v>24</v>
      </c>
      <c r="V906" s="12" t="s">
        <v>34</v>
      </c>
      <c r="W906" s="12" t="s">
        <v>82</v>
      </c>
      <c r="X906" s="12" t="s">
        <v>83</v>
      </c>
      <c r="Y906" s="12" t="s">
        <v>61</v>
      </c>
      <c r="Z906" s="35">
        <f t="shared" si="45"/>
        <v>17.25</v>
      </c>
    </row>
    <row r="907" spans="1:26" s="12" customFormat="1" ht="90" hidden="1" customHeight="1" x14ac:dyDescent="0.25">
      <c r="A907" s="12">
        <v>2020</v>
      </c>
      <c r="B907" s="12" t="s">
        <v>2410</v>
      </c>
      <c r="C907" s="43" t="s">
        <v>3345</v>
      </c>
      <c r="D907" s="43" t="s">
        <v>13</v>
      </c>
      <c r="E907" s="12" t="s">
        <v>30</v>
      </c>
      <c r="F907" s="12" t="s">
        <v>3083</v>
      </c>
      <c r="G907" s="12" t="s">
        <v>3250</v>
      </c>
      <c r="H907" s="12" t="s">
        <v>1764</v>
      </c>
      <c r="I907" s="12" t="s">
        <v>167</v>
      </c>
      <c r="J907" s="12" t="s">
        <v>1581</v>
      </c>
      <c r="K907" s="12" t="s">
        <v>3256</v>
      </c>
      <c r="L907" s="60">
        <v>43945.833333333336</v>
      </c>
      <c r="M907" s="60">
        <v>43951.999988425923</v>
      </c>
      <c r="N907" s="60">
        <v>43893.666666666664</v>
      </c>
      <c r="O907" s="12">
        <f t="shared" si="43"/>
        <v>147.99972222209908</v>
      </c>
      <c r="P907" s="12">
        <f t="shared" si="44"/>
        <v>1252.0000000001164</v>
      </c>
      <c r="Q907" s="12" t="s">
        <v>13</v>
      </c>
      <c r="R907" s="12" t="s">
        <v>22</v>
      </c>
      <c r="S907" s="12" t="s">
        <v>22</v>
      </c>
      <c r="T907" s="12" t="s">
        <v>14</v>
      </c>
      <c r="U907" s="12" t="s">
        <v>42</v>
      </c>
      <c r="V907" s="12" t="s">
        <v>1070</v>
      </c>
      <c r="W907" s="12" t="s">
        <v>118</v>
      </c>
      <c r="X907" s="12" t="s">
        <v>53</v>
      </c>
      <c r="Y907" s="12" t="s">
        <v>28</v>
      </c>
      <c r="Z907" s="35">
        <f t="shared" si="45"/>
        <v>1399.9997222222155</v>
      </c>
    </row>
    <row r="908" spans="1:26" s="12" customFormat="1" ht="90" hidden="1" customHeight="1" x14ac:dyDescent="0.25">
      <c r="A908" s="12">
        <v>2020</v>
      </c>
      <c r="B908" s="12" t="s">
        <v>2410</v>
      </c>
      <c r="C908" s="43" t="s">
        <v>3346</v>
      </c>
      <c r="D908" s="43" t="s">
        <v>22</v>
      </c>
      <c r="E908" s="12" t="s">
        <v>11</v>
      </c>
      <c r="F908" s="12" t="s">
        <v>668</v>
      </c>
      <c r="G908" s="12" t="s">
        <v>762</v>
      </c>
      <c r="H908" s="12" t="s">
        <v>1764</v>
      </c>
      <c r="I908" s="12" t="s">
        <v>164</v>
      </c>
      <c r="J908" s="12" t="s">
        <v>56</v>
      </c>
      <c r="K908" s="12" t="s">
        <v>3356</v>
      </c>
      <c r="L908" s="60">
        <v>43943.625</v>
      </c>
      <c r="M908" s="60">
        <v>43943.791666666664</v>
      </c>
      <c r="N908" s="60">
        <v>43916.729166666664</v>
      </c>
      <c r="O908" s="12">
        <f t="shared" si="43"/>
        <v>3.9999999999417923</v>
      </c>
      <c r="P908" s="12">
        <f t="shared" si="44"/>
        <v>645.50000000005821</v>
      </c>
      <c r="Q908" s="12" t="s">
        <v>13</v>
      </c>
      <c r="R908" s="12" t="s">
        <v>22</v>
      </c>
      <c r="S908" s="12" t="s">
        <v>22</v>
      </c>
      <c r="T908" s="12" t="s">
        <v>32</v>
      </c>
      <c r="U908" s="12" t="s">
        <v>117</v>
      </c>
      <c r="V908" s="12" t="s">
        <v>34</v>
      </c>
      <c r="W908" s="12" t="s">
        <v>82</v>
      </c>
      <c r="X908" s="12" t="s">
        <v>36</v>
      </c>
      <c r="Y908" s="12" t="s">
        <v>46</v>
      </c>
      <c r="Z908" s="35">
        <f t="shared" si="45"/>
        <v>649.5</v>
      </c>
    </row>
    <row r="909" spans="1:26" s="12" customFormat="1" ht="90" hidden="1" customHeight="1" x14ac:dyDescent="0.25">
      <c r="A909" s="12">
        <v>2020</v>
      </c>
      <c r="B909" s="12" t="s">
        <v>2410</v>
      </c>
      <c r="C909" s="43" t="s">
        <v>3347</v>
      </c>
      <c r="D909" s="43" t="s">
        <v>13</v>
      </c>
      <c r="E909" s="12" t="s">
        <v>20</v>
      </c>
      <c r="F909" s="12" t="s">
        <v>3351</v>
      </c>
      <c r="G909" s="12" t="s">
        <v>762</v>
      </c>
      <c r="H909" s="12" t="s">
        <v>1764</v>
      </c>
      <c r="I909" s="12" t="s">
        <v>164</v>
      </c>
      <c r="J909" s="12" t="s">
        <v>56</v>
      </c>
      <c r="K909" s="12" t="s">
        <v>3357</v>
      </c>
      <c r="L909" s="60">
        <v>43945.708333333336</v>
      </c>
      <c r="M909" s="60">
        <v>43945.881944444445</v>
      </c>
      <c r="N909" s="60">
        <v>43943.791666666664</v>
      </c>
      <c r="O909" s="12">
        <f t="shared" si="43"/>
        <v>4.1666666666278616</v>
      </c>
      <c r="P909" s="12">
        <f t="shared" si="44"/>
        <v>46.000000000116415</v>
      </c>
      <c r="Q909" s="12" t="s">
        <v>13</v>
      </c>
      <c r="R909" s="12" t="s">
        <v>22</v>
      </c>
      <c r="S909" s="12" t="s">
        <v>22</v>
      </c>
      <c r="T909" s="12" t="s">
        <v>32</v>
      </c>
      <c r="U909" s="12" t="s">
        <v>117</v>
      </c>
      <c r="V909" s="12" t="s">
        <v>34</v>
      </c>
      <c r="W909" s="12" t="s">
        <v>82</v>
      </c>
      <c r="X909" s="12" t="s">
        <v>36</v>
      </c>
      <c r="Y909" s="12" t="s">
        <v>28</v>
      </c>
      <c r="Z909" s="35">
        <f t="shared" si="45"/>
        <v>50.166666666744277</v>
      </c>
    </row>
    <row r="910" spans="1:26" s="12" customFormat="1" ht="105" hidden="1" customHeight="1" x14ac:dyDescent="0.25">
      <c r="A910" s="12">
        <v>2020</v>
      </c>
      <c r="B910" s="12" t="s">
        <v>2410</v>
      </c>
      <c r="C910" s="43" t="s">
        <v>3348</v>
      </c>
      <c r="D910" s="43" t="s">
        <v>13</v>
      </c>
      <c r="E910" s="12" t="s">
        <v>30</v>
      </c>
      <c r="F910" s="12" t="s">
        <v>3352</v>
      </c>
      <c r="G910" s="12" t="s">
        <v>1467</v>
      </c>
      <c r="H910" s="12" t="s">
        <v>1764</v>
      </c>
      <c r="I910" s="12" t="s">
        <v>168</v>
      </c>
      <c r="J910" s="12" t="s">
        <v>56</v>
      </c>
      <c r="K910" s="12" t="s">
        <v>3358</v>
      </c>
      <c r="L910" s="60">
        <v>43945.708333333336</v>
      </c>
      <c r="M910" s="60">
        <v>43945.791666666664</v>
      </c>
      <c r="N910" s="60">
        <v>43901.708333333336</v>
      </c>
      <c r="O910" s="12">
        <f t="shared" si="43"/>
        <v>1.9999999998835847</v>
      </c>
      <c r="P910" s="12">
        <f t="shared" si="44"/>
        <v>1056</v>
      </c>
      <c r="Q910" s="12" t="s">
        <v>13</v>
      </c>
      <c r="R910" s="12" t="s">
        <v>13</v>
      </c>
      <c r="S910" s="12" t="s">
        <v>22</v>
      </c>
      <c r="T910" s="12" t="s">
        <v>32</v>
      </c>
      <c r="U910" s="12" t="s">
        <v>117</v>
      </c>
      <c r="V910" s="12" t="s">
        <v>34</v>
      </c>
      <c r="W910" s="12" t="s">
        <v>82</v>
      </c>
      <c r="X910" s="12" t="s">
        <v>77</v>
      </c>
      <c r="Y910" s="12" t="s">
        <v>28</v>
      </c>
      <c r="Z910" s="35">
        <f t="shared" si="45"/>
        <v>1057.9999999998836</v>
      </c>
    </row>
    <row r="911" spans="1:26" s="12" customFormat="1" ht="105" hidden="1" customHeight="1" x14ac:dyDescent="0.25">
      <c r="A911" s="12">
        <v>2020</v>
      </c>
      <c r="B911" s="12" t="s">
        <v>2410</v>
      </c>
      <c r="C911" s="43" t="s">
        <v>3348</v>
      </c>
      <c r="D911" s="43" t="s">
        <v>13</v>
      </c>
      <c r="E911" s="12" t="s">
        <v>30</v>
      </c>
      <c r="F911" s="12" t="s">
        <v>3352</v>
      </c>
      <c r="G911" s="12" t="s">
        <v>1467</v>
      </c>
      <c r="H911" s="12" t="s">
        <v>1764</v>
      </c>
      <c r="I911" s="12" t="s">
        <v>168</v>
      </c>
      <c r="J911" s="12" t="s">
        <v>56</v>
      </c>
      <c r="K911" s="12" t="s">
        <v>3358</v>
      </c>
      <c r="L911" s="60">
        <v>43947.625</v>
      </c>
      <c r="M911" s="60">
        <v>43947.75</v>
      </c>
      <c r="N911" s="60">
        <v>43946.708333333336</v>
      </c>
      <c r="O911" s="12">
        <f t="shared" si="43"/>
        <v>3</v>
      </c>
      <c r="P911" s="12">
        <f t="shared" si="44"/>
        <v>21.999999999941792</v>
      </c>
      <c r="Q911" s="12" t="s">
        <v>13</v>
      </c>
      <c r="R911" s="12" t="s">
        <v>22</v>
      </c>
      <c r="S911" s="12" t="s">
        <v>22</v>
      </c>
      <c r="T911" s="12" t="s">
        <v>32</v>
      </c>
      <c r="U911" s="12" t="s">
        <v>117</v>
      </c>
      <c r="V911" s="12" t="s">
        <v>34</v>
      </c>
      <c r="W911" s="12" t="s">
        <v>82</v>
      </c>
      <c r="X911" s="12" t="s">
        <v>36</v>
      </c>
      <c r="Y911" s="12" t="s">
        <v>28</v>
      </c>
      <c r="Z911" s="35">
        <f t="shared" si="45"/>
        <v>24.999999999941792</v>
      </c>
    </row>
    <row r="912" spans="1:26" s="12" customFormat="1" ht="45" hidden="1" customHeight="1" x14ac:dyDescent="0.25">
      <c r="A912" s="12">
        <v>2020</v>
      </c>
      <c r="B912" s="12" t="s">
        <v>2410</v>
      </c>
      <c r="C912" s="43" t="s">
        <v>3348</v>
      </c>
      <c r="D912" s="43" t="s">
        <v>13</v>
      </c>
      <c r="E912" s="12" t="s">
        <v>30</v>
      </c>
      <c r="F912" s="12" t="s">
        <v>3352</v>
      </c>
      <c r="G912" s="12" t="s">
        <v>1467</v>
      </c>
      <c r="H912" s="12" t="s">
        <v>1764</v>
      </c>
      <c r="I912" s="12" t="s">
        <v>168</v>
      </c>
      <c r="J912" s="12" t="s">
        <v>56</v>
      </c>
      <c r="K912" s="12" t="s">
        <v>3358</v>
      </c>
      <c r="L912" s="60">
        <v>43948.333333333336</v>
      </c>
      <c r="M912" s="60">
        <v>43948.791666666664</v>
      </c>
      <c r="N912" s="60">
        <v>43947.75</v>
      </c>
      <c r="O912" s="12">
        <f t="shared" si="43"/>
        <v>10.999999999883585</v>
      </c>
      <c r="P912" s="12">
        <f t="shared" si="44"/>
        <v>14.000000000058208</v>
      </c>
      <c r="Q912" s="12" t="s">
        <v>13</v>
      </c>
      <c r="R912" s="12" t="s">
        <v>22</v>
      </c>
      <c r="S912" s="12" t="s">
        <v>22</v>
      </c>
      <c r="T912" s="12" t="s">
        <v>32</v>
      </c>
      <c r="U912" s="12" t="s">
        <v>117</v>
      </c>
      <c r="V912" s="12" t="s">
        <v>34</v>
      </c>
      <c r="W912" s="12" t="s">
        <v>82</v>
      </c>
      <c r="X912" s="12" t="s">
        <v>36</v>
      </c>
      <c r="Y912" s="12" t="s">
        <v>28</v>
      </c>
      <c r="Z912" s="35">
        <f t="shared" si="45"/>
        <v>24.999999999941792</v>
      </c>
    </row>
    <row r="913" spans="1:26" s="12" customFormat="1" ht="75" hidden="1" customHeight="1" x14ac:dyDescent="0.25">
      <c r="A913" s="12">
        <v>2020</v>
      </c>
      <c r="B913" s="12" t="s">
        <v>2410</v>
      </c>
      <c r="C913" s="43" t="s">
        <v>3349</v>
      </c>
      <c r="D913" s="43" t="s">
        <v>22</v>
      </c>
      <c r="E913" s="12" t="s">
        <v>30</v>
      </c>
      <c r="F913" s="12" t="s">
        <v>3353</v>
      </c>
      <c r="G913" s="12" t="s">
        <v>3354</v>
      </c>
      <c r="H913" s="12" t="s">
        <v>1764</v>
      </c>
      <c r="I913" s="12" t="s">
        <v>168</v>
      </c>
      <c r="J913" s="12" t="s">
        <v>56</v>
      </c>
      <c r="K913" s="12" t="s">
        <v>3359</v>
      </c>
      <c r="L913" s="60">
        <v>43947.333333333336</v>
      </c>
      <c r="M913" s="60">
        <v>43947.625</v>
      </c>
      <c r="N913" s="60">
        <v>43946.708333333336</v>
      </c>
      <c r="O913" s="12">
        <f t="shared" si="43"/>
        <v>6.9999999999417923</v>
      </c>
      <c r="P913" s="12">
        <f t="shared" si="44"/>
        <v>15</v>
      </c>
      <c r="Q913" s="12" t="s">
        <v>22</v>
      </c>
      <c r="R913" s="12" t="s">
        <v>22</v>
      </c>
      <c r="S913" s="12" t="s">
        <v>22</v>
      </c>
      <c r="T913" s="12" t="s">
        <v>32</v>
      </c>
      <c r="U913" s="12" t="s">
        <v>117</v>
      </c>
      <c r="V913" s="12" t="s">
        <v>34</v>
      </c>
      <c r="W913" s="12" t="s">
        <v>82</v>
      </c>
      <c r="X913" s="12" t="s">
        <v>36</v>
      </c>
      <c r="Y913" s="12" t="s">
        <v>28</v>
      </c>
      <c r="Z913" s="35">
        <f t="shared" si="45"/>
        <v>21.999999999941792</v>
      </c>
    </row>
    <row r="914" spans="1:26" s="12" customFormat="1" ht="90" hidden="1" customHeight="1" x14ac:dyDescent="0.25">
      <c r="A914" s="12">
        <v>2020</v>
      </c>
      <c r="B914" s="12" t="s">
        <v>2410</v>
      </c>
      <c r="C914" s="43" t="s">
        <v>3350</v>
      </c>
      <c r="D914" s="43" t="s">
        <v>22</v>
      </c>
      <c r="E914" s="12" t="s">
        <v>20</v>
      </c>
      <c r="F914" s="12" t="s">
        <v>3355</v>
      </c>
      <c r="H914" s="12" t="s">
        <v>1764</v>
      </c>
      <c r="I914" s="12" t="s">
        <v>168</v>
      </c>
      <c r="J914" s="12" t="s">
        <v>1664</v>
      </c>
      <c r="K914" s="12" t="s">
        <v>3360</v>
      </c>
      <c r="L914" s="60">
        <v>43946.333333333336</v>
      </c>
      <c r="M914" s="60">
        <v>43946.708333333336</v>
      </c>
      <c r="N914" s="60">
        <v>43945.791666666664</v>
      </c>
      <c r="O914" s="12">
        <f t="shared" si="43"/>
        <v>9</v>
      </c>
      <c r="P914" s="12">
        <f t="shared" si="44"/>
        <v>13.000000000116415</v>
      </c>
      <c r="Q914" s="12" t="s">
        <v>22</v>
      </c>
      <c r="R914" s="12" t="s">
        <v>22</v>
      </c>
      <c r="S914" s="12" t="s">
        <v>22</v>
      </c>
      <c r="T914" s="12" t="s">
        <v>32</v>
      </c>
      <c r="U914" s="12" t="s">
        <v>117</v>
      </c>
      <c r="V914" s="12" t="s">
        <v>34</v>
      </c>
      <c r="W914" s="12" t="s">
        <v>82</v>
      </c>
      <c r="X914" s="12" t="s">
        <v>36</v>
      </c>
      <c r="Y914" s="12" t="s">
        <v>28</v>
      </c>
      <c r="Z914" s="35">
        <f t="shared" si="45"/>
        <v>22.000000000116415</v>
      </c>
    </row>
    <row r="915" spans="1:26" s="12" customFormat="1" ht="409.5" hidden="1" customHeight="1" x14ac:dyDescent="0.25">
      <c r="A915" s="12">
        <v>2020</v>
      </c>
      <c r="B915" s="12" t="s">
        <v>2410</v>
      </c>
      <c r="C915" s="43" t="s">
        <v>3361</v>
      </c>
      <c r="D915" s="43" t="s">
        <v>22</v>
      </c>
      <c r="E915" s="12" t="s">
        <v>39</v>
      </c>
      <c r="F915" s="12" t="s">
        <v>3363</v>
      </c>
      <c r="G915" s="12" t="s">
        <v>3364</v>
      </c>
      <c r="H915" s="12" t="s">
        <v>1788</v>
      </c>
      <c r="I915" s="12" t="s">
        <v>174</v>
      </c>
      <c r="J915" s="12" t="s">
        <v>56</v>
      </c>
      <c r="K915" s="12" t="s">
        <v>3366</v>
      </c>
      <c r="L915" s="60">
        <v>43929.625</v>
      </c>
      <c r="M915" s="60">
        <v>43931.791666666664</v>
      </c>
      <c r="N915" s="60">
        <v>43875.708333333336</v>
      </c>
      <c r="O915" s="12">
        <f t="shared" si="43"/>
        <v>51.999999999941792</v>
      </c>
      <c r="P915" s="12">
        <f t="shared" si="44"/>
        <v>1293.9999999999418</v>
      </c>
      <c r="Q915" s="12" t="s">
        <v>22</v>
      </c>
      <c r="R915" s="12" t="s">
        <v>22</v>
      </c>
      <c r="S915" s="12" t="s">
        <v>22</v>
      </c>
      <c r="T915" s="12" t="s">
        <v>32</v>
      </c>
      <c r="U915" s="12" t="s">
        <v>111</v>
      </c>
      <c r="V915" s="12" t="s">
        <v>51</v>
      </c>
      <c r="W915" s="12" t="s">
        <v>118</v>
      </c>
      <c r="X915" s="12" t="s">
        <v>45</v>
      </c>
      <c r="Y915" s="12" t="s">
        <v>18</v>
      </c>
      <c r="Z915" s="35">
        <f t="shared" si="45"/>
        <v>1345.9999999998836</v>
      </c>
    </row>
    <row r="916" spans="1:26" s="12" customFormat="1" ht="120" hidden="1" customHeight="1" x14ac:dyDescent="0.25">
      <c r="A916" s="12">
        <v>2020</v>
      </c>
      <c r="B916" s="12" t="s">
        <v>2410</v>
      </c>
      <c r="C916" s="43" t="s">
        <v>3362</v>
      </c>
      <c r="D916" s="43" t="s">
        <v>13</v>
      </c>
      <c r="E916" s="12" t="s">
        <v>39</v>
      </c>
      <c r="F916" s="12" t="s">
        <v>3365</v>
      </c>
      <c r="G916" s="12" t="s">
        <v>1206</v>
      </c>
      <c r="H916" s="12" t="s">
        <v>1788</v>
      </c>
      <c r="I916" s="12" t="s">
        <v>169</v>
      </c>
      <c r="J916" s="12" t="s">
        <v>56</v>
      </c>
      <c r="K916" s="12" t="s">
        <v>3367</v>
      </c>
      <c r="L916" s="60">
        <v>43934.420138888891</v>
      </c>
      <c r="M916" s="60">
        <v>43934.708333333336</v>
      </c>
      <c r="N916" s="60">
        <v>43877.581250000003</v>
      </c>
      <c r="O916" s="12">
        <f t="shared" si="43"/>
        <v>6.9166666666860692</v>
      </c>
      <c r="P916" s="12">
        <f t="shared" si="44"/>
        <v>1364.1333333333023</v>
      </c>
      <c r="Q916" s="12" t="s">
        <v>13</v>
      </c>
      <c r="R916" s="12" t="s">
        <v>13</v>
      </c>
      <c r="S916" s="12" t="s">
        <v>22</v>
      </c>
      <c r="T916" s="12" t="s">
        <v>32</v>
      </c>
      <c r="U916" s="12" t="s">
        <v>117</v>
      </c>
      <c r="V916" s="12" t="s">
        <v>34</v>
      </c>
      <c r="W916" s="12" t="s">
        <v>82</v>
      </c>
      <c r="X916" s="12" t="s">
        <v>60</v>
      </c>
      <c r="Y916" s="12" t="s">
        <v>72</v>
      </c>
      <c r="Z916" s="35">
        <f t="shared" si="45"/>
        <v>1371.0499999999884</v>
      </c>
    </row>
    <row r="917" spans="1:26" s="12" customFormat="1" ht="60" hidden="1" customHeight="1" x14ac:dyDescent="0.25">
      <c r="A917" s="12">
        <v>2020</v>
      </c>
      <c r="B917" s="12" t="s">
        <v>2410</v>
      </c>
      <c r="C917" s="43" t="s">
        <v>3368</v>
      </c>
      <c r="D917" s="43" t="s">
        <v>22</v>
      </c>
      <c r="E917" s="12" t="s">
        <v>20</v>
      </c>
      <c r="F917" s="12" t="s">
        <v>3312</v>
      </c>
      <c r="G917" s="12" t="s">
        <v>3312</v>
      </c>
      <c r="H917" s="12" t="s">
        <v>1911</v>
      </c>
      <c r="I917" s="12" t="s">
        <v>126</v>
      </c>
      <c r="J917" s="12" t="s">
        <v>1911</v>
      </c>
      <c r="K917" s="12" t="s">
        <v>3313</v>
      </c>
      <c r="L917" s="60">
        <v>43922.416666666664</v>
      </c>
      <c r="M917" s="60">
        <v>43922.680555555555</v>
      </c>
      <c r="N917" s="60">
        <v>43896.479166666664</v>
      </c>
      <c r="O917" s="12">
        <f t="shared" si="43"/>
        <v>6.3333333333721384</v>
      </c>
      <c r="P917" s="12">
        <f t="shared" si="44"/>
        <v>622.5</v>
      </c>
      <c r="Q917" s="12" t="s">
        <v>13</v>
      </c>
      <c r="R917" s="12" t="s">
        <v>22</v>
      </c>
      <c r="S917" s="12" t="s">
        <v>22</v>
      </c>
      <c r="T917" s="12" t="s">
        <v>49</v>
      </c>
      <c r="U917" s="12" t="s">
        <v>141</v>
      </c>
      <c r="V917" s="12" t="s">
        <v>25</v>
      </c>
      <c r="W917" s="12" t="s">
        <v>59</v>
      </c>
      <c r="X917" s="12" t="s">
        <v>60</v>
      </c>
      <c r="Y917" s="12" t="s">
        <v>84</v>
      </c>
      <c r="Z917" s="35">
        <f t="shared" si="45"/>
        <v>628.83333333337214</v>
      </c>
    </row>
    <row r="918" spans="1:26" s="12" customFormat="1" ht="60" hidden="1" customHeight="1" x14ac:dyDescent="0.25">
      <c r="A918" s="12">
        <v>2020</v>
      </c>
      <c r="B918" s="12" t="s">
        <v>2410</v>
      </c>
      <c r="C918" s="43" t="s">
        <v>3369</v>
      </c>
      <c r="D918" s="43" t="s">
        <v>22</v>
      </c>
      <c r="E918" s="12" t="s">
        <v>30</v>
      </c>
      <c r="F918" s="12" t="s">
        <v>3370</v>
      </c>
      <c r="G918" s="12" t="s">
        <v>3371</v>
      </c>
      <c r="H918" s="12" t="s">
        <v>1911</v>
      </c>
      <c r="I918" s="12" t="s">
        <v>138</v>
      </c>
      <c r="J918" s="12" t="s">
        <v>56</v>
      </c>
      <c r="K918" s="12" t="s">
        <v>3372</v>
      </c>
      <c r="L918" s="60">
        <v>43928.375</v>
      </c>
      <c r="M918" s="60">
        <v>43928.75</v>
      </c>
      <c r="N918" s="60">
        <v>43811.666666666664</v>
      </c>
      <c r="O918" s="12">
        <f t="shared" si="43"/>
        <v>9</v>
      </c>
      <c r="P918" s="12">
        <f t="shared" si="44"/>
        <v>2801.0000000000582</v>
      </c>
      <c r="Q918" s="12" t="s">
        <v>13</v>
      </c>
      <c r="R918" s="12" t="s">
        <v>22</v>
      </c>
      <c r="S918" s="12" t="s">
        <v>22</v>
      </c>
      <c r="T918" s="12" t="s">
        <v>49</v>
      </c>
      <c r="U918" s="12" t="s">
        <v>57</v>
      </c>
      <c r="V918" s="12" t="s">
        <v>51</v>
      </c>
      <c r="W918" s="12" t="s">
        <v>88</v>
      </c>
      <c r="X918" s="12" t="s">
        <v>77</v>
      </c>
      <c r="Y918" s="12" t="s">
        <v>18</v>
      </c>
      <c r="Z918" s="35">
        <f t="shared" si="45"/>
        <v>2810.0000000000582</v>
      </c>
    </row>
    <row r="919" spans="1:26" s="12" customFormat="1" ht="105" hidden="1" customHeight="1" x14ac:dyDescent="0.25">
      <c r="A919" s="12">
        <v>2020</v>
      </c>
      <c r="B919" s="12" t="s">
        <v>2410</v>
      </c>
      <c r="C919" s="43" t="s">
        <v>3373</v>
      </c>
      <c r="D919" s="43" t="s">
        <v>22</v>
      </c>
      <c r="E919" s="12" t="s">
        <v>11</v>
      </c>
      <c r="F919" s="12" t="s">
        <v>11</v>
      </c>
      <c r="G919" s="12" t="s">
        <v>11</v>
      </c>
      <c r="H919" s="12" t="s">
        <v>1920</v>
      </c>
      <c r="I919" s="12" t="s">
        <v>185</v>
      </c>
      <c r="J919" s="12" t="s">
        <v>40</v>
      </c>
      <c r="K919" s="12" t="s">
        <v>3375</v>
      </c>
      <c r="L919" s="60">
        <v>43943.333333333336</v>
      </c>
      <c r="M919" s="60">
        <v>43943.708333333336</v>
      </c>
      <c r="N919" s="60">
        <v>43462.697916666664</v>
      </c>
      <c r="O919" s="12">
        <f t="shared" si="43"/>
        <v>9</v>
      </c>
      <c r="P919" s="12">
        <f t="shared" si="44"/>
        <v>11535.250000000116</v>
      </c>
      <c r="Q919" s="12" t="s">
        <v>22</v>
      </c>
      <c r="R919" s="12" t="s">
        <v>22</v>
      </c>
      <c r="S919" s="12" t="s">
        <v>22</v>
      </c>
      <c r="T919" s="12" t="s">
        <v>1505</v>
      </c>
      <c r="U919" s="12" t="s">
        <v>1505</v>
      </c>
      <c r="V919" s="12" t="s">
        <v>1505</v>
      </c>
      <c r="W919" s="12" t="s">
        <v>1505</v>
      </c>
      <c r="X919" s="12" t="s">
        <v>17</v>
      </c>
      <c r="Y919" s="12" t="s">
        <v>84</v>
      </c>
      <c r="Z919" s="35">
        <f t="shared" si="45"/>
        <v>11544.250000000116</v>
      </c>
    </row>
    <row r="920" spans="1:26" s="12" customFormat="1" ht="330" hidden="1" customHeight="1" x14ac:dyDescent="0.25">
      <c r="A920" s="12">
        <v>2020</v>
      </c>
      <c r="B920" s="12" t="s">
        <v>2410</v>
      </c>
      <c r="C920" s="43" t="s">
        <v>3374</v>
      </c>
      <c r="D920" s="43" t="s">
        <v>22</v>
      </c>
      <c r="E920" s="12" t="s">
        <v>11</v>
      </c>
      <c r="F920" s="12" t="s">
        <v>11</v>
      </c>
      <c r="G920" s="12" t="s">
        <v>11</v>
      </c>
      <c r="H920" s="12" t="s">
        <v>1920</v>
      </c>
      <c r="I920" s="12" t="s">
        <v>179</v>
      </c>
      <c r="J920" s="12" t="s">
        <v>40</v>
      </c>
      <c r="K920" s="12" t="s">
        <v>3375</v>
      </c>
      <c r="L920" s="60">
        <v>43945.333333333336</v>
      </c>
      <c r="M920" s="60">
        <v>43945.770833333336</v>
      </c>
      <c r="N920" s="60">
        <v>43506.4375</v>
      </c>
      <c r="O920" s="12">
        <f t="shared" si="43"/>
        <v>10.5</v>
      </c>
      <c r="P920" s="12">
        <f t="shared" si="44"/>
        <v>10533.500000000058</v>
      </c>
      <c r="Q920" s="12" t="s">
        <v>22</v>
      </c>
      <c r="R920" s="12" t="s">
        <v>22</v>
      </c>
      <c r="S920" s="12" t="s">
        <v>22</v>
      </c>
      <c r="T920" s="12" t="s">
        <v>1505</v>
      </c>
      <c r="U920" s="12" t="s">
        <v>1505</v>
      </c>
      <c r="V920" s="12" t="s">
        <v>1505</v>
      </c>
      <c r="W920" s="12" t="s">
        <v>1505</v>
      </c>
      <c r="X920" s="12" t="s">
        <v>17</v>
      </c>
      <c r="Y920" s="12" t="s">
        <v>84</v>
      </c>
      <c r="Z920" s="35">
        <f t="shared" si="45"/>
        <v>10544.000000000058</v>
      </c>
    </row>
    <row r="921" spans="1:26" s="12" customFormat="1" ht="30" customHeight="1" x14ac:dyDescent="0.25">
      <c r="A921" s="12">
        <v>2020</v>
      </c>
      <c r="B921" s="12" t="s">
        <v>2411</v>
      </c>
      <c r="C921" s="43" t="s">
        <v>3380</v>
      </c>
      <c r="D921" s="43" t="s">
        <v>22</v>
      </c>
      <c r="E921" s="12" t="s">
        <v>20</v>
      </c>
      <c r="F921" s="12" t="s">
        <v>3339</v>
      </c>
      <c r="G921" s="12" t="s">
        <v>3340</v>
      </c>
      <c r="H921" s="12" t="s">
        <v>319</v>
      </c>
      <c r="I921" s="12" t="s">
        <v>195</v>
      </c>
      <c r="J921" s="12" t="s">
        <v>56</v>
      </c>
      <c r="K921" s="12" t="s">
        <v>3069</v>
      </c>
      <c r="L921" s="60">
        <v>43959.3125</v>
      </c>
      <c r="M921" s="60">
        <v>43959.722222222219</v>
      </c>
      <c r="N921" s="60">
        <v>43950.510416666664</v>
      </c>
      <c r="O921" s="12">
        <f t="shared" si="43"/>
        <v>9.8333333332557231</v>
      </c>
      <c r="P921" s="12">
        <f t="shared" si="44"/>
        <v>211.25000000005821</v>
      </c>
      <c r="Q921" s="12" t="s">
        <v>22</v>
      </c>
      <c r="R921" s="12" t="s">
        <v>22</v>
      </c>
      <c r="S921" s="12" t="s">
        <v>22</v>
      </c>
      <c r="T921" s="12" t="s">
        <v>41</v>
      </c>
      <c r="U921" s="12" t="s">
        <v>135</v>
      </c>
      <c r="V921" s="12" t="s">
        <v>25</v>
      </c>
      <c r="W921" s="12" t="s">
        <v>59</v>
      </c>
      <c r="X921" s="12" t="s">
        <v>36</v>
      </c>
      <c r="Y921" s="12" t="s">
        <v>61</v>
      </c>
      <c r="Z921" s="35">
        <f t="shared" si="45"/>
        <v>221.08333333331393</v>
      </c>
    </row>
    <row r="922" spans="1:26" s="12" customFormat="1" ht="60" customHeight="1" x14ac:dyDescent="0.25">
      <c r="A922" s="12">
        <v>2020</v>
      </c>
      <c r="B922" s="12" t="s">
        <v>2411</v>
      </c>
      <c r="C922" s="43" t="s">
        <v>3381</v>
      </c>
      <c r="D922" s="43" t="s">
        <v>22</v>
      </c>
      <c r="E922" s="12" t="s">
        <v>20</v>
      </c>
      <c r="F922" s="12" t="s">
        <v>3339</v>
      </c>
      <c r="G922" s="12" t="s">
        <v>3340</v>
      </c>
      <c r="H922" s="12" t="s">
        <v>319</v>
      </c>
      <c r="I922" s="12" t="s">
        <v>197</v>
      </c>
      <c r="J922" s="12" t="s">
        <v>56</v>
      </c>
      <c r="K922" s="12" t="s">
        <v>3069</v>
      </c>
      <c r="L922" s="60">
        <v>43960.298611111109</v>
      </c>
      <c r="M922" s="60">
        <v>43960.729166666664</v>
      </c>
      <c r="N922" s="60">
        <v>43924.791666666664</v>
      </c>
      <c r="O922" s="12">
        <f t="shared" si="43"/>
        <v>10.333333333313931</v>
      </c>
      <c r="P922" s="12">
        <f t="shared" si="44"/>
        <v>852.16666666668607</v>
      </c>
      <c r="Q922" s="12" t="s">
        <v>22</v>
      </c>
      <c r="R922" s="12" t="s">
        <v>22</v>
      </c>
      <c r="S922" s="12" t="s">
        <v>22</v>
      </c>
      <c r="T922" s="12" t="s">
        <v>41</v>
      </c>
      <c r="U922" s="12" t="s">
        <v>135</v>
      </c>
      <c r="V922" s="12" t="s">
        <v>25</v>
      </c>
      <c r="W922" s="12" t="s">
        <v>59</v>
      </c>
      <c r="X922" s="12" t="s">
        <v>36</v>
      </c>
      <c r="Y922" s="12" t="s">
        <v>61</v>
      </c>
      <c r="Z922" s="35">
        <f t="shared" si="45"/>
        <v>862.5</v>
      </c>
    </row>
    <row r="923" spans="1:26" s="12" customFormat="1" ht="75" customHeight="1" x14ac:dyDescent="0.25">
      <c r="A923" s="12">
        <v>2020</v>
      </c>
      <c r="B923" s="12" t="s">
        <v>2411</v>
      </c>
      <c r="C923" s="43" t="s">
        <v>3382</v>
      </c>
      <c r="D923" s="43" t="s">
        <v>22</v>
      </c>
      <c r="E923" s="12" t="s">
        <v>20</v>
      </c>
      <c r="F923" s="12" t="s">
        <v>3179</v>
      </c>
      <c r="G923" s="12" t="s">
        <v>3180</v>
      </c>
      <c r="H923" s="12" t="s">
        <v>319</v>
      </c>
      <c r="I923" s="12" t="s">
        <v>195</v>
      </c>
      <c r="J923" s="12" t="s">
        <v>56</v>
      </c>
      <c r="K923" s="12" t="s">
        <v>3395</v>
      </c>
      <c r="L923" s="60">
        <v>43965.333333333336</v>
      </c>
      <c r="M923" s="60">
        <v>43965.708333333336</v>
      </c>
      <c r="N923" s="60">
        <v>43959.722222222219</v>
      </c>
      <c r="O923" s="12">
        <f t="shared" si="43"/>
        <v>9</v>
      </c>
      <c r="P923" s="12">
        <f t="shared" si="44"/>
        <v>134.66666666680248</v>
      </c>
      <c r="Q923" s="12" t="s">
        <v>22</v>
      </c>
      <c r="R923" s="12" t="s">
        <v>22</v>
      </c>
      <c r="S923" s="12" t="s">
        <v>22</v>
      </c>
      <c r="T923" s="12" t="s">
        <v>41</v>
      </c>
      <c r="U923" s="12" t="s">
        <v>93</v>
      </c>
      <c r="V923" s="12" t="s">
        <v>25</v>
      </c>
      <c r="W923" s="12" t="s">
        <v>52</v>
      </c>
      <c r="X923" s="12" t="s">
        <v>66</v>
      </c>
      <c r="Y923" s="12" t="s">
        <v>67</v>
      </c>
      <c r="Z923" s="35">
        <f t="shared" si="45"/>
        <v>143.66666666680248</v>
      </c>
    </row>
    <row r="924" spans="1:26" s="12" customFormat="1" ht="195" customHeight="1" x14ac:dyDescent="0.25">
      <c r="A924" s="12">
        <v>2020</v>
      </c>
      <c r="B924" s="12" t="s">
        <v>2411</v>
      </c>
      <c r="C924" s="43" t="s">
        <v>3383</v>
      </c>
      <c r="D924" s="43" t="s">
        <v>22</v>
      </c>
      <c r="E924" s="12" t="s">
        <v>11</v>
      </c>
      <c r="F924" s="12" t="s">
        <v>2476</v>
      </c>
      <c r="G924" s="12" t="s">
        <v>2476</v>
      </c>
      <c r="H924" s="12" t="s">
        <v>319</v>
      </c>
      <c r="I924" s="12" t="s">
        <v>197</v>
      </c>
      <c r="J924" s="12" t="s">
        <v>40</v>
      </c>
      <c r="K924" s="12" t="s">
        <v>3396</v>
      </c>
      <c r="L924" s="60">
        <v>43969.3125</v>
      </c>
      <c r="M924" s="60">
        <v>43969.71875</v>
      </c>
      <c r="N924" s="60">
        <v>43960.729166666664</v>
      </c>
      <c r="O924" s="12">
        <f t="shared" si="43"/>
        <v>9.75</v>
      </c>
      <c r="P924" s="12">
        <f t="shared" si="44"/>
        <v>206.00000000005821</v>
      </c>
      <c r="Q924" s="12" t="s">
        <v>22</v>
      </c>
      <c r="R924" s="12" t="s">
        <v>22</v>
      </c>
      <c r="S924" s="12" t="s">
        <v>22</v>
      </c>
      <c r="T924" s="12" t="s">
        <v>1505</v>
      </c>
      <c r="U924" s="12" t="s">
        <v>1505</v>
      </c>
      <c r="V924" s="12" t="s">
        <v>1505</v>
      </c>
      <c r="W924" s="12" t="s">
        <v>1505</v>
      </c>
      <c r="X924" s="12" t="s">
        <v>17</v>
      </c>
      <c r="Y924" s="12" t="s">
        <v>54</v>
      </c>
      <c r="Z924" s="35">
        <f t="shared" si="45"/>
        <v>215.75000000005821</v>
      </c>
    </row>
    <row r="925" spans="1:26" s="12" customFormat="1" ht="105" customHeight="1" x14ac:dyDescent="0.25">
      <c r="A925" s="12">
        <v>2020</v>
      </c>
      <c r="B925" s="12" t="s">
        <v>2411</v>
      </c>
      <c r="C925" s="43" t="s">
        <v>3384</v>
      </c>
      <c r="D925" s="43" t="s">
        <v>22</v>
      </c>
      <c r="E925" s="12" t="s">
        <v>11</v>
      </c>
      <c r="F925" s="12" t="s">
        <v>2476</v>
      </c>
      <c r="G925" s="12" t="s">
        <v>2476</v>
      </c>
      <c r="H925" s="12" t="s">
        <v>319</v>
      </c>
      <c r="I925" s="12" t="s">
        <v>197</v>
      </c>
      <c r="J925" s="12" t="s">
        <v>40</v>
      </c>
      <c r="K925" s="12" t="s">
        <v>3397</v>
      </c>
      <c r="L925" s="60">
        <v>43970.291666666664</v>
      </c>
      <c r="M925" s="60">
        <v>43970.6875</v>
      </c>
      <c r="N925" s="60">
        <v>43969.71875</v>
      </c>
      <c r="O925" s="12">
        <f t="shared" si="43"/>
        <v>9.5000000000582077</v>
      </c>
      <c r="P925" s="12">
        <f t="shared" si="44"/>
        <v>13.749999999941792</v>
      </c>
      <c r="Q925" s="12" t="s">
        <v>22</v>
      </c>
      <c r="R925" s="12" t="s">
        <v>22</v>
      </c>
      <c r="S925" s="12" t="s">
        <v>22</v>
      </c>
      <c r="T925" s="12" t="s">
        <v>1505</v>
      </c>
      <c r="U925" s="12" t="s">
        <v>1505</v>
      </c>
      <c r="V925" s="12" t="s">
        <v>1505</v>
      </c>
      <c r="W925" s="12" t="s">
        <v>1505</v>
      </c>
      <c r="X925" s="12" t="s">
        <v>17</v>
      </c>
      <c r="Y925" s="12" t="s">
        <v>78</v>
      </c>
      <c r="Z925" s="35">
        <f t="shared" si="45"/>
        <v>23.25</v>
      </c>
    </row>
    <row r="926" spans="1:26" s="12" customFormat="1" ht="30" customHeight="1" x14ac:dyDescent="0.25">
      <c r="A926" s="12">
        <v>2020</v>
      </c>
      <c r="B926" s="12" t="s">
        <v>2411</v>
      </c>
      <c r="C926" s="43" t="s">
        <v>3385</v>
      </c>
      <c r="D926" s="43" t="s">
        <v>22</v>
      </c>
      <c r="E926" s="12" t="s">
        <v>11</v>
      </c>
      <c r="F926" s="12" t="s">
        <v>2476</v>
      </c>
      <c r="G926" s="12" t="s">
        <v>2476</v>
      </c>
      <c r="H926" s="12" t="s">
        <v>319</v>
      </c>
      <c r="I926" s="12" t="s">
        <v>197</v>
      </c>
      <c r="J926" s="12" t="s">
        <v>40</v>
      </c>
      <c r="K926" s="12" t="s">
        <v>3397</v>
      </c>
      <c r="L926" s="60">
        <v>43971.354166666664</v>
      </c>
      <c r="M926" s="60">
        <v>43971.6875</v>
      </c>
      <c r="N926" s="60">
        <v>43970.6875</v>
      </c>
      <c r="O926" s="12">
        <f t="shared" si="43"/>
        <v>8.0000000000582077</v>
      </c>
      <c r="P926" s="12">
        <f t="shared" si="44"/>
        <v>15.999999999941792</v>
      </c>
      <c r="Q926" s="12" t="s">
        <v>22</v>
      </c>
      <c r="R926" s="12" t="s">
        <v>22</v>
      </c>
      <c r="S926" s="12" t="s">
        <v>22</v>
      </c>
      <c r="T926" s="12" t="s">
        <v>1505</v>
      </c>
      <c r="U926" s="12" t="s">
        <v>1505</v>
      </c>
      <c r="V926" s="12" t="s">
        <v>1505</v>
      </c>
      <c r="W926" s="12" t="s">
        <v>1505</v>
      </c>
      <c r="X926" s="12" t="s">
        <v>17</v>
      </c>
      <c r="Y926" s="12" t="s">
        <v>78</v>
      </c>
      <c r="Z926" s="35">
        <f t="shared" si="45"/>
        <v>24</v>
      </c>
    </row>
    <row r="927" spans="1:26" s="12" customFormat="1" ht="30" customHeight="1" x14ac:dyDescent="0.25">
      <c r="A927" s="12">
        <v>2020</v>
      </c>
      <c r="B927" s="12" t="s">
        <v>2411</v>
      </c>
      <c r="C927" s="43" t="s">
        <v>3386</v>
      </c>
      <c r="D927" s="43" t="s">
        <v>13</v>
      </c>
      <c r="E927" s="12" t="s">
        <v>20</v>
      </c>
      <c r="F927" s="12" t="s">
        <v>3391</v>
      </c>
      <c r="G927" s="12" t="s">
        <v>3392</v>
      </c>
      <c r="H927" s="12" t="s">
        <v>319</v>
      </c>
      <c r="I927" s="12" t="s">
        <v>198</v>
      </c>
      <c r="J927" s="12" t="s">
        <v>56</v>
      </c>
      <c r="K927" s="12" t="s">
        <v>3398</v>
      </c>
      <c r="L927" s="60">
        <v>43976.416666666664</v>
      </c>
      <c r="M927" s="60">
        <v>43976.75</v>
      </c>
      <c r="N927" s="60">
        <v>43920.826388888891</v>
      </c>
      <c r="O927" s="12">
        <f t="shared" si="43"/>
        <v>8.0000000000582077</v>
      </c>
      <c r="P927" s="12">
        <f t="shared" si="44"/>
        <v>1334.1666666665697</v>
      </c>
      <c r="Q927" s="12" t="s">
        <v>13</v>
      </c>
      <c r="R927" s="12" t="s">
        <v>13</v>
      </c>
      <c r="S927" s="12" t="s">
        <v>22</v>
      </c>
      <c r="T927" s="12" t="s">
        <v>32</v>
      </c>
      <c r="U927" s="12" t="s">
        <v>114</v>
      </c>
      <c r="V927" s="12" t="s">
        <v>25</v>
      </c>
      <c r="W927" s="12" t="s">
        <v>52</v>
      </c>
      <c r="X927" s="12" t="s">
        <v>60</v>
      </c>
      <c r="Y927" s="12" t="s">
        <v>18</v>
      </c>
      <c r="Z927" s="35">
        <f t="shared" si="45"/>
        <v>1342.1666666666279</v>
      </c>
    </row>
    <row r="928" spans="1:26" s="12" customFormat="1" ht="45" customHeight="1" x14ac:dyDescent="0.25">
      <c r="A928" s="12">
        <v>2020</v>
      </c>
      <c r="B928" s="12" t="s">
        <v>2411</v>
      </c>
      <c r="C928" s="43" t="s">
        <v>3387</v>
      </c>
      <c r="D928" s="43" t="s">
        <v>22</v>
      </c>
      <c r="E928" s="12" t="s">
        <v>11</v>
      </c>
      <c r="F928" s="12" t="s">
        <v>2476</v>
      </c>
      <c r="G928" s="12" t="s">
        <v>2476</v>
      </c>
      <c r="H928" s="12" t="s">
        <v>319</v>
      </c>
      <c r="I928" s="12" t="s">
        <v>198</v>
      </c>
      <c r="J928" s="12" t="s">
        <v>31</v>
      </c>
      <c r="K928" s="12" t="s">
        <v>3069</v>
      </c>
      <c r="L928" s="60">
        <v>43979.291666666664</v>
      </c>
      <c r="M928" s="60">
        <v>43979.770833333336</v>
      </c>
      <c r="N928" s="60">
        <v>43976.75</v>
      </c>
      <c r="O928" s="12">
        <f t="shared" ref="O928:O942" si="46">(M928-L928)*24</f>
        <v>11.500000000116415</v>
      </c>
      <c r="P928" s="12">
        <f t="shared" si="44"/>
        <v>60.999999999941792</v>
      </c>
      <c r="Q928" s="12" t="s">
        <v>22</v>
      </c>
      <c r="R928" s="12" t="s">
        <v>22</v>
      </c>
      <c r="S928" s="12" t="s">
        <v>22</v>
      </c>
      <c r="T928" s="12" t="s">
        <v>1505</v>
      </c>
      <c r="U928" s="12" t="s">
        <v>1505</v>
      </c>
      <c r="V928" s="12" t="s">
        <v>1505</v>
      </c>
      <c r="W928" s="12" t="s">
        <v>1505</v>
      </c>
      <c r="X928" s="12" t="s">
        <v>17</v>
      </c>
      <c r="Y928" s="12" t="s">
        <v>67</v>
      </c>
      <c r="Z928" s="35">
        <f t="shared" si="45"/>
        <v>72.500000000058208</v>
      </c>
    </row>
    <row r="929" spans="1:26" s="12" customFormat="1" ht="150" customHeight="1" x14ac:dyDescent="0.25">
      <c r="A929" s="12">
        <v>2020</v>
      </c>
      <c r="B929" s="12" t="s">
        <v>2411</v>
      </c>
      <c r="C929" s="43" t="s">
        <v>3388</v>
      </c>
      <c r="D929" s="43" t="s">
        <v>22</v>
      </c>
      <c r="E929" s="12" t="s">
        <v>11</v>
      </c>
      <c r="F929" s="12" t="s">
        <v>2476</v>
      </c>
      <c r="G929" s="12" t="s">
        <v>2476</v>
      </c>
      <c r="H929" s="12" t="s">
        <v>319</v>
      </c>
      <c r="I929" s="12" t="s">
        <v>198</v>
      </c>
      <c r="J929" s="12" t="s">
        <v>31</v>
      </c>
      <c r="K929" s="12" t="s">
        <v>3069</v>
      </c>
      <c r="L929" s="60">
        <v>43980.3125</v>
      </c>
      <c r="M929" s="60">
        <v>43980.722222222219</v>
      </c>
      <c r="N929" s="60">
        <v>43979.770833333336</v>
      </c>
      <c r="O929" s="12">
        <f t="shared" si="46"/>
        <v>9.8333333332557231</v>
      </c>
      <c r="P929" s="12">
        <f t="shared" si="44"/>
        <v>12.999999999941792</v>
      </c>
      <c r="Q929" s="12" t="s">
        <v>22</v>
      </c>
      <c r="R929" s="12" t="s">
        <v>22</v>
      </c>
      <c r="S929" s="12" t="s">
        <v>22</v>
      </c>
      <c r="T929" s="12" t="s">
        <v>1505</v>
      </c>
      <c r="U929" s="12" t="s">
        <v>1505</v>
      </c>
      <c r="V929" s="12" t="s">
        <v>1505</v>
      </c>
      <c r="W929" s="12" t="s">
        <v>1505</v>
      </c>
      <c r="X929" s="12" t="s">
        <v>17</v>
      </c>
      <c r="Y929" s="12" t="s">
        <v>67</v>
      </c>
      <c r="Z929" s="35">
        <f t="shared" si="45"/>
        <v>22.833333333197515</v>
      </c>
    </row>
    <row r="930" spans="1:26" s="12" customFormat="1" ht="60" customHeight="1" x14ac:dyDescent="0.25">
      <c r="A930" s="12">
        <v>2020</v>
      </c>
      <c r="B930" s="12" t="s">
        <v>2411</v>
      </c>
      <c r="C930" s="43" t="s">
        <v>3389</v>
      </c>
      <c r="D930" s="43" t="s">
        <v>22</v>
      </c>
      <c r="E930" s="12" t="s">
        <v>11</v>
      </c>
      <c r="F930" s="12" t="s">
        <v>2476</v>
      </c>
      <c r="G930" s="12" t="s">
        <v>2476</v>
      </c>
      <c r="H930" s="12" t="s">
        <v>319</v>
      </c>
      <c r="I930" s="12" t="s">
        <v>198</v>
      </c>
      <c r="J930" s="12" t="s">
        <v>31</v>
      </c>
      <c r="K930" s="12" t="s">
        <v>3069</v>
      </c>
      <c r="L930" s="60">
        <v>43981.3125</v>
      </c>
      <c r="M930" s="60">
        <v>43981.479166666664</v>
      </c>
      <c r="N930" s="60">
        <v>43980.722222222219</v>
      </c>
      <c r="O930" s="12">
        <f t="shared" si="46"/>
        <v>3.9999999999417923</v>
      </c>
      <c r="P930" s="12">
        <f t="shared" si="44"/>
        <v>14.166666666744277</v>
      </c>
      <c r="Q930" s="12" t="s">
        <v>22</v>
      </c>
      <c r="R930" s="12" t="s">
        <v>22</v>
      </c>
      <c r="S930" s="12" t="s">
        <v>22</v>
      </c>
      <c r="T930" s="12" t="s">
        <v>1505</v>
      </c>
      <c r="U930" s="12" t="s">
        <v>1505</v>
      </c>
      <c r="V930" s="12" t="s">
        <v>1505</v>
      </c>
      <c r="W930" s="12" t="s">
        <v>1505</v>
      </c>
      <c r="X930" s="12" t="s">
        <v>17</v>
      </c>
      <c r="Y930" s="12" t="s">
        <v>67</v>
      </c>
      <c r="Z930" s="35">
        <f t="shared" si="45"/>
        <v>18.166666666686069</v>
      </c>
    </row>
    <row r="931" spans="1:26" s="12" customFormat="1" ht="165" customHeight="1" x14ac:dyDescent="0.25">
      <c r="A931" s="12">
        <v>2020</v>
      </c>
      <c r="B931" s="12" t="s">
        <v>2411</v>
      </c>
      <c r="C931" s="43" t="s">
        <v>3390</v>
      </c>
      <c r="D931" s="43" t="s">
        <v>22</v>
      </c>
      <c r="E931" s="12" t="s">
        <v>20</v>
      </c>
      <c r="F931" s="12" t="s">
        <v>3393</v>
      </c>
      <c r="G931" s="12" t="s">
        <v>3394</v>
      </c>
      <c r="H931" s="12" t="s">
        <v>319</v>
      </c>
      <c r="I931" s="12" t="s">
        <v>198</v>
      </c>
      <c r="J931" s="12" t="s">
        <v>96</v>
      </c>
      <c r="K931" s="12" t="s">
        <v>3069</v>
      </c>
      <c r="L931" s="60">
        <v>43981.541666666664</v>
      </c>
      <c r="M931" s="60">
        <v>43981.722222222219</v>
      </c>
      <c r="N931" s="60">
        <v>43981.479166666664</v>
      </c>
      <c r="O931" s="12">
        <f t="shared" si="46"/>
        <v>4.3333333333139308</v>
      </c>
      <c r="P931" s="12">
        <f t="shared" si="44"/>
        <v>1.5</v>
      </c>
      <c r="Q931" s="12" t="s">
        <v>22</v>
      </c>
      <c r="R931" s="12" t="s">
        <v>22</v>
      </c>
      <c r="S931" s="12" t="s">
        <v>22</v>
      </c>
      <c r="T931" s="12" t="s">
        <v>14</v>
      </c>
      <c r="U931" s="12" t="s">
        <v>50</v>
      </c>
      <c r="V931" s="12" t="s">
        <v>34</v>
      </c>
      <c r="W931" s="12" t="s">
        <v>88</v>
      </c>
      <c r="X931" s="12" t="s">
        <v>83</v>
      </c>
      <c r="Y931" s="12" t="s">
        <v>18</v>
      </c>
      <c r="Z931" s="35">
        <f t="shared" si="45"/>
        <v>5.8333333333139308</v>
      </c>
    </row>
    <row r="932" spans="1:26" s="12" customFormat="1" ht="409.5" hidden="1" customHeight="1" x14ac:dyDescent="0.25">
      <c r="A932" s="12">
        <v>2020</v>
      </c>
      <c r="B932" s="12" t="s">
        <v>2411</v>
      </c>
      <c r="C932" s="43" t="s">
        <v>3400</v>
      </c>
      <c r="D932" s="43" t="s">
        <v>13</v>
      </c>
      <c r="E932" s="12" t="s">
        <v>30</v>
      </c>
      <c r="F932" s="12" t="s">
        <v>3083</v>
      </c>
      <c r="G932" s="12" t="s">
        <v>3250</v>
      </c>
      <c r="H932" s="12" t="s">
        <v>1764</v>
      </c>
      <c r="I932" s="12" t="s">
        <v>167</v>
      </c>
      <c r="J932" s="12" t="s">
        <v>1581</v>
      </c>
      <c r="K932" s="12" t="s">
        <v>3256</v>
      </c>
      <c r="L932" s="60">
        <v>43952</v>
      </c>
      <c r="M932" s="60">
        <v>43982.999988425923</v>
      </c>
      <c r="N932" s="60">
        <v>43951.999988425923</v>
      </c>
      <c r="O932" s="12">
        <f t="shared" si="46"/>
        <v>743.99972222215729</v>
      </c>
      <c r="P932" s="12">
        <f t="shared" si="44"/>
        <v>2.7777784271165729E-4</v>
      </c>
      <c r="Q932" s="12" t="s">
        <v>13</v>
      </c>
      <c r="R932" s="12" t="s">
        <v>22</v>
      </c>
      <c r="S932" s="12" t="s">
        <v>22</v>
      </c>
      <c r="T932" s="12" t="s">
        <v>14</v>
      </c>
      <c r="U932" s="12" t="s">
        <v>42</v>
      </c>
      <c r="V932" s="12" t="s">
        <v>34</v>
      </c>
      <c r="W932" s="12" t="s">
        <v>70</v>
      </c>
      <c r="X932" s="12" t="s">
        <v>53</v>
      </c>
      <c r="Y932" s="12" t="s">
        <v>28</v>
      </c>
      <c r="Z932" s="35">
        <f t="shared" si="45"/>
        <v>744</v>
      </c>
    </row>
    <row r="933" spans="1:26" s="12" customFormat="1" ht="120" hidden="1" customHeight="1" x14ac:dyDescent="0.25">
      <c r="A933" s="12">
        <v>2020</v>
      </c>
      <c r="B933" s="12" t="s">
        <v>2411</v>
      </c>
      <c r="C933" s="43" t="s">
        <v>3401</v>
      </c>
      <c r="D933" s="43" t="s">
        <v>22</v>
      </c>
      <c r="E933" s="12" t="s">
        <v>11</v>
      </c>
      <c r="F933" s="12" t="s">
        <v>998</v>
      </c>
      <c r="G933" s="12" t="s">
        <v>3406</v>
      </c>
      <c r="H933" s="12" t="s">
        <v>1764</v>
      </c>
      <c r="I933" s="12" t="s">
        <v>168</v>
      </c>
      <c r="J933" s="12" t="s">
        <v>998</v>
      </c>
      <c r="K933" s="12" t="s">
        <v>3409</v>
      </c>
      <c r="L933" s="60">
        <v>43952</v>
      </c>
      <c r="M933" s="60">
        <v>43956.791666666664</v>
      </c>
      <c r="N933" s="60">
        <v>43946.708333333336</v>
      </c>
      <c r="O933" s="12">
        <f t="shared" si="46"/>
        <v>114.99999999994179</v>
      </c>
      <c r="P933" s="12">
        <f t="shared" si="44"/>
        <v>126.99999999994179</v>
      </c>
      <c r="Q933" s="12" t="s">
        <v>13</v>
      </c>
      <c r="R933" s="12" t="s">
        <v>22</v>
      </c>
      <c r="S933" s="12" t="s">
        <v>22</v>
      </c>
      <c r="T933" s="12" t="s">
        <v>1505</v>
      </c>
      <c r="U933" s="12" t="s">
        <v>1505</v>
      </c>
      <c r="V933" s="12" t="s">
        <v>1505</v>
      </c>
      <c r="W933" s="12" t="s">
        <v>1505</v>
      </c>
      <c r="X933" s="12" t="s">
        <v>17</v>
      </c>
      <c r="Y933" s="12" t="s">
        <v>84</v>
      </c>
      <c r="Z933" s="35">
        <f t="shared" si="45"/>
        <v>241.99999999988358</v>
      </c>
    </row>
    <row r="934" spans="1:26" s="12" customFormat="1" ht="90" hidden="1" customHeight="1" x14ac:dyDescent="0.25">
      <c r="A934" s="12">
        <v>2020</v>
      </c>
      <c r="B934" s="12" t="s">
        <v>2411</v>
      </c>
      <c r="C934" s="43" t="s">
        <v>3402</v>
      </c>
      <c r="D934" s="43" t="s">
        <v>13</v>
      </c>
      <c r="E934" s="12" t="s">
        <v>39</v>
      </c>
      <c r="F934" s="12" t="s">
        <v>1206</v>
      </c>
      <c r="G934" s="12" t="s">
        <v>1467</v>
      </c>
      <c r="H934" s="12" t="s">
        <v>1764</v>
      </c>
      <c r="I934" s="12" t="s">
        <v>168</v>
      </c>
      <c r="J934" s="12" t="s">
        <v>1557</v>
      </c>
      <c r="K934" s="12" t="s">
        <v>3410</v>
      </c>
      <c r="L934" s="60">
        <v>43955</v>
      </c>
      <c r="M934" s="60">
        <v>43955.666666666664</v>
      </c>
      <c r="N934" s="60">
        <v>43946.708333333336</v>
      </c>
      <c r="O934" s="12">
        <f t="shared" si="46"/>
        <v>15.999999999941792</v>
      </c>
      <c r="P934" s="12">
        <f t="shared" si="44"/>
        <v>198.99999999994179</v>
      </c>
      <c r="Q934" s="12" t="s">
        <v>13</v>
      </c>
      <c r="R934" s="12" t="s">
        <v>22</v>
      </c>
      <c r="S934" s="12" t="s">
        <v>22</v>
      </c>
      <c r="T934" s="12" t="s">
        <v>23</v>
      </c>
      <c r="U934" s="12" t="s">
        <v>44</v>
      </c>
      <c r="V934" s="12" t="s">
        <v>25</v>
      </c>
      <c r="W934" s="12" t="s">
        <v>44</v>
      </c>
      <c r="X934" s="12" t="s">
        <v>77</v>
      </c>
      <c r="Y934" s="12" t="s">
        <v>46</v>
      </c>
      <c r="Z934" s="35">
        <f t="shared" si="45"/>
        <v>214.99999999988358</v>
      </c>
    </row>
    <row r="935" spans="1:26" s="12" customFormat="1" ht="75" hidden="1" customHeight="1" x14ac:dyDescent="0.25">
      <c r="A935" s="12">
        <v>2020</v>
      </c>
      <c r="B935" s="12" t="s">
        <v>2411</v>
      </c>
      <c r="C935" s="43" t="s">
        <v>3403</v>
      </c>
      <c r="D935" s="43" t="s">
        <v>13</v>
      </c>
      <c r="E935" s="12" t="s">
        <v>30</v>
      </c>
      <c r="F935" s="12" t="s">
        <v>1206</v>
      </c>
      <c r="G935" s="12" t="s">
        <v>1467</v>
      </c>
      <c r="H935" s="12" t="s">
        <v>1764</v>
      </c>
      <c r="I935" s="12" t="s">
        <v>168</v>
      </c>
      <c r="J935" s="12" t="s">
        <v>1557</v>
      </c>
      <c r="K935" s="12" t="s">
        <v>3410</v>
      </c>
      <c r="L935" s="60">
        <v>43957.333333333336</v>
      </c>
      <c r="M935" s="60">
        <v>43957.75</v>
      </c>
      <c r="N935" s="60">
        <v>43955.666666666664</v>
      </c>
      <c r="O935" s="12">
        <f t="shared" si="46"/>
        <v>9.9999999999417923</v>
      </c>
      <c r="P935" s="12">
        <f t="shared" si="44"/>
        <v>40.000000000116415</v>
      </c>
      <c r="Q935" s="12" t="s">
        <v>13</v>
      </c>
      <c r="R935" s="12" t="s">
        <v>22</v>
      </c>
      <c r="S935" s="12" t="s">
        <v>22</v>
      </c>
      <c r="T935" s="12" t="s">
        <v>23</v>
      </c>
      <c r="U935" s="12" t="s">
        <v>44</v>
      </c>
      <c r="V935" s="12" t="s">
        <v>25</v>
      </c>
      <c r="W935" s="12" t="s">
        <v>44</v>
      </c>
      <c r="X935" s="12" t="s">
        <v>77</v>
      </c>
      <c r="Y935" s="12" t="s">
        <v>46</v>
      </c>
      <c r="Z935" s="35">
        <f t="shared" si="45"/>
        <v>50.000000000058208</v>
      </c>
    </row>
    <row r="936" spans="1:26" s="12" customFormat="1" ht="105" hidden="1" customHeight="1" x14ac:dyDescent="0.25">
      <c r="A936" s="12">
        <v>2020</v>
      </c>
      <c r="B936" s="12" t="s">
        <v>2411</v>
      </c>
      <c r="C936" s="43" t="s">
        <v>3404</v>
      </c>
      <c r="D936" s="43" t="s">
        <v>22</v>
      </c>
      <c r="E936" s="12" t="s">
        <v>11</v>
      </c>
      <c r="F936" s="12" t="s">
        <v>3355</v>
      </c>
      <c r="G936" s="12" t="s">
        <v>3355</v>
      </c>
      <c r="H936" s="12" t="s">
        <v>1764</v>
      </c>
      <c r="I936" s="12" t="s">
        <v>164</v>
      </c>
      <c r="J936" s="12" t="s">
        <v>1664</v>
      </c>
      <c r="K936" s="12" t="s">
        <v>3411</v>
      </c>
      <c r="L936" s="60">
        <v>43959.375</v>
      </c>
      <c r="M936" s="60">
        <v>43959.458333333336</v>
      </c>
      <c r="N936" s="60">
        <v>43945.881944444445</v>
      </c>
      <c r="O936" s="12">
        <f t="shared" si="46"/>
        <v>2.0000000000582077</v>
      </c>
      <c r="P936" s="12">
        <f t="shared" si="44"/>
        <v>323.83333333331393</v>
      </c>
      <c r="Q936" s="12" t="s">
        <v>22</v>
      </c>
      <c r="R936" s="12" t="s">
        <v>22</v>
      </c>
      <c r="S936" s="12" t="s">
        <v>22</v>
      </c>
      <c r="T936" s="12" t="s">
        <v>1505</v>
      </c>
      <c r="X936" s="12" t="s">
        <v>36</v>
      </c>
      <c r="Y936" s="12" t="s">
        <v>61</v>
      </c>
      <c r="Z936" s="35">
        <f t="shared" si="45"/>
        <v>325.83333333337214</v>
      </c>
    </row>
    <row r="937" spans="1:26" s="12" customFormat="1" ht="90" hidden="1" customHeight="1" x14ac:dyDescent="0.25">
      <c r="A937" s="12">
        <v>2020</v>
      </c>
      <c r="B937" s="12" t="s">
        <v>2411</v>
      </c>
      <c r="C937" s="43" t="s">
        <v>3405</v>
      </c>
      <c r="D937" s="43" t="s">
        <v>22</v>
      </c>
      <c r="E937" s="12" t="s">
        <v>30</v>
      </c>
      <c r="F937" s="12" t="s">
        <v>2214</v>
      </c>
      <c r="G937" s="12" t="s">
        <v>762</v>
      </c>
      <c r="H937" s="12" t="s">
        <v>1764</v>
      </c>
      <c r="I937" s="12" t="s">
        <v>164</v>
      </c>
      <c r="J937" s="12" t="s">
        <v>1664</v>
      </c>
      <c r="K937" s="12" t="s">
        <v>3412</v>
      </c>
      <c r="L937" s="60">
        <v>43970.3125</v>
      </c>
      <c r="M937" s="60">
        <v>43970.729166666664</v>
      </c>
      <c r="N937" s="60">
        <v>43959.999305555553</v>
      </c>
      <c r="O937" s="12">
        <f t="shared" si="46"/>
        <v>9.9999999999417923</v>
      </c>
      <c r="P937" s="12">
        <f t="shared" si="44"/>
        <v>247.51666666672099</v>
      </c>
      <c r="Q937" s="12" t="s">
        <v>22</v>
      </c>
      <c r="R937" s="12" t="s">
        <v>22</v>
      </c>
      <c r="S937" s="12" t="s">
        <v>22</v>
      </c>
      <c r="T937" s="12" t="s">
        <v>1505</v>
      </c>
      <c r="X937" s="12" t="s">
        <v>36</v>
      </c>
      <c r="Y937" s="12" t="s">
        <v>61</v>
      </c>
      <c r="Z937" s="35">
        <f t="shared" si="45"/>
        <v>257.51666666666279</v>
      </c>
    </row>
    <row r="938" spans="1:26" s="12" customFormat="1" ht="135" hidden="1" customHeight="1" x14ac:dyDescent="0.25">
      <c r="A938" s="12">
        <v>2020</v>
      </c>
      <c r="B938" s="12" t="s">
        <v>2411</v>
      </c>
      <c r="C938" s="43" t="s">
        <v>3399</v>
      </c>
      <c r="D938" s="43" t="s">
        <v>22</v>
      </c>
      <c r="E938" s="12" t="s">
        <v>20</v>
      </c>
      <c r="F938" s="12" t="s">
        <v>3407</v>
      </c>
      <c r="G938" s="12" t="s">
        <v>3408</v>
      </c>
      <c r="H938" s="12" t="s">
        <v>1764</v>
      </c>
      <c r="I938" s="12" t="s">
        <v>164</v>
      </c>
      <c r="J938" s="12" t="s">
        <v>1557</v>
      </c>
      <c r="K938" s="12" t="s">
        <v>3413</v>
      </c>
      <c r="L938" s="60">
        <v>43959.459027777775</v>
      </c>
      <c r="M938" s="60">
        <v>43959.999305555553</v>
      </c>
      <c r="N938" s="60">
        <v>43959.458333333336</v>
      </c>
      <c r="O938" s="12">
        <f t="shared" si="46"/>
        <v>12.966666666674428</v>
      </c>
      <c r="P938" s="12">
        <f t="shared" si="44"/>
        <v>1.6666666546370834E-2</v>
      </c>
      <c r="Q938" s="12" t="s">
        <v>13</v>
      </c>
      <c r="R938" s="12" t="s">
        <v>22</v>
      </c>
      <c r="S938" s="12" t="s">
        <v>22</v>
      </c>
      <c r="T938" s="12" t="s">
        <v>32</v>
      </c>
      <c r="U938" s="12" t="s">
        <v>65</v>
      </c>
      <c r="V938" s="12" t="s">
        <v>1070</v>
      </c>
      <c r="W938" s="12" t="s">
        <v>118</v>
      </c>
      <c r="X938" s="12" t="s">
        <v>83</v>
      </c>
      <c r="Y938" s="12" t="s">
        <v>18</v>
      </c>
      <c r="Z938" s="35">
        <f t="shared" si="45"/>
        <v>12.983333333220799</v>
      </c>
    </row>
    <row r="939" spans="1:26" s="12" customFormat="1" ht="30" hidden="1" customHeight="1" x14ac:dyDescent="0.25">
      <c r="A939" s="12">
        <v>2020</v>
      </c>
      <c r="B939" s="12" t="s">
        <v>2411</v>
      </c>
      <c r="C939" s="43" t="s">
        <v>3414</v>
      </c>
      <c r="D939" s="43" t="s">
        <v>13</v>
      </c>
      <c r="E939" s="12" t="s">
        <v>30</v>
      </c>
      <c r="F939" s="12" t="s">
        <v>3416</v>
      </c>
      <c r="G939" s="12" t="s">
        <v>3417</v>
      </c>
      <c r="H939" s="12" t="s">
        <v>1788</v>
      </c>
      <c r="I939" s="12" t="s">
        <v>171</v>
      </c>
      <c r="J939" s="12" t="s">
        <v>63</v>
      </c>
      <c r="K939" s="12" t="s">
        <v>3419</v>
      </c>
      <c r="L939" s="60">
        <v>43964.15625</v>
      </c>
      <c r="M939" s="60">
        <v>43964.197916666664</v>
      </c>
      <c r="N939" s="60">
        <v>43920.875</v>
      </c>
      <c r="O939" s="12">
        <f t="shared" si="46"/>
        <v>0.99999999994179234</v>
      </c>
      <c r="P939" s="12">
        <f t="shared" si="44"/>
        <v>1038.75</v>
      </c>
      <c r="Q939" s="12" t="s">
        <v>13</v>
      </c>
      <c r="R939" s="12" t="s">
        <v>22</v>
      </c>
      <c r="S939" s="12" t="s">
        <v>22</v>
      </c>
      <c r="T939" s="12" t="s">
        <v>1070</v>
      </c>
      <c r="U939" s="12" t="s">
        <v>153</v>
      </c>
      <c r="V939" s="12" t="s">
        <v>1070</v>
      </c>
      <c r="W939" s="12" t="s">
        <v>118</v>
      </c>
      <c r="X939" s="12" t="s">
        <v>77</v>
      </c>
      <c r="Y939" s="12" t="s">
        <v>18</v>
      </c>
      <c r="Z939" s="35">
        <f t="shared" si="45"/>
        <v>1039.7499999999418</v>
      </c>
    </row>
    <row r="940" spans="1:26" s="12" customFormat="1" ht="105" hidden="1" customHeight="1" x14ac:dyDescent="0.25">
      <c r="A940" s="12">
        <v>2020</v>
      </c>
      <c r="B940" s="12" t="s">
        <v>2411</v>
      </c>
      <c r="C940" s="43" t="s">
        <v>3415</v>
      </c>
      <c r="D940" s="43" t="s">
        <v>13</v>
      </c>
      <c r="E940" s="12" t="s">
        <v>30</v>
      </c>
      <c r="F940" s="12" t="s">
        <v>3418</v>
      </c>
      <c r="G940" s="12" t="s">
        <v>3417</v>
      </c>
      <c r="H940" s="12" t="s">
        <v>1788</v>
      </c>
      <c r="I940" s="12" t="s">
        <v>170</v>
      </c>
      <c r="J940" s="12" t="s">
        <v>63</v>
      </c>
      <c r="K940" s="12" t="s">
        <v>3419</v>
      </c>
      <c r="L940" s="60">
        <v>43964.197916666664</v>
      </c>
      <c r="M940" s="60">
        <v>43964.270833333336</v>
      </c>
      <c r="N940" s="60">
        <v>43902.8125</v>
      </c>
      <c r="O940" s="12">
        <f t="shared" si="46"/>
        <v>1.7500000001164153</v>
      </c>
      <c r="P940" s="12">
        <f t="shared" si="44"/>
        <v>1473.2499999999418</v>
      </c>
      <c r="Q940" s="12" t="s">
        <v>13</v>
      </c>
      <c r="R940" s="12" t="s">
        <v>22</v>
      </c>
      <c r="S940" s="12" t="s">
        <v>22</v>
      </c>
      <c r="T940" s="12" t="s">
        <v>1070</v>
      </c>
      <c r="U940" s="12" t="s">
        <v>153</v>
      </c>
      <c r="V940" s="12" t="s">
        <v>1070</v>
      </c>
      <c r="W940" s="12" t="s">
        <v>118</v>
      </c>
      <c r="X940" s="12" t="s">
        <v>77</v>
      </c>
      <c r="Y940" s="12" t="s">
        <v>18</v>
      </c>
      <c r="Z940" s="35">
        <f t="shared" si="45"/>
        <v>1475.0000000000582</v>
      </c>
    </row>
    <row r="941" spans="1:26" s="12" customFormat="1" ht="135" hidden="1" customHeight="1" x14ac:dyDescent="0.25">
      <c r="A941" s="12">
        <v>2020</v>
      </c>
      <c r="B941" s="12" t="s">
        <v>2411</v>
      </c>
      <c r="C941" s="43" t="s">
        <v>3420</v>
      </c>
      <c r="D941" s="43" t="s">
        <v>13</v>
      </c>
      <c r="E941" s="12" t="s">
        <v>30</v>
      </c>
      <c r="F941" s="12" t="s">
        <v>3127</v>
      </c>
      <c r="G941" s="12" t="s">
        <v>3422</v>
      </c>
      <c r="H941" s="12" t="s">
        <v>1920</v>
      </c>
      <c r="I941" s="12" t="s">
        <v>184</v>
      </c>
      <c r="J941" s="12" t="s">
        <v>40</v>
      </c>
      <c r="K941" s="12" t="s">
        <v>3423</v>
      </c>
      <c r="L941" s="60">
        <v>43952.333333333336</v>
      </c>
      <c r="M941" s="60">
        <v>43952.75</v>
      </c>
      <c r="N941" s="60">
        <v>43834.4375</v>
      </c>
      <c r="O941" s="12">
        <f t="shared" si="46"/>
        <v>9.9999999999417923</v>
      </c>
      <c r="P941" s="12">
        <f t="shared" si="44"/>
        <v>2829.5000000000582</v>
      </c>
      <c r="Q941" s="12" t="s">
        <v>13</v>
      </c>
      <c r="R941" s="12" t="s">
        <v>13</v>
      </c>
      <c r="S941" s="12" t="s">
        <v>22</v>
      </c>
      <c r="T941" s="12" t="s">
        <v>32</v>
      </c>
      <c r="U941" s="12" t="s">
        <v>117</v>
      </c>
      <c r="V941" s="12" t="s">
        <v>34</v>
      </c>
      <c r="W941" s="12" t="s">
        <v>70</v>
      </c>
      <c r="X941" s="12" t="s">
        <v>77</v>
      </c>
      <c r="Y941" s="12" t="s">
        <v>18</v>
      </c>
      <c r="Z941" s="35">
        <f t="shared" si="45"/>
        <v>2839.5</v>
      </c>
    </row>
    <row r="942" spans="1:26" s="12" customFormat="1" ht="90" hidden="1" customHeight="1" x14ac:dyDescent="0.25">
      <c r="A942" s="12">
        <v>2020</v>
      </c>
      <c r="B942" s="12" t="s">
        <v>2411</v>
      </c>
      <c r="C942" s="43" t="s">
        <v>3421</v>
      </c>
      <c r="D942" s="43" t="s">
        <v>22</v>
      </c>
      <c r="E942" s="12" t="s">
        <v>11</v>
      </c>
      <c r="F942" s="12" t="s">
        <v>11</v>
      </c>
      <c r="G942" s="12" t="s">
        <v>11</v>
      </c>
      <c r="H942" s="12" t="s">
        <v>1920</v>
      </c>
      <c r="I942" s="12" t="s">
        <v>293</v>
      </c>
      <c r="J942" s="12" t="s">
        <v>636</v>
      </c>
      <c r="K942" s="12" t="s">
        <v>3424</v>
      </c>
      <c r="L942" s="60">
        <v>43954.541666666664</v>
      </c>
      <c r="M942" s="60">
        <v>43954.708333333336</v>
      </c>
      <c r="N942" s="60">
        <v>43465.999305555553</v>
      </c>
      <c r="O942" s="12">
        <f t="shared" si="46"/>
        <v>4.0000000001164153</v>
      </c>
      <c r="P942" s="12">
        <f t="shared" si="44"/>
        <v>11725.016666666663</v>
      </c>
      <c r="Q942" s="12" t="s">
        <v>13</v>
      </c>
      <c r="R942" s="12" t="s">
        <v>22</v>
      </c>
      <c r="S942" s="12" t="s">
        <v>22</v>
      </c>
      <c r="T942" s="12" t="s">
        <v>1505</v>
      </c>
      <c r="U942" s="12" t="s">
        <v>1505</v>
      </c>
      <c r="V942" s="12" t="s">
        <v>1505</v>
      </c>
      <c r="W942" s="12" t="s">
        <v>1505</v>
      </c>
      <c r="X942" s="12" t="s">
        <v>17</v>
      </c>
      <c r="Y942" s="12" t="s">
        <v>84</v>
      </c>
      <c r="Z942" s="35">
        <f t="shared" si="45"/>
        <v>11729.016666666779</v>
      </c>
    </row>
    <row r="943" spans="1:26" s="12" customFormat="1" ht="30" hidden="1" customHeight="1" x14ac:dyDescent="0.25">
      <c r="A943" s="12">
        <v>2020</v>
      </c>
      <c r="B943" s="12" t="s">
        <v>2411</v>
      </c>
      <c r="C943" s="43" t="s">
        <v>3425</v>
      </c>
      <c r="D943" s="43" t="s">
        <v>22</v>
      </c>
      <c r="E943" s="12" t="s">
        <v>20</v>
      </c>
      <c r="F943" s="12" t="s">
        <v>886</v>
      </c>
      <c r="G943" s="12" t="s">
        <v>1670</v>
      </c>
      <c r="H943" s="12" t="s">
        <v>1920</v>
      </c>
      <c r="I943" s="12" t="s">
        <v>292</v>
      </c>
      <c r="J943" s="12" t="s">
        <v>636</v>
      </c>
      <c r="K943" s="12" t="s">
        <v>3426</v>
      </c>
      <c r="L943" s="60">
        <v>43976.333333333336</v>
      </c>
      <c r="M943" s="60">
        <v>43976.416666666664</v>
      </c>
      <c r="N943" s="60">
        <v>43101</v>
      </c>
      <c r="Q943" s="12" t="s">
        <v>13</v>
      </c>
      <c r="R943" s="12" t="s">
        <v>22</v>
      </c>
      <c r="S943" s="12" t="s">
        <v>22</v>
      </c>
      <c r="T943" s="12" t="s">
        <v>32</v>
      </c>
      <c r="U943" s="12" t="s">
        <v>117</v>
      </c>
      <c r="V943" s="12" t="s">
        <v>51</v>
      </c>
      <c r="W943" s="12" t="s">
        <v>118</v>
      </c>
      <c r="X943" s="12" t="s">
        <v>45</v>
      </c>
      <c r="Y943" s="12" t="s">
        <v>61</v>
      </c>
      <c r="Z943" s="35">
        <f t="shared" si="45"/>
        <v>0</v>
      </c>
    </row>
    <row r="944" spans="1:26" s="12" customFormat="1" ht="120" hidden="1" customHeight="1" x14ac:dyDescent="0.25">
      <c r="A944" s="12">
        <v>2020</v>
      </c>
      <c r="B944" s="12" t="s">
        <v>2411</v>
      </c>
      <c r="C944" s="43" t="s">
        <v>3427</v>
      </c>
      <c r="D944" s="43" t="s">
        <v>22</v>
      </c>
      <c r="E944" s="12" t="s">
        <v>39</v>
      </c>
      <c r="F944" s="12" t="s">
        <v>1502</v>
      </c>
      <c r="G944" s="12" t="s">
        <v>889</v>
      </c>
      <c r="H944" s="12" t="s">
        <v>1911</v>
      </c>
      <c r="I944" s="12" t="s">
        <v>62</v>
      </c>
      <c r="J944" s="12" t="s">
        <v>3433</v>
      </c>
      <c r="K944" s="12" t="s">
        <v>2799</v>
      </c>
      <c r="L944" s="60">
        <v>43955.3125</v>
      </c>
      <c r="M944" s="60">
        <v>43956.770833333336</v>
      </c>
      <c r="N944" s="60">
        <v>43951.999305555553</v>
      </c>
      <c r="O944" s="12">
        <f t="shared" ref="O944:O1007" si="47">(M944-L944)*24</f>
        <v>35.000000000058208</v>
      </c>
      <c r="P944" s="12">
        <f t="shared" ref="P944:P1007" si="48">(L944-N944)*24</f>
        <v>79.516666666720994</v>
      </c>
      <c r="Q944" s="12" t="s">
        <v>13</v>
      </c>
      <c r="R944" s="12" t="s">
        <v>22</v>
      </c>
      <c r="S944" s="12" t="s">
        <v>22</v>
      </c>
      <c r="T944" s="12" t="s">
        <v>1070</v>
      </c>
      <c r="U944" s="12" t="s">
        <v>153</v>
      </c>
      <c r="V944" s="12" t="s">
        <v>1070</v>
      </c>
      <c r="W944" s="12" t="s">
        <v>118</v>
      </c>
      <c r="X944" s="12" t="s">
        <v>66</v>
      </c>
      <c r="Y944" s="12" t="s">
        <v>18</v>
      </c>
      <c r="Z944" s="35">
        <f t="shared" si="45"/>
        <v>114.5166666667792</v>
      </c>
    </row>
    <row r="945" spans="1:26" s="12" customFormat="1" ht="75" hidden="1" customHeight="1" x14ac:dyDescent="0.25">
      <c r="A945" s="12">
        <v>2020</v>
      </c>
      <c r="B945" s="12" t="s">
        <v>2411</v>
      </c>
      <c r="C945" s="43" t="s">
        <v>3428</v>
      </c>
      <c r="D945" s="43" t="s">
        <v>13</v>
      </c>
      <c r="E945" s="12" t="s">
        <v>30</v>
      </c>
      <c r="F945" s="12" t="s">
        <v>268</v>
      </c>
      <c r="G945" s="12" t="s">
        <v>3430</v>
      </c>
      <c r="H945" s="12" t="s">
        <v>1911</v>
      </c>
      <c r="I945" s="12" t="s">
        <v>85</v>
      </c>
      <c r="J945" s="12" t="s">
        <v>3433</v>
      </c>
      <c r="K945" s="12" t="s">
        <v>3434</v>
      </c>
      <c r="L945" s="60">
        <v>43956.4375</v>
      </c>
      <c r="M945" s="60">
        <v>43956.75</v>
      </c>
      <c r="N945" s="60">
        <v>43874.6875</v>
      </c>
      <c r="O945" s="12">
        <f t="shared" si="47"/>
        <v>7.5</v>
      </c>
      <c r="P945" s="12">
        <f t="shared" si="48"/>
        <v>1962</v>
      </c>
      <c r="Q945" s="12" t="s">
        <v>13</v>
      </c>
      <c r="R945" s="12" t="s">
        <v>13</v>
      </c>
      <c r="S945" s="12" t="s">
        <v>22</v>
      </c>
      <c r="T945" s="12" t="s">
        <v>41</v>
      </c>
      <c r="U945" s="12" t="s">
        <v>93</v>
      </c>
      <c r="V945" s="12" t="s">
        <v>1070</v>
      </c>
      <c r="W945" s="12" t="s">
        <v>1070</v>
      </c>
      <c r="X945" s="12" t="s">
        <v>77</v>
      </c>
      <c r="Y945" s="12" t="s">
        <v>18</v>
      </c>
      <c r="Z945" s="35">
        <f t="shared" si="45"/>
        <v>1969.5</v>
      </c>
    </row>
    <row r="946" spans="1:26" s="12" customFormat="1" ht="105" hidden="1" customHeight="1" x14ac:dyDescent="0.25">
      <c r="A946" s="12">
        <v>2020</v>
      </c>
      <c r="B946" s="12" t="s">
        <v>2411</v>
      </c>
      <c r="C946" s="43" t="s">
        <v>3429</v>
      </c>
      <c r="D946" s="43" t="s">
        <v>22</v>
      </c>
      <c r="E946" s="12" t="s">
        <v>39</v>
      </c>
      <c r="F946" s="12" t="s">
        <v>3431</v>
      </c>
      <c r="G946" s="12" t="s">
        <v>3432</v>
      </c>
      <c r="H946" s="12" t="s">
        <v>1911</v>
      </c>
      <c r="I946" s="12" t="s">
        <v>62</v>
      </c>
      <c r="J946" s="12" t="s">
        <v>3433</v>
      </c>
      <c r="K946" s="12" t="s">
        <v>3435</v>
      </c>
      <c r="L946" s="60">
        <v>43964.333333333336</v>
      </c>
      <c r="M946" s="60">
        <v>43964.791666666664</v>
      </c>
      <c r="N946" s="60">
        <v>43956.770833333336</v>
      </c>
      <c r="O946" s="12">
        <f t="shared" si="47"/>
        <v>10.999999999883585</v>
      </c>
      <c r="P946" s="12">
        <f t="shared" si="48"/>
        <v>181.5</v>
      </c>
      <c r="Q946" s="12" t="s">
        <v>13</v>
      </c>
      <c r="R946" s="12" t="s">
        <v>22</v>
      </c>
      <c r="S946" s="12" t="s">
        <v>22</v>
      </c>
      <c r="T946" s="12" t="s">
        <v>1070</v>
      </c>
      <c r="U946" s="12" t="s">
        <v>153</v>
      </c>
      <c r="V946" s="12" t="s">
        <v>1070</v>
      </c>
      <c r="W946" s="12" t="s">
        <v>118</v>
      </c>
      <c r="X946" s="12" t="s">
        <v>66</v>
      </c>
      <c r="Y946" s="12" t="s">
        <v>18</v>
      </c>
      <c r="Z946" s="35">
        <f t="shared" si="45"/>
        <v>192.49999999988358</v>
      </c>
    </row>
    <row r="947" spans="1:26" s="12" customFormat="1" ht="90" hidden="1" customHeight="1" x14ac:dyDescent="0.25">
      <c r="A947" s="12">
        <v>2020</v>
      </c>
      <c r="B947" s="12" t="s">
        <v>2411</v>
      </c>
      <c r="C947" s="43" t="s">
        <v>3436</v>
      </c>
      <c r="D947" s="43" t="s">
        <v>13</v>
      </c>
      <c r="E947" s="12" t="s">
        <v>30</v>
      </c>
      <c r="F947" s="12" t="s">
        <v>3437</v>
      </c>
      <c r="G947" s="12" t="s">
        <v>3438</v>
      </c>
      <c r="H947" s="12" t="s">
        <v>1911</v>
      </c>
      <c r="I947" s="12" t="s">
        <v>126</v>
      </c>
      <c r="J947" s="12" t="s">
        <v>1911</v>
      </c>
      <c r="K947" s="12" t="s">
        <v>3439</v>
      </c>
      <c r="L947" s="60">
        <v>43960.354166666664</v>
      </c>
      <c r="M947" s="60">
        <v>43960.8125</v>
      </c>
      <c r="N947" s="60">
        <v>43922.680555555555</v>
      </c>
      <c r="O947" s="12">
        <f t="shared" si="47"/>
        <v>11.000000000058208</v>
      </c>
      <c r="P947" s="12">
        <f t="shared" si="48"/>
        <v>904.16666666662786</v>
      </c>
      <c r="Q947" s="12" t="s">
        <v>13</v>
      </c>
      <c r="R947" s="12" t="s">
        <v>22</v>
      </c>
      <c r="S947" s="12" t="s">
        <v>22</v>
      </c>
      <c r="T947" s="12" t="s">
        <v>14</v>
      </c>
      <c r="U947" s="12" t="s">
        <v>97</v>
      </c>
      <c r="V947" s="12" t="s">
        <v>51</v>
      </c>
      <c r="W947" s="12" t="s">
        <v>118</v>
      </c>
      <c r="X947" s="12" t="s">
        <v>60</v>
      </c>
      <c r="Y947" s="12" t="s">
        <v>18</v>
      </c>
      <c r="Z947" s="35">
        <f t="shared" si="45"/>
        <v>915.16666666668607</v>
      </c>
    </row>
    <row r="948" spans="1:26" s="12" customFormat="1" ht="15" hidden="1" customHeight="1" x14ac:dyDescent="0.25">
      <c r="A948" s="12">
        <v>2020</v>
      </c>
      <c r="B948" s="12" t="s">
        <v>2411</v>
      </c>
      <c r="C948" s="43" t="s">
        <v>3443</v>
      </c>
      <c r="D948" s="43" t="s">
        <v>13</v>
      </c>
      <c r="E948" s="12" t="s">
        <v>30</v>
      </c>
      <c r="F948" s="12" t="s">
        <v>3440</v>
      </c>
      <c r="G948" s="12" t="s">
        <v>3441</v>
      </c>
      <c r="H948" s="12" t="s">
        <v>1911</v>
      </c>
      <c r="I948" s="12" t="s">
        <v>126</v>
      </c>
      <c r="J948" s="12" t="s">
        <v>1911</v>
      </c>
      <c r="K948" s="43" t="s">
        <v>3442</v>
      </c>
      <c r="L948" s="60">
        <v>43965.541666666664</v>
      </c>
      <c r="M948" s="60">
        <v>43965.74722222222</v>
      </c>
      <c r="N948" s="60">
        <v>43960.8125</v>
      </c>
      <c r="O948" s="12">
        <f t="shared" si="47"/>
        <v>4.9333333333488554</v>
      </c>
      <c r="P948" s="12">
        <f t="shared" si="48"/>
        <v>113.49999999994179</v>
      </c>
      <c r="Q948" s="12" t="s">
        <v>13</v>
      </c>
      <c r="R948" s="12" t="s">
        <v>22</v>
      </c>
      <c r="S948" s="12" t="s">
        <v>22</v>
      </c>
      <c r="T948" s="12" t="s">
        <v>49</v>
      </c>
      <c r="U948" s="12" t="s">
        <v>141</v>
      </c>
      <c r="V948" s="12" t="s">
        <v>34</v>
      </c>
      <c r="W948" s="12" t="s">
        <v>82</v>
      </c>
      <c r="X948" s="12" t="s">
        <v>71</v>
      </c>
      <c r="Y948" s="12" t="s">
        <v>18</v>
      </c>
      <c r="Z948" s="35">
        <f t="shared" si="45"/>
        <v>118.43333333329065</v>
      </c>
    </row>
    <row r="949" spans="1:26" s="12" customFormat="1" ht="15" hidden="1" customHeight="1" x14ac:dyDescent="0.25">
      <c r="A949" s="12">
        <v>2020</v>
      </c>
      <c r="B949" s="12" t="s">
        <v>2411</v>
      </c>
      <c r="C949" s="43" t="s">
        <v>3444</v>
      </c>
      <c r="D949" s="43" t="s">
        <v>13</v>
      </c>
      <c r="E949" s="12" t="s">
        <v>30</v>
      </c>
      <c r="F949" s="12" t="s">
        <v>192</v>
      </c>
      <c r="G949" s="12" t="s">
        <v>3445</v>
      </c>
      <c r="H949" s="12" t="s">
        <v>1788</v>
      </c>
      <c r="I949" s="12" t="s">
        <v>169</v>
      </c>
      <c r="J949" s="12" t="s">
        <v>96</v>
      </c>
      <c r="K949" s="43" t="s">
        <v>3446</v>
      </c>
      <c r="L949" s="60">
        <v>43973.300694444442</v>
      </c>
      <c r="M949" s="60">
        <v>43973.342361111114</v>
      </c>
      <c r="N949" s="60">
        <v>43934.708333333336</v>
      </c>
      <c r="O949" s="12">
        <f t="shared" si="47"/>
        <v>1.0000000001164153</v>
      </c>
      <c r="P949" s="12">
        <f t="shared" si="48"/>
        <v>926.21666666655801</v>
      </c>
      <c r="Q949" s="12" t="s">
        <v>13</v>
      </c>
      <c r="R949" s="12" t="s">
        <v>13</v>
      </c>
      <c r="S949" s="12" t="s">
        <v>22</v>
      </c>
      <c r="T949" s="12" t="s">
        <v>49</v>
      </c>
      <c r="U949" s="12" t="s">
        <v>143</v>
      </c>
      <c r="V949" s="12" t="s">
        <v>34</v>
      </c>
      <c r="W949" s="12" t="s">
        <v>76</v>
      </c>
      <c r="X949" s="12" t="s">
        <v>60</v>
      </c>
      <c r="Y949" s="12" t="s">
        <v>61</v>
      </c>
      <c r="Z949" s="35">
        <f t="shared" si="45"/>
        <v>927.21666666667443</v>
      </c>
    </row>
    <row r="950" spans="1:26" s="12" customFormat="1" ht="15" hidden="1" customHeight="1" x14ac:dyDescent="0.25">
      <c r="A950" s="12">
        <v>2020</v>
      </c>
      <c r="B950" s="12" t="s">
        <v>2411</v>
      </c>
      <c r="C950" s="43" t="s">
        <v>3447</v>
      </c>
      <c r="D950" s="43" t="s">
        <v>13</v>
      </c>
      <c r="E950" s="12" t="s">
        <v>30</v>
      </c>
      <c r="F950" s="12" t="s">
        <v>3448</v>
      </c>
      <c r="G950" s="12" t="s">
        <v>3449</v>
      </c>
      <c r="H950" s="12" t="s">
        <v>1788</v>
      </c>
      <c r="I950" s="12" t="s">
        <v>171</v>
      </c>
      <c r="J950" s="12" t="s">
        <v>96</v>
      </c>
      <c r="K950" s="43" t="s">
        <v>3450</v>
      </c>
      <c r="L950" s="60">
        <v>43976.625</v>
      </c>
      <c r="M950" s="60">
        <v>43976.791666666664</v>
      </c>
      <c r="N950" s="60">
        <v>43964.197916666664</v>
      </c>
      <c r="O950" s="12">
        <f t="shared" si="47"/>
        <v>3.9999999999417923</v>
      </c>
      <c r="P950" s="12">
        <f t="shared" si="48"/>
        <v>298.25000000005821</v>
      </c>
      <c r="Q950" s="12" t="s">
        <v>13</v>
      </c>
      <c r="R950" s="12" t="s">
        <v>13</v>
      </c>
      <c r="S950" s="12" t="s">
        <v>22</v>
      </c>
      <c r="T950" s="12" t="s">
        <v>32</v>
      </c>
      <c r="U950" s="12" t="s">
        <v>114</v>
      </c>
      <c r="V950" s="12" t="s">
        <v>1070</v>
      </c>
      <c r="W950" s="12" t="s">
        <v>1070</v>
      </c>
      <c r="X950" s="12" t="s">
        <v>77</v>
      </c>
      <c r="Y950" s="12" t="s">
        <v>18</v>
      </c>
      <c r="Z950" s="35">
        <f t="shared" si="45"/>
        <v>302.25</v>
      </c>
    </row>
    <row r="951" spans="1:26" s="12" customFormat="1" ht="120" hidden="1" customHeight="1" x14ac:dyDescent="0.25">
      <c r="A951" s="12">
        <v>2020</v>
      </c>
      <c r="B951" s="12" t="s">
        <v>2411</v>
      </c>
      <c r="C951" s="43" t="s">
        <v>3451</v>
      </c>
      <c r="D951" s="43" t="s">
        <v>13</v>
      </c>
      <c r="E951" s="12" t="s">
        <v>30</v>
      </c>
      <c r="F951" s="12" t="s">
        <v>3453</v>
      </c>
      <c r="G951" s="12" t="s">
        <v>3453</v>
      </c>
      <c r="H951" s="12" t="s">
        <v>1789</v>
      </c>
      <c r="I951" s="12" t="s">
        <v>177</v>
      </c>
      <c r="J951" s="12" t="s">
        <v>3453</v>
      </c>
      <c r="K951" s="12" t="s">
        <v>1419</v>
      </c>
      <c r="L951" s="60">
        <v>43976.438194444447</v>
      </c>
      <c r="M951" s="60">
        <v>43976.458333333336</v>
      </c>
      <c r="N951" s="60">
        <v>43843</v>
      </c>
      <c r="O951" s="12">
        <f t="shared" si="47"/>
        <v>0.48333333333721384</v>
      </c>
      <c r="P951" s="12">
        <f t="shared" si="48"/>
        <v>3202.516666666721</v>
      </c>
      <c r="Q951" s="12" t="s">
        <v>13</v>
      </c>
      <c r="R951" s="12" t="s">
        <v>13</v>
      </c>
      <c r="S951" s="12" t="s">
        <v>22</v>
      </c>
      <c r="T951" s="12" t="s">
        <v>49</v>
      </c>
      <c r="U951" s="12" t="s">
        <v>143</v>
      </c>
      <c r="V951" s="12" t="s">
        <v>34</v>
      </c>
      <c r="W951" s="12" t="s">
        <v>76</v>
      </c>
      <c r="X951" s="12" t="s">
        <v>77</v>
      </c>
      <c r="Y951" s="12" t="s">
        <v>72</v>
      </c>
      <c r="Z951" s="35">
        <f t="shared" si="45"/>
        <v>3203.0000000000582</v>
      </c>
    </row>
    <row r="952" spans="1:26" s="12" customFormat="1" ht="165" hidden="1" customHeight="1" x14ac:dyDescent="0.25">
      <c r="A952" s="12">
        <v>2020</v>
      </c>
      <c r="B952" s="12" t="s">
        <v>2411</v>
      </c>
      <c r="C952" s="43" t="s">
        <v>3452</v>
      </c>
      <c r="D952" s="43" t="s">
        <v>13</v>
      </c>
      <c r="E952" s="12" t="s">
        <v>30</v>
      </c>
      <c r="F952" s="12" t="s">
        <v>3453</v>
      </c>
      <c r="G952" s="12" t="s">
        <v>3453</v>
      </c>
      <c r="H952" s="12" t="s">
        <v>1789</v>
      </c>
      <c r="I952" s="12" t="s">
        <v>178</v>
      </c>
      <c r="J952" s="12" t="s">
        <v>3453</v>
      </c>
      <c r="K952" s="12" t="s">
        <v>1419</v>
      </c>
      <c r="L952" s="60">
        <v>43976.472916666666</v>
      </c>
      <c r="M952" s="60">
        <v>43976.5</v>
      </c>
      <c r="N952" s="60">
        <v>43914.708333333336</v>
      </c>
      <c r="O952" s="12">
        <f t="shared" si="47"/>
        <v>0.65000000002328306</v>
      </c>
      <c r="P952" s="12">
        <f t="shared" si="48"/>
        <v>1482.3499999999185</v>
      </c>
      <c r="Q952" s="12" t="s">
        <v>13</v>
      </c>
      <c r="R952" s="12" t="s">
        <v>13</v>
      </c>
      <c r="S952" s="12" t="s">
        <v>22</v>
      </c>
      <c r="T952" s="12" t="s">
        <v>49</v>
      </c>
      <c r="U952" s="12" t="s">
        <v>143</v>
      </c>
      <c r="V952" s="12" t="s">
        <v>34</v>
      </c>
      <c r="W952" s="12" t="s">
        <v>76</v>
      </c>
      <c r="X952" s="12" t="s">
        <v>77</v>
      </c>
      <c r="Y952" s="12" t="s">
        <v>72</v>
      </c>
      <c r="Z952" s="35">
        <f t="shared" si="45"/>
        <v>1482.9999999999418</v>
      </c>
    </row>
    <row r="953" spans="1:26" s="12" customFormat="1" ht="120" hidden="1" customHeight="1" x14ac:dyDescent="0.25">
      <c r="A953" s="12">
        <v>2020</v>
      </c>
      <c r="B953" s="12" t="s">
        <v>2411</v>
      </c>
      <c r="C953" s="43" t="s">
        <v>3454</v>
      </c>
      <c r="D953" s="43" t="s">
        <v>13</v>
      </c>
      <c r="E953" s="12" t="s">
        <v>30</v>
      </c>
      <c r="F953" s="12" t="s">
        <v>3455</v>
      </c>
      <c r="G953" s="12" t="s">
        <v>3456</v>
      </c>
      <c r="H953" s="12" t="s">
        <v>1788</v>
      </c>
      <c r="I953" s="12" t="s">
        <v>170</v>
      </c>
      <c r="J953" s="12" t="s">
        <v>40</v>
      </c>
      <c r="K953" s="12" t="s">
        <v>1419</v>
      </c>
      <c r="L953" s="60">
        <v>43976.553472222222</v>
      </c>
      <c r="M953" s="60">
        <v>43976.583333333336</v>
      </c>
      <c r="N953" s="60">
        <v>43964.270833333336</v>
      </c>
      <c r="O953" s="12">
        <f t="shared" si="47"/>
        <v>0.71666666673263535</v>
      </c>
      <c r="P953" s="12">
        <f t="shared" si="48"/>
        <v>294.78333333326736</v>
      </c>
      <c r="Q953" s="12" t="s">
        <v>13</v>
      </c>
      <c r="R953" s="12" t="s">
        <v>13</v>
      </c>
      <c r="S953" s="12" t="s">
        <v>22</v>
      </c>
      <c r="T953" s="12" t="s">
        <v>49</v>
      </c>
      <c r="U953" s="12" t="s">
        <v>143</v>
      </c>
      <c r="V953" s="12" t="s">
        <v>34</v>
      </c>
      <c r="W953" s="12" t="s">
        <v>76</v>
      </c>
      <c r="X953" s="12" t="s">
        <v>60</v>
      </c>
      <c r="Y953" s="12" t="s">
        <v>72</v>
      </c>
      <c r="Z953" s="35">
        <f t="shared" si="45"/>
        <v>295.5</v>
      </c>
    </row>
    <row r="954" spans="1:26" s="12" customFormat="1" ht="60" hidden="1" customHeight="1" x14ac:dyDescent="0.25">
      <c r="A954" s="12">
        <v>2020</v>
      </c>
      <c r="B954" s="12" t="s">
        <v>2411</v>
      </c>
      <c r="C954" s="43" t="s">
        <v>3457</v>
      </c>
      <c r="D954" s="43" t="s">
        <v>13</v>
      </c>
      <c r="E954" s="12" t="s">
        <v>30</v>
      </c>
      <c r="F954" s="12" t="s">
        <v>3458</v>
      </c>
      <c r="G954" s="12" t="s">
        <v>1070</v>
      </c>
      <c r="H954" s="12" t="s">
        <v>1764</v>
      </c>
      <c r="I954" s="12" t="s">
        <v>165</v>
      </c>
      <c r="J954" s="12" t="s">
        <v>1688</v>
      </c>
      <c r="K954" s="12" t="s">
        <v>3459</v>
      </c>
      <c r="L954" s="60">
        <v>43976.47152777778</v>
      </c>
      <c r="M954" s="60">
        <v>43976.479166666664</v>
      </c>
      <c r="N954" s="60">
        <v>43861.712500000001</v>
      </c>
      <c r="O954" s="12">
        <f t="shared" si="47"/>
        <v>0.18333333323244005</v>
      </c>
      <c r="P954" s="12">
        <f t="shared" si="48"/>
        <v>2754.2166666666744</v>
      </c>
      <c r="Q954" s="12" t="s">
        <v>13</v>
      </c>
      <c r="R954" s="12" t="s">
        <v>13</v>
      </c>
      <c r="S954" s="12" t="s">
        <v>22</v>
      </c>
      <c r="T954" s="12" t="s">
        <v>41</v>
      </c>
      <c r="U954" s="12" t="s">
        <v>93</v>
      </c>
      <c r="V954" s="12" t="s">
        <v>1070</v>
      </c>
      <c r="W954" s="12" t="s">
        <v>1070</v>
      </c>
      <c r="X954" s="12" t="s">
        <v>77</v>
      </c>
      <c r="Y954" s="12" t="s">
        <v>72</v>
      </c>
      <c r="Z954" s="35">
        <f t="shared" si="45"/>
        <v>2754.3999999999069</v>
      </c>
    </row>
    <row r="955" spans="1:26" s="12" customFormat="1" ht="120" hidden="1" customHeight="1" x14ac:dyDescent="0.25">
      <c r="A955" s="12">
        <v>2020</v>
      </c>
      <c r="B955" s="12" t="s">
        <v>2411</v>
      </c>
      <c r="C955" s="43" t="s">
        <v>3470</v>
      </c>
      <c r="D955" s="43" t="s">
        <v>13</v>
      </c>
      <c r="E955" s="12" t="s">
        <v>30</v>
      </c>
      <c r="F955" s="12" t="s">
        <v>3471</v>
      </c>
      <c r="G955" s="12" t="s">
        <v>1070</v>
      </c>
      <c r="H955" s="12" t="s">
        <v>1764</v>
      </c>
      <c r="I955" s="12" t="s">
        <v>166</v>
      </c>
      <c r="J955" s="12" t="s">
        <v>96</v>
      </c>
      <c r="K955" s="43" t="s">
        <v>3472</v>
      </c>
      <c r="L955" s="60">
        <v>43976.458333333336</v>
      </c>
      <c r="M955" s="60">
        <v>43976.5</v>
      </c>
      <c r="N955" s="60">
        <v>43895.625</v>
      </c>
      <c r="O955" s="12">
        <f t="shared" si="47"/>
        <v>0.99999999994179234</v>
      </c>
      <c r="P955" s="12">
        <f t="shared" si="48"/>
        <v>1940.0000000000582</v>
      </c>
      <c r="Q955" s="12" t="s">
        <v>13</v>
      </c>
      <c r="R955" s="12" t="s">
        <v>13</v>
      </c>
      <c r="S955" s="12" t="s">
        <v>22</v>
      </c>
      <c r="T955" s="12" t="s">
        <v>1070</v>
      </c>
      <c r="U955" s="12" t="s">
        <v>1070</v>
      </c>
      <c r="V955" s="12" t="s">
        <v>1070</v>
      </c>
      <c r="W955" s="12" t="s">
        <v>1070</v>
      </c>
      <c r="X955" s="12" t="s">
        <v>77</v>
      </c>
      <c r="Y955" s="12" t="s">
        <v>61</v>
      </c>
      <c r="Z955" s="35">
        <f t="shared" si="45"/>
        <v>1941</v>
      </c>
    </row>
    <row r="956" spans="1:26" s="12" customFormat="1" ht="345" customHeight="1" x14ac:dyDescent="0.25">
      <c r="A956" s="12">
        <v>2020</v>
      </c>
      <c r="B956" s="12" t="s">
        <v>2412</v>
      </c>
      <c r="C956" s="43" t="s">
        <v>3476</v>
      </c>
      <c r="D956" s="43" t="s">
        <v>22</v>
      </c>
      <c r="E956" s="12" t="s">
        <v>20</v>
      </c>
      <c r="F956" s="12" t="s">
        <v>3391</v>
      </c>
      <c r="G956" s="12" t="s">
        <v>3392</v>
      </c>
      <c r="H956" s="12" t="s">
        <v>319</v>
      </c>
      <c r="I956" s="12" t="s">
        <v>198</v>
      </c>
      <c r="J956" s="12" t="s">
        <v>56</v>
      </c>
      <c r="K956" s="12" t="s">
        <v>3507</v>
      </c>
      <c r="L956" s="60">
        <v>43983.333333333336</v>
      </c>
      <c r="M956" s="60">
        <v>43983.708333333336</v>
      </c>
      <c r="N956" s="60">
        <v>43981.722222222219</v>
      </c>
      <c r="O956" s="12">
        <f t="shared" si="47"/>
        <v>9</v>
      </c>
      <c r="P956" s="12">
        <f t="shared" si="48"/>
        <v>38.666666666802485</v>
      </c>
      <c r="Q956" s="12" t="s">
        <v>22</v>
      </c>
      <c r="R956" s="12" t="s">
        <v>22</v>
      </c>
      <c r="S956" s="12" t="s">
        <v>22</v>
      </c>
      <c r="T956" s="12" t="s">
        <v>32</v>
      </c>
      <c r="U956" s="12" t="s">
        <v>114</v>
      </c>
      <c r="V956" s="12" t="s">
        <v>25</v>
      </c>
      <c r="W956" s="12" t="s">
        <v>52</v>
      </c>
      <c r="X956" s="12" t="s">
        <v>60</v>
      </c>
      <c r="Y956" s="12" t="s">
        <v>37</v>
      </c>
      <c r="Z956" s="35">
        <f t="shared" si="45"/>
        <v>47.666666666802485</v>
      </c>
    </row>
    <row r="957" spans="1:26" s="12" customFormat="1" ht="405" customHeight="1" x14ac:dyDescent="0.25">
      <c r="A957" s="12">
        <v>2020</v>
      </c>
      <c r="B957" s="12" t="s">
        <v>2412</v>
      </c>
      <c r="C957" s="43" t="s">
        <v>3477</v>
      </c>
      <c r="D957" s="43" t="s">
        <v>22</v>
      </c>
      <c r="E957" s="12" t="s">
        <v>20</v>
      </c>
      <c r="F957" s="12" t="s">
        <v>3391</v>
      </c>
      <c r="G957" s="12" t="s">
        <v>3392</v>
      </c>
      <c r="H957" s="12" t="s">
        <v>319</v>
      </c>
      <c r="I957" s="12" t="s">
        <v>198</v>
      </c>
      <c r="J957" s="12" t="s">
        <v>56</v>
      </c>
      <c r="K957" s="12" t="s">
        <v>3507</v>
      </c>
      <c r="L957" s="60">
        <v>43984.333333333336</v>
      </c>
      <c r="M957" s="60">
        <v>43984.472222222219</v>
      </c>
      <c r="N957" s="60">
        <v>43983.708333333336</v>
      </c>
      <c r="O957" s="12">
        <f t="shared" si="47"/>
        <v>3.3333333331975155</v>
      </c>
      <c r="P957" s="12">
        <f t="shared" si="48"/>
        <v>15</v>
      </c>
      <c r="Q957" s="12" t="s">
        <v>22</v>
      </c>
      <c r="R957" s="12" t="s">
        <v>22</v>
      </c>
      <c r="S957" s="12" t="s">
        <v>22</v>
      </c>
      <c r="T957" s="12" t="s">
        <v>32</v>
      </c>
      <c r="U957" s="12" t="s">
        <v>114</v>
      </c>
      <c r="V957" s="12" t="s">
        <v>25</v>
      </c>
      <c r="W957" s="12" t="s">
        <v>52</v>
      </c>
      <c r="X957" s="12" t="s">
        <v>60</v>
      </c>
      <c r="Y957" s="12" t="s">
        <v>37</v>
      </c>
      <c r="Z957" s="35">
        <f t="shared" si="45"/>
        <v>18.333333333197515</v>
      </c>
    </row>
    <row r="958" spans="1:26" s="12" customFormat="1" ht="105" customHeight="1" x14ac:dyDescent="0.25">
      <c r="A958" s="12">
        <v>2020</v>
      </c>
      <c r="B958" s="12" t="s">
        <v>2412</v>
      </c>
      <c r="C958" s="43" t="s">
        <v>3478</v>
      </c>
      <c r="D958" s="43" t="s">
        <v>22</v>
      </c>
      <c r="E958" s="12" t="s">
        <v>20</v>
      </c>
      <c r="F958" s="12" t="s">
        <v>3179</v>
      </c>
      <c r="G958" s="12" t="s">
        <v>3180</v>
      </c>
      <c r="H958" s="12" t="s">
        <v>319</v>
      </c>
      <c r="I958" s="12" t="s">
        <v>195</v>
      </c>
      <c r="J958" s="12" t="s">
        <v>56</v>
      </c>
      <c r="K958" s="12" t="s">
        <v>3508</v>
      </c>
      <c r="L958" s="60">
        <v>43985.416666666664</v>
      </c>
      <c r="M958" s="60">
        <v>43985.708333333336</v>
      </c>
      <c r="N958" s="60">
        <v>43965.708333333336</v>
      </c>
      <c r="O958" s="12">
        <f t="shared" si="47"/>
        <v>7.0000000001164153</v>
      </c>
      <c r="P958" s="12">
        <f t="shared" si="48"/>
        <v>472.99999999988358</v>
      </c>
      <c r="Q958" s="12" t="s">
        <v>22</v>
      </c>
      <c r="R958" s="12" t="s">
        <v>22</v>
      </c>
      <c r="S958" s="12" t="s">
        <v>22</v>
      </c>
      <c r="T958" s="12" t="s">
        <v>41</v>
      </c>
      <c r="U958" s="12" t="s">
        <v>93</v>
      </c>
      <c r="V958" s="12" t="s">
        <v>25</v>
      </c>
      <c r="W958" s="12" t="s">
        <v>52</v>
      </c>
      <c r="X958" s="12" t="s">
        <v>66</v>
      </c>
      <c r="Y958" s="12" t="s">
        <v>67</v>
      </c>
      <c r="Z958" s="35">
        <f t="shared" si="45"/>
        <v>480</v>
      </c>
    </row>
    <row r="959" spans="1:26" s="12" customFormat="1" ht="120" customHeight="1" x14ac:dyDescent="0.25">
      <c r="A959" s="12">
        <v>2020</v>
      </c>
      <c r="B959" s="12" t="s">
        <v>2412</v>
      </c>
      <c r="C959" s="43" t="s">
        <v>3479</v>
      </c>
      <c r="D959" s="43" t="s">
        <v>22</v>
      </c>
      <c r="E959" s="12" t="s">
        <v>30</v>
      </c>
      <c r="F959" s="12" t="s">
        <v>3501</v>
      </c>
      <c r="G959" s="12" t="s">
        <v>2235</v>
      </c>
      <c r="H959" s="12" t="s">
        <v>319</v>
      </c>
      <c r="I959" s="12" t="s">
        <v>198</v>
      </c>
      <c r="J959" s="12" t="s">
        <v>69</v>
      </c>
      <c r="K959" s="12" t="s">
        <v>3069</v>
      </c>
      <c r="L959" s="60">
        <v>43988.291666666664</v>
      </c>
      <c r="M959" s="60">
        <v>43988.791666666664</v>
      </c>
      <c r="N959" s="60">
        <v>43984.472222222219</v>
      </c>
      <c r="O959" s="12">
        <f t="shared" si="47"/>
        <v>12</v>
      </c>
      <c r="P959" s="12">
        <f t="shared" si="48"/>
        <v>91.666666666686069</v>
      </c>
      <c r="Q959" s="12" t="s">
        <v>13</v>
      </c>
      <c r="R959" s="12" t="s">
        <v>22</v>
      </c>
      <c r="S959" s="12" t="s">
        <v>22</v>
      </c>
      <c r="T959" s="12" t="s">
        <v>23</v>
      </c>
      <c r="U959" s="12" t="s">
        <v>44</v>
      </c>
      <c r="V959" s="12" t="s">
        <v>25</v>
      </c>
      <c r="W959" s="12" t="s">
        <v>52</v>
      </c>
      <c r="X959" s="12" t="s">
        <v>66</v>
      </c>
      <c r="Y959" s="12" t="s">
        <v>28</v>
      </c>
      <c r="Z959" s="35">
        <f t="shared" si="45"/>
        <v>103.66666666668607</v>
      </c>
    </row>
    <row r="960" spans="1:26" s="12" customFormat="1" ht="300" customHeight="1" x14ac:dyDescent="0.25">
      <c r="A960" s="12">
        <v>2020</v>
      </c>
      <c r="B960" s="12" t="s">
        <v>2412</v>
      </c>
      <c r="C960" s="43" t="s">
        <v>3480</v>
      </c>
      <c r="D960" s="43" t="s">
        <v>22</v>
      </c>
      <c r="E960" s="12" t="s">
        <v>30</v>
      </c>
      <c r="F960" s="12" t="s">
        <v>3501</v>
      </c>
      <c r="G960" s="12" t="s">
        <v>2235</v>
      </c>
      <c r="H960" s="12" t="s">
        <v>319</v>
      </c>
      <c r="I960" s="12" t="s">
        <v>198</v>
      </c>
      <c r="J960" s="12" t="s">
        <v>69</v>
      </c>
      <c r="K960" s="12" t="s">
        <v>3069</v>
      </c>
      <c r="L960" s="60">
        <v>43989.291666666664</v>
      </c>
      <c r="M960" s="60">
        <v>43989.791666666664</v>
      </c>
      <c r="N960" s="60">
        <v>43988.791666666664</v>
      </c>
      <c r="O960" s="12">
        <f t="shared" si="47"/>
        <v>12</v>
      </c>
      <c r="P960" s="12">
        <f t="shared" si="48"/>
        <v>12</v>
      </c>
      <c r="Q960" s="12" t="s">
        <v>22</v>
      </c>
      <c r="R960" s="12" t="s">
        <v>22</v>
      </c>
      <c r="S960" s="12" t="s">
        <v>22</v>
      </c>
      <c r="T960" s="12" t="s">
        <v>23</v>
      </c>
      <c r="U960" s="12" t="s">
        <v>44</v>
      </c>
      <c r="V960" s="12" t="s">
        <v>25</v>
      </c>
      <c r="W960" s="12" t="s">
        <v>52</v>
      </c>
      <c r="X960" s="12" t="s">
        <v>66</v>
      </c>
      <c r="Y960" s="12" t="s">
        <v>28</v>
      </c>
      <c r="Z960" s="35">
        <f t="shared" si="45"/>
        <v>24</v>
      </c>
    </row>
    <row r="961" spans="1:26" s="12" customFormat="1" ht="255" customHeight="1" x14ac:dyDescent="0.25">
      <c r="A961" s="12">
        <v>2020</v>
      </c>
      <c r="B961" s="12" t="s">
        <v>2412</v>
      </c>
      <c r="C961" s="43" t="s">
        <v>3481</v>
      </c>
      <c r="D961" s="43" t="s">
        <v>22</v>
      </c>
      <c r="E961" s="12" t="s">
        <v>30</v>
      </c>
      <c r="F961" s="12" t="s">
        <v>3501</v>
      </c>
      <c r="G961" s="12" t="s">
        <v>2235</v>
      </c>
      <c r="H961" s="12" t="s">
        <v>319</v>
      </c>
      <c r="I961" s="12" t="s">
        <v>198</v>
      </c>
      <c r="J961" s="12" t="s">
        <v>69</v>
      </c>
      <c r="K961" s="12" t="s">
        <v>3069</v>
      </c>
      <c r="L961" s="60">
        <v>43990.5625</v>
      </c>
      <c r="M961" s="60">
        <v>43990.708333333336</v>
      </c>
      <c r="N961" s="60">
        <v>43989.791666666664</v>
      </c>
      <c r="O961" s="12">
        <f t="shared" si="47"/>
        <v>3.5000000000582077</v>
      </c>
      <c r="P961" s="12">
        <f t="shared" si="48"/>
        <v>18.500000000058208</v>
      </c>
      <c r="Q961" s="12" t="s">
        <v>22</v>
      </c>
      <c r="R961" s="12" t="s">
        <v>22</v>
      </c>
      <c r="S961" s="12" t="s">
        <v>22</v>
      </c>
      <c r="T961" s="12" t="s">
        <v>23</v>
      </c>
      <c r="U961" s="12" t="s">
        <v>44</v>
      </c>
      <c r="V961" s="12" t="s">
        <v>25</v>
      </c>
      <c r="W961" s="12" t="s">
        <v>52</v>
      </c>
      <c r="X961" s="12" t="s">
        <v>66</v>
      </c>
      <c r="Y961" s="12" t="s">
        <v>28</v>
      </c>
      <c r="Z961" s="35">
        <f t="shared" si="45"/>
        <v>22.000000000116415</v>
      </c>
    </row>
    <row r="962" spans="1:26" s="12" customFormat="1" ht="90" customHeight="1" x14ac:dyDescent="0.25">
      <c r="A962" s="12">
        <v>2020</v>
      </c>
      <c r="B962" s="12" t="s">
        <v>2412</v>
      </c>
      <c r="C962" s="43" t="s">
        <v>3482</v>
      </c>
      <c r="D962" s="43" t="s">
        <v>22</v>
      </c>
      <c r="E962" s="12" t="s">
        <v>20</v>
      </c>
      <c r="F962" s="12" t="s">
        <v>828</v>
      </c>
      <c r="G962" s="12" t="s">
        <v>3502</v>
      </c>
      <c r="H962" s="12" t="s">
        <v>319</v>
      </c>
      <c r="I962" s="12" t="s">
        <v>197</v>
      </c>
      <c r="J962" s="12" t="s">
        <v>91</v>
      </c>
      <c r="K962" s="12" t="s">
        <v>3509</v>
      </c>
      <c r="L962" s="60">
        <v>43992.291666666664</v>
      </c>
      <c r="M962" s="60">
        <v>43992.75</v>
      </c>
      <c r="N962" s="60">
        <v>43991.791666666664</v>
      </c>
      <c r="O962" s="12">
        <f t="shared" si="47"/>
        <v>11.000000000058208</v>
      </c>
      <c r="P962" s="12">
        <f t="shared" si="48"/>
        <v>12</v>
      </c>
      <c r="Q962" s="12" t="s">
        <v>13</v>
      </c>
      <c r="R962" s="12" t="s">
        <v>22</v>
      </c>
      <c r="S962" s="12" t="s">
        <v>22</v>
      </c>
      <c r="T962" s="12" t="s">
        <v>14</v>
      </c>
      <c r="U962" s="12" t="s">
        <v>24</v>
      </c>
      <c r="V962" s="12" t="s">
        <v>34</v>
      </c>
      <c r="W962" s="12" t="s">
        <v>88</v>
      </c>
      <c r="X962" s="12" t="s">
        <v>66</v>
      </c>
      <c r="Y962" s="12" t="s">
        <v>18</v>
      </c>
      <c r="Z962" s="35">
        <f t="shared" si="45"/>
        <v>23.000000000058208</v>
      </c>
    </row>
    <row r="963" spans="1:26" s="12" customFormat="1" ht="90" customHeight="1" x14ac:dyDescent="0.25">
      <c r="A963" s="12">
        <v>2020</v>
      </c>
      <c r="B963" s="12" t="s">
        <v>2412</v>
      </c>
      <c r="C963" s="43" t="s">
        <v>3483</v>
      </c>
      <c r="D963" s="43" t="s">
        <v>22</v>
      </c>
      <c r="E963" s="12" t="s">
        <v>30</v>
      </c>
      <c r="F963" s="12" t="s">
        <v>3503</v>
      </c>
      <c r="G963" s="12" t="s">
        <v>1999</v>
      </c>
      <c r="H963" s="12" t="s">
        <v>319</v>
      </c>
      <c r="I963" s="12" t="s">
        <v>197</v>
      </c>
      <c r="J963" s="12" t="s">
        <v>63</v>
      </c>
      <c r="K963" s="12" t="s">
        <v>3069</v>
      </c>
      <c r="L963" s="60">
        <v>43989.291666666664</v>
      </c>
      <c r="M963" s="60">
        <v>43989.791666666664</v>
      </c>
      <c r="N963" s="60">
        <v>43971.6875</v>
      </c>
      <c r="O963" s="12">
        <f t="shared" si="47"/>
        <v>12</v>
      </c>
      <c r="P963" s="12">
        <f t="shared" si="48"/>
        <v>422.49999999994179</v>
      </c>
      <c r="Q963" s="12" t="s">
        <v>13</v>
      </c>
      <c r="R963" s="12" t="s">
        <v>22</v>
      </c>
      <c r="S963" s="12" t="s">
        <v>22</v>
      </c>
      <c r="T963" s="12" t="s">
        <v>14</v>
      </c>
      <c r="U963" s="12" t="s">
        <v>24</v>
      </c>
      <c r="V963" s="12" t="s">
        <v>1070</v>
      </c>
      <c r="W963" s="12" t="s">
        <v>118</v>
      </c>
      <c r="X963" s="12" t="s">
        <v>53</v>
      </c>
      <c r="Y963" s="12" t="s">
        <v>67</v>
      </c>
      <c r="Z963" s="35">
        <f t="shared" ref="Z963:Z1026" si="49">O963+P963</f>
        <v>434.49999999994179</v>
      </c>
    </row>
    <row r="964" spans="1:26" s="12" customFormat="1" ht="135" customHeight="1" x14ac:dyDescent="0.25">
      <c r="A964" s="12">
        <v>2020</v>
      </c>
      <c r="B964" s="12" t="s">
        <v>2412</v>
      </c>
      <c r="C964" s="43" t="s">
        <v>3484</v>
      </c>
      <c r="D964" s="43" t="s">
        <v>22</v>
      </c>
      <c r="E964" s="12" t="s">
        <v>30</v>
      </c>
      <c r="F964" s="12" t="s">
        <v>3503</v>
      </c>
      <c r="G964" s="12" t="s">
        <v>1999</v>
      </c>
      <c r="H964" s="12" t="s">
        <v>319</v>
      </c>
      <c r="I964" s="12" t="s">
        <v>197</v>
      </c>
      <c r="J964" s="12" t="s">
        <v>63</v>
      </c>
      <c r="K964" s="12" t="s">
        <v>3069</v>
      </c>
      <c r="L964" s="60">
        <v>43991.3125</v>
      </c>
      <c r="M964" s="60">
        <v>43991.791666666664</v>
      </c>
      <c r="N964" s="60">
        <v>43989.791666666664</v>
      </c>
      <c r="O964" s="12">
        <f t="shared" si="47"/>
        <v>11.499999999941792</v>
      </c>
      <c r="P964" s="12">
        <f t="shared" si="48"/>
        <v>36.500000000058208</v>
      </c>
      <c r="Q964" s="12" t="s">
        <v>22</v>
      </c>
      <c r="R964" s="12" t="s">
        <v>22</v>
      </c>
      <c r="S964" s="12" t="s">
        <v>22</v>
      </c>
      <c r="T964" s="12" t="s">
        <v>14</v>
      </c>
      <c r="U964" s="12" t="s">
        <v>24</v>
      </c>
      <c r="V964" s="12" t="s">
        <v>1070</v>
      </c>
      <c r="W964" s="12" t="s">
        <v>118</v>
      </c>
      <c r="X964" s="12" t="s">
        <v>53</v>
      </c>
      <c r="Y964" s="12" t="s">
        <v>67</v>
      </c>
      <c r="Z964" s="35">
        <f t="shared" si="49"/>
        <v>48</v>
      </c>
    </row>
    <row r="965" spans="1:26" s="12" customFormat="1" ht="180" customHeight="1" x14ac:dyDescent="0.25">
      <c r="A965" s="12">
        <v>2020</v>
      </c>
      <c r="B965" s="12" t="s">
        <v>2412</v>
      </c>
      <c r="C965" s="43" t="s">
        <v>3485</v>
      </c>
      <c r="D965" s="43" t="s">
        <v>22</v>
      </c>
      <c r="E965" s="12" t="s">
        <v>30</v>
      </c>
      <c r="F965" s="12" t="s">
        <v>3503</v>
      </c>
      <c r="G965" s="12" t="s">
        <v>1999</v>
      </c>
      <c r="H965" s="12" t="s">
        <v>319</v>
      </c>
      <c r="I965" s="12" t="s">
        <v>197</v>
      </c>
      <c r="J965" s="12" t="s">
        <v>63</v>
      </c>
      <c r="K965" s="12" t="s">
        <v>3069</v>
      </c>
      <c r="L965" s="60">
        <v>43992.750694444447</v>
      </c>
      <c r="M965" s="60">
        <v>43992.770833333336</v>
      </c>
      <c r="N965" s="60">
        <v>43992.75</v>
      </c>
      <c r="O965" s="12">
        <f t="shared" si="47"/>
        <v>0.48333333333721384</v>
      </c>
      <c r="P965" s="12">
        <f t="shared" si="48"/>
        <v>1.6666666720993817E-2</v>
      </c>
      <c r="Q965" s="12" t="s">
        <v>22</v>
      </c>
      <c r="R965" s="12" t="s">
        <v>22</v>
      </c>
      <c r="S965" s="12" t="s">
        <v>22</v>
      </c>
      <c r="T965" s="12" t="s">
        <v>14</v>
      </c>
      <c r="U965" s="12" t="s">
        <v>24</v>
      </c>
      <c r="V965" s="12" t="s">
        <v>1070</v>
      </c>
      <c r="W965" s="12" t="s">
        <v>118</v>
      </c>
      <c r="X965" s="12" t="s">
        <v>53</v>
      </c>
      <c r="Y965" s="12" t="s">
        <v>67</v>
      </c>
      <c r="Z965" s="35">
        <f t="shared" si="49"/>
        <v>0.50000000005820766</v>
      </c>
    </row>
    <row r="966" spans="1:26" s="12" customFormat="1" ht="195" customHeight="1" x14ac:dyDescent="0.25">
      <c r="A966" s="12">
        <v>2020</v>
      </c>
      <c r="B966" s="12" t="s">
        <v>2412</v>
      </c>
      <c r="C966" s="43" t="s">
        <v>3486</v>
      </c>
      <c r="D966" s="43" t="s">
        <v>22</v>
      </c>
      <c r="E966" s="12" t="s">
        <v>30</v>
      </c>
      <c r="F966" s="12" t="s">
        <v>3503</v>
      </c>
      <c r="G966" s="12" t="s">
        <v>1999</v>
      </c>
      <c r="H966" s="12" t="s">
        <v>319</v>
      </c>
      <c r="I966" s="12" t="s">
        <v>197</v>
      </c>
      <c r="J966" s="12" t="s">
        <v>63</v>
      </c>
      <c r="K966" s="12" t="s">
        <v>3069</v>
      </c>
      <c r="L966" s="60">
        <v>43993.333333333336</v>
      </c>
      <c r="M966" s="60">
        <v>43993.791666666664</v>
      </c>
      <c r="N966" s="60">
        <v>43992.770833333336</v>
      </c>
      <c r="O966" s="12">
        <f t="shared" si="47"/>
        <v>10.999999999883585</v>
      </c>
      <c r="P966" s="12">
        <f t="shared" si="48"/>
        <v>13.5</v>
      </c>
      <c r="Q966" s="12" t="s">
        <v>22</v>
      </c>
      <c r="R966" s="12" t="s">
        <v>22</v>
      </c>
      <c r="S966" s="12" t="s">
        <v>22</v>
      </c>
      <c r="T966" s="12" t="s">
        <v>14</v>
      </c>
      <c r="U966" s="12" t="s">
        <v>24</v>
      </c>
      <c r="V966" s="12" t="s">
        <v>1070</v>
      </c>
      <c r="W966" s="12" t="s">
        <v>118</v>
      </c>
      <c r="X966" s="12" t="s">
        <v>53</v>
      </c>
      <c r="Y966" s="12" t="s">
        <v>67</v>
      </c>
      <c r="Z966" s="35">
        <f t="shared" si="49"/>
        <v>24.499999999883585</v>
      </c>
    </row>
    <row r="967" spans="1:26" s="12" customFormat="1" ht="120" customHeight="1" x14ac:dyDescent="0.25">
      <c r="A967" s="12">
        <v>2020</v>
      </c>
      <c r="B967" s="12" t="s">
        <v>2412</v>
      </c>
      <c r="C967" s="43" t="s">
        <v>3487</v>
      </c>
      <c r="D967" s="43" t="s">
        <v>22</v>
      </c>
      <c r="E967" s="12" t="s">
        <v>30</v>
      </c>
      <c r="F967" s="12" t="s">
        <v>3503</v>
      </c>
      <c r="G967" s="12" t="s">
        <v>1999</v>
      </c>
      <c r="H967" s="12" t="s">
        <v>319</v>
      </c>
      <c r="I967" s="12" t="s">
        <v>197</v>
      </c>
      <c r="J967" s="12" t="s">
        <v>63</v>
      </c>
      <c r="K967" s="12" t="s">
        <v>3069</v>
      </c>
      <c r="L967" s="60">
        <v>43994.319444444445</v>
      </c>
      <c r="M967" s="60">
        <v>43994.625</v>
      </c>
      <c r="N967" s="60">
        <v>43993.791666666664</v>
      </c>
      <c r="O967" s="12">
        <f t="shared" si="47"/>
        <v>7.3333333333139308</v>
      </c>
      <c r="P967" s="12">
        <f t="shared" si="48"/>
        <v>12.666666666744277</v>
      </c>
      <c r="Q967" s="12" t="s">
        <v>22</v>
      </c>
      <c r="R967" s="12" t="s">
        <v>22</v>
      </c>
      <c r="S967" s="12" t="s">
        <v>22</v>
      </c>
      <c r="T967" s="12" t="s">
        <v>14</v>
      </c>
      <c r="U967" s="12" t="s">
        <v>24</v>
      </c>
      <c r="V967" s="12" t="s">
        <v>1070</v>
      </c>
      <c r="W967" s="12" t="s">
        <v>118</v>
      </c>
      <c r="X967" s="12" t="s">
        <v>53</v>
      </c>
      <c r="Y967" s="12" t="s">
        <v>67</v>
      </c>
      <c r="Z967" s="35">
        <f t="shared" si="49"/>
        <v>20.000000000058208</v>
      </c>
    </row>
    <row r="968" spans="1:26" s="12" customFormat="1" ht="105" customHeight="1" x14ac:dyDescent="0.25">
      <c r="A968" s="12">
        <v>2020</v>
      </c>
      <c r="B968" s="12" t="s">
        <v>2412</v>
      </c>
      <c r="C968" s="43" t="s">
        <v>3488</v>
      </c>
      <c r="D968" s="43" t="s">
        <v>22</v>
      </c>
      <c r="E968" s="12" t="s">
        <v>30</v>
      </c>
      <c r="F968" s="12" t="s">
        <v>3503</v>
      </c>
      <c r="G968" s="12" t="s">
        <v>1999</v>
      </c>
      <c r="H968" s="12" t="s">
        <v>319</v>
      </c>
      <c r="I968" s="12" t="s">
        <v>197</v>
      </c>
      <c r="J968" s="12" t="s">
        <v>63</v>
      </c>
      <c r="K968" s="12" t="s">
        <v>3069</v>
      </c>
      <c r="L968" s="60">
        <v>44001.625</v>
      </c>
      <c r="M968" s="60">
        <v>44001.791666666664</v>
      </c>
      <c r="N968" s="60">
        <v>43994.625</v>
      </c>
      <c r="O968" s="12">
        <f t="shared" si="47"/>
        <v>3.9999999999417923</v>
      </c>
      <c r="P968" s="12">
        <f t="shared" si="48"/>
        <v>168</v>
      </c>
      <c r="Q968" s="12" t="s">
        <v>22</v>
      </c>
      <c r="R968" s="12" t="s">
        <v>22</v>
      </c>
      <c r="S968" s="12" t="s">
        <v>22</v>
      </c>
      <c r="T968" s="12" t="s">
        <v>14</v>
      </c>
      <c r="U968" s="12" t="s">
        <v>24</v>
      </c>
      <c r="V968" s="12" t="s">
        <v>1070</v>
      </c>
      <c r="W968" s="12" t="s">
        <v>118</v>
      </c>
      <c r="X968" s="12" t="s">
        <v>53</v>
      </c>
      <c r="Y968" s="12" t="s">
        <v>67</v>
      </c>
      <c r="Z968" s="35">
        <f t="shared" si="49"/>
        <v>171.99999999994179</v>
      </c>
    </row>
    <row r="969" spans="1:26" s="12" customFormat="1" ht="165" customHeight="1" x14ac:dyDescent="0.25">
      <c r="A969" s="12">
        <v>2020</v>
      </c>
      <c r="B969" s="12" t="s">
        <v>2412</v>
      </c>
      <c r="C969" s="43" t="s">
        <v>3489</v>
      </c>
      <c r="D969" s="43" t="s">
        <v>22</v>
      </c>
      <c r="E969" s="12" t="s">
        <v>30</v>
      </c>
      <c r="F969" s="12" t="s">
        <v>3503</v>
      </c>
      <c r="G969" s="12" t="s">
        <v>1999</v>
      </c>
      <c r="H969" s="12" t="s">
        <v>319</v>
      </c>
      <c r="I969" s="12" t="s">
        <v>197</v>
      </c>
      <c r="J969" s="12" t="s">
        <v>63</v>
      </c>
      <c r="K969" s="12" t="s">
        <v>3069</v>
      </c>
      <c r="L969" s="60">
        <v>44002.291666666664</v>
      </c>
      <c r="M969" s="60">
        <v>44002.791666666664</v>
      </c>
      <c r="N969" s="60">
        <v>44001.791666666664</v>
      </c>
      <c r="O969" s="12">
        <f t="shared" si="47"/>
        <v>12</v>
      </c>
      <c r="P969" s="12">
        <f t="shared" si="48"/>
        <v>12</v>
      </c>
      <c r="Q969" s="12" t="s">
        <v>22</v>
      </c>
      <c r="R969" s="12" t="s">
        <v>22</v>
      </c>
      <c r="S969" s="12" t="s">
        <v>22</v>
      </c>
      <c r="T969" s="12" t="s">
        <v>14</v>
      </c>
      <c r="U969" s="12" t="s">
        <v>24</v>
      </c>
      <c r="V969" s="12" t="s">
        <v>1070</v>
      </c>
      <c r="W969" s="12" t="s">
        <v>118</v>
      </c>
      <c r="X969" s="12" t="s">
        <v>53</v>
      </c>
      <c r="Y969" s="12" t="s">
        <v>67</v>
      </c>
      <c r="Z969" s="35">
        <f t="shared" si="49"/>
        <v>24</v>
      </c>
    </row>
    <row r="970" spans="1:26" s="12" customFormat="1" ht="105" customHeight="1" x14ac:dyDescent="0.25">
      <c r="A970" s="12">
        <v>2020</v>
      </c>
      <c r="B970" s="12" t="s">
        <v>2412</v>
      </c>
      <c r="C970" s="43" t="s">
        <v>3490</v>
      </c>
      <c r="D970" s="43" t="s">
        <v>22</v>
      </c>
      <c r="E970" s="12" t="s">
        <v>11</v>
      </c>
      <c r="F970" s="12" t="s">
        <v>2476</v>
      </c>
      <c r="G970" s="12" t="s">
        <v>2476</v>
      </c>
      <c r="H970" s="12" t="s">
        <v>319</v>
      </c>
      <c r="I970" s="12" t="s">
        <v>196</v>
      </c>
      <c r="J970" s="12" t="s">
        <v>31</v>
      </c>
      <c r="K970" s="12" t="s">
        <v>3069</v>
      </c>
      <c r="L970" s="60">
        <v>43998.333333333336</v>
      </c>
      <c r="M970" s="60">
        <v>43998.8125</v>
      </c>
      <c r="N970" s="60">
        <v>43888.75</v>
      </c>
      <c r="O970" s="12">
        <f t="shared" si="47"/>
        <v>11.499999999941792</v>
      </c>
      <c r="P970" s="12">
        <f t="shared" si="48"/>
        <v>2630.0000000000582</v>
      </c>
      <c r="Q970" s="12" t="s">
        <v>13</v>
      </c>
      <c r="R970" s="12" t="s">
        <v>22</v>
      </c>
      <c r="S970" s="12" t="s">
        <v>22</v>
      </c>
      <c r="T970" s="12" t="s">
        <v>1505</v>
      </c>
      <c r="U970" s="12" t="s">
        <v>1505</v>
      </c>
      <c r="V970" s="12" t="s">
        <v>1505</v>
      </c>
      <c r="W970" s="12" t="s">
        <v>1505</v>
      </c>
      <c r="X970" s="12" t="s">
        <v>17</v>
      </c>
      <c r="Y970" s="12" t="s">
        <v>67</v>
      </c>
      <c r="Z970" s="35">
        <f t="shared" si="49"/>
        <v>2641.5</v>
      </c>
    </row>
    <row r="971" spans="1:26" s="12" customFormat="1" ht="45" customHeight="1" x14ac:dyDescent="0.25">
      <c r="A971" s="12">
        <v>2020</v>
      </c>
      <c r="B971" s="12" t="s">
        <v>2412</v>
      </c>
      <c r="C971" s="43" t="s">
        <v>3491</v>
      </c>
      <c r="D971" s="43" t="s">
        <v>22</v>
      </c>
      <c r="E971" s="12" t="s">
        <v>11</v>
      </c>
      <c r="F971" s="12" t="s">
        <v>2476</v>
      </c>
      <c r="G971" s="12" t="s">
        <v>2476</v>
      </c>
      <c r="H971" s="12" t="s">
        <v>319</v>
      </c>
      <c r="I971" s="12" t="s">
        <v>196</v>
      </c>
      <c r="J971" s="12" t="s">
        <v>31</v>
      </c>
      <c r="K971" s="12" t="s">
        <v>3069</v>
      </c>
      <c r="L971" s="60">
        <v>43999.291666666664</v>
      </c>
      <c r="M971" s="60">
        <v>43999.875</v>
      </c>
      <c r="N971" s="60">
        <v>43998.8125</v>
      </c>
      <c r="O971" s="12">
        <f t="shared" si="47"/>
        <v>14.000000000058208</v>
      </c>
      <c r="P971" s="12">
        <f t="shared" si="48"/>
        <v>11.499999999941792</v>
      </c>
      <c r="Q971" s="12" t="s">
        <v>13</v>
      </c>
      <c r="R971" s="12" t="s">
        <v>22</v>
      </c>
      <c r="S971" s="12" t="s">
        <v>22</v>
      </c>
      <c r="T971" s="12" t="s">
        <v>1505</v>
      </c>
      <c r="U971" s="12" t="s">
        <v>1505</v>
      </c>
      <c r="V971" s="12" t="s">
        <v>1505</v>
      </c>
      <c r="W971" s="12" t="s">
        <v>1505</v>
      </c>
      <c r="X971" s="12" t="s">
        <v>17</v>
      </c>
      <c r="Y971" s="12" t="s">
        <v>67</v>
      </c>
      <c r="Z971" s="35">
        <f t="shared" si="49"/>
        <v>25.5</v>
      </c>
    </row>
    <row r="972" spans="1:26" s="12" customFormat="1" ht="150" customHeight="1" x14ac:dyDescent="0.25">
      <c r="A972" s="12">
        <v>2020</v>
      </c>
      <c r="B972" s="12" t="s">
        <v>2412</v>
      </c>
      <c r="C972" s="43" t="s">
        <v>3492</v>
      </c>
      <c r="D972" s="43" t="s">
        <v>22</v>
      </c>
      <c r="E972" s="12" t="s">
        <v>30</v>
      </c>
      <c r="F972" s="12" t="s">
        <v>2476</v>
      </c>
      <c r="G972" s="12" t="s">
        <v>2476</v>
      </c>
      <c r="H972" s="12" t="s">
        <v>319</v>
      </c>
      <c r="I972" s="12" t="s">
        <v>196</v>
      </c>
      <c r="J972" s="12" t="s">
        <v>12</v>
      </c>
      <c r="K972" s="12" t="s">
        <v>3510</v>
      </c>
      <c r="L972" s="60">
        <v>44000.416666666664</v>
      </c>
      <c r="M972" s="60">
        <v>44000.75</v>
      </c>
      <c r="N972" s="60">
        <v>43999.875</v>
      </c>
      <c r="O972" s="12">
        <f t="shared" si="47"/>
        <v>8.0000000000582077</v>
      </c>
      <c r="P972" s="12">
        <f t="shared" si="48"/>
        <v>12.999999999941792</v>
      </c>
      <c r="Q972" s="12" t="s">
        <v>13</v>
      </c>
      <c r="R972" s="12" t="s">
        <v>13</v>
      </c>
      <c r="S972" s="12" t="s">
        <v>22</v>
      </c>
      <c r="T972" s="12" t="s">
        <v>14</v>
      </c>
      <c r="U972" s="12" t="s">
        <v>15</v>
      </c>
      <c r="V972" s="12" t="s">
        <v>51</v>
      </c>
      <c r="W972" s="12" t="s">
        <v>118</v>
      </c>
      <c r="X972" s="12" t="s">
        <v>77</v>
      </c>
      <c r="Y972" s="12" t="s">
        <v>72</v>
      </c>
      <c r="Z972" s="35">
        <f t="shared" si="49"/>
        <v>21</v>
      </c>
    </row>
    <row r="973" spans="1:26" s="12" customFormat="1" ht="150" customHeight="1" x14ac:dyDescent="0.25">
      <c r="A973" s="12">
        <v>2020</v>
      </c>
      <c r="B973" s="12" t="s">
        <v>2412</v>
      </c>
      <c r="C973" s="43" t="s">
        <v>3493</v>
      </c>
      <c r="D973" s="43" t="s">
        <v>22</v>
      </c>
      <c r="E973" s="12" t="s">
        <v>20</v>
      </c>
      <c r="F973" s="12" t="s">
        <v>3504</v>
      </c>
      <c r="G973" s="12" t="s">
        <v>3505</v>
      </c>
      <c r="H973" s="12" t="s">
        <v>319</v>
      </c>
      <c r="I973" s="12" t="s">
        <v>197</v>
      </c>
      <c r="J973" s="12" t="s">
        <v>96</v>
      </c>
      <c r="K973" s="12" t="s">
        <v>3069</v>
      </c>
      <c r="L973" s="60">
        <v>44003.333333333336</v>
      </c>
      <c r="M973" s="60">
        <v>44003.75</v>
      </c>
      <c r="N973" s="60">
        <v>44002.791666666664</v>
      </c>
      <c r="O973" s="12">
        <f t="shared" si="47"/>
        <v>9.9999999999417923</v>
      </c>
      <c r="P973" s="12">
        <f t="shared" si="48"/>
        <v>13.000000000116415</v>
      </c>
      <c r="Q973" s="12" t="s">
        <v>22</v>
      </c>
      <c r="R973" s="12" t="s">
        <v>22</v>
      </c>
      <c r="S973" s="12" t="s">
        <v>22</v>
      </c>
      <c r="T973" s="12" t="s">
        <v>14</v>
      </c>
      <c r="U973" s="12" t="s">
        <v>24</v>
      </c>
      <c r="V973" s="12" t="s">
        <v>34</v>
      </c>
      <c r="W973" s="12" t="s">
        <v>88</v>
      </c>
      <c r="X973" s="12" t="s">
        <v>71</v>
      </c>
      <c r="Y973" s="12" t="s">
        <v>28</v>
      </c>
      <c r="Z973" s="35">
        <f t="shared" si="49"/>
        <v>23.000000000058208</v>
      </c>
    </row>
    <row r="974" spans="1:26" s="12" customFormat="1" ht="105" customHeight="1" x14ac:dyDescent="0.25">
      <c r="A974" s="12">
        <v>2020</v>
      </c>
      <c r="B974" s="12" t="s">
        <v>2412</v>
      </c>
      <c r="C974" s="43" t="s">
        <v>3494</v>
      </c>
      <c r="D974" s="43" t="s">
        <v>22</v>
      </c>
      <c r="E974" s="12" t="s">
        <v>20</v>
      </c>
      <c r="F974" s="12" t="s">
        <v>3504</v>
      </c>
      <c r="G974" s="12" t="s">
        <v>3505</v>
      </c>
      <c r="H974" s="12" t="s">
        <v>319</v>
      </c>
      <c r="I974" s="12" t="s">
        <v>197</v>
      </c>
      <c r="J974" s="12" t="s">
        <v>96</v>
      </c>
      <c r="K974" s="12" t="s">
        <v>3069</v>
      </c>
      <c r="L974" s="60">
        <v>44012.354166666664</v>
      </c>
      <c r="M974" s="60">
        <v>44012.708333333336</v>
      </c>
      <c r="N974" s="60">
        <v>44011.6875</v>
      </c>
      <c r="O974" s="12">
        <f t="shared" si="47"/>
        <v>8.5000000001164153</v>
      </c>
      <c r="P974" s="12">
        <f t="shared" si="48"/>
        <v>15.999999999941792</v>
      </c>
      <c r="Q974" s="12" t="s">
        <v>22</v>
      </c>
      <c r="R974" s="12" t="s">
        <v>22</v>
      </c>
      <c r="S974" s="12" t="s">
        <v>22</v>
      </c>
      <c r="T974" s="12" t="s">
        <v>14</v>
      </c>
      <c r="U974" s="12" t="s">
        <v>24</v>
      </c>
      <c r="V974" s="12" t="s">
        <v>34</v>
      </c>
      <c r="W974" s="12" t="s">
        <v>88</v>
      </c>
      <c r="X974" s="12" t="s">
        <v>71</v>
      </c>
      <c r="Y974" s="12" t="s">
        <v>28</v>
      </c>
      <c r="Z974" s="35">
        <f t="shared" si="49"/>
        <v>24.500000000058208</v>
      </c>
    </row>
    <row r="975" spans="1:26" s="12" customFormat="1" ht="135" customHeight="1" x14ac:dyDescent="0.25">
      <c r="A975" s="12">
        <v>2020</v>
      </c>
      <c r="B975" s="12" t="s">
        <v>2412</v>
      </c>
      <c r="C975" s="43" t="s">
        <v>3495</v>
      </c>
      <c r="D975" s="43" t="s">
        <v>22</v>
      </c>
      <c r="E975" s="12" t="s">
        <v>11</v>
      </c>
      <c r="F975" s="12" t="s">
        <v>2476</v>
      </c>
      <c r="G975" s="12" t="s">
        <v>2476</v>
      </c>
      <c r="H975" s="12" t="s">
        <v>319</v>
      </c>
      <c r="I975" s="12" t="s">
        <v>196</v>
      </c>
      <c r="J975" s="12" t="s">
        <v>31</v>
      </c>
      <c r="K975" s="12" t="s">
        <v>3069</v>
      </c>
      <c r="L975" s="60">
        <v>44006.291666666664</v>
      </c>
      <c r="M975" s="60">
        <v>44006.805555555555</v>
      </c>
      <c r="N975" s="60">
        <v>44000.75</v>
      </c>
      <c r="O975" s="12">
        <f t="shared" si="47"/>
        <v>12.333333333372138</v>
      </c>
      <c r="P975" s="12">
        <f t="shared" si="48"/>
        <v>132.99999999994179</v>
      </c>
      <c r="Q975" s="12" t="s">
        <v>13</v>
      </c>
      <c r="R975" s="12" t="s">
        <v>22</v>
      </c>
      <c r="S975" s="12" t="s">
        <v>22</v>
      </c>
      <c r="T975" s="12" t="s">
        <v>1505</v>
      </c>
      <c r="U975" s="12" t="s">
        <v>1505</v>
      </c>
      <c r="V975" s="12" t="s">
        <v>1505</v>
      </c>
      <c r="W975" s="12" t="s">
        <v>1505</v>
      </c>
      <c r="X975" s="12" t="s">
        <v>17</v>
      </c>
      <c r="Y975" s="12" t="s">
        <v>67</v>
      </c>
      <c r="Z975" s="35">
        <f t="shared" si="49"/>
        <v>145.33333333331393</v>
      </c>
    </row>
    <row r="976" spans="1:26" s="12" customFormat="1" ht="60" customHeight="1" x14ac:dyDescent="0.25">
      <c r="A976" s="12">
        <v>2020</v>
      </c>
      <c r="B976" s="12" t="s">
        <v>2412</v>
      </c>
      <c r="C976" s="43" t="s">
        <v>3495</v>
      </c>
      <c r="D976" s="43" t="s">
        <v>22</v>
      </c>
      <c r="E976" s="12" t="s">
        <v>11</v>
      </c>
      <c r="F976" s="12" t="s">
        <v>2476</v>
      </c>
      <c r="G976" s="12" t="s">
        <v>2476</v>
      </c>
      <c r="H976" s="12" t="s">
        <v>319</v>
      </c>
      <c r="I976" s="12" t="s">
        <v>196</v>
      </c>
      <c r="J976" s="12" t="s">
        <v>31</v>
      </c>
      <c r="K976" s="12" t="s">
        <v>3069</v>
      </c>
      <c r="L976" s="60">
        <v>44006.291666666664</v>
      </c>
      <c r="M976" s="60">
        <v>44006.805555555555</v>
      </c>
      <c r="N976" s="60">
        <v>44006.805555555555</v>
      </c>
      <c r="O976" s="12">
        <f t="shared" si="47"/>
        <v>12.333333333372138</v>
      </c>
      <c r="P976" s="12">
        <f t="shared" si="48"/>
        <v>-12.333333333372138</v>
      </c>
      <c r="Q976" s="12" t="s">
        <v>13</v>
      </c>
      <c r="R976" s="12" t="s">
        <v>22</v>
      </c>
      <c r="S976" s="12" t="s">
        <v>22</v>
      </c>
      <c r="T976" s="12" t="s">
        <v>1505</v>
      </c>
      <c r="U976" s="12" t="s">
        <v>1505</v>
      </c>
      <c r="V976" s="12" t="s">
        <v>1505</v>
      </c>
      <c r="W976" s="12" t="s">
        <v>1505</v>
      </c>
      <c r="X976" s="12" t="s">
        <v>17</v>
      </c>
      <c r="Y976" s="12" t="s">
        <v>67</v>
      </c>
      <c r="Z976" s="35">
        <f t="shared" si="49"/>
        <v>0</v>
      </c>
    </row>
    <row r="977" spans="1:26" s="12" customFormat="1" ht="90" customHeight="1" x14ac:dyDescent="0.25">
      <c r="A977" s="12">
        <v>2020</v>
      </c>
      <c r="B977" s="12" t="s">
        <v>2412</v>
      </c>
      <c r="C977" s="43" t="s">
        <v>3496</v>
      </c>
      <c r="D977" s="43" t="s">
        <v>22</v>
      </c>
      <c r="E977" s="12" t="s">
        <v>11</v>
      </c>
      <c r="F977" s="12" t="s">
        <v>2476</v>
      </c>
      <c r="G977" s="12" t="s">
        <v>2476</v>
      </c>
      <c r="H977" s="12" t="s">
        <v>319</v>
      </c>
      <c r="I977" s="12" t="s">
        <v>196</v>
      </c>
      <c r="J977" s="12" t="s">
        <v>31</v>
      </c>
      <c r="K977" s="12" t="s">
        <v>3069</v>
      </c>
      <c r="L977" s="60">
        <v>44008.3125</v>
      </c>
      <c r="M977" s="60">
        <v>44008.805555555555</v>
      </c>
      <c r="N977" s="60">
        <v>44006.805555555555</v>
      </c>
      <c r="O977" s="12">
        <f t="shared" si="47"/>
        <v>11.833333333313931</v>
      </c>
      <c r="P977" s="12">
        <f t="shared" si="48"/>
        <v>36.166666666686069</v>
      </c>
      <c r="Q977" s="12" t="s">
        <v>13</v>
      </c>
      <c r="R977" s="12" t="s">
        <v>22</v>
      </c>
      <c r="S977" s="12" t="s">
        <v>22</v>
      </c>
      <c r="T977" s="12" t="s">
        <v>1505</v>
      </c>
      <c r="U977" s="12" t="s">
        <v>1505</v>
      </c>
      <c r="V977" s="12" t="s">
        <v>1505</v>
      </c>
      <c r="W977" s="12" t="s">
        <v>1505</v>
      </c>
      <c r="X977" s="12" t="s">
        <v>17</v>
      </c>
      <c r="Y977" s="12" t="s">
        <v>67</v>
      </c>
      <c r="Z977" s="35">
        <f t="shared" si="49"/>
        <v>48</v>
      </c>
    </row>
    <row r="978" spans="1:26" s="12" customFormat="1" ht="45" customHeight="1" x14ac:dyDescent="0.25">
      <c r="A978" s="12">
        <v>2020</v>
      </c>
      <c r="B978" s="12" t="s">
        <v>2412</v>
      </c>
      <c r="C978" s="43" t="s">
        <v>3497</v>
      </c>
      <c r="D978" s="43" t="s">
        <v>22</v>
      </c>
      <c r="E978" s="12" t="s">
        <v>11</v>
      </c>
      <c r="F978" s="12" t="s">
        <v>2476</v>
      </c>
      <c r="G978" s="12" t="s">
        <v>2476</v>
      </c>
      <c r="H978" s="12" t="s">
        <v>319</v>
      </c>
      <c r="I978" s="12" t="s">
        <v>196</v>
      </c>
      <c r="J978" s="12" t="s">
        <v>31</v>
      </c>
      <c r="K978" s="12" t="s">
        <v>3069</v>
      </c>
      <c r="L978" s="60">
        <v>44009.3125</v>
      </c>
      <c r="M978" s="60">
        <v>44009.805555555555</v>
      </c>
      <c r="N978" s="60">
        <v>44008.805555555555</v>
      </c>
      <c r="O978" s="12">
        <f t="shared" si="47"/>
        <v>11.833333333313931</v>
      </c>
      <c r="P978" s="12">
        <f t="shared" si="48"/>
        <v>12.166666666686069</v>
      </c>
      <c r="Q978" s="12" t="s">
        <v>13</v>
      </c>
      <c r="R978" s="12" t="s">
        <v>22</v>
      </c>
      <c r="S978" s="12" t="s">
        <v>22</v>
      </c>
      <c r="T978" s="12" t="s">
        <v>1505</v>
      </c>
      <c r="U978" s="12" t="s">
        <v>1505</v>
      </c>
      <c r="V978" s="12" t="s">
        <v>1505</v>
      </c>
      <c r="W978" s="12" t="s">
        <v>1505</v>
      </c>
      <c r="X978" s="12" t="s">
        <v>17</v>
      </c>
      <c r="Y978" s="12" t="s">
        <v>67</v>
      </c>
      <c r="Z978" s="35">
        <f t="shared" si="49"/>
        <v>24</v>
      </c>
    </row>
    <row r="979" spans="1:26" s="12" customFormat="1" ht="165" customHeight="1" x14ac:dyDescent="0.25">
      <c r="A979" s="12">
        <v>2020</v>
      </c>
      <c r="B979" s="12" t="s">
        <v>2412</v>
      </c>
      <c r="C979" s="43" t="s">
        <v>3498</v>
      </c>
      <c r="D979" s="43" t="s">
        <v>22</v>
      </c>
      <c r="E979" s="12" t="s">
        <v>20</v>
      </c>
      <c r="F979" s="12" t="s">
        <v>3506</v>
      </c>
      <c r="G979" s="12" t="s">
        <v>2275</v>
      </c>
      <c r="H979" s="12" t="s">
        <v>319</v>
      </c>
      <c r="I979" s="12" t="s">
        <v>195</v>
      </c>
      <c r="J979" s="12" t="s">
        <v>69</v>
      </c>
      <c r="K979" s="12" t="s">
        <v>3511</v>
      </c>
      <c r="L979" s="60">
        <v>44007.333333333336</v>
      </c>
      <c r="M979" s="60">
        <v>44007.5</v>
      </c>
      <c r="N979" s="60">
        <v>43985.708333333336</v>
      </c>
      <c r="O979" s="12">
        <f t="shared" si="47"/>
        <v>3.9999999999417923</v>
      </c>
      <c r="P979" s="12">
        <f t="shared" si="48"/>
        <v>519</v>
      </c>
      <c r="Q979" s="12" t="s">
        <v>22</v>
      </c>
      <c r="R979" s="12" t="s">
        <v>22</v>
      </c>
      <c r="S979" s="12" t="s">
        <v>22</v>
      </c>
      <c r="T979" s="12" t="s">
        <v>14</v>
      </c>
      <c r="U979" s="12" t="s">
        <v>64</v>
      </c>
      <c r="V979" s="12" t="s">
        <v>51</v>
      </c>
      <c r="W979" s="12" t="s">
        <v>118</v>
      </c>
      <c r="X979" s="12" t="s">
        <v>71</v>
      </c>
      <c r="Y979" s="12" t="s">
        <v>72</v>
      </c>
      <c r="Z979" s="35">
        <f t="shared" si="49"/>
        <v>522.99999999994179</v>
      </c>
    </row>
    <row r="980" spans="1:26" s="12" customFormat="1" ht="165" customHeight="1" x14ac:dyDescent="0.25">
      <c r="A980" s="12">
        <v>2020</v>
      </c>
      <c r="B980" s="12" t="s">
        <v>2412</v>
      </c>
      <c r="C980" s="43" t="s">
        <v>3499</v>
      </c>
      <c r="D980" s="43" t="s">
        <v>22</v>
      </c>
      <c r="E980" s="12" t="s">
        <v>20</v>
      </c>
      <c r="F980" s="12" t="s">
        <v>3504</v>
      </c>
      <c r="G980" s="12" t="s">
        <v>3505</v>
      </c>
      <c r="H980" s="12" t="s">
        <v>319</v>
      </c>
      <c r="I980" s="12" t="s">
        <v>197</v>
      </c>
      <c r="J980" s="12" t="s">
        <v>96</v>
      </c>
      <c r="K980" s="12" t="s">
        <v>3069</v>
      </c>
      <c r="L980" s="60">
        <v>44011.354166666664</v>
      </c>
      <c r="M980" s="60">
        <v>44011.6875</v>
      </c>
      <c r="N980" s="60">
        <v>44003.75</v>
      </c>
      <c r="O980" s="12">
        <f t="shared" si="47"/>
        <v>8.0000000000582077</v>
      </c>
      <c r="P980" s="12">
        <f t="shared" si="48"/>
        <v>182.49999999994179</v>
      </c>
      <c r="Q980" s="12" t="s">
        <v>22</v>
      </c>
      <c r="R980" s="12" t="s">
        <v>22</v>
      </c>
      <c r="S980" s="12" t="s">
        <v>22</v>
      </c>
      <c r="T980" s="12" t="s">
        <v>14</v>
      </c>
      <c r="U980" s="12" t="s">
        <v>24</v>
      </c>
      <c r="V980" s="12" t="s">
        <v>34</v>
      </c>
      <c r="W980" s="12" t="s">
        <v>88</v>
      </c>
      <c r="X980" s="12" t="s">
        <v>71</v>
      </c>
      <c r="Y980" s="12" t="s">
        <v>18</v>
      </c>
      <c r="Z980" s="35">
        <f t="shared" si="49"/>
        <v>190.5</v>
      </c>
    </row>
    <row r="981" spans="1:26" s="12" customFormat="1" ht="165" customHeight="1" x14ac:dyDescent="0.25">
      <c r="A981" s="12">
        <v>2020</v>
      </c>
      <c r="B981" s="12" t="s">
        <v>2412</v>
      </c>
      <c r="C981" s="43" t="s">
        <v>3500</v>
      </c>
      <c r="D981" s="43" t="s">
        <v>22</v>
      </c>
      <c r="E981" s="12" t="s">
        <v>20</v>
      </c>
      <c r="F981" s="12" t="s">
        <v>3504</v>
      </c>
      <c r="G981" s="12" t="s">
        <v>3505</v>
      </c>
      <c r="H981" s="12" t="s">
        <v>319</v>
      </c>
      <c r="I981" s="12" t="s">
        <v>197</v>
      </c>
      <c r="J981" s="12" t="s">
        <v>96</v>
      </c>
      <c r="K981" s="12" t="s">
        <v>3069</v>
      </c>
      <c r="L981" s="60">
        <v>44012.354166666664</v>
      </c>
      <c r="M981" s="60">
        <v>44012.708333333336</v>
      </c>
      <c r="N981" s="60">
        <v>44012.354166666664</v>
      </c>
      <c r="O981" s="12">
        <f t="shared" si="47"/>
        <v>8.5000000001164153</v>
      </c>
      <c r="P981" s="12">
        <f t="shared" si="48"/>
        <v>0</v>
      </c>
      <c r="Q981" s="12" t="s">
        <v>22</v>
      </c>
      <c r="R981" s="12" t="s">
        <v>22</v>
      </c>
      <c r="S981" s="12" t="s">
        <v>22</v>
      </c>
      <c r="T981" s="12" t="s">
        <v>14</v>
      </c>
      <c r="U981" s="12" t="s">
        <v>24</v>
      </c>
      <c r="V981" s="12" t="s">
        <v>34</v>
      </c>
      <c r="W981" s="12" t="s">
        <v>88</v>
      </c>
      <c r="X981" s="12" t="s">
        <v>71</v>
      </c>
      <c r="Y981" s="12" t="s">
        <v>18</v>
      </c>
      <c r="Z981" s="35">
        <f t="shared" si="49"/>
        <v>8.5000000001164153</v>
      </c>
    </row>
    <row r="982" spans="1:26" s="12" customFormat="1" ht="165" hidden="1" customHeight="1" x14ac:dyDescent="0.25">
      <c r="A982" s="12">
        <v>2020</v>
      </c>
      <c r="B982" s="12" t="s">
        <v>2412</v>
      </c>
      <c r="C982" s="52" t="s">
        <v>3558</v>
      </c>
      <c r="D982" s="43" t="s">
        <v>13</v>
      </c>
      <c r="E982" s="12" t="s">
        <v>30</v>
      </c>
      <c r="F982" s="12" t="s">
        <v>3083</v>
      </c>
      <c r="G982" s="12" t="s">
        <v>3250</v>
      </c>
      <c r="H982" s="12" t="s">
        <v>1764</v>
      </c>
      <c r="I982" s="12" t="s">
        <v>167</v>
      </c>
      <c r="J982" s="12" t="s">
        <v>1581</v>
      </c>
      <c r="K982" s="12" t="s">
        <v>3256</v>
      </c>
      <c r="L982" s="60">
        <v>43983</v>
      </c>
      <c r="M982" s="60">
        <v>43985.612500000003</v>
      </c>
      <c r="N982" s="60">
        <v>43982.999988425923</v>
      </c>
      <c r="O982" s="12">
        <f t="shared" si="47"/>
        <v>62.700000000069849</v>
      </c>
      <c r="P982" s="12">
        <f t="shared" si="48"/>
        <v>2.7777784271165729E-4</v>
      </c>
      <c r="Q982" s="12" t="s">
        <v>13</v>
      </c>
      <c r="R982" s="12" t="s">
        <v>22</v>
      </c>
      <c r="S982" s="12" t="s">
        <v>22</v>
      </c>
      <c r="T982" s="12" t="s">
        <v>14</v>
      </c>
      <c r="U982" s="12" t="s">
        <v>42</v>
      </c>
      <c r="V982" s="12" t="s">
        <v>1070</v>
      </c>
      <c r="W982" s="12" t="s">
        <v>118</v>
      </c>
      <c r="X982" s="12" t="s">
        <v>53</v>
      </c>
      <c r="Y982" s="12" t="s">
        <v>28</v>
      </c>
      <c r="Z982" s="35">
        <f t="shared" si="49"/>
        <v>62.700277777912561</v>
      </c>
    </row>
    <row r="983" spans="1:26" s="12" customFormat="1" ht="165" hidden="1" customHeight="1" x14ac:dyDescent="0.25">
      <c r="A983" s="12">
        <v>2020</v>
      </c>
      <c r="B983" s="12" t="s">
        <v>2412</v>
      </c>
      <c r="C983" s="52" t="s">
        <v>3558</v>
      </c>
      <c r="D983" s="43" t="s">
        <v>13</v>
      </c>
      <c r="E983" s="12" t="s">
        <v>30</v>
      </c>
      <c r="F983" s="12" t="s">
        <v>3083</v>
      </c>
      <c r="G983" s="12" t="s">
        <v>3250</v>
      </c>
      <c r="H983" s="12" t="s">
        <v>1764</v>
      </c>
      <c r="I983" s="12" t="s">
        <v>167</v>
      </c>
      <c r="J983" s="12" t="s">
        <v>1581</v>
      </c>
      <c r="K983" s="12" t="s">
        <v>3256</v>
      </c>
      <c r="L983" s="60">
        <v>43986.291666666664</v>
      </c>
      <c r="M983" s="60">
        <v>43987.380555555559</v>
      </c>
      <c r="N983" s="60">
        <v>43985.612500000003</v>
      </c>
      <c r="O983" s="12">
        <f t="shared" si="47"/>
        <v>26.133333333476912</v>
      </c>
      <c r="P983" s="12">
        <f t="shared" si="48"/>
        <v>16.299999999871943</v>
      </c>
      <c r="Q983" s="12" t="s">
        <v>13</v>
      </c>
      <c r="R983" s="12" t="s">
        <v>22</v>
      </c>
      <c r="S983" s="12" t="s">
        <v>22</v>
      </c>
      <c r="T983" s="12" t="s">
        <v>14</v>
      </c>
      <c r="U983" s="12" t="s">
        <v>42</v>
      </c>
      <c r="V983" s="12" t="s">
        <v>1070</v>
      </c>
      <c r="W983" s="12" t="s">
        <v>118</v>
      </c>
      <c r="X983" s="12" t="s">
        <v>53</v>
      </c>
      <c r="Y983" s="12" t="s">
        <v>28</v>
      </c>
      <c r="Z983" s="35">
        <f t="shared" si="49"/>
        <v>42.433333333348855</v>
      </c>
    </row>
    <row r="984" spans="1:26" s="12" customFormat="1" ht="60" hidden="1" customHeight="1" x14ac:dyDescent="0.25">
      <c r="A984" s="12">
        <v>2020</v>
      </c>
      <c r="B984" s="12" t="s">
        <v>2412</v>
      </c>
      <c r="C984" s="52" t="s">
        <v>3558</v>
      </c>
      <c r="D984" s="43" t="s">
        <v>13</v>
      </c>
      <c r="E984" s="12" t="s">
        <v>30</v>
      </c>
      <c r="F984" s="12" t="s">
        <v>3083</v>
      </c>
      <c r="G984" s="12" t="s">
        <v>3250</v>
      </c>
      <c r="H984" s="12" t="s">
        <v>1764</v>
      </c>
      <c r="I984" s="12" t="s">
        <v>167</v>
      </c>
      <c r="J984" s="12" t="s">
        <v>1581</v>
      </c>
      <c r="K984" s="12" t="s">
        <v>3256</v>
      </c>
      <c r="L984" s="60">
        <v>43987.75</v>
      </c>
      <c r="M984" s="60">
        <v>43997.479166666664</v>
      </c>
      <c r="N984" s="60">
        <v>43987.380555555559</v>
      </c>
      <c r="O984" s="12">
        <f t="shared" si="47"/>
        <v>233.49999999994179</v>
      </c>
      <c r="P984" s="12">
        <f t="shared" si="48"/>
        <v>8.8666666665812954</v>
      </c>
      <c r="Q984" s="12" t="s">
        <v>13</v>
      </c>
      <c r="R984" s="12" t="s">
        <v>22</v>
      </c>
      <c r="S984" s="12" t="s">
        <v>22</v>
      </c>
      <c r="T984" s="12" t="s">
        <v>14</v>
      </c>
      <c r="U984" s="12" t="s">
        <v>42</v>
      </c>
      <c r="V984" s="12" t="s">
        <v>1070</v>
      </c>
      <c r="W984" s="12" t="s">
        <v>118</v>
      </c>
      <c r="X984" s="12" t="s">
        <v>53</v>
      </c>
      <c r="Y984" s="12" t="s">
        <v>28</v>
      </c>
      <c r="Z984" s="35">
        <f t="shared" si="49"/>
        <v>242.36666666652309</v>
      </c>
    </row>
    <row r="985" spans="1:26" s="12" customFormat="1" ht="75" hidden="1" customHeight="1" x14ac:dyDescent="0.25">
      <c r="A985" s="12">
        <v>2020</v>
      </c>
      <c r="B985" s="12" t="s">
        <v>2412</v>
      </c>
      <c r="C985" s="52" t="s">
        <v>3558</v>
      </c>
      <c r="D985" s="43" t="s">
        <v>13</v>
      </c>
      <c r="E985" s="12" t="s">
        <v>30</v>
      </c>
      <c r="F985" s="12" t="s">
        <v>3083</v>
      </c>
      <c r="G985" s="12" t="s">
        <v>3250</v>
      </c>
      <c r="H985" s="12" t="s">
        <v>1764</v>
      </c>
      <c r="I985" s="12" t="s">
        <v>167</v>
      </c>
      <c r="J985" s="12" t="s">
        <v>1581</v>
      </c>
      <c r="K985" s="12" t="s">
        <v>3256</v>
      </c>
      <c r="L985" s="60">
        <v>44003.666666666664</v>
      </c>
      <c r="M985" s="60">
        <v>44006.791666666664</v>
      </c>
      <c r="N985" s="60">
        <v>43997.479166666664</v>
      </c>
      <c r="O985" s="12">
        <f t="shared" si="47"/>
        <v>75</v>
      </c>
      <c r="P985" s="12">
        <f t="shared" si="48"/>
        <v>148.5</v>
      </c>
      <c r="Q985" s="12" t="s">
        <v>13</v>
      </c>
      <c r="R985" s="12" t="s">
        <v>22</v>
      </c>
      <c r="S985" s="12" t="s">
        <v>22</v>
      </c>
      <c r="T985" s="12" t="s">
        <v>14</v>
      </c>
      <c r="U985" s="12" t="s">
        <v>42</v>
      </c>
      <c r="V985" s="12" t="s">
        <v>1070</v>
      </c>
      <c r="W985" s="12" t="s">
        <v>118</v>
      </c>
      <c r="X985" s="12" t="s">
        <v>53</v>
      </c>
      <c r="Y985" s="12" t="s">
        <v>28</v>
      </c>
      <c r="Z985" s="35">
        <f t="shared" si="49"/>
        <v>223.5</v>
      </c>
    </row>
    <row r="986" spans="1:26" s="12" customFormat="1" ht="75" hidden="1" customHeight="1" x14ac:dyDescent="0.25">
      <c r="A986" s="12">
        <v>2020</v>
      </c>
      <c r="B986" s="12" t="s">
        <v>2412</v>
      </c>
      <c r="C986" s="52" t="s">
        <v>3558</v>
      </c>
      <c r="D986" s="43" t="s">
        <v>13</v>
      </c>
      <c r="E986" s="12" t="s">
        <v>30</v>
      </c>
      <c r="F986" s="12" t="s">
        <v>3083</v>
      </c>
      <c r="G986" s="12" t="s">
        <v>3250</v>
      </c>
      <c r="H986" s="12" t="s">
        <v>1764</v>
      </c>
      <c r="I986" s="12" t="s">
        <v>167</v>
      </c>
      <c r="J986" s="12" t="s">
        <v>1581</v>
      </c>
      <c r="K986" s="12" t="s">
        <v>3256</v>
      </c>
      <c r="L986" s="60">
        <v>44011.550694444442</v>
      </c>
      <c r="M986" s="60">
        <v>44012.999305555553</v>
      </c>
      <c r="N986" s="60">
        <v>44006.791666666664</v>
      </c>
      <c r="O986" s="12">
        <f t="shared" si="47"/>
        <v>34.766666666662786</v>
      </c>
      <c r="P986" s="12">
        <f t="shared" si="48"/>
        <v>114.21666666667443</v>
      </c>
      <c r="Q986" s="12" t="s">
        <v>13</v>
      </c>
      <c r="R986" s="12" t="s">
        <v>22</v>
      </c>
      <c r="S986" s="12" t="s">
        <v>22</v>
      </c>
      <c r="T986" s="12" t="s">
        <v>14</v>
      </c>
      <c r="U986" s="12" t="s">
        <v>42</v>
      </c>
      <c r="V986" s="12" t="s">
        <v>1070</v>
      </c>
      <c r="W986" s="12" t="s">
        <v>118</v>
      </c>
      <c r="X986" s="12" t="s">
        <v>53</v>
      </c>
      <c r="Y986" s="12" t="s">
        <v>28</v>
      </c>
      <c r="Z986" s="35">
        <f t="shared" si="49"/>
        <v>148.98333333333721</v>
      </c>
    </row>
    <row r="987" spans="1:26" s="12" customFormat="1" ht="165" hidden="1" customHeight="1" x14ac:dyDescent="0.25">
      <c r="A987" s="12">
        <v>2020</v>
      </c>
      <c r="B987" s="12" t="s">
        <v>2412</v>
      </c>
      <c r="C987" s="52" t="s">
        <v>3559</v>
      </c>
      <c r="D987" s="43" t="s">
        <v>22</v>
      </c>
      <c r="E987" s="12" t="s">
        <v>20</v>
      </c>
      <c r="F987" s="12" t="s">
        <v>3571</v>
      </c>
      <c r="G987" s="12" t="s">
        <v>3572</v>
      </c>
      <c r="H987" s="12" t="s">
        <v>1764</v>
      </c>
      <c r="I987" s="12" t="s">
        <v>164</v>
      </c>
      <c r="J987" s="12" t="s">
        <v>998</v>
      </c>
      <c r="K987" s="12" t="s">
        <v>1738</v>
      </c>
      <c r="L987" s="60">
        <v>43983.313194444447</v>
      </c>
      <c r="M987" s="60">
        <v>43983.730555555558</v>
      </c>
      <c r="N987" s="60">
        <v>43959.999305555553</v>
      </c>
      <c r="O987" s="12">
        <f t="shared" si="47"/>
        <v>10.016666666662786</v>
      </c>
      <c r="P987" s="12">
        <f t="shared" si="48"/>
        <v>559.53333333344199</v>
      </c>
      <c r="Q987" s="12" t="s">
        <v>13</v>
      </c>
      <c r="R987" s="12" t="s">
        <v>22</v>
      </c>
      <c r="S987" s="12" t="s">
        <v>22</v>
      </c>
      <c r="T987" s="12" t="s">
        <v>32</v>
      </c>
      <c r="U987" s="12" t="s">
        <v>114</v>
      </c>
      <c r="V987" s="12" t="s">
        <v>1070</v>
      </c>
      <c r="W987" s="12" t="s">
        <v>15</v>
      </c>
      <c r="X987" s="12" t="s">
        <v>83</v>
      </c>
      <c r="Y987" s="12" t="s">
        <v>18</v>
      </c>
      <c r="Z987" s="35">
        <f t="shared" si="49"/>
        <v>569.55000000010477</v>
      </c>
    </row>
    <row r="988" spans="1:26" s="12" customFormat="1" ht="165" hidden="1" customHeight="1" x14ac:dyDescent="0.25">
      <c r="A988" s="12">
        <v>2020</v>
      </c>
      <c r="B988" s="12" t="s">
        <v>2412</v>
      </c>
      <c r="C988" s="43" t="s">
        <v>3560</v>
      </c>
      <c r="D988" s="43" t="s">
        <v>22</v>
      </c>
      <c r="E988" s="12" t="s">
        <v>20</v>
      </c>
      <c r="F988" s="12" t="s">
        <v>3573</v>
      </c>
      <c r="G988" s="12" t="s">
        <v>2355</v>
      </c>
      <c r="H988" s="12" t="s">
        <v>1764</v>
      </c>
      <c r="I988" s="12" t="s">
        <v>167</v>
      </c>
      <c r="J988" s="12" t="s">
        <v>1557</v>
      </c>
      <c r="K988" s="12" t="s">
        <v>3584</v>
      </c>
      <c r="L988" s="60">
        <v>43984.3125</v>
      </c>
      <c r="M988" s="60">
        <v>43984.730555555558</v>
      </c>
      <c r="N988" s="60">
        <v>43984.3125</v>
      </c>
      <c r="O988" s="12">
        <f t="shared" si="47"/>
        <v>10.03333333338378</v>
      </c>
      <c r="P988" s="12">
        <f t="shared" si="48"/>
        <v>0</v>
      </c>
      <c r="Q988" s="12" t="s">
        <v>22</v>
      </c>
      <c r="R988" s="12" t="s">
        <v>22</v>
      </c>
      <c r="S988" s="12" t="s">
        <v>22</v>
      </c>
      <c r="T988" s="12" t="s">
        <v>1070</v>
      </c>
      <c r="Z988" s="35">
        <f t="shared" si="49"/>
        <v>10.03333333338378</v>
      </c>
    </row>
    <row r="989" spans="1:26" s="12" customFormat="1" ht="60" hidden="1" customHeight="1" x14ac:dyDescent="0.25">
      <c r="A989" s="12">
        <v>2020</v>
      </c>
      <c r="B989" s="12" t="s">
        <v>2412</v>
      </c>
      <c r="C989" s="15" t="s">
        <v>3561</v>
      </c>
      <c r="D989" s="43" t="s">
        <v>22</v>
      </c>
      <c r="E989" s="12" t="s">
        <v>30</v>
      </c>
      <c r="F989" s="12" t="s">
        <v>3574</v>
      </c>
      <c r="G989" s="12" t="s">
        <v>3370</v>
      </c>
      <c r="H989" s="12" t="s">
        <v>3593</v>
      </c>
      <c r="I989" s="12" t="s">
        <v>286</v>
      </c>
      <c r="J989" s="12" t="s">
        <v>12</v>
      </c>
      <c r="K989" s="12" t="s">
        <v>3585</v>
      </c>
      <c r="L989" s="60">
        <v>43983</v>
      </c>
      <c r="M989" s="60">
        <v>44012.999988425923</v>
      </c>
      <c r="N989" s="60">
        <v>43101</v>
      </c>
      <c r="O989" s="12">
        <f t="shared" si="47"/>
        <v>719.99972222215729</v>
      </c>
      <c r="P989" s="12">
        <f t="shared" si="48"/>
        <v>21168</v>
      </c>
      <c r="Z989" s="35">
        <f t="shared" si="49"/>
        <v>21887.999722222157</v>
      </c>
    </row>
    <row r="990" spans="1:26" s="12" customFormat="1" ht="180" hidden="1" customHeight="1" x14ac:dyDescent="0.25">
      <c r="A990" s="12">
        <v>2020</v>
      </c>
      <c r="B990" s="12" t="s">
        <v>2412</v>
      </c>
      <c r="C990" s="43" t="s">
        <v>3562</v>
      </c>
      <c r="D990" s="43" t="s">
        <v>22</v>
      </c>
      <c r="E990" s="12" t="s">
        <v>20</v>
      </c>
      <c r="F990" s="12" t="s">
        <v>3573</v>
      </c>
      <c r="G990" s="12" t="s">
        <v>2355</v>
      </c>
      <c r="H990" s="12" t="s">
        <v>1764</v>
      </c>
      <c r="I990" s="12" t="s">
        <v>164</v>
      </c>
      <c r="J990" s="12" t="s">
        <v>1557</v>
      </c>
      <c r="K990" s="12" t="s">
        <v>3584</v>
      </c>
      <c r="L990" s="60">
        <v>43986.479166666664</v>
      </c>
      <c r="M990" s="60">
        <v>43991.5625</v>
      </c>
      <c r="N990" s="60">
        <v>43983.730555555558</v>
      </c>
      <c r="O990" s="12">
        <f t="shared" si="47"/>
        <v>122.00000000005821</v>
      </c>
      <c r="P990" s="12">
        <f t="shared" si="48"/>
        <v>65.966666666558012</v>
      </c>
      <c r="Q990" s="12" t="s">
        <v>22</v>
      </c>
      <c r="R990" s="12" t="s">
        <v>22</v>
      </c>
      <c r="S990" s="12" t="s">
        <v>22</v>
      </c>
      <c r="T990" s="12" t="s">
        <v>32</v>
      </c>
      <c r="U990" s="12" t="s">
        <v>65</v>
      </c>
      <c r="V990" s="12" t="s">
        <v>51</v>
      </c>
      <c r="W990" s="12" t="s">
        <v>115</v>
      </c>
      <c r="X990" s="12" t="s">
        <v>36</v>
      </c>
      <c r="Y990" s="12" t="s">
        <v>61</v>
      </c>
      <c r="Z990" s="35">
        <f t="shared" si="49"/>
        <v>187.96666666661622</v>
      </c>
    </row>
    <row r="991" spans="1:26" s="12" customFormat="1" ht="90" hidden="1" customHeight="1" x14ac:dyDescent="0.25">
      <c r="A991" s="12">
        <v>2020</v>
      </c>
      <c r="B991" s="12" t="s">
        <v>2412</v>
      </c>
      <c r="C991" s="43" t="s">
        <v>3563</v>
      </c>
      <c r="D991" s="43" t="s">
        <v>22</v>
      </c>
      <c r="E991" s="12" t="s">
        <v>30</v>
      </c>
      <c r="F991" s="12" t="s">
        <v>3575</v>
      </c>
      <c r="G991" s="12" t="s">
        <v>2429</v>
      </c>
      <c r="H991" s="12" t="s">
        <v>1764</v>
      </c>
      <c r="I991" s="12" t="s">
        <v>167</v>
      </c>
      <c r="J991" s="12" t="s">
        <v>56</v>
      </c>
      <c r="K991" s="12" t="s">
        <v>3586</v>
      </c>
      <c r="L991" s="60">
        <v>43995.291666666664</v>
      </c>
      <c r="M991" s="60">
        <v>43995.715277777781</v>
      </c>
      <c r="N991" s="60">
        <v>43995.291666666664</v>
      </c>
      <c r="O991" s="12">
        <f t="shared" si="47"/>
        <v>10.166666666802485</v>
      </c>
      <c r="P991" s="12">
        <f t="shared" si="48"/>
        <v>0</v>
      </c>
      <c r="Q991" s="12" t="s">
        <v>22</v>
      </c>
      <c r="R991" s="12" t="s">
        <v>22</v>
      </c>
      <c r="S991" s="12" t="s">
        <v>22</v>
      </c>
      <c r="T991" s="12" t="s">
        <v>32</v>
      </c>
      <c r="U991" s="12" t="s">
        <v>120</v>
      </c>
      <c r="V991" s="12" t="s">
        <v>1070</v>
      </c>
      <c r="W991" s="12" t="s">
        <v>118</v>
      </c>
      <c r="X991" s="12" t="s">
        <v>77</v>
      </c>
      <c r="Y991" s="12" t="s">
        <v>46</v>
      </c>
      <c r="Z991" s="35">
        <f t="shared" si="49"/>
        <v>10.166666666802485</v>
      </c>
    </row>
    <row r="992" spans="1:26" s="12" customFormat="1" ht="300" hidden="1" customHeight="1" x14ac:dyDescent="0.25">
      <c r="A992" s="12">
        <v>2020</v>
      </c>
      <c r="B992" s="12" t="s">
        <v>2412</v>
      </c>
      <c r="C992" s="43" t="s">
        <v>3564</v>
      </c>
      <c r="D992" s="43" t="s">
        <v>22</v>
      </c>
      <c r="E992" s="12" t="s">
        <v>30</v>
      </c>
      <c r="F992" s="12" t="s">
        <v>1366</v>
      </c>
      <c r="G992" s="12" t="s">
        <v>3576</v>
      </c>
      <c r="H992" s="12" t="s">
        <v>1764</v>
      </c>
      <c r="I992" s="12" t="s">
        <v>167</v>
      </c>
      <c r="J992" s="12" t="s">
        <v>86</v>
      </c>
      <c r="K992" s="12" t="s">
        <v>1592</v>
      </c>
      <c r="L992" s="60">
        <v>43997.291666666664</v>
      </c>
      <c r="M992" s="60">
        <v>43997.770833333336</v>
      </c>
      <c r="N992" s="60">
        <v>43995.715277777781</v>
      </c>
      <c r="O992" s="12">
        <f t="shared" si="47"/>
        <v>11.500000000116415</v>
      </c>
      <c r="P992" s="12">
        <f t="shared" si="48"/>
        <v>37.833333333197515</v>
      </c>
      <c r="Q992" s="12" t="s">
        <v>22</v>
      </c>
      <c r="R992" s="12" t="s">
        <v>22</v>
      </c>
      <c r="S992" s="12" t="s">
        <v>22</v>
      </c>
      <c r="T992" s="12" t="s">
        <v>14</v>
      </c>
      <c r="U992" s="12" t="s">
        <v>64</v>
      </c>
      <c r="V992" s="12" t="s">
        <v>1070</v>
      </c>
      <c r="W992" s="12" t="s">
        <v>15</v>
      </c>
      <c r="X992" s="12" t="s">
        <v>77</v>
      </c>
      <c r="Y992" s="12" t="s">
        <v>18</v>
      </c>
      <c r="Z992" s="35">
        <f t="shared" si="49"/>
        <v>49.333333333313931</v>
      </c>
    </row>
    <row r="993" spans="1:26" s="12" customFormat="1" ht="210" hidden="1" customHeight="1" x14ac:dyDescent="0.25">
      <c r="A993" s="12">
        <v>2020</v>
      </c>
      <c r="B993" s="12" t="s">
        <v>2412</v>
      </c>
      <c r="C993" s="43" t="s">
        <v>3565</v>
      </c>
      <c r="D993" s="43" t="s">
        <v>13</v>
      </c>
      <c r="E993" s="12" t="s">
        <v>30</v>
      </c>
      <c r="F993" s="12" t="s">
        <v>3577</v>
      </c>
      <c r="G993" s="12" t="s">
        <v>2355</v>
      </c>
      <c r="H993" s="12" t="s">
        <v>1764</v>
      </c>
      <c r="I993" s="12" t="s">
        <v>168</v>
      </c>
      <c r="J993" s="12" t="s">
        <v>1557</v>
      </c>
      <c r="K993" s="12" t="s">
        <v>3587</v>
      </c>
      <c r="L993" s="60">
        <v>44003.291666666664</v>
      </c>
      <c r="M993" s="60">
        <v>44003.791666666664</v>
      </c>
      <c r="N993" s="60">
        <v>43957.75</v>
      </c>
      <c r="O993" s="12">
        <f t="shared" si="47"/>
        <v>12</v>
      </c>
      <c r="P993" s="12">
        <f t="shared" si="48"/>
        <v>1092.9999999999418</v>
      </c>
      <c r="Q993" s="12" t="s">
        <v>13</v>
      </c>
      <c r="R993" s="12" t="s">
        <v>22</v>
      </c>
      <c r="S993" s="12" t="s">
        <v>22</v>
      </c>
      <c r="T993" s="12" t="s">
        <v>32</v>
      </c>
      <c r="U993" s="12" t="s">
        <v>114</v>
      </c>
      <c r="V993" s="12" t="s">
        <v>34</v>
      </c>
      <c r="W993" s="12" t="s">
        <v>82</v>
      </c>
      <c r="X993" s="12" t="s">
        <v>45</v>
      </c>
      <c r="Y993" s="12" t="s">
        <v>28</v>
      </c>
      <c r="Z993" s="35">
        <f t="shared" si="49"/>
        <v>1104.9999999999418</v>
      </c>
    </row>
    <row r="994" spans="1:26" s="12" customFormat="1" ht="105" hidden="1" customHeight="1" x14ac:dyDescent="0.25">
      <c r="A994" s="12">
        <v>2020</v>
      </c>
      <c r="B994" s="12" t="s">
        <v>2412</v>
      </c>
      <c r="C994" s="43" t="s">
        <v>3566</v>
      </c>
      <c r="D994" s="43" t="s">
        <v>22</v>
      </c>
      <c r="E994" s="12" t="s">
        <v>20</v>
      </c>
      <c r="F994" s="12" t="s">
        <v>3578</v>
      </c>
      <c r="G994" s="12" t="s">
        <v>3579</v>
      </c>
      <c r="H994" s="12" t="s">
        <v>1764</v>
      </c>
      <c r="I994" s="12" t="s">
        <v>164</v>
      </c>
      <c r="J994" s="12" t="s">
        <v>56</v>
      </c>
      <c r="K994" s="12" t="s">
        <v>3588</v>
      </c>
      <c r="L994" s="60">
        <v>44005.380555555559</v>
      </c>
      <c r="M994" s="60">
        <v>44012.999988425923</v>
      </c>
      <c r="N994" s="60">
        <v>43991.5625</v>
      </c>
      <c r="O994" s="12">
        <f t="shared" si="47"/>
        <v>182.86638888873858</v>
      </c>
      <c r="P994" s="12">
        <f t="shared" si="48"/>
        <v>331.6333333334187</v>
      </c>
      <c r="Q994" s="12" t="s">
        <v>22</v>
      </c>
      <c r="R994" s="12" t="s">
        <v>22</v>
      </c>
      <c r="S994" s="12" t="s">
        <v>22</v>
      </c>
      <c r="T994" s="12" t="s">
        <v>32</v>
      </c>
      <c r="U994" s="12" t="s">
        <v>114</v>
      </c>
      <c r="V994" s="12" t="s">
        <v>1070</v>
      </c>
      <c r="X994" s="12" t="s">
        <v>45</v>
      </c>
      <c r="Z994" s="35">
        <f t="shared" si="49"/>
        <v>514.49972222215729</v>
      </c>
    </row>
    <row r="995" spans="1:26" s="12" customFormat="1" ht="75" hidden="1" customHeight="1" x14ac:dyDescent="0.25">
      <c r="A995" s="12">
        <v>2020</v>
      </c>
      <c r="B995" s="12" t="s">
        <v>2412</v>
      </c>
      <c r="C995" s="43" t="s">
        <v>3567</v>
      </c>
      <c r="D995" s="43" t="s">
        <v>22</v>
      </c>
      <c r="E995" s="12" t="s">
        <v>30</v>
      </c>
      <c r="F995" s="12" t="s">
        <v>3574</v>
      </c>
      <c r="G995" s="12" t="s">
        <v>3580</v>
      </c>
      <c r="H995" s="12" t="s">
        <v>3593</v>
      </c>
      <c r="I995" s="12" t="s">
        <v>286</v>
      </c>
      <c r="J995" s="12" t="s">
        <v>12</v>
      </c>
      <c r="K995" s="12" t="s">
        <v>3589</v>
      </c>
      <c r="L995" s="60">
        <v>44007.463888888888</v>
      </c>
      <c r="M995" s="60">
        <v>44008.999988425923</v>
      </c>
      <c r="N995" s="60">
        <v>43101</v>
      </c>
      <c r="O995" s="12">
        <f t="shared" si="47"/>
        <v>36.866388888854999</v>
      </c>
      <c r="P995" s="12">
        <f t="shared" si="48"/>
        <v>21755.133333333302</v>
      </c>
      <c r="Q995" s="12" t="s">
        <v>13</v>
      </c>
      <c r="R995" s="12" t="s">
        <v>22</v>
      </c>
      <c r="S995" s="12" t="s">
        <v>22</v>
      </c>
      <c r="T995" s="12" t="s">
        <v>41</v>
      </c>
      <c r="U995" s="12" t="s">
        <v>93</v>
      </c>
      <c r="V995" s="12" t="s">
        <v>1070</v>
      </c>
      <c r="X995" s="12" t="s">
        <v>45</v>
      </c>
      <c r="Y995" s="12" t="s">
        <v>18</v>
      </c>
      <c r="Z995" s="35">
        <f t="shared" si="49"/>
        <v>21791.999722222157</v>
      </c>
    </row>
    <row r="996" spans="1:26" s="12" customFormat="1" ht="105" hidden="1" customHeight="1" x14ac:dyDescent="0.25">
      <c r="A996" s="12">
        <v>2020</v>
      </c>
      <c r="B996" s="12" t="s">
        <v>2412</v>
      </c>
      <c r="C996" s="43" t="s">
        <v>3568</v>
      </c>
      <c r="D996" s="43" t="s">
        <v>22</v>
      </c>
      <c r="E996" s="12" t="s">
        <v>20</v>
      </c>
      <c r="F996" s="12" t="s">
        <v>3581</v>
      </c>
      <c r="G996" s="12" t="s">
        <v>2017</v>
      </c>
      <c r="H996" s="12" t="s">
        <v>1764</v>
      </c>
      <c r="I996" s="12" t="s">
        <v>165</v>
      </c>
      <c r="J996" s="12" t="s">
        <v>56</v>
      </c>
      <c r="K996" s="12" t="s">
        <v>3590</v>
      </c>
      <c r="L996" s="60">
        <v>44008.380555555559</v>
      </c>
      <c r="M996" s="60">
        <v>44008.417349537034</v>
      </c>
      <c r="N996" s="60">
        <v>43976.479166666664</v>
      </c>
      <c r="O996" s="12">
        <f t="shared" si="47"/>
        <v>0.88305555540136993</v>
      </c>
      <c r="P996" s="12">
        <f t="shared" si="48"/>
        <v>765.63333333347691</v>
      </c>
      <c r="Q996" s="12" t="s">
        <v>22</v>
      </c>
      <c r="R996" s="12" t="s">
        <v>22</v>
      </c>
      <c r="S996" s="12" t="s">
        <v>22</v>
      </c>
      <c r="T996" s="12" t="s">
        <v>32</v>
      </c>
      <c r="U996" s="12" t="s">
        <v>117</v>
      </c>
      <c r="V996" s="12" t="s">
        <v>1070</v>
      </c>
      <c r="X996" s="12" t="s">
        <v>45</v>
      </c>
      <c r="Z996" s="35">
        <f t="shared" si="49"/>
        <v>766.51638888887828</v>
      </c>
    </row>
    <row r="997" spans="1:26" s="12" customFormat="1" ht="285" hidden="1" customHeight="1" x14ac:dyDescent="0.25">
      <c r="A997" s="12">
        <v>2020</v>
      </c>
      <c r="B997" s="12" t="s">
        <v>2412</v>
      </c>
      <c r="C997" s="43" t="s">
        <v>3569</v>
      </c>
      <c r="D997" s="43" t="s">
        <v>22</v>
      </c>
      <c r="E997" s="12" t="s">
        <v>20</v>
      </c>
      <c r="F997" s="12" t="s">
        <v>3582</v>
      </c>
      <c r="G997" s="12" t="s">
        <v>2214</v>
      </c>
      <c r="H997" s="12" t="s">
        <v>1764</v>
      </c>
      <c r="I997" s="12" t="s">
        <v>168</v>
      </c>
      <c r="J997" s="12" t="s">
        <v>1688</v>
      </c>
      <c r="K997" s="12" t="s">
        <v>3591</v>
      </c>
      <c r="L997" s="60">
        <v>44010.542349537034</v>
      </c>
      <c r="M997" s="60">
        <v>44010.667349537034</v>
      </c>
      <c r="N997" s="60">
        <v>44010.542349537034</v>
      </c>
      <c r="O997" s="12">
        <f t="shared" si="47"/>
        <v>3</v>
      </c>
      <c r="P997" s="12">
        <f t="shared" si="48"/>
        <v>0</v>
      </c>
      <c r="Q997" s="12" t="s">
        <v>22</v>
      </c>
      <c r="R997" s="12" t="s">
        <v>22</v>
      </c>
      <c r="S997" s="12" t="s">
        <v>22</v>
      </c>
      <c r="T997" s="12" t="s">
        <v>32</v>
      </c>
      <c r="U997" s="12" t="s">
        <v>117</v>
      </c>
      <c r="V997" s="12" t="s">
        <v>1070</v>
      </c>
      <c r="W997" s="12" t="s">
        <v>15</v>
      </c>
      <c r="X997" s="12" t="s">
        <v>45</v>
      </c>
      <c r="Y997" s="12" t="s">
        <v>18</v>
      </c>
      <c r="Z997" s="35">
        <f t="shared" si="49"/>
        <v>3</v>
      </c>
    </row>
    <row r="998" spans="1:26" s="12" customFormat="1" ht="75" hidden="1" customHeight="1" x14ac:dyDescent="0.25">
      <c r="A998" s="12">
        <v>2020</v>
      </c>
      <c r="B998" s="12" t="s">
        <v>2412</v>
      </c>
      <c r="C998" s="43" t="s">
        <v>3570</v>
      </c>
      <c r="D998" s="43" t="s">
        <v>22</v>
      </c>
      <c r="E998" s="12" t="s">
        <v>11</v>
      </c>
      <c r="F998" s="12" t="s">
        <v>1206</v>
      </c>
      <c r="G998" s="12" t="s">
        <v>3583</v>
      </c>
      <c r="H998" s="12" t="s">
        <v>1764</v>
      </c>
      <c r="I998" s="12" t="s">
        <v>168</v>
      </c>
      <c r="J998" s="12" t="s">
        <v>56</v>
      </c>
      <c r="K998" s="12" t="s">
        <v>3592</v>
      </c>
      <c r="L998" s="60">
        <v>44010.291666666664</v>
      </c>
      <c r="M998" s="60">
        <v>44010.542349537034</v>
      </c>
      <c r="N998" s="60">
        <v>44003.791666666664</v>
      </c>
      <c r="O998" s="12">
        <f t="shared" si="47"/>
        <v>6.0163888888782822</v>
      </c>
      <c r="P998" s="12">
        <f t="shared" si="48"/>
        <v>156</v>
      </c>
      <c r="Q998" s="12" t="s">
        <v>22</v>
      </c>
      <c r="R998" s="12" t="s">
        <v>22</v>
      </c>
      <c r="S998" s="12" t="s">
        <v>22</v>
      </c>
      <c r="T998" s="12" t="s">
        <v>1505</v>
      </c>
      <c r="U998" s="12" t="s">
        <v>1505</v>
      </c>
      <c r="V998" s="12" t="s">
        <v>1505</v>
      </c>
      <c r="W998" s="12" t="s">
        <v>1505</v>
      </c>
      <c r="X998" s="12" t="s">
        <v>83</v>
      </c>
      <c r="Y998" s="12" t="s">
        <v>46</v>
      </c>
      <c r="Z998" s="35">
        <f t="shared" si="49"/>
        <v>162.01638888887828</v>
      </c>
    </row>
    <row r="999" spans="1:26" s="12" customFormat="1" ht="150" hidden="1" customHeight="1" x14ac:dyDescent="0.25">
      <c r="A999" s="12">
        <v>2020</v>
      </c>
      <c r="B999" s="12" t="s">
        <v>2412</v>
      </c>
      <c r="C999" s="43" t="s">
        <v>3512</v>
      </c>
      <c r="D999" s="43" t="s">
        <v>22</v>
      </c>
      <c r="E999" s="12" t="s">
        <v>20</v>
      </c>
      <c r="F999" s="12" t="s">
        <v>3518</v>
      </c>
      <c r="G999" s="12" t="s">
        <v>3519</v>
      </c>
      <c r="H999" s="12" t="s">
        <v>1788</v>
      </c>
      <c r="I999" s="12" t="s">
        <v>171</v>
      </c>
      <c r="J999" s="12" t="s">
        <v>998</v>
      </c>
      <c r="K999" s="12" t="s">
        <v>2140</v>
      </c>
      <c r="L999" s="60">
        <v>43983</v>
      </c>
      <c r="M999" s="60">
        <v>43985.417361111111</v>
      </c>
      <c r="N999" s="60">
        <v>43976.791666666664</v>
      </c>
      <c r="O999" s="12">
        <f t="shared" si="47"/>
        <v>58.016666666662786</v>
      </c>
      <c r="P999" s="12">
        <f t="shared" si="48"/>
        <v>149.00000000005821</v>
      </c>
      <c r="Q999" s="12" t="s">
        <v>13</v>
      </c>
      <c r="R999" s="12" t="s">
        <v>22</v>
      </c>
      <c r="S999" s="12" t="s">
        <v>22</v>
      </c>
      <c r="T999" s="12" t="s">
        <v>23</v>
      </c>
      <c r="U999" s="12" t="s">
        <v>100</v>
      </c>
      <c r="V999" s="12" t="s">
        <v>34</v>
      </c>
      <c r="W999" s="12" t="s">
        <v>88</v>
      </c>
      <c r="X999" s="12" t="s">
        <v>66</v>
      </c>
      <c r="Y999" s="12" t="s">
        <v>18</v>
      </c>
      <c r="Z999" s="35">
        <f t="shared" si="49"/>
        <v>207.01666666672099</v>
      </c>
    </row>
    <row r="1000" spans="1:26" s="12" customFormat="1" ht="45" hidden="1" customHeight="1" x14ac:dyDescent="0.25">
      <c r="A1000" s="12">
        <v>2020</v>
      </c>
      <c r="B1000" s="12" t="s">
        <v>2412</v>
      </c>
      <c r="C1000" s="43" t="s">
        <v>3513</v>
      </c>
      <c r="D1000" s="43" t="s">
        <v>22</v>
      </c>
      <c r="E1000" s="12" t="s">
        <v>11</v>
      </c>
      <c r="F1000" s="12" t="s">
        <v>3520</v>
      </c>
      <c r="G1000" s="12" t="s">
        <v>3521</v>
      </c>
      <c r="H1000" s="12" t="s">
        <v>1788</v>
      </c>
      <c r="I1000" s="12" t="s">
        <v>171</v>
      </c>
      <c r="J1000" s="12" t="s">
        <v>56</v>
      </c>
      <c r="K1000" s="12" t="s">
        <v>3527</v>
      </c>
      <c r="L1000" s="60">
        <v>43986.333333333336</v>
      </c>
      <c r="M1000" s="60">
        <v>43989.375</v>
      </c>
      <c r="N1000" s="60">
        <v>43985.417361111111</v>
      </c>
      <c r="O1000" s="12">
        <f t="shared" si="47"/>
        <v>72.999999999941792</v>
      </c>
      <c r="P1000" s="12">
        <f t="shared" si="48"/>
        <v>21.983333333395422</v>
      </c>
      <c r="Q1000" s="12" t="s">
        <v>13</v>
      </c>
      <c r="R1000" s="12" t="s">
        <v>22</v>
      </c>
      <c r="S1000" s="12" t="s">
        <v>22</v>
      </c>
      <c r="Y1000" s="12" t="s">
        <v>18</v>
      </c>
      <c r="Z1000" s="35">
        <f t="shared" si="49"/>
        <v>94.983333333337214</v>
      </c>
    </row>
    <row r="1001" spans="1:26" s="12" customFormat="1" ht="285" hidden="1" customHeight="1" x14ac:dyDescent="0.25">
      <c r="A1001" s="12">
        <v>2020</v>
      </c>
      <c r="B1001" s="12" t="s">
        <v>2412</v>
      </c>
      <c r="C1001" s="43" t="s">
        <v>3514</v>
      </c>
      <c r="D1001" s="43" t="s">
        <v>22</v>
      </c>
      <c r="E1001" s="12" t="s">
        <v>30</v>
      </c>
      <c r="F1001" s="12" t="s">
        <v>3522</v>
      </c>
      <c r="G1001" s="12" t="s">
        <v>3523</v>
      </c>
      <c r="H1001" s="12" t="s">
        <v>1788</v>
      </c>
      <c r="I1001" s="12" t="s">
        <v>171</v>
      </c>
      <c r="J1001" s="12" t="s">
        <v>40</v>
      </c>
      <c r="K1001" s="12" t="s">
        <v>3528</v>
      </c>
      <c r="L1001" s="60">
        <v>43987.291666666664</v>
      </c>
      <c r="M1001" s="60">
        <v>43987.375</v>
      </c>
      <c r="N1001" s="60">
        <v>43987.291666666664</v>
      </c>
      <c r="O1001" s="12">
        <f t="shared" si="47"/>
        <v>2.0000000000582077</v>
      </c>
      <c r="P1001" s="12">
        <f t="shared" si="48"/>
        <v>0</v>
      </c>
      <c r="Q1001" s="12" t="s">
        <v>13</v>
      </c>
      <c r="R1001" s="12" t="s">
        <v>22</v>
      </c>
      <c r="S1001" s="12" t="s">
        <v>22</v>
      </c>
      <c r="T1001" s="12" t="s">
        <v>32</v>
      </c>
      <c r="U1001" s="12" t="s">
        <v>65</v>
      </c>
      <c r="V1001" s="12" t="s">
        <v>1070</v>
      </c>
      <c r="W1001" s="12" t="s">
        <v>118</v>
      </c>
      <c r="X1001" s="12" t="s">
        <v>77</v>
      </c>
      <c r="Y1001" s="12" t="s">
        <v>18</v>
      </c>
      <c r="Z1001" s="35">
        <f t="shared" si="49"/>
        <v>2.0000000000582077</v>
      </c>
    </row>
    <row r="1002" spans="1:26" s="12" customFormat="1" ht="409.5" hidden="1" customHeight="1" x14ac:dyDescent="0.25">
      <c r="A1002" s="12">
        <v>2020</v>
      </c>
      <c r="B1002" s="12" t="s">
        <v>2412</v>
      </c>
      <c r="C1002" s="43" t="s">
        <v>3515</v>
      </c>
      <c r="D1002" s="43" t="s">
        <v>22</v>
      </c>
      <c r="E1002" s="12" t="s">
        <v>30</v>
      </c>
      <c r="F1002" s="12" t="s">
        <v>175</v>
      </c>
      <c r="G1002" s="12" t="s">
        <v>3524</v>
      </c>
      <c r="H1002" s="12" t="s">
        <v>1788</v>
      </c>
      <c r="I1002" s="12" t="s">
        <v>175</v>
      </c>
      <c r="J1002" s="12" t="s">
        <v>40</v>
      </c>
      <c r="K1002" s="12" t="s">
        <v>3529</v>
      </c>
      <c r="L1002" s="60">
        <v>43992.291666666664</v>
      </c>
      <c r="M1002" s="60">
        <v>43992.375</v>
      </c>
      <c r="N1002" s="60">
        <v>43914.370138888888</v>
      </c>
      <c r="O1002" s="12">
        <f t="shared" si="47"/>
        <v>2.0000000000582077</v>
      </c>
      <c r="P1002" s="12">
        <f t="shared" si="48"/>
        <v>1870.1166666666395</v>
      </c>
      <c r="Q1002" s="12" t="s">
        <v>22</v>
      </c>
      <c r="R1002" s="12" t="s">
        <v>22</v>
      </c>
      <c r="S1002" s="12" t="s">
        <v>22</v>
      </c>
      <c r="T1002" s="12" t="s">
        <v>23</v>
      </c>
      <c r="U1002" s="12" t="s">
        <v>97</v>
      </c>
      <c r="V1002" s="12" t="s">
        <v>16</v>
      </c>
      <c r="W1002" s="12" t="s">
        <v>35</v>
      </c>
      <c r="X1002" s="12" t="s">
        <v>53</v>
      </c>
      <c r="Y1002" s="12" t="s">
        <v>18</v>
      </c>
      <c r="Z1002" s="35">
        <f t="shared" si="49"/>
        <v>1872.1166666666977</v>
      </c>
    </row>
    <row r="1003" spans="1:26" s="12" customFormat="1" ht="409.5" hidden="1" customHeight="1" x14ac:dyDescent="0.25">
      <c r="A1003" s="12">
        <v>2020</v>
      </c>
      <c r="B1003" s="12" t="s">
        <v>2412</v>
      </c>
      <c r="C1003" s="43" t="s">
        <v>3516</v>
      </c>
      <c r="D1003" s="43" t="s">
        <v>22</v>
      </c>
      <c r="E1003" s="12" t="s">
        <v>11</v>
      </c>
      <c r="H1003" s="12" t="s">
        <v>1788</v>
      </c>
      <c r="I1003" s="12" t="s">
        <v>169</v>
      </c>
      <c r="J1003" s="12" t="s">
        <v>56</v>
      </c>
      <c r="K1003" s="12" t="s">
        <v>2865</v>
      </c>
      <c r="L1003" s="60">
        <v>43999.375</v>
      </c>
      <c r="M1003" s="60">
        <v>43999.708333333336</v>
      </c>
      <c r="N1003" s="60">
        <v>43973.342361111114</v>
      </c>
      <c r="O1003" s="12">
        <f t="shared" si="47"/>
        <v>8.0000000000582077</v>
      </c>
      <c r="P1003" s="12">
        <f t="shared" si="48"/>
        <v>624.78333333326736</v>
      </c>
      <c r="Q1003" s="12" t="s">
        <v>13</v>
      </c>
      <c r="R1003" s="12" t="s">
        <v>22</v>
      </c>
      <c r="S1003" s="12" t="s">
        <v>22</v>
      </c>
      <c r="T1003" s="12" t="s">
        <v>1505</v>
      </c>
      <c r="U1003" s="12" t="s">
        <v>1505</v>
      </c>
      <c r="V1003" s="12" t="s">
        <v>1505</v>
      </c>
      <c r="W1003" s="12" t="s">
        <v>1505</v>
      </c>
      <c r="Y1003" s="12" t="s">
        <v>46</v>
      </c>
      <c r="Z1003" s="35">
        <f t="shared" si="49"/>
        <v>632.78333333332557</v>
      </c>
    </row>
    <row r="1004" spans="1:26" s="12" customFormat="1" ht="409.5" hidden="1" customHeight="1" x14ac:dyDescent="0.25">
      <c r="A1004" s="12">
        <v>2020</v>
      </c>
      <c r="B1004" s="12" t="s">
        <v>2412</v>
      </c>
      <c r="C1004" s="43" t="s">
        <v>3517</v>
      </c>
      <c r="D1004" s="43" t="s">
        <v>22</v>
      </c>
      <c r="E1004" s="12" t="s">
        <v>39</v>
      </c>
      <c r="F1004" s="12" t="s">
        <v>3525</v>
      </c>
      <c r="G1004" s="12" t="s">
        <v>3526</v>
      </c>
      <c r="H1004" s="12" t="s">
        <v>1788</v>
      </c>
      <c r="I1004" s="12" t="s">
        <v>169</v>
      </c>
      <c r="J1004" s="12" t="s">
        <v>63</v>
      </c>
      <c r="K1004" s="12" t="s">
        <v>2863</v>
      </c>
      <c r="L1004" s="60">
        <v>44001.291666666664</v>
      </c>
      <c r="M1004" s="60">
        <v>44002.791666666664</v>
      </c>
      <c r="N1004" s="60">
        <v>43999.708333333336</v>
      </c>
      <c r="O1004" s="12">
        <f t="shared" si="47"/>
        <v>36</v>
      </c>
      <c r="P1004" s="12">
        <f t="shared" si="48"/>
        <v>37.999999999883585</v>
      </c>
      <c r="Q1004" s="12" t="s">
        <v>13</v>
      </c>
      <c r="R1004" s="12" t="s">
        <v>22</v>
      </c>
      <c r="S1004" s="12" t="s">
        <v>22</v>
      </c>
      <c r="T1004" s="12" t="s">
        <v>14</v>
      </c>
      <c r="U1004" s="12" t="s">
        <v>64</v>
      </c>
      <c r="V1004" s="12" t="s">
        <v>34</v>
      </c>
      <c r="W1004" s="12" t="s">
        <v>70</v>
      </c>
      <c r="X1004" s="12" t="s">
        <v>53</v>
      </c>
      <c r="Y1004" s="12" t="s">
        <v>18</v>
      </c>
      <c r="Z1004" s="35">
        <f t="shared" si="49"/>
        <v>73.999999999883585</v>
      </c>
    </row>
    <row r="1005" spans="1:26" s="12" customFormat="1" ht="409.5" hidden="1" customHeight="1" x14ac:dyDescent="0.25">
      <c r="A1005" s="12">
        <v>2020</v>
      </c>
      <c r="B1005" s="12" t="s">
        <v>2412</v>
      </c>
      <c r="C1005" s="43" t="s">
        <v>3530</v>
      </c>
      <c r="D1005" s="43" t="s">
        <v>13</v>
      </c>
      <c r="E1005" s="12" t="s">
        <v>30</v>
      </c>
      <c r="F1005" s="12" t="s">
        <v>3532</v>
      </c>
      <c r="G1005" s="12" t="s">
        <v>1670</v>
      </c>
      <c r="H1005" s="12" t="s">
        <v>1920</v>
      </c>
      <c r="I1005" s="12" t="s">
        <v>185</v>
      </c>
      <c r="J1005" s="12" t="s">
        <v>1920</v>
      </c>
      <c r="K1005" s="12" t="s">
        <v>3533</v>
      </c>
      <c r="L1005" s="60">
        <v>43993.243055555555</v>
      </c>
      <c r="M1005" s="60">
        <v>43993.611111111109</v>
      </c>
      <c r="N1005" s="60">
        <v>43943.708333333336</v>
      </c>
      <c r="O1005" s="12">
        <f t="shared" si="47"/>
        <v>8.8333333333139308</v>
      </c>
      <c r="P1005" s="12">
        <f t="shared" si="48"/>
        <v>1188.8333333332557</v>
      </c>
      <c r="Q1005" s="12" t="s">
        <v>13</v>
      </c>
      <c r="R1005" s="12" t="s">
        <v>13</v>
      </c>
      <c r="S1005" s="12" t="s">
        <v>22</v>
      </c>
      <c r="T1005" s="12" t="s">
        <v>1070</v>
      </c>
      <c r="U1005" s="12" t="s">
        <v>153</v>
      </c>
      <c r="V1005" s="12" t="s">
        <v>1070</v>
      </c>
      <c r="W1005" s="12" t="s">
        <v>118</v>
      </c>
      <c r="X1005" s="12" t="s">
        <v>60</v>
      </c>
      <c r="Y1005" s="12" t="s">
        <v>46</v>
      </c>
      <c r="Z1005" s="35">
        <f t="shared" si="49"/>
        <v>1197.6666666665697</v>
      </c>
    </row>
    <row r="1006" spans="1:26" s="12" customFormat="1" ht="409.5" hidden="1" customHeight="1" x14ac:dyDescent="0.25">
      <c r="A1006" s="12">
        <v>2020</v>
      </c>
      <c r="B1006" s="12" t="s">
        <v>2412</v>
      </c>
      <c r="C1006" s="43" t="s">
        <v>3530</v>
      </c>
      <c r="D1006" s="43" t="s">
        <v>13</v>
      </c>
      <c r="E1006" s="12" t="s">
        <v>30</v>
      </c>
      <c r="F1006" s="12" t="s">
        <v>3532</v>
      </c>
      <c r="G1006" s="12" t="s">
        <v>1670</v>
      </c>
      <c r="H1006" s="12" t="s">
        <v>1920</v>
      </c>
      <c r="I1006" s="12" t="s">
        <v>185</v>
      </c>
      <c r="J1006" s="12" t="s">
        <v>1920</v>
      </c>
      <c r="K1006" s="12" t="s">
        <v>3533</v>
      </c>
      <c r="L1006" s="60">
        <v>43994.440972222219</v>
      </c>
      <c r="M1006" s="60">
        <v>43994.666666666664</v>
      </c>
      <c r="N1006" s="60">
        <v>43993.611111111109</v>
      </c>
      <c r="O1006" s="12">
        <f t="shared" si="47"/>
        <v>5.4166666666860692</v>
      </c>
      <c r="P1006" s="12">
        <f t="shared" si="48"/>
        <v>19.916666666627862</v>
      </c>
      <c r="Q1006" s="12" t="s">
        <v>13</v>
      </c>
      <c r="R1006" s="12" t="s">
        <v>22</v>
      </c>
      <c r="S1006" s="12" t="s">
        <v>22</v>
      </c>
      <c r="T1006" s="12" t="s">
        <v>1070</v>
      </c>
      <c r="U1006" s="12" t="s">
        <v>153</v>
      </c>
      <c r="V1006" s="12" t="s">
        <v>1070</v>
      </c>
      <c r="W1006" s="12" t="s">
        <v>118</v>
      </c>
      <c r="X1006" s="12" t="s">
        <v>60</v>
      </c>
      <c r="Y1006" s="12" t="s">
        <v>46</v>
      </c>
      <c r="Z1006" s="35">
        <f t="shared" si="49"/>
        <v>25.333333333313931</v>
      </c>
    </row>
    <row r="1007" spans="1:26" s="12" customFormat="1" ht="180" hidden="1" customHeight="1" x14ac:dyDescent="0.25">
      <c r="A1007" s="12">
        <v>2020</v>
      </c>
      <c r="B1007" s="12" t="s">
        <v>2412</v>
      </c>
      <c r="C1007" s="43" t="s">
        <v>3530</v>
      </c>
      <c r="D1007" s="43" t="s">
        <v>13</v>
      </c>
      <c r="E1007" s="12" t="s">
        <v>30</v>
      </c>
      <c r="F1007" s="12" t="s">
        <v>3532</v>
      </c>
      <c r="G1007" s="12" t="s">
        <v>1670</v>
      </c>
      <c r="H1007" s="12" t="s">
        <v>1920</v>
      </c>
      <c r="I1007" s="12" t="s">
        <v>185</v>
      </c>
      <c r="J1007" s="12" t="s">
        <v>1920</v>
      </c>
      <c r="K1007" s="12" t="s">
        <v>3533</v>
      </c>
      <c r="L1007" s="60">
        <v>43997.388888888891</v>
      </c>
      <c r="M1007" s="60">
        <v>43997.65625</v>
      </c>
      <c r="N1007" s="60">
        <v>43994.666666666664</v>
      </c>
      <c r="O1007" s="12">
        <f t="shared" si="47"/>
        <v>6.4166666666278616</v>
      </c>
      <c r="P1007" s="12">
        <f t="shared" si="48"/>
        <v>65.333333333430346</v>
      </c>
      <c r="Q1007" s="12" t="s">
        <v>13</v>
      </c>
      <c r="R1007" s="12" t="s">
        <v>22</v>
      </c>
      <c r="S1007" s="12" t="s">
        <v>22</v>
      </c>
      <c r="T1007" s="12" t="s">
        <v>1070</v>
      </c>
      <c r="U1007" s="12" t="s">
        <v>153</v>
      </c>
      <c r="V1007" s="12" t="s">
        <v>1070</v>
      </c>
      <c r="W1007" s="12" t="s">
        <v>118</v>
      </c>
      <c r="X1007" s="12" t="s">
        <v>60</v>
      </c>
      <c r="Y1007" s="12" t="s">
        <v>46</v>
      </c>
      <c r="Z1007" s="35">
        <f t="shared" si="49"/>
        <v>71.750000000058208</v>
      </c>
    </row>
    <row r="1008" spans="1:26" s="12" customFormat="1" ht="75" hidden="1" customHeight="1" x14ac:dyDescent="0.25">
      <c r="A1008" s="12">
        <v>2020</v>
      </c>
      <c r="B1008" s="12" t="s">
        <v>2412</v>
      </c>
      <c r="C1008" s="43" t="s">
        <v>3530</v>
      </c>
      <c r="D1008" s="43" t="s">
        <v>13</v>
      </c>
      <c r="E1008" s="12" t="s">
        <v>30</v>
      </c>
      <c r="F1008" s="12" t="s">
        <v>3532</v>
      </c>
      <c r="G1008" s="12" t="s">
        <v>1670</v>
      </c>
      <c r="H1008" s="12" t="s">
        <v>1920</v>
      </c>
      <c r="I1008" s="12" t="s">
        <v>185</v>
      </c>
      <c r="J1008" s="12" t="s">
        <v>1920</v>
      </c>
      <c r="K1008" s="12" t="s">
        <v>3533</v>
      </c>
      <c r="L1008" s="60">
        <v>43999.513888888891</v>
      </c>
      <c r="M1008" s="60">
        <v>43999.635416666664</v>
      </c>
      <c r="N1008" s="60">
        <v>43997.65625</v>
      </c>
      <c r="O1008" s="12">
        <f t="shared" ref="O1008:O1071" si="50">(M1008-L1008)*24</f>
        <v>2.9166666665696539</v>
      </c>
      <c r="P1008" s="12">
        <f t="shared" ref="P1008:P1071" si="51">(L1008-N1008)*24</f>
        <v>44.583333333372138</v>
      </c>
      <c r="Q1008" s="12" t="s">
        <v>13</v>
      </c>
      <c r="R1008" s="12" t="s">
        <v>22</v>
      </c>
      <c r="S1008" s="12" t="s">
        <v>22</v>
      </c>
      <c r="T1008" s="12" t="s">
        <v>1070</v>
      </c>
      <c r="U1008" s="12" t="s">
        <v>153</v>
      </c>
      <c r="V1008" s="12" t="s">
        <v>1070</v>
      </c>
      <c r="W1008" s="12" t="s">
        <v>118</v>
      </c>
      <c r="X1008" s="12" t="s">
        <v>60</v>
      </c>
      <c r="Y1008" s="12" t="s">
        <v>46</v>
      </c>
      <c r="Z1008" s="35">
        <f t="shared" si="49"/>
        <v>47.499999999941792</v>
      </c>
    </row>
    <row r="1009" spans="1:26" s="12" customFormat="1" ht="150" hidden="1" customHeight="1" x14ac:dyDescent="0.25">
      <c r="A1009" s="12">
        <v>2020</v>
      </c>
      <c r="B1009" s="12" t="s">
        <v>2412</v>
      </c>
      <c r="C1009" s="43" t="s">
        <v>3530</v>
      </c>
      <c r="D1009" s="43" t="s">
        <v>13</v>
      </c>
      <c r="E1009" s="12" t="s">
        <v>30</v>
      </c>
      <c r="F1009" s="12" t="s">
        <v>3532</v>
      </c>
      <c r="G1009" s="12" t="s">
        <v>1670</v>
      </c>
      <c r="H1009" s="12" t="s">
        <v>1920</v>
      </c>
      <c r="I1009" s="12" t="s">
        <v>185</v>
      </c>
      <c r="J1009" s="12" t="s">
        <v>1920</v>
      </c>
      <c r="K1009" s="12" t="s">
        <v>3533</v>
      </c>
      <c r="L1009" s="60">
        <v>44000.416666666664</v>
      </c>
      <c r="M1009" s="60">
        <v>44000.583333333336</v>
      </c>
      <c r="N1009" s="60">
        <v>43999.635416666664</v>
      </c>
      <c r="O1009" s="12">
        <f t="shared" si="50"/>
        <v>4.0000000001164153</v>
      </c>
      <c r="P1009" s="12">
        <f t="shared" si="51"/>
        <v>18.75</v>
      </c>
      <c r="Q1009" s="12" t="s">
        <v>13</v>
      </c>
      <c r="R1009" s="12" t="s">
        <v>22</v>
      </c>
      <c r="S1009" s="12" t="s">
        <v>22</v>
      </c>
      <c r="T1009" s="12" t="s">
        <v>1070</v>
      </c>
      <c r="U1009" s="12" t="s">
        <v>153</v>
      </c>
      <c r="V1009" s="12" t="s">
        <v>1070</v>
      </c>
      <c r="W1009" s="12" t="s">
        <v>118</v>
      </c>
      <c r="X1009" s="12" t="s">
        <v>60</v>
      </c>
      <c r="Y1009" s="12" t="s">
        <v>46</v>
      </c>
      <c r="Z1009" s="35">
        <f t="shared" si="49"/>
        <v>22.750000000116415</v>
      </c>
    </row>
    <row r="1010" spans="1:26" s="12" customFormat="1" ht="135" hidden="1" customHeight="1" x14ac:dyDescent="0.25">
      <c r="A1010" s="12">
        <v>2020</v>
      </c>
      <c r="B1010" s="12" t="s">
        <v>2412</v>
      </c>
      <c r="C1010" s="43" t="s">
        <v>3531</v>
      </c>
      <c r="D1010" s="43" t="s">
        <v>22</v>
      </c>
      <c r="E1010" s="12" t="s">
        <v>11</v>
      </c>
      <c r="H1010" s="12" t="s">
        <v>1920</v>
      </c>
      <c r="I1010" s="12" t="s">
        <v>185</v>
      </c>
      <c r="J1010" s="12" t="s">
        <v>1920</v>
      </c>
      <c r="K1010" s="12" t="s">
        <v>11</v>
      </c>
      <c r="L1010" s="60">
        <v>44005.229166666664</v>
      </c>
      <c r="M1010" s="60">
        <v>44006.75</v>
      </c>
      <c r="N1010" s="60">
        <v>44000.583333333336</v>
      </c>
      <c r="O1010" s="12">
        <f t="shared" si="50"/>
        <v>36.500000000058208</v>
      </c>
      <c r="P1010" s="12">
        <f t="shared" si="51"/>
        <v>111.49999999988358</v>
      </c>
      <c r="Q1010" s="12" t="s">
        <v>13</v>
      </c>
      <c r="R1010" s="12" t="s">
        <v>22</v>
      </c>
      <c r="S1010" s="12" t="s">
        <v>22</v>
      </c>
      <c r="T1010" s="12" t="s">
        <v>1505</v>
      </c>
      <c r="U1010" s="12" t="s">
        <v>1505</v>
      </c>
      <c r="V1010" s="12" t="s">
        <v>1505</v>
      </c>
      <c r="W1010" s="12" t="s">
        <v>1505</v>
      </c>
      <c r="Z1010" s="35">
        <f t="shared" si="49"/>
        <v>147.99999999994179</v>
      </c>
    </row>
    <row r="1011" spans="1:26" s="12" customFormat="1" ht="120" hidden="1" customHeight="1" x14ac:dyDescent="0.25">
      <c r="A1011" s="12">
        <v>2020</v>
      </c>
      <c r="B1011" s="12" t="s">
        <v>2412</v>
      </c>
      <c r="C1011" s="43" t="s">
        <v>3534</v>
      </c>
      <c r="D1011" s="43" t="s">
        <v>22</v>
      </c>
      <c r="E1011" s="12" t="s">
        <v>20</v>
      </c>
      <c r="F1011" s="12" t="s">
        <v>68</v>
      </c>
      <c r="G1011" s="12" t="s">
        <v>3536</v>
      </c>
      <c r="H1011" s="12" t="s">
        <v>1911</v>
      </c>
      <c r="I1011" s="12" t="s">
        <v>68</v>
      </c>
      <c r="J1011" s="12" t="s">
        <v>1911</v>
      </c>
      <c r="K1011" s="12" t="s">
        <v>3538</v>
      </c>
      <c r="L1011" s="60">
        <v>43986.34375</v>
      </c>
      <c r="M1011" s="60">
        <v>43992.385416666664</v>
      </c>
      <c r="N1011" s="60">
        <v>43913.708333333336</v>
      </c>
      <c r="O1011" s="12">
        <f t="shared" si="50"/>
        <v>144.99999999994179</v>
      </c>
      <c r="P1011" s="12">
        <f t="shared" si="51"/>
        <v>1743.2499999999418</v>
      </c>
      <c r="Q1011" s="12" t="s">
        <v>13</v>
      </c>
      <c r="R1011" s="12" t="s">
        <v>22</v>
      </c>
      <c r="S1011" s="12" t="s">
        <v>22</v>
      </c>
      <c r="T1011" s="12" t="s">
        <v>1070</v>
      </c>
      <c r="U1011" s="12" t="s">
        <v>153</v>
      </c>
      <c r="V1011" s="12" t="s">
        <v>1070</v>
      </c>
      <c r="W1011" s="12" t="s">
        <v>118</v>
      </c>
      <c r="X1011" s="12" t="s">
        <v>60</v>
      </c>
      <c r="Y1011" s="12" t="s">
        <v>18</v>
      </c>
      <c r="Z1011" s="35">
        <f t="shared" si="49"/>
        <v>1888.2499999998836</v>
      </c>
    </row>
    <row r="1012" spans="1:26" s="12" customFormat="1" ht="240" hidden="1" customHeight="1" x14ac:dyDescent="0.25">
      <c r="A1012" s="12">
        <v>2020</v>
      </c>
      <c r="B1012" s="12" t="s">
        <v>2412</v>
      </c>
      <c r="C1012" s="43" t="s">
        <v>3535</v>
      </c>
      <c r="D1012" s="43" t="s">
        <v>22</v>
      </c>
      <c r="E1012" s="12" t="s">
        <v>20</v>
      </c>
      <c r="F1012" s="12" t="s">
        <v>110</v>
      </c>
      <c r="G1012" s="12" t="s">
        <v>3537</v>
      </c>
      <c r="H1012" s="12" t="s">
        <v>1911</v>
      </c>
      <c r="I1012" s="12" t="s">
        <v>110</v>
      </c>
      <c r="J1012" s="12" t="s">
        <v>1911</v>
      </c>
      <c r="K1012" s="12" t="s">
        <v>3539</v>
      </c>
      <c r="L1012" s="60">
        <v>43997.416666666664</v>
      </c>
      <c r="M1012" s="60">
        <v>43998.625</v>
      </c>
      <c r="N1012" s="60">
        <v>43851.701388888891</v>
      </c>
      <c r="O1012" s="12">
        <f t="shared" si="50"/>
        <v>29.000000000058208</v>
      </c>
      <c r="P1012" s="12">
        <f t="shared" si="51"/>
        <v>3497.1666666665697</v>
      </c>
      <c r="Q1012" s="12" t="s">
        <v>13</v>
      </c>
      <c r="R1012" s="12" t="s">
        <v>22</v>
      </c>
      <c r="S1012" s="12" t="s">
        <v>22</v>
      </c>
      <c r="T1012" s="12" t="s">
        <v>49</v>
      </c>
      <c r="U1012" s="12" t="s">
        <v>139</v>
      </c>
      <c r="V1012" s="12" t="s">
        <v>34</v>
      </c>
      <c r="W1012" s="12" t="s">
        <v>70</v>
      </c>
      <c r="X1012" s="12" t="s">
        <v>60</v>
      </c>
      <c r="Y1012" s="12" t="s">
        <v>18</v>
      </c>
      <c r="Z1012" s="35">
        <f t="shared" si="49"/>
        <v>3526.1666666666279</v>
      </c>
    </row>
    <row r="1013" spans="1:26" s="12" customFormat="1" ht="300" hidden="1" customHeight="1" x14ac:dyDescent="0.25">
      <c r="A1013" s="12">
        <v>2020</v>
      </c>
      <c r="B1013" s="12" t="s">
        <v>2412</v>
      </c>
      <c r="C1013" s="43" t="s">
        <v>3540</v>
      </c>
      <c r="D1013" s="43" t="s">
        <v>13</v>
      </c>
      <c r="E1013" s="12" t="s">
        <v>30</v>
      </c>
      <c r="F1013" s="12" t="s">
        <v>3542</v>
      </c>
      <c r="G1013" s="12" t="s">
        <v>3543</v>
      </c>
      <c r="H1013" s="12" t="s">
        <v>1911</v>
      </c>
      <c r="I1013" s="12" t="s">
        <v>128</v>
      </c>
      <c r="J1013" s="12" t="s">
        <v>1911</v>
      </c>
      <c r="K1013" s="12" t="s">
        <v>3545</v>
      </c>
      <c r="L1013" s="60">
        <v>43995.333333333336</v>
      </c>
      <c r="M1013" s="60">
        <v>44002.5</v>
      </c>
      <c r="N1013" s="60">
        <v>43922.680555555555</v>
      </c>
      <c r="O1013" s="12">
        <f t="shared" si="50"/>
        <v>171.99999999994179</v>
      </c>
      <c r="P1013" s="12">
        <f t="shared" si="51"/>
        <v>1743.6666666667443</v>
      </c>
      <c r="Q1013" s="12" t="s">
        <v>13</v>
      </c>
      <c r="R1013" s="12" t="s">
        <v>22</v>
      </c>
      <c r="S1013" s="12" t="s">
        <v>22</v>
      </c>
      <c r="T1013" s="12" t="s">
        <v>14</v>
      </c>
      <c r="U1013" s="12" t="s">
        <v>97</v>
      </c>
      <c r="V1013" s="12" t="s">
        <v>1070</v>
      </c>
      <c r="W1013" s="12" t="s">
        <v>88</v>
      </c>
      <c r="X1013" s="12" t="s">
        <v>77</v>
      </c>
      <c r="Y1013" s="12" t="s">
        <v>18</v>
      </c>
      <c r="Z1013" s="35">
        <f t="shared" si="49"/>
        <v>1915.6666666666861</v>
      </c>
    </row>
    <row r="1014" spans="1:26" s="12" customFormat="1" ht="45" hidden="1" customHeight="1" x14ac:dyDescent="0.25">
      <c r="A1014" s="12">
        <v>2020</v>
      </c>
      <c r="B1014" s="12" t="s">
        <v>2412</v>
      </c>
      <c r="C1014" s="43" t="s">
        <v>3541</v>
      </c>
      <c r="D1014" s="43" t="s">
        <v>22</v>
      </c>
      <c r="E1014" s="12" t="s">
        <v>39</v>
      </c>
      <c r="F1014" s="12" t="s">
        <v>3544</v>
      </c>
      <c r="G1014" s="12" t="s">
        <v>3544</v>
      </c>
      <c r="H1014" s="12" t="s">
        <v>1911</v>
      </c>
      <c r="I1014" s="12" t="s">
        <v>126</v>
      </c>
      <c r="J1014" s="12" t="s">
        <v>1911</v>
      </c>
      <c r="K1014" s="12" t="s">
        <v>3546</v>
      </c>
      <c r="L1014" s="60">
        <v>43997.583333333336</v>
      </c>
      <c r="M1014" s="60">
        <v>43997.666666666664</v>
      </c>
      <c r="N1014" s="60">
        <v>43922.680555555555</v>
      </c>
      <c r="O1014" s="12">
        <f t="shared" si="50"/>
        <v>1.9999999998835847</v>
      </c>
      <c r="P1014" s="12">
        <f t="shared" si="51"/>
        <v>1797.6666666667443</v>
      </c>
      <c r="Q1014" s="12" t="s">
        <v>13</v>
      </c>
      <c r="R1014" s="12" t="s">
        <v>22</v>
      </c>
      <c r="S1014" s="12" t="s">
        <v>22</v>
      </c>
      <c r="T1014" s="12" t="s">
        <v>1505</v>
      </c>
      <c r="U1014" s="12" t="s">
        <v>15</v>
      </c>
      <c r="V1014" s="12" t="s">
        <v>34</v>
      </c>
      <c r="W1014" s="12" t="s">
        <v>70</v>
      </c>
      <c r="X1014" s="12" t="s">
        <v>71</v>
      </c>
      <c r="Y1014" s="12" t="s">
        <v>28</v>
      </c>
      <c r="Z1014" s="35">
        <f t="shared" si="49"/>
        <v>1799.6666666666279</v>
      </c>
    </row>
    <row r="1015" spans="1:26" s="12" customFormat="1" ht="270" hidden="1" customHeight="1" x14ac:dyDescent="0.25">
      <c r="A1015" s="12">
        <v>2020</v>
      </c>
      <c r="B1015" s="12" t="s">
        <v>2412</v>
      </c>
      <c r="C1015" s="43" t="s">
        <v>3547</v>
      </c>
      <c r="D1015" s="43" t="s">
        <v>22</v>
      </c>
      <c r="E1015" s="12" t="s">
        <v>20</v>
      </c>
      <c r="F1015" s="12" t="s">
        <v>3551</v>
      </c>
      <c r="G1015" s="12" t="s">
        <v>3552</v>
      </c>
      <c r="H1015" s="12" t="s">
        <v>1911</v>
      </c>
      <c r="I1015" s="12" t="s">
        <v>125</v>
      </c>
      <c r="J1015" s="12" t="s">
        <v>1911</v>
      </c>
      <c r="K1015" s="12" t="s">
        <v>3555</v>
      </c>
      <c r="L1015" s="60">
        <v>43985.364583333336</v>
      </c>
      <c r="M1015" s="60">
        <v>43986.747916666667</v>
      </c>
      <c r="N1015" s="60">
        <v>43817.083333333336</v>
      </c>
      <c r="O1015" s="12">
        <f t="shared" si="50"/>
        <v>33.199999999953434</v>
      </c>
      <c r="P1015" s="12">
        <f t="shared" si="51"/>
        <v>4038.75</v>
      </c>
      <c r="Q1015" s="12" t="s">
        <v>13</v>
      </c>
      <c r="R1015" s="12" t="s">
        <v>22</v>
      </c>
      <c r="S1015" s="12" t="s">
        <v>22</v>
      </c>
      <c r="T1015" s="12" t="s">
        <v>49</v>
      </c>
      <c r="U1015" s="12" t="s">
        <v>139</v>
      </c>
      <c r="V1015" s="12" t="s">
        <v>43</v>
      </c>
      <c r="W1015" s="12" t="s">
        <v>101</v>
      </c>
      <c r="X1015" s="12" t="s">
        <v>53</v>
      </c>
      <c r="Y1015" s="12" t="s">
        <v>28</v>
      </c>
      <c r="Z1015" s="35">
        <f t="shared" si="49"/>
        <v>4071.9499999999534</v>
      </c>
    </row>
    <row r="1016" spans="1:26" s="12" customFormat="1" ht="75" hidden="1" customHeight="1" x14ac:dyDescent="0.25">
      <c r="A1016" s="12">
        <v>2020</v>
      </c>
      <c r="B1016" s="12" t="s">
        <v>2412</v>
      </c>
      <c r="C1016" s="43" t="s">
        <v>3548</v>
      </c>
      <c r="D1016" s="43" t="s">
        <v>22</v>
      </c>
      <c r="E1016" s="12" t="s">
        <v>20</v>
      </c>
      <c r="F1016" s="12" t="s">
        <v>3551</v>
      </c>
      <c r="G1016" s="12" t="s">
        <v>3552</v>
      </c>
      <c r="H1016" s="12" t="s">
        <v>1911</v>
      </c>
      <c r="I1016" s="12" t="s">
        <v>125</v>
      </c>
      <c r="J1016" s="12" t="s">
        <v>1911</v>
      </c>
      <c r="K1016" s="12" t="s">
        <v>3555</v>
      </c>
      <c r="L1016" s="60">
        <v>43992.3125</v>
      </c>
      <c r="M1016" s="60">
        <v>43992.5</v>
      </c>
      <c r="N1016" s="60">
        <v>43986.747916666667</v>
      </c>
      <c r="O1016" s="12">
        <f t="shared" si="50"/>
        <v>4.5</v>
      </c>
      <c r="P1016" s="12">
        <f t="shared" si="51"/>
        <v>133.54999999998836</v>
      </c>
      <c r="Q1016" s="12" t="s">
        <v>13</v>
      </c>
      <c r="R1016" s="12" t="s">
        <v>22</v>
      </c>
      <c r="S1016" s="12" t="s">
        <v>22</v>
      </c>
      <c r="T1016" s="12" t="s">
        <v>49</v>
      </c>
      <c r="U1016" s="12" t="s">
        <v>139</v>
      </c>
      <c r="V1016" s="12" t="s">
        <v>34</v>
      </c>
      <c r="W1016" s="12" t="s">
        <v>101</v>
      </c>
      <c r="X1016" s="12" t="s">
        <v>53</v>
      </c>
      <c r="Y1016" s="12" t="s">
        <v>28</v>
      </c>
      <c r="Z1016" s="35">
        <f t="shared" si="49"/>
        <v>138.04999999998836</v>
      </c>
    </row>
    <row r="1017" spans="1:26" s="12" customFormat="1" ht="75" hidden="1" customHeight="1" x14ac:dyDescent="0.25">
      <c r="A1017" s="12">
        <v>2020</v>
      </c>
      <c r="B1017" s="12" t="s">
        <v>2412</v>
      </c>
      <c r="C1017" s="43" t="s">
        <v>3549</v>
      </c>
      <c r="D1017" s="43" t="s">
        <v>22</v>
      </c>
      <c r="E1017" s="12" t="s">
        <v>20</v>
      </c>
      <c r="F1017" s="12" t="s">
        <v>3553</v>
      </c>
      <c r="G1017" s="12" t="s">
        <v>3554</v>
      </c>
      <c r="H1017" s="12" t="s">
        <v>1911</v>
      </c>
      <c r="I1017" s="12" t="s">
        <v>105</v>
      </c>
      <c r="J1017" s="12" t="s">
        <v>1911</v>
      </c>
      <c r="K1017" s="12" t="s">
        <v>3556</v>
      </c>
      <c r="L1017" s="60">
        <v>44004.333333333336</v>
      </c>
      <c r="M1017" s="60">
        <v>44004.791666666664</v>
      </c>
      <c r="N1017" s="60">
        <v>43719.583333333336</v>
      </c>
      <c r="O1017" s="12">
        <f t="shared" si="50"/>
        <v>10.999999999883585</v>
      </c>
      <c r="P1017" s="12">
        <f t="shared" si="51"/>
        <v>6834</v>
      </c>
      <c r="Q1017" s="12" t="s">
        <v>13</v>
      </c>
      <c r="R1017" s="12" t="s">
        <v>22</v>
      </c>
      <c r="S1017" s="12" t="s">
        <v>22</v>
      </c>
      <c r="T1017" s="12" t="s">
        <v>1070</v>
      </c>
      <c r="U1017" s="12" t="s">
        <v>153</v>
      </c>
      <c r="V1017" s="12" t="s">
        <v>1070</v>
      </c>
      <c r="W1017" s="12" t="s">
        <v>118</v>
      </c>
      <c r="X1017" s="12" t="s">
        <v>60</v>
      </c>
      <c r="Y1017" s="12" t="s">
        <v>61</v>
      </c>
      <c r="Z1017" s="35">
        <f t="shared" si="49"/>
        <v>6844.9999999998836</v>
      </c>
    </row>
    <row r="1018" spans="1:26" s="12" customFormat="1" ht="30" hidden="1" customHeight="1" x14ac:dyDescent="0.25">
      <c r="A1018" s="12">
        <v>2020</v>
      </c>
      <c r="B1018" s="12" t="s">
        <v>2412</v>
      </c>
      <c r="C1018" s="43" t="s">
        <v>3550</v>
      </c>
      <c r="D1018" s="43" t="s">
        <v>22</v>
      </c>
      <c r="E1018" s="12" t="s">
        <v>20</v>
      </c>
      <c r="F1018" s="12" t="s">
        <v>125</v>
      </c>
      <c r="G1018" s="12" t="s">
        <v>704</v>
      </c>
      <c r="H1018" s="12" t="s">
        <v>1911</v>
      </c>
      <c r="I1018" s="12" t="s">
        <v>125</v>
      </c>
      <c r="J1018" s="12" t="s">
        <v>1911</v>
      </c>
      <c r="K1018" s="12" t="s">
        <v>3557</v>
      </c>
      <c r="L1018" s="60">
        <v>44006.634722222225</v>
      </c>
      <c r="M1018" s="60">
        <v>44006.759722222225</v>
      </c>
      <c r="N1018" s="60">
        <v>43992.5</v>
      </c>
      <c r="O1018" s="12">
        <f t="shared" si="50"/>
        <v>3</v>
      </c>
      <c r="P1018" s="12">
        <f t="shared" si="51"/>
        <v>339.23333333339542</v>
      </c>
      <c r="Q1018" s="12" t="s">
        <v>22</v>
      </c>
      <c r="R1018" s="12" t="s">
        <v>22</v>
      </c>
      <c r="S1018" s="12" t="s">
        <v>22</v>
      </c>
      <c r="T1018" s="12" t="s">
        <v>1070</v>
      </c>
      <c r="U1018" s="12" t="s">
        <v>153</v>
      </c>
      <c r="V1018" s="12" t="s">
        <v>1070</v>
      </c>
      <c r="W1018" s="12" t="s">
        <v>118</v>
      </c>
      <c r="X1018" s="12" t="s">
        <v>53</v>
      </c>
      <c r="Y1018" s="12" t="s">
        <v>61</v>
      </c>
      <c r="Z1018" s="35">
        <f t="shared" si="49"/>
        <v>342.23333333339542</v>
      </c>
    </row>
    <row r="1019" spans="1:26" s="12" customFormat="1" ht="120" customHeight="1" x14ac:dyDescent="0.25">
      <c r="A1019" s="12">
        <v>2020</v>
      </c>
      <c r="B1019" s="12" t="s">
        <v>2418</v>
      </c>
      <c r="C1019" s="43" t="s">
        <v>3597</v>
      </c>
      <c r="D1019" s="43" t="s">
        <v>22</v>
      </c>
      <c r="E1019" s="12" t="s">
        <v>20</v>
      </c>
      <c r="F1019" s="12" t="s">
        <v>3504</v>
      </c>
      <c r="G1019" s="12" t="s">
        <v>3505</v>
      </c>
      <c r="H1019" s="12" t="s">
        <v>319</v>
      </c>
      <c r="I1019" s="12" t="s">
        <v>197</v>
      </c>
      <c r="J1019" s="12" t="s">
        <v>96</v>
      </c>
      <c r="K1019" s="12" t="s">
        <v>3069</v>
      </c>
      <c r="L1019" s="60">
        <v>44013.354166666664</v>
      </c>
      <c r="M1019" s="60">
        <v>44013.708333333336</v>
      </c>
      <c r="N1019" s="60">
        <v>44012.708333333336</v>
      </c>
      <c r="O1019" s="12">
        <f t="shared" si="50"/>
        <v>8.5000000001164153</v>
      </c>
      <c r="P1019" s="12">
        <f t="shared" si="51"/>
        <v>15.499999999883585</v>
      </c>
      <c r="Q1019" s="12" t="s">
        <v>22</v>
      </c>
      <c r="R1019" s="12" t="s">
        <v>22</v>
      </c>
      <c r="S1019" s="12" t="s">
        <v>22</v>
      </c>
      <c r="T1019" s="12" t="s">
        <v>14</v>
      </c>
      <c r="U1019" s="12" t="s">
        <v>24</v>
      </c>
      <c r="V1019" s="12" t="s">
        <v>34</v>
      </c>
      <c r="W1019" s="12" t="s">
        <v>88</v>
      </c>
      <c r="X1019" s="12" t="s">
        <v>71</v>
      </c>
      <c r="Y1019" s="12" t="s">
        <v>18</v>
      </c>
      <c r="Z1019" s="35">
        <f t="shared" si="49"/>
        <v>24</v>
      </c>
    </row>
    <row r="1020" spans="1:26" s="12" customFormat="1" ht="165" customHeight="1" x14ac:dyDescent="0.25">
      <c r="A1020" s="12">
        <v>2020</v>
      </c>
      <c r="B1020" s="12" t="s">
        <v>2418</v>
      </c>
      <c r="C1020" s="43" t="s">
        <v>3598</v>
      </c>
      <c r="D1020" s="43" t="s">
        <v>22</v>
      </c>
      <c r="E1020" s="12" t="s">
        <v>11</v>
      </c>
      <c r="F1020" s="12" t="s">
        <v>2476</v>
      </c>
      <c r="G1020" s="12" t="s">
        <v>2476</v>
      </c>
      <c r="H1020" s="12" t="s">
        <v>319</v>
      </c>
      <c r="I1020" s="12" t="s">
        <v>195</v>
      </c>
      <c r="J1020" s="12" t="s">
        <v>31</v>
      </c>
      <c r="K1020" s="12" t="s">
        <v>3069</v>
      </c>
      <c r="L1020" s="60">
        <v>44013.291666666664</v>
      </c>
      <c r="M1020" s="60">
        <v>44013.791666666664</v>
      </c>
      <c r="N1020" s="60">
        <v>44007.5</v>
      </c>
      <c r="O1020" s="12">
        <f t="shared" si="50"/>
        <v>12</v>
      </c>
      <c r="P1020" s="12">
        <f t="shared" si="51"/>
        <v>138.99999999994179</v>
      </c>
      <c r="Q1020" s="12" t="s">
        <v>22</v>
      </c>
      <c r="R1020" s="12" t="s">
        <v>22</v>
      </c>
      <c r="S1020" s="12" t="s">
        <v>22</v>
      </c>
      <c r="T1020" s="12" t="s">
        <v>1505</v>
      </c>
      <c r="U1020" s="12" t="s">
        <v>1505</v>
      </c>
      <c r="V1020" s="12" t="s">
        <v>1505</v>
      </c>
      <c r="W1020" s="12" t="s">
        <v>1505</v>
      </c>
      <c r="X1020" s="12" t="s">
        <v>17</v>
      </c>
      <c r="Y1020" s="12" t="s">
        <v>67</v>
      </c>
      <c r="Z1020" s="35">
        <f t="shared" si="49"/>
        <v>150.99999999994179</v>
      </c>
    </row>
    <row r="1021" spans="1:26" s="12" customFormat="1" ht="45" customHeight="1" x14ac:dyDescent="0.25">
      <c r="A1021" s="12">
        <v>2020</v>
      </c>
      <c r="B1021" s="12" t="s">
        <v>2418</v>
      </c>
      <c r="C1021" s="43" t="s">
        <v>3599</v>
      </c>
      <c r="D1021" s="43" t="s">
        <v>22</v>
      </c>
      <c r="E1021" s="12" t="s">
        <v>11</v>
      </c>
      <c r="F1021" s="12" t="s">
        <v>2476</v>
      </c>
      <c r="G1021" s="12" t="s">
        <v>2476</v>
      </c>
      <c r="H1021" s="12" t="s">
        <v>319</v>
      </c>
      <c r="I1021" s="12" t="s">
        <v>195</v>
      </c>
      <c r="J1021" s="12" t="s">
        <v>31</v>
      </c>
      <c r="K1021" s="12" t="s">
        <v>3069</v>
      </c>
      <c r="L1021" s="60">
        <v>44014.333333333336</v>
      </c>
      <c r="M1021" s="60">
        <v>44014.791666666664</v>
      </c>
      <c r="N1021" s="60">
        <v>44013.791666666664</v>
      </c>
      <c r="O1021" s="12">
        <f t="shared" si="50"/>
        <v>10.999999999883585</v>
      </c>
      <c r="P1021" s="12">
        <f t="shared" si="51"/>
        <v>13.000000000116415</v>
      </c>
      <c r="Q1021" s="12" t="s">
        <v>22</v>
      </c>
      <c r="R1021" s="12" t="s">
        <v>22</v>
      </c>
      <c r="S1021" s="12" t="s">
        <v>22</v>
      </c>
      <c r="T1021" s="12" t="s">
        <v>1505</v>
      </c>
      <c r="U1021" s="12" t="s">
        <v>1505</v>
      </c>
      <c r="V1021" s="12" t="s">
        <v>1505</v>
      </c>
      <c r="W1021" s="12" t="s">
        <v>1505</v>
      </c>
      <c r="X1021" s="12" t="s">
        <v>17</v>
      </c>
      <c r="Y1021" s="12" t="s">
        <v>67</v>
      </c>
      <c r="Z1021" s="35">
        <f t="shared" si="49"/>
        <v>24</v>
      </c>
    </row>
    <row r="1022" spans="1:26" s="12" customFormat="1" ht="30" customHeight="1" x14ac:dyDescent="0.25">
      <c r="A1022" s="12">
        <v>2020</v>
      </c>
      <c r="B1022" s="12" t="s">
        <v>2418</v>
      </c>
      <c r="C1022" s="43" t="s">
        <v>3600</v>
      </c>
      <c r="D1022" s="43" t="s">
        <v>22</v>
      </c>
      <c r="E1022" s="12" t="s">
        <v>20</v>
      </c>
      <c r="F1022" s="12" t="s">
        <v>3618</v>
      </c>
      <c r="G1022" s="12" t="s">
        <v>3619</v>
      </c>
      <c r="H1022" s="12" t="s">
        <v>319</v>
      </c>
      <c r="I1022" s="12" t="s">
        <v>198</v>
      </c>
      <c r="J1022" s="12" t="s">
        <v>80</v>
      </c>
      <c r="K1022" s="12" t="s">
        <v>3069</v>
      </c>
      <c r="L1022" s="60">
        <v>44019.333333333336</v>
      </c>
      <c r="M1022" s="60">
        <v>44019.770833333336</v>
      </c>
      <c r="N1022" s="60">
        <v>43990.708333333336</v>
      </c>
      <c r="O1022" s="12">
        <f t="shared" si="50"/>
        <v>10.5</v>
      </c>
      <c r="P1022" s="12">
        <f t="shared" si="51"/>
        <v>687</v>
      </c>
      <c r="Q1022" s="12" t="s">
        <v>22</v>
      </c>
      <c r="R1022" s="12" t="s">
        <v>22</v>
      </c>
      <c r="S1022" s="12" t="s">
        <v>22</v>
      </c>
      <c r="T1022" s="12" t="s">
        <v>32</v>
      </c>
      <c r="U1022" s="12" t="s">
        <v>114</v>
      </c>
      <c r="V1022" s="12" t="s">
        <v>34</v>
      </c>
      <c r="W1022" s="12" t="s">
        <v>82</v>
      </c>
      <c r="X1022" s="12" t="s">
        <v>53</v>
      </c>
      <c r="Y1022" s="12" t="s">
        <v>54</v>
      </c>
      <c r="Z1022" s="35">
        <f t="shared" si="49"/>
        <v>697.5</v>
      </c>
    </row>
    <row r="1023" spans="1:26" s="12" customFormat="1" ht="105" customHeight="1" x14ac:dyDescent="0.25">
      <c r="A1023" s="12">
        <v>2020</v>
      </c>
      <c r="B1023" s="12" t="s">
        <v>2418</v>
      </c>
      <c r="C1023" s="43" t="s">
        <v>3601</v>
      </c>
      <c r="D1023" s="43" t="s">
        <v>22</v>
      </c>
      <c r="E1023" s="12" t="s">
        <v>20</v>
      </c>
      <c r="F1023" s="12" t="s">
        <v>3618</v>
      </c>
      <c r="G1023" s="12" t="s">
        <v>3619</v>
      </c>
      <c r="H1023" s="12" t="s">
        <v>319</v>
      </c>
      <c r="I1023" s="12" t="s">
        <v>198</v>
      </c>
      <c r="J1023" s="12" t="s">
        <v>80</v>
      </c>
      <c r="K1023" s="12" t="s">
        <v>3069</v>
      </c>
      <c r="L1023" s="60">
        <v>44020.333333333336</v>
      </c>
      <c r="M1023" s="60">
        <v>44020.729166666664</v>
      </c>
      <c r="N1023" s="60">
        <v>44019.770833333336</v>
      </c>
      <c r="O1023" s="12">
        <f t="shared" si="50"/>
        <v>9.4999999998835847</v>
      </c>
      <c r="P1023" s="12">
        <f t="shared" si="51"/>
        <v>13.5</v>
      </c>
      <c r="Q1023" s="12" t="s">
        <v>22</v>
      </c>
      <c r="R1023" s="12" t="s">
        <v>22</v>
      </c>
      <c r="S1023" s="12" t="s">
        <v>22</v>
      </c>
      <c r="T1023" s="12" t="s">
        <v>32</v>
      </c>
      <c r="U1023" s="12" t="s">
        <v>114</v>
      </c>
      <c r="V1023" s="12" t="s">
        <v>34</v>
      </c>
      <c r="W1023" s="12" t="s">
        <v>82</v>
      </c>
      <c r="X1023" s="12" t="s">
        <v>53</v>
      </c>
      <c r="Y1023" s="12" t="s">
        <v>18</v>
      </c>
      <c r="Z1023" s="35">
        <f t="shared" si="49"/>
        <v>22.999999999883585</v>
      </c>
    </row>
    <row r="1024" spans="1:26" s="12" customFormat="1" ht="135" customHeight="1" x14ac:dyDescent="0.25">
      <c r="A1024" s="12">
        <v>2020</v>
      </c>
      <c r="B1024" s="12" t="s">
        <v>2418</v>
      </c>
      <c r="C1024" s="43" t="s">
        <v>3602</v>
      </c>
      <c r="D1024" s="43" t="s">
        <v>13</v>
      </c>
      <c r="E1024" s="12" t="s">
        <v>30</v>
      </c>
      <c r="F1024" s="12" t="s">
        <v>3620</v>
      </c>
      <c r="G1024" s="12" t="s">
        <v>3621</v>
      </c>
      <c r="H1024" s="12" t="s">
        <v>319</v>
      </c>
      <c r="I1024" s="12" t="s">
        <v>195</v>
      </c>
      <c r="J1024" s="12" t="s">
        <v>69</v>
      </c>
      <c r="K1024" s="12" t="s">
        <v>3069</v>
      </c>
      <c r="L1024" s="60">
        <v>44018.722222222219</v>
      </c>
      <c r="M1024" s="60">
        <v>44018.774305555555</v>
      </c>
      <c r="N1024" s="60">
        <v>44014.791666666664</v>
      </c>
      <c r="O1024" s="12">
        <f t="shared" si="50"/>
        <v>1.2500000000582077</v>
      </c>
      <c r="P1024" s="12">
        <f t="shared" si="51"/>
        <v>94.333333333313931</v>
      </c>
      <c r="Q1024" s="12" t="s">
        <v>13</v>
      </c>
      <c r="R1024" s="12" t="s">
        <v>22</v>
      </c>
      <c r="S1024" s="12" t="s">
        <v>22</v>
      </c>
      <c r="T1024" s="12" t="s">
        <v>49</v>
      </c>
      <c r="U1024" s="12" t="s">
        <v>139</v>
      </c>
      <c r="V1024" s="12" t="s">
        <v>34</v>
      </c>
      <c r="W1024" s="12" t="s">
        <v>76</v>
      </c>
      <c r="X1024" s="12" t="s">
        <v>77</v>
      </c>
      <c r="Y1024" s="12" t="s">
        <v>94</v>
      </c>
      <c r="Z1024" s="35">
        <f t="shared" si="49"/>
        <v>95.583333333372138</v>
      </c>
    </row>
    <row r="1025" spans="1:26" s="12" customFormat="1" ht="165" customHeight="1" x14ac:dyDescent="0.25">
      <c r="A1025" s="12">
        <v>2020</v>
      </c>
      <c r="B1025" s="12" t="s">
        <v>2418</v>
      </c>
      <c r="C1025" s="43" t="s">
        <v>3603</v>
      </c>
      <c r="D1025" s="43" t="s">
        <v>13</v>
      </c>
      <c r="E1025" s="12" t="s">
        <v>30</v>
      </c>
      <c r="F1025" s="12" t="s">
        <v>3622</v>
      </c>
      <c r="G1025" s="12" t="s">
        <v>3623</v>
      </c>
      <c r="H1025" s="12" t="s">
        <v>319</v>
      </c>
      <c r="I1025" s="12" t="s">
        <v>197</v>
      </c>
      <c r="J1025" s="12" t="s">
        <v>56</v>
      </c>
      <c r="K1025" s="12" t="s">
        <v>3069</v>
      </c>
      <c r="L1025" s="60">
        <v>44018.666666666664</v>
      </c>
      <c r="M1025" s="60">
        <v>44018.725694444445</v>
      </c>
      <c r="N1025" s="60">
        <v>44013.708333333336</v>
      </c>
      <c r="O1025" s="12">
        <f t="shared" si="50"/>
        <v>1.4166666667442769</v>
      </c>
      <c r="P1025" s="12">
        <f t="shared" si="51"/>
        <v>118.99999999988358</v>
      </c>
      <c r="Q1025" s="12" t="s">
        <v>13</v>
      </c>
      <c r="R1025" s="12" t="s">
        <v>13</v>
      </c>
      <c r="S1025" s="12" t="s">
        <v>22</v>
      </c>
      <c r="T1025" s="12" t="s">
        <v>32</v>
      </c>
      <c r="U1025" s="12" t="s">
        <v>117</v>
      </c>
      <c r="V1025" s="12" t="s">
        <v>34</v>
      </c>
      <c r="W1025" s="12" t="s">
        <v>82</v>
      </c>
      <c r="X1025" s="12" t="s">
        <v>77</v>
      </c>
      <c r="Y1025" s="12" t="s">
        <v>94</v>
      </c>
      <c r="Z1025" s="35">
        <f t="shared" si="49"/>
        <v>120.41666666662786</v>
      </c>
    </row>
    <row r="1026" spans="1:26" s="12" customFormat="1" ht="120" customHeight="1" x14ac:dyDescent="0.25">
      <c r="A1026" s="12">
        <v>2020</v>
      </c>
      <c r="B1026" s="12" t="s">
        <v>2418</v>
      </c>
      <c r="C1026" s="43" t="s">
        <v>3604</v>
      </c>
      <c r="D1026" s="43" t="s">
        <v>22</v>
      </c>
      <c r="E1026" s="12" t="s">
        <v>30</v>
      </c>
      <c r="F1026" s="12" t="s">
        <v>2476</v>
      </c>
      <c r="G1026" s="12" t="s">
        <v>3624</v>
      </c>
      <c r="H1026" s="12" t="s">
        <v>319</v>
      </c>
      <c r="I1026" s="12" t="s">
        <v>198</v>
      </c>
      <c r="J1026" s="12" t="s">
        <v>63</v>
      </c>
      <c r="K1026" s="12" t="s">
        <v>3069</v>
      </c>
      <c r="L1026" s="60">
        <v>44019.541666666664</v>
      </c>
      <c r="M1026" s="60">
        <v>44019.770833333336</v>
      </c>
      <c r="N1026" s="60">
        <v>44019.541666666664</v>
      </c>
      <c r="O1026" s="12">
        <f t="shared" si="50"/>
        <v>5.5000000001164153</v>
      </c>
      <c r="P1026" s="12">
        <f t="shared" si="51"/>
        <v>0</v>
      </c>
      <c r="Q1026" s="12" t="s">
        <v>22</v>
      </c>
      <c r="R1026" s="12" t="s">
        <v>22</v>
      </c>
      <c r="S1026" s="12" t="s">
        <v>22</v>
      </c>
      <c r="T1026" s="12" t="s">
        <v>14</v>
      </c>
      <c r="U1026" s="12" t="s">
        <v>24</v>
      </c>
      <c r="V1026" s="12" t="s">
        <v>51</v>
      </c>
      <c r="W1026" s="12" t="s">
        <v>107</v>
      </c>
      <c r="X1026" s="12" t="s">
        <v>66</v>
      </c>
      <c r="Y1026" s="12" t="s">
        <v>78</v>
      </c>
      <c r="Z1026" s="35">
        <f t="shared" si="49"/>
        <v>5.5000000001164153</v>
      </c>
    </row>
    <row r="1027" spans="1:26" s="12" customFormat="1" ht="135" customHeight="1" x14ac:dyDescent="0.25">
      <c r="A1027" s="12">
        <v>2020</v>
      </c>
      <c r="B1027" s="12" t="s">
        <v>2418</v>
      </c>
      <c r="C1027" s="43" t="s">
        <v>3605</v>
      </c>
      <c r="D1027" s="43" t="s">
        <v>22</v>
      </c>
      <c r="E1027" s="12" t="s">
        <v>30</v>
      </c>
      <c r="F1027" s="12" t="s">
        <v>2476</v>
      </c>
      <c r="G1027" s="12" t="s">
        <v>3624</v>
      </c>
      <c r="H1027" s="12" t="s">
        <v>319</v>
      </c>
      <c r="I1027" s="12" t="s">
        <v>198</v>
      </c>
      <c r="J1027" s="12" t="s">
        <v>63</v>
      </c>
      <c r="K1027" s="12" t="s">
        <v>3069</v>
      </c>
      <c r="L1027" s="60">
        <v>44020.333333333336</v>
      </c>
      <c r="M1027" s="60">
        <v>44020.791666666664</v>
      </c>
      <c r="N1027" s="60">
        <v>44019.770833333336</v>
      </c>
      <c r="O1027" s="12">
        <f t="shared" si="50"/>
        <v>10.999999999883585</v>
      </c>
      <c r="P1027" s="12">
        <f t="shared" si="51"/>
        <v>13.5</v>
      </c>
      <c r="Q1027" s="12" t="s">
        <v>22</v>
      </c>
      <c r="R1027" s="12" t="s">
        <v>22</v>
      </c>
      <c r="S1027" s="12" t="s">
        <v>22</v>
      </c>
      <c r="T1027" s="12" t="s">
        <v>14</v>
      </c>
      <c r="U1027" s="12" t="s">
        <v>24</v>
      </c>
      <c r="V1027" s="12" t="s">
        <v>51</v>
      </c>
      <c r="W1027" s="12" t="s">
        <v>107</v>
      </c>
      <c r="X1027" s="12" t="s">
        <v>66</v>
      </c>
      <c r="Y1027" s="12" t="s">
        <v>78</v>
      </c>
      <c r="Z1027" s="35">
        <f t="shared" ref="Z1027:Z1090" si="52">O1027+P1027</f>
        <v>24.499999999883585</v>
      </c>
    </row>
    <row r="1028" spans="1:26" s="12" customFormat="1" ht="120" customHeight="1" x14ac:dyDescent="0.25">
      <c r="A1028" s="12">
        <v>2020</v>
      </c>
      <c r="B1028" s="12" t="s">
        <v>2418</v>
      </c>
      <c r="C1028" s="43" t="s">
        <v>3606</v>
      </c>
      <c r="D1028" s="43" t="s">
        <v>22</v>
      </c>
      <c r="E1028" s="12" t="s">
        <v>30</v>
      </c>
      <c r="F1028" s="12" t="s">
        <v>2476</v>
      </c>
      <c r="G1028" s="12" t="s">
        <v>3624</v>
      </c>
      <c r="H1028" s="12" t="s">
        <v>319</v>
      </c>
      <c r="I1028" s="12" t="s">
        <v>198</v>
      </c>
      <c r="J1028" s="12" t="s">
        <v>63</v>
      </c>
      <c r="K1028" s="12" t="s">
        <v>3069</v>
      </c>
      <c r="L1028" s="60">
        <v>44021.3125</v>
      </c>
      <c r="M1028" s="60">
        <v>44021.791666666664</v>
      </c>
      <c r="N1028" s="60">
        <v>44020.791666666664</v>
      </c>
      <c r="O1028" s="12">
        <f t="shared" si="50"/>
        <v>11.499999999941792</v>
      </c>
      <c r="P1028" s="12">
        <f t="shared" si="51"/>
        <v>12.500000000058208</v>
      </c>
      <c r="Q1028" s="12" t="s">
        <v>22</v>
      </c>
      <c r="R1028" s="12" t="s">
        <v>22</v>
      </c>
      <c r="S1028" s="12" t="s">
        <v>22</v>
      </c>
      <c r="T1028" s="12" t="s">
        <v>14</v>
      </c>
      <c r="U1028" s="12" t="s">
        <v>24</v>
      </c>
      <c r="V1028" s="12" t="s">
        <v>51</v>
      </c>
      <c r="W1028" s="12" t="s">
        <v>107</v>
      </c>
      <c r="X1028" s="12" t="s">
        <v>66</v>
      </c>
      <c r="Y1028" s="12" t="s">
        <v>78</v>
      </c>
      <c r="Z1028" s="35">
        <f t="shared" si="52"/>
        <v>24</v>
      </c>
    </row>
    <row r="1029" spans="1:26" s="12" customFormat="1" ht="150" customHeight="1" x14ac:dyDescent="0.25">
      <c r="A1029" s="12">
        <v>2020</v>
      </c>
      <c r="B1029" s="12" t="s">
        <v>2418</v>
      </c>
      <c r="C1029" s="43" t="s">
        <v>3607</v>
      </c>
      <c r="D1029" s="43" t="s">
        <v>22</v>
      </c>
      <c r="E1029" s="12" t="s">
        <v>30</v>
      </c>
      <c r="F1029" s="12" t="s">
        <v>2476</v>
      </c>
      <c r="G1029" s="12" t="s">
        <v>3624</v>
      </c>
      <c r="H1029" s="12" t="s">
        <v>319</v>
      </c>
      <c r="I1029" s="12" t="s">
        <v>198</v>
      </c>
      <c r="J1029" s="12" t="s">
        <v>63</v>
      </c>
      <c r="K1029" s="12" t="s">
        <v>3069</v>
      </c>
      <c r="L1029" s="60">
        <v>44022.3125</v>
      </c>
      <c r="M1029" s="60">
        <v>44022.791666666664</v>
      </c>
      <c r="N1029" s="60">
        <v>44021.791666666664</v>
      </c>
      <c r="O1029" s="12">
        <f t="shared" si="50"/>
        <v>11.499999999941792</v>
      </c>
      <c r="P1029" s="12">
        <f t="shared" si="51"/>
        <v>12.500000000058208</v>
      </c>
      <c r="Q1029" s="12" t="s">
        <v>22</v>
      </c>
      <c r="R1029" s="12" t="s">
        <v>22</v>
      </c>
      <c r="S1029" s="12" t="s">
        <v>22</v>
      </c>
      <c r="T1029" s="12" t="s">
        <v>14</v>
      </c>
      <c r="U1029" s="12" t="s">
        <v>24</v>
      </c>
      <c r="V1029" s="12" t="s">
        <v>51</v>
      </c>
      <c r="W1029" s="12" t="s">
        <v>107</v>
      </c>
      <c r="X1029" s="12" t="s">
        <v>66</v>
      </c>
      <c r="Y1029" s="12" t="s">
        <v>78</v>
      </c>
      <c r="Z1029" s="35">
        <f t="shared" si="52"/>
        <v>24</v>
      </c>
    </row>
    <row r="1030" spans="1:26" s="12" customFormat="1" ht="45" customHeight="1" x14ac:dyDescent="0.25">
      <c r="A1030" s="12">
        <v>2020</v>
      </c>
      <c r="B1030" s="12" t="s">
        <v>2418</v>
      </c>
      <c r="C1030" s="43" t="s">
        <v>3608</v>
      </c>
      <c r="D1030" s="43" t="s">
        <v>22</v>
      </c>
      <c r="E1030" s="12" t="s">
        <v>30</v>
      </c>
      <c r="F1030" s="12" t="s">
        <v>2476</v>
      </c>
      <c r="G1030" s="12" t="s">
        <v>3624</v>
      </c>
      <c r="H1030" s="12" t="s">
        <v>319</v>
      </c>
      <c r="I1030" s="12" t="s">
        <v>198</v>
      </c>
      <c r="J1030" s="12" t="s">
        <v>63</v>
      </c>
      <c r="K1030" s="12" t="s">
        <v>3069</v>
      </c>
      <c r="L1030" s="60">
        <v>44023.3125</v>
      </c>
      <c r="M1030" s="60">
        <v>44023.791666666664</v>
      </c>
      <c r="N1030" s="60">
        <v>44022.791666666664</v>
      </c>
      <c r="O1030" s="12">
        <f t="shared" si="50"/>
        <v>11.499999999941792</v>
      </c>
      <c r="P1030" s="12">
        <f t="shared" si="51"/>
        <v>12.500000000058208</v>
      </c>
      <c r="Q1030" s="12" t="s">
        <v>22</v>
      </c>
      <c r="R1030" s="12" t="s">
        <v>22</v>
      </c>
      <c r="S1030" s="12" t="s">
        <v>22</v>
      </c>
      <c r="T1030" s="12" t="s">
        <v>14</v>
      </c>
      <c r="U1030" s="12" t="s">
        <v>24</v>
      </c>
      <c r="V1030" s="12" t="s">
        <v>51</v>
      </c>
      <c r="W1030" s="12" t="s">
        <v>107</v>
      </c>
      <c r="X1030" s="12" t="s">
        <v>66</v>
      </c>
      <c r="Y1030" s="12" t="s">
        <v>78</v>
      </c>
      <c r="Z1030" s="35">
        <f t="shared" si="52"/>
        <v>24</v>
      </c>
    </row>
    <row r="1031" spans="1:26" s="12" customFormat="1" ht="60" customHeight="1" x14ac:dyDescent="0.25">
      <c r="A1031" s="12">
        <v>2020</v>
      </c>
      <c r="B1031" s="12" t="s">
        <v>2418</v>
      </c>
      <c r="C1031" s="43" t="s">
        <v>3609</v>
      </c>
      <c r="D1031" s="43" t="s">
        <v>22</v>
      </c>
      <c r="E1031" s="12" t="s">
        <v>30</v>
      </c>
      <c r="F1031" s="12" t="s">
        <v>2476</v>
      </c>
      <c r="G1031" s="12" t="s">
        <v>3624</v>
      </c>
      <c r="H1031" s="12" t="s">
        <v>319</v>
      </c>
      <c r="I1031" s="12" t="s">
        <v>198</v>
      </c>
      <c r="J1031" s="12" t="s">
        <v>63</v>
      </c>
      <c r="K1031" s="12" t="s">
        <v>3069</v>
      </c>
      <c r="L1031" s="60">
        <v>44024.3125</v>
      </c>
      <c r="M1031" s="60">
        <v>44024.791666666664</v>
      </c>
      <c r="N1031" s="60">
        <v>44023.791666666664</v>
      </c>
      <c r="O1031" s="12">
        <f t="shared" si="50"/>
        <v>11.499999999941792</v>
      </c>
      <c r="P1031" s="12">
        <f t="shared" si="51"/>
        <v>12.500000000058208</v>
      </c>
      <c r="Q1031" s="12" t="s">
        <v>22</v>
      </c>
      <c r="R1031" s="12" t="s">
        <v>22</v>
      </c>
      <c r="S1031" s="12" t="s">
        <v>22</v>
      </c>
      <c r="T1031" s="12" t="s">
        <v>14</v>
      </c>
      <c r="U1031" s="12" t="s">
        <v>24</v>
      </c>
      <c r="V1031" s="12" t="s">
        <v>51</v>
      </c>
      <c r="W1031" s="12" t="s">
        <v>107</v>
      </c>
      <c r="X1031" s="12" t="s">
        <v>66</v>
      </c>
      <c r="Y1031" s="12" t="s">
        <v>78</v>
      </c>
      <c r="Z1031" s="35">
        <f t="shared" si="52"/>
        <v>24</v>
      </c>
    </row>
    <row r="1032" spans="1:26" s="12" customFormat="1" ht="105" customHeight="1" x14ac:dyDescent="0.25">
      <c r="A1032" s="12">
        <v>2020</v>
      </c>
      <c r="B1032" s="12" t="s">
        <v>2418</v>
      </c>
      <c r="C1032" s="43" t="s">
        <v>3610</v>
      </c>
      <c r="D1032" s="43" t="s">
        <v>22</v>
      </c>
      <c r="E1032" s="12" t="s">
        <v>30</v>
      </c>
      <c r="F1032" s="12" t="s">
        <v>2476</v>
      </c>
      <c r="G1032" s="12" t="s">
        <v>3624</v>
      </c>
      <c r="H1032" s="12" t="s">
        <v>319</v>
      </c>
      <c r="I1032" s="12" t="s">
        <v>198</v>
      </c>
      <c r="J1032" s="12" t="s">
        <v>63</v>
      </c>
      <c r="K1032" s="12" t="s">
        <v>3069</v>
      </c>
      <c r="L1032" s="60">
        <v>44025.3125</v>
      </c>
      <c r="M1032" s="60">
        <v>44025.791666666664</v>
      </c>
      <c r="N1032" s="60">
        <v>44024.791666666664</v>
      </c>
      <c r="O1032" s="12">
        <f t="shared" si="50"/>
        <v>11.499999999941792</v>
      </c>
      <c r="P1032" s="12">
        <f t="shared" si="51"/>
        <v>12.500000000058208</v>
      </c>
      <c r="Q1032" s="12" t="s">
        <v>22</v>
      </c>
      <c r="R1032" s="12" t="s">
        <v>22</v>
      </c>
      <c r="S1032" s="12" t="s">
        <v>22</v>
      </c>
      <c r="T1032" s="12" t="s">
        <v>14</v>
      </c>
      <c r="U1032" s="12" t="s">
        <v>24</v>
      </c>
      <c r="V1032" s="12" t="s">
        <v>51</v>
      </c>
      <c r="W1032" s="12" t="s">
        <v>107</v>
      </c>
      <c r="X1032" s="12" t="s">
        <v>66</v>
      </c>
      <c r="Y1032" s="12" t="s">
        <v>78</v>
      </c>
      <c r="Z1032" s="35">
        <f t="shared" si="52"/>
        <v>24</v>
      </c>
    </row>
    <row r="1033" spans="1:26" s="12" customFormat="1" ht="75" customHeight="1" x14ac:dyDescent="0.25">
      <c r="A1033" s="12">
        <v>2020</v>
      </c>
      <c r="B1033" s="12" t="s">
        <v>2418</v>
      </c>
      <c r="C1033" s="43" t="s">
        <v>3611</v>
      </c>
      <c r="D1033" s="43" t="s">
        <v>22</v>
      </c>
      <c r="E1033" s="12" t="s">
        <v>20</v>
      </c>
      <c r="F1033" s="12" t="s">
        <v>3625</v>
      </c>
      <c r="G1033" s="12" t="s">
        <v>3626</v>
      </c>
      <c r="H1033" s="12" t="s">
        <v>319</v>
      </c>
      <c r="I1033" s="12" t="s">
        <v>197</v>
      </c>
      <c r="J1033" s="12" t="s">
        <v>96</v>
      </c>
      <c r="K1033" s="12" t="s">
        <v>3069</v>
      </c>
      <c r="L1033" s="60">
        <v>44029.333333333336</v>
      </c>
      <c r="M1033" s="60">
        <v>44029.708333333336</v>
      </c>
      <c r="N1033" s="60">
        <v>44018.725694444445</v>
      </c>
      <c r="O1033" s="12">
        <f t="shared" si="50"/>
        <v>9</v>
      </c>
      <c r="P1033" s="12">
        <f t="shared" si="51"/>
        <v>254.58333333337214</v>
      </c>
      <c r="Q1033" s="12" t="s">
        <v>22</v>
      </c>
      <c r="R1033" s="12" t="s">
        <v>22</v>
      </c>
      <c r="S1033" s="12" t="s">
        <v>22</v>
      </c>
      <c r="T1033" s="12" t="s">
        <v>14</v>
      </c>
      <c r="U1033" s="12" t="s">
        <v>24</v>
      </c>
      <c r="V1033" s="12" t="s">
        <v>34</v>
      </c>
      <c r="W1033" s="12" t="s">
        <v>88</v>
      </c>
      <c r="X1033" s="12" t="s">
        <v>66</v>
      </c>
      <c r="Y1033" s="12" t="s">
        <v>67</v>
      </c>
      <c r="Z1033" s="35">
        <f t="shared" si="52"/>
        <v>263.58333333337214</v>
      </c>
    </row>
    <row r="1034" spans="1:26" s="12" customFormat="1" ht="90" customHeight="1" x14ac:dyDescent="0.25">
      <c r="A1034" s="12">
        <v>2020</v>
      </c>
      <c r="B1034" s="12" t="s">
        <v>2418</v>
      </c>
      <c r="C1034" s="43" t="s">
        <v>3612</v>
      </c>
      <c r="D1034" s="43" t="s">
        <v>22</v>
      </c>
      <c r="E1034" s="12" t="s">
        <v>20</v>
      </c>
      <c r="F1034" s="12" t="s">
        <v>3625</v>
      </c>
      <c r="G1034" s="12" t="s">
        <v>3626</v>
      </c>
      <c r="H1034" s="12" t="s">
        <v>319</v>
      </c>
      <c r="I1034" s="12" t="s">
        <v>197</v>
      </c>
      <c r="J1034" s="12" t="s">
        <v>96</v>
      </c>
      <c r="K1034" s="12" t="s">
        <v>3069</v>
      </c>
      <c r="L1034" s="60">
        <v>44032.333333333336</v>
      </c>
      <c r="M1034" s="60">
        <v>44032.6875</v>
      </c>
      <c r="N1034" s="60">
        <v>44029.708333333336</v>
      </c>
      <c r="O1034" s="12">
        <f t="shared" si="50"/>
        <v>8.4999999999417923</v>
      </c>
      <c r="P1034" s="12">
        <f t="shared" si="51"/>
        <v>63</v>
      </c>
      <c r="Q1034" s="12" t="s">
        <v>22</v>
      </c>
      <c r="R1034" s="12" t="s">
        <v>22</v>
      </c>
      <c r="S1034" s="12" t="s">
        <v>22</v>
      </c>
      <c r="T1034" s="12" t="s">
        <v>14</v>
      </c>
      <c r="U1034" s="12" t="s">
        <v>24</v>
      </c>
      <c r="V1034" s="12" t="s">
        <v>34</v>
      </c>
      <c r="W1034" s="12" t="s">
        <v>88</v>
      </c>
      <c r="X1034" s="12" t="s">
        <v>66</v>
      </c>
      <c r="Y1034" s="12" t="s">
        <v>67</v>
      </c>
      <c r="Z1034" s="35">
        <f t="shared" si="52"/>
        <v>71.499999999941792</v>
      </c>
    </row>
    <row r="1035" spans="1:26" s="12" customFormat="1" ht="150" customHeight="1" x14ac:dyDescent="0.25">
      <c r="A1035" s="12">
        <v>2020</v>
      </c>
      <c r="B1035" s="12" t="s">
        <v>2418</v>
      </c>
      <c r="C1035" s="43" t="s">
        <v>3613</v>
      </c>
      <c r="D1035" s="43" t="s">
        <v>22</v>
      </c>
      <c r="E1035" s="12" t="s">
        <v>20</v>
      </c>
      <c r="F1035" s="12" t="s">
        <v>3625</v>
      </c>
      <c r="G1035" s="12" t="s">
        <v>3626</v>
      </c>
      <c r="H1035" s="12" t="s">
        <v>319</v>
      </c>
      <c r="I1035" s="12" t="s">
        <v>197</v>
      </c>
      <c r="J1035" s="12" t="s">
        <v>96</v>
      </c>
      <c r="K1035" s="12" t="s">
        <v>3069</v>
      </c>
      <c r="L1035" s="60">
        <v>44033.347222222219</v>
      </c>
      <c r="M1035" s="60">
        <v>44033.6875</v>
      </c>
      <c r="N1035" s="60">
        <v>44032.6875</v>
      </c>
      <c r="O1035" s="12">
        <f t="shared" si="50"/>
        <v>8.1666666667442769</v>
      </c>
      <c r="P1035" s="12">
        <f t="shared" si="51"/>
        <v>15.833333333255723</v>
      </c>
      <c r="Q1035" s="12" t="s">
        <v>22</v>
      </c>
      <c r="R1035" s="12" t="s">
        <v>22</v>
      </c>
      <c r="S1035" s="12" t="s">
        <v>22</v>
      </c>
      <c r="T1035" s="12" t="s">
        <v>14</v>
      </c>
      <c r="U1035" s="12" t="s">
        <v>24</v>
      </c>
      <c r="V1035" s="12" t="s">
        <v>34</v>
      </c>
      <c r="W1035" s="12" t="s">
        <v>88</v>
      </c>
      <c r="X1035" s="12" t="s">
        <v>66</v>
      </c>
      <c r="Y1035" s="12" t="s">
        <v>67</v>
      </c>
      <c r="Z1035" s="35">
        <f t="shared" si="52"/>
        <v>24</v>
      </c>
    </row>
    <row r="1036" spans="1:26" s="12" customFormat="1" ht="75" customHeight="1" x14ac:dyDescent="0.25">
      <c r="A1036" s="12">
        <v>2020</v>
      </c>
      <c r="B1036" s="12" t="s">
        <v>2418</v>
      </c>
      <c r="C1036" s="43" t="s">
        <v>3614</v>
      </c>
      <c r="D1036" s="43" t="s">
        <v>22</v>
      </c>
      <c r="E1036" s="12" t="s">
        <v>30</v>
      </c>
      <c r="F1036" s="12" t="s">
        <v>2476</v>
      </c>
      <c r="G1036" s="12" t="s">
        <v>3624</v>
      </c>
      <c r="H1036" s="12" t="s">
        <v>319</v>
      </c>
      <c r="I1036" s="12" t="s">
        <v>198</v>
      </c>
      <c r="J1036" s="12" t="s">
        <v>63</v>
      </c>
      <c r="K1036" s="12" t="s">
        <v>3069</v>
      </c>
      <c r="L1036" s="60">
        <v>44035.291666666664</v>
      </c>
      <c r="M1036" s="60">
        <v>44035.791666666664</v>
      </c>
      <c r="N1036" s="60">
        <v>44025.791666666664</v>
      </c>
      <c r="O1036" s="12">
        <f t="shared" si="50"/>
        <v>12</v>
      </c>
      <c r="P1036" s="12">
        <f t="shared" si="51"/>
        <v>228</v>
      </c>
      <c r="Q1036" s="12" t="s">
        <v>22</v>
      </c>
      <c r="R1036" s="12" t="s">
        <v>22</v>
      </c>
      <c r="S1036" s="12" t="s">
        <v>22</v>
      </c>
      <c r="T1036" s="12" t="s">
        <v>14</v>
      </c>
      <c r="U1036" s="12" t="s">
        <v>24</v>
      </c>
      <c r="V1036" s="12" t="s">
        <v>51</v>
      </c>
      <c r="W1036" s="12" t="s">
        <v>107</v>
      </c>
      <c r="X1036" s="12" t="s">
        <v>66</v>
      </c>
      <c r="Y1036" s="12" t="s">
        <v>78</v>
      </c>
      <c r="Z1036" s="35">
        <f t="shared" si="52"/>
        <v>240</v>
      </c>
    </row>
    <row r="1037" spans="1:26" s="12" customFormat="1" ht="75" customHeight="1" x14ac:dyDescent="0.25">
      <c r="A1037" s="12">
        <v>2020</v>
      </c>
      <c r="B1037" s="12" t="s">
        <v>2418</v>
      </c>
      <c r="C1037" s="43" t="s">
        <v>3615</v>
      </c>
      <c r="D1037" s="43" t="s">
        <v>22</v>
      </c>
      <c r="E1037" s="12" t="s">
        <v>20</v>
      </c>
      <c r="F1037" s="12" t="s">
        <v>3627</v>
      </c>
      <c r="G1037" s="12" t="s">
        <v>3628</v>
      </c>
      <c r="H1037" s="12" t="s">
        <v>319</v>
      </c>
      <c r="I1037" s="12" t="s">
        <v>197</v>
      </c>
      <c r="J1037" s="12" t="s">
        <v>56</v>
      </c>
      <c r="K1037" s="12" t="s">
        <v>3069</v>
      </c>
      <c r="L1037" s="60">
        <v>44039.333333333336</v>
      </c>
      <c r="M1037" s="60">
        <v>44039.6875</v>
      </c>
      <c r="N1037" s="60">
        <v>44033.6875</v>
      </c>
      <c r="O1037" s="12">
        <f t="shared" si="50"/>
        <v>8.4999999999417923</v>
      </c>
      <c r="P1037" s="12">
        <f t="shared" si="51"/>
        <v>135.50000000005821</v>
      </c>
      <c r="Q1037" s="12" t="s">
        <v>22</v>
      </c>
      <c r="R1037" s="12" t="s">
        <v>22</v>
      </c>
      <c r="S1037" s="12" t="s">
        <v>22</v>
      </c>
      <c r="T1037" s="12" t="s">
        <v>32</v>
      </c>
      <c r="U1037" s="12" t="s">
        <v>117</v>
      </c>
      <c r="V1037" s="12" t="s">
        <v>34</v>
      </c>
      <c r="W1037" s="12" t="s">
        <v>88</v>
      </c>
      <c r="X1037" s="12" t="s">
        <v>53</v>
      </c>
      <c r="Y1037" s="12" t="s">
        <v>54</v>
      </c>
      <c r="Z1037" s="35">
        <f t="shared" si="52"/>
        <v>144</v>
      </c>
    </row>
    <row r="1038" spans="1:26" s="12" customFormat="1" ht="300" customHeight="1" x14ac:dyDescent="0.25">
      <c r="A1038" s="12">
        <v>2020</v>
      </c>
      <c r="B1038" s="12" t="s">
        <v>2418</v>
      </c>
      <c r="C1038" s="43" t="s">
        <v>3616</v>
      </c>
      <c r="D1038" s="43" t="s">
        <v>22</v>
      </c>
      <c r="E1038" s="12" t="s">
        <v>20</v>
      </c>
      <c r="F1038" s="12" t="s">
        <v>3627</v>
      </c>
      <c r="G1038" s="12" t="s">
        <v>3628</v>
      </c>
      <c r="H1038" s="12" t="s">
        <v>319</v>
      </c>
      <c r="I1038" s="12" t="s">
        <v>197</v>
      </c>
      <c r="J1038" s="12" t="s">
        <v>56</v>
      </c>
      <c r="K1038" s="12" t="s">
        <v>3069</v>
      </c>
      <c r="L1038" s="60">
        <v>44040.333333333336</v>
      </c>
      <c r="M1038" s="60">
        <v>44040.541666666664</v>
      </c>
      <c r="N1038" s="60">
        <v>44039.6875</v>
      </c>
      <c r="O1038" s="12">
        <f t="shared" si="50"/>
        <v>4.9999999998835847</v>
      </c>
      <c r="P1038" s="12">
        <f t="shared" si="51"/>
        <v>15.500000000058208</v>
      </c>
      <c r="Q1038" s="12" t="s">
        <v>22</v>
      </c>
      <c r="R1038" s="12" t="s">
        <v>22</v>
      </c>
      <c r="S1038" s="12" t="s">
        <v>22</v>
      </c>
      <c r="T1038" s="12" t="s">
        <v>32</v>
      </c>
      <c r="U1038" s="12" t="s">
        <v>117</v>
      </c>
      <c r="V1038" s="12" t="s">
        <v>34</v>
      </c>
      <c r="W1038" s="12" t="s">
        <v>88</v>
      </c>
      <c r="X1038" s="12" t="s">
        <v>53</v>
      </c>
      <c r="Y1038" s="12" t="s">
        <v>18</v>
      </c>
      <c r="Z1038" s="35">
        <f t="shared" si="52"/>
        <v>20.499999999941792</v>
      </c>
    </row>
    <row r="1039" spans="1:26" s="12" customFormat="1" ht="105" customHeight="1" x14ac:dyDescent="0.25">
      <c r="A1039" s="12">
        <v>2020</v>
      </c>
      <c r="B1039" s="12" t="s">
        <v>2418</v>
      </c>
      <c r="C1039" s="43" t="s">
        <v>3617</v>
      </c>
      <c r="D1039" s="43" t="s">
        <v>22</v>
      </c>
      <c r="E1039" s="12" t="s">
        <v>30</v>
      </c>
      <c r="F1039" s="12" t="s">
        <v>2924</v>
      </c>
      <c r="G1039" s="12" t="s">
        <v>2924</v>
      </c>
      <c r="H1039" s="12" t="s">
        <v>319</v>
      </c>
      <c r="I1039" s="12" t="s">
        <v>197</v>
      </c>
      <c r="J1039" s="12" t="s">
        <v>56</v>
      </c>
      <c r="K1039" s="12" t="s">
        <v>3069</v>
      </c>
      <c r="L1039" s="60">
        <v>44042.541666666664</v>
      </c>
      <c r="M1039" s="60">
        <v>44042.708333333336</v>
      </c>
      <c r="N1039" s="60">
        <v>44040.541666666664</v>
      </c>
      <c r="O1039" s="12">
        <f t="shared" si="50"/>
        <v>4.0000000001164153</v>
      </c>
      <c r="P1039" s="12">
        <f t="shared" si="51"/>
        <v>48</v>
      </c>
      <c r="Q1039" s="12" t="s">
        <v>22</v>
      </c>
      <c r="R1039" s="12" t="s">
        <v>22</v>
      </c>
      <c r="S1039" s="12" t="s">
        <v>22</v>
      </c>
      <c r="T1039" s="12" t="s">
        <v>41</v>
      </c>
      <c r="U1039" s="12" t="s">
        <v>133</v>
      </c>
      <c r="V1039" s="12" t="s">
        <v>51</v>
      </c>
      <c r="W1039" s="12" t="s">
        <v>107</v>
      </c>
      <c r="X1039" s="12" t="s">
        <v>66</v>
      </c>
      <c r="Y1039" s="12" t="s">
        <v>72</v>
      </c>
      <c r="Z1039" s="35">
        <f t="shared" si="52"/>
        <v>52.000000000116415</v>
      </c>
    </row>
    <row r="1040" spans="1:26" s="12" customFormat="1" ht="60" hidden="1" customHeight="1" x14ac:dyDescent="0.25">
      <c r="A1040" s="12">
        <v>2020</v>
      </c>
      <c r="B1040" s="12" t="s">
        <v>2418</v>
      </c>
      <c r="C1040" s="43" t="s">
        <v>3630</v>
      </c>
      <c r="D1040" s="43" t="s">
        <v>22</v>
      </c>
      <c r="E1040" s="12" t="s">
        <v>20</v>
      </c>
      <c r="F1040" s="12" t="s">
        <v>2355</v>
      </c>
      <c r="G1040" s="12" t="s">
        <v>3641</v>
      </c>
      <c r="H1040" s="12" t="s">
        <v>1764</v>
      </c>
      <c r="I1040" s="12" t="s">
        <v>167</v>
      </c>
      <c r="J1040" s="12" t="s">
        <v>773</v>
      </c>
      <c r="K1040" s="12" t="s">
        <v>3650</v>
      </c>
      <c r="L1040" s="60">
        <v>44017.333333333336</v>
      </c>
      <c r="M1040" s="60">
        <v>44017.708333333336</v>
      </c>
      <c r="N1040" s="60">
        <v>43997.770833333336</v>
      </c>
      <c r="O1040" s="12">
        <f t="shared" si="50"/>
        <v>9</v>
      </c>
      <c r="P1040" s="12">
        <f t="shared" si="51"/>
        <v>469.5</v>
      </c>
      <c r="Q1040" s="12" t="s">
        <v>22</v>
      </c>
      <c r="R1040" s="12" t="s">
        <v>22</v>
      </c>
      <c r="S1040" s="12" t="s">
        <v>22</v>
      </c>
      <c r="T1040" s="12" t="s">
        <v>1505</v>
      </c>
      <c r="U1040" s="12" t="s">
        <v>1505</v>
      </c>
      <c r="V1040" s="12" t="s">
        <v>1505</v>
      </c>
      <c r="W1040" s="12" t="s">
        <v>1505</v>
      </c>
      <c r="Y1040" s="12" t="s">
        <v>18</v>
      </c>
      <c r="Z1040" s="35">
        <f t="shared" si="52"/>
        <v>478.5</v>
      </c>
    </row>
    <row r="1041" spans="1:26" s="12" customFormat="1" ht="195" hidden="1" customHeight="1" x14ac:dyDescent="0.25">
      <c r="A1041" s="12">
        <v>2020</v>
      </c>
      <c r="B1041" s="12" t="s">
        <v>2418</v>
      </c>
      <c r="C1041" s="43" t="s">
        <v>3631</v>
      </c>
      <c r="D1041" s="43" t="s">
        <v>13</v>
      </c>
      <c r="E1041" s="12" t="s">
        <v>30</v>
      </c>
      <c r="F1041" s="12" t="s">
        <v>2940</v>
      </c>
      <c r="G1041" s="12" t="s">
        <v>3643</v>
      </c>
      <c r="H1041" s="12" t="s">
        <v>1764</v>
      </c>
      <c r="I1041" s="12" t="s">
        <v>168</v>
      </c>
      <c r="J1041" s="12" t="s">
        <v>1557</v>
      </c>
      <c r="K1041" s="12" t="s">
        <v>3651</v>
      </c>
      <c r="L1041" s="60">
        <v>44020.333333333336</v>
      </c>
      <c r="M1041" s="60">
        <v>44020.708333333336</v>
      </c>
      <c r="N1041" s="60">
        <v>44010.542349537034</v>
      </c>
      <c r="O1041" s="12">
        <f t="shared" si="50"/>
        <v>9</v>
      </c>
      <c r="P1041" s="12">
        <f t="shared" si="51"/>
        <v>234.98361111123813</v>
      </c>
      <c r="Q1041" s="12" t="s">
        <v>13</v>
      </c>
      <c r="R1041" s="12" t="s">
        <v>22</v>
      </c>
      <c r="S1041" s="12" t="s">
        <v>22</v>
      </c>
      <c r="T1041" s="12" t="s">
        <v>32</v>
      </c>
      <c r="U1041" s="12" t="s">
        <v>114</v>
      </c>
      <c r="V1041" s="12" t="s">
        <v>1070</v>
      </c>
      <c r="W1041" s="12" t="s">
        <v>115</v>
      </c>
      <c r="X1041" s="12" t="s">
        <v>77</v>
      </c>
      <c r="Y1041" s="12" t="s">
        <v>18</v>
      </c>
      <c r="Z1041" s="35">
        <f t="shared" si="52"/>
        <v>243.98361111123813</v>
      </c>
    </row>
    <row r="1042" spans="1:26" s="12" customFormat="1" ht="150" hidden="1" customHeight="1" x14ac:dyDescent="0.25">
      <c r="A1042" s="12">
        <v>2020</v>
      </c>
      <c r="B1042" s="12" t="s">
        <v>2418</v>
      </c>
      <c r="C1042" s="43" t="s">
        <v>3632</v>
      </c>
      <c r="D1042" s="43" t="s">
        <v>22</v>
      </c>
      <c r="E1042" s="12" t="s">
        <v>11</v>
      </c>
      <c r="F1042" s="12" t="s">
        <v>3644</v>
      </c>
      <c r="G1042" s="12" t="s">
        <v>2429</v>
      </c>
      <c r="H1042" s="12" t="s">
        <v>1764</v>
      </c>
      <c r="I1042" s="12" t="s">
        <v>168</v>
      </c>
      <c r="J1042" s="12" t="s">
        <v>773</v>
      </c>
      <c r="K1042" s="12" t="s">
        <v>3652</v>
      </c>
      <c r="L1042" s="60">
        <v>44028.375</v>
      </c>
      <c r="M1042" s="60">
        <v>44028.708333333336</v>
      </c>
      <c r="N1042" s="60">
        <v>44020.708333333336</v>
      </c>
      <c r="O1042" s="12">
        <f t="shared" si="50"/>
        <v>8.0000000000582077</v>
      </c>
      <c r="P1042" s="12">
        <f t="shared" si="51"/>
        <v>183.99999999994179</v>
      </c>
      <c r="Q1042" s="12" t="s">
        <v>22</v>
      </c>
      <c r="R1042" s="12" t="s">
        <v>22</v>
      </c>
      <c r="S1042" s="12" t="s">
        <v>22</v>
      </c>
      <c r="T1042" s="12" t="s">
        <v>57</v>
      </c>
      <c r="U1042" s="12" t="s">
        <v>1505</v>
      </c>
      <c r="V1042" s="12" t="s">
        <v>1505</v>
      </c>
      <c r="W1042" s="12" t="s">
        <v>1505</v>
      </c>
      <c r="X1042" s="12" t="s">
        <v>1505</v>
      </c>
      <c r="Y1042" s="12" t="s">
        <v>67</v>
      </c>
      <c r="Z1042" s="35">
        <f t="shared" si="52"/>
        <v>192</v>
      </c>
    </row>
    <row r="1043" spans="1:26" s="12" customFormat="1" ht="165" hidden="1" customHeight="1" x14ac:dyDescent="0.25">
      <c r="A1043" s="12">
        <v>2020</v>
      </c>
      <c r="B1043" s="12" t="s">
        <v>2418</v>
      </c>
      <c r="C1043" s="43" t="s">
        <v>3633</v>
      </c>
      <c r="D1043" s="43" t="s">
        <v>22</v>
      </c>
      <c r="E1043" s="12" t="s">
        <v>20</v>
      </c>
      <c r="F1043" s="12" t="s">
        <v>3645</v>
      </c>
      <c r="G1043" s="12" t="s">
        <v>3646</v>
      </c>
      <c r="H1043" s="12" t="s">
        <v>1764</v>
      </c>
      <c r="I1043" s="12" t="s">
        <v>167</v>
      </c>
      <c r="J1043" s="12" t="s">
        <v>63</v>
      </c>
      <c r="K1043" s="12" t="s">
        <v>3653</v>
      </c>
      <c r="L1043" s="60">
        <v>44028.354166666664</v>
      </c>
      <c r="M1043" s="60">
        <v>44028.666666666664</v>
      </c>
      <c r="N1043" s="60">
        <v>44017.708333333336</v>
      </c>
      <c r="O1043" s="12">
        <f t="shared" si="50"/>
        <v>7.5</v>
      </c>
      <c r="P1043" s="12">
        <f t="shared" si="51"/>
        <v>255.49999999988358</v>
      </c>
      <c r="Q1043" s="12" t="s">
        <v>22</v>
      </c>
      <c r="R1043" s="12" t="s">
        <v>22</v>
      </c>
      <c r="S1043" s="12" t="s">
        <v>22</v>
      </c>
      <c r="T1043" s="12" t="s">
        <v>14</v>
      </c>
      <c r="U1043" s="12" t="s">
        <v>24</v>
      </c>
      <c r="V1043" s="12" t="s">
        <v>34</v>
      </c>
      <c r="W1043" s="12" t="s">
        <v>88</v>
      </c>
      <c r="X1043" s="12" t="s">
        <v>45</v>
      </c>
      <c r="Y1043" s="12" t="s">
        <v>18</v>
      </c>
      <c r="Z1043" s="35">
        <f t="shared" si="52"/>
        <v>262.99999999988358</v>
      </c>
    </row>
    <row r="1044" spans="1:26" s="12" customFormat="1" ht="165" hidden="1" customHeight="1" x14ac:dyDescent="0.25">
      <c r="A1044" s="12">
        <v>2020</v>
      </c>
      <c r="B1044" s="12" t="s">
        <v>2418</v>
      </c>
      <c r="C1044" s="43" t="s">
        <v>3634</v>
      </c>
      <c r="D1044" s="43" t="s">
        <v>22</v>
      </c>
      <c r="E1044" s="12" t="s">
        <v>20</v>
      </c>
      <c r="F1044" s="12" t="s">
        <v>2613</v>
      </c>
      <c r="G1044" s="12" t="s">
        <v>3647</v>
      </c>
      <c r="H1044" s="12" t="s">
        <v>1764</v>
      </c>
      <c r="I1044" s="12" t="s">
        <v>168</v>
      </c>
      <c r="J1044" s="12" t="s">
        <v>773</v>
      </c>
      <c r="K1044" s="12" t="s">
        <v>3654</v>
      </c>
      <c r="L1044" s="60">
        <v>44035.291666666664</v>
      </c>
      <c r="M1044" s="60">
        <v>44035.708333333336</v>
      </c>
      <c r="N1044" s="60">
        <v>44028.708333333336</v>
      </c>
      <c r="O1044" s="12">
        <f t="shared" si="50"/>
        <v>10.000000000116415</v>
      </c>
      <c r="P1044" s="12">
        <f t="shared" si="51"/>
        <v>157.99999999988358</v>
      </c>
      <c r="Q1044" s="12" t="s">
        <v>22</v>
      </c>
      <c r="R1044" s="12" t="s">
        <v>22</v>
      </c>
      <c r="S1044" s="12" t="s">
        <v>22</v>
      </c>
      <c r="T1044" s="12" t="s">
        <v>32</v>
      </c>
      <c r="U1044" s="12" t="s">
        <v>1070</v>
      </c>
      <c r="V1044" s="12" t="s">
        <v>1070</v>
      </c>
      <c r="W1044" s="12" t="s">
        <v>1070</v>
      </c>
      <c r="Z1044" s="35">
        <f t="shared" si="52"/>
        <v>168</v>
      </c>
    </row>
    <row r="1045" spans="1:26" s="12" customFormat="1" ht="90" hidden="1" customHeight="1" x14ac:dyDescent="0.25">
      <c r="A1045" s="12">
        <v>2020</v>
      </c>
      <c r="B1045" s="12" t="s">
        <v>2418</v>
      </c>
      <c r="C1045" s="43" t="s">
        <v>3635</v>
      </c>
      <c r="D1045" s="43" t="s">
        <v>22</v>
      </c>
      <c r="E1045" s="12" t="s">
        <v>20</v>
      </c>
      <c r="F1045" s="12" t="s">
        <v>1496</v>
      </c>
      <c r="G1045" s="12" t="s">
        <v>3648</v>
      </c>
      <c r="H1045" s="12" t="s">
        <v>1764</v>
      </c>
      <c r="I1045" s="12" t="s">
        <v>166</v>
      </c>
      <c r="J1045" s="12" t="s">
        <v>773</v>
      </c>
      <c r="K1045" s="12" t="s">
        <v>3655</v>
      </c>
      <c r="L1045" s="60">
        <v>44036.3125</v>
      </c>
      <c r="M1045" s="60">
        <v>44036.708333333336</v>
      </c>
      <c r="N1045" s="60">
        <v>43976.5</v>
      </c>
      <c r="O1045" s="12">
        <f t="shared" si="50"/>
        <v>9.5000000000582077</v>
      </c>
      <c r="P1045" s="12">
        <f t="shared" si="51"/>
        <v>1435.5</v>
      </c>
      <c r="Q1045" s="12" t="s">
        <v>22</v>
      </c>
      <c r="R1045" s="12" t="s">
        <v>22</v>
      </c>
      <c r="S1045" s="12" t="s">
        <v>22</v>
      </c>
      <c r="T1045" s="12" t="s">
        <v>32</v>
      </c>
      <c r="U1045" s="12" t="s">
        <v>117</v>
      </c>
      <c r="V1045" s="12" t="s">
        <v>34</v>
      </c>
      <c r="W1045" s="12" t="s">
        <v>82</v>
      </c>
      <c r="X1045" s="12" t="s">
        <v>77</v>
      </c>
      <c r="Y1045" s="12" t="s">
        <v>84</v>
      </c>
      <c r="Z1045" s="35">
        <f t="shared" si="52"/>
        <v>1445.0000000000582</v>
      </c>
    </row>
    <row r="1046" spans="1:26" s="12" customFormat="1" ht="135" hidden="1" customHeight="1" x14ac:dyDescent="0.25">
      <c r="A1046" s="12">
        <v>2020</v>
      </c>
      <c r="B1046" s="12" t="s">
        <v>2418</v>
      </c>
      <c r="C1046" s="43" t="s">
        <v>3636</v>
      </c>
      <c r="D1046" s="43" t="s">
        <v>22</v>
      </c>
      <c r="E1046" s="12" t="s">
        <v>20</v>
      </c>
      <c r="F1046" s="12" t="s">
        <v>1366</v>
      </c>
      <c r="G1046" s="12" t="s">
        <v>3649</v>
      </c>
      <c r="H1046" s="12" t="s">
        <v>1764</v>
      </c>
      <c r="I1046" s="12" t="s">
        <v>168</v>
      </c>
      <c r="J1046" s="12" t="s">
        <v>773</v>
      </c>
      <c r="K1046" s="12" t="s">
        <v>3654</v>
      </c>
      <c r="L1046" s="60">
        <v>44043.5</v>
      </c>
      <c r="M1046" s="60">
        <v>44043.708333333336</v>
      </c>
      <c r="N1046" s="60">
        <v>44035.708333333336</v>
      </c>
      <c r="O1046" s="12">
        <f t="shared" si="50"/>
        <v>5.0000000000582077</v>
      </c>
      <c r="P1046" s="12">
        <f t="shared" si="51"/>
        <v>186.99999999994179</v>
      </c>
      <c r="Q1046" s="12" t="s">
        <v>22</v>
      </c>
      <c r="R1046" s="12" t="s">
        <v>22</v>
      </c>
      <c r="S1046" s="12" t="s">
        <v>22</v>
      </c>
      <c r="T1046" s="12" t="s">
        <v>32</v>
      </c>
      <c r="U1046" s="12" t="s">
        <v>124</v>
      </c>
      <c r="V1046" s="12" t="s">
        <v>1070</v>
      </c>
      <c r="W1046" s="12" t="s">
        <v>107</v>
      </c>
      <c r="X1046" s="12" t="s">
        <v>45</v>
      </c>
      <c r="Y1046" s="12" t="s">
        <v>28</v>
      </c>
      <c r="Z1046" s="35">
        <f t="shared" si="52"/>
        <v>192</v>
      </c>
    </row>
    <row r="1047" spans="1:26" s="12" customFormat="1" ht="150" hidden="1" customHeight="1" x14ac:dyDescent="0.25">
      <c r="A1047" s="12">
        <v>2020</v>
      </c>
      <c r="B1047" s="12" t="s">
        <v>2418</v>
      </c>
      <c r="C1047" s="43" t="s">
        <v>3637</v>
      </c>
      <c r="D1047" s="43" t="s">
        <v>22</v>
      </c>
      <c r="E1047" s="12" t="s">
        <v>20</v>
      </c>
      <c r="F1047" s="12" t="s">
        <v>2355</v>
      </c>
      <c r="G1047" s="12" t="s">
        <v>3641</v>
      </c>
      <c r="H1047" s="12" t="s">
        <v>1764</v>
      </c>
      <c r="I1047" s="12" t="s">
        <v>166</v>
      </c>
      <c r="J1047" s="12" t="s">
        <v>773</v>
      </c>
      <c r="K1047" s="12" t="s">
        <v>3656</v>
      </c>
      <c r="L1047" s="60">
        <v>44038.333333333336</v>
      </c>
      <c r="M1047" s="60">
        <v>44038.708333333336</v>
      </c>
      <c r="N1047" s="60">
        <v>44038.333333333336</v>
      </c>
      <c r="O1047" s="12">
        <f t="shared" si="50"/>
        <v>9</v>
      </c>
      <c r="P1047" s="12">
        <f t="shared" si="51"/>
        <v>0</v>
      </c>
      <c r="Q1047" s="12" t="s">
        <v>22</v>
      </c>
      <c r="R1047" s="12" t="s">
        <v>22</v>
      </c>
      <c r="S1047" s="12" t="s">
        <v>22</v>
      </c>
      <c r="T1047" s="12" t="s">
        <v>1505</v>
      </c>
      <c r="U1047" s="12" t="s">
        <v>1505</v>
      </c>
      <c r="V1047" s="12" t="s">
        <v>1505</v>
      </c>
      <c r="W1047" s="12" t="s">
        <v>1505</v>
      </c>
      <c r="Z1047" s="35">
        <f t="shared" si="52"/>
        <v>9</v>
      </c>
    </row>
    <row r="1048" spans="1:26" s="12" customFormat="1" ht="195" hidden="1" customHeight="1" x14ac:dyDescent="0.25">
      <c r="A1048" s="12">
        <v>2020</v>
      </c>
      <c r="B1048" s="12" t="s">
        <v>2418</v>
      </c>
      <c r="C1048" s="43" t="s">
        <v>3638</v>
      </c>
      <c r="D1048" s="43" t="s">
        <v>22</v>
      </c>
      <c r="E1048" s="12" t="s">
        <v>30</v>
      </c>
      <c r="F1048" s="12" t="s">
        <v>3642</v>
      </c>
      <c r="G1048" s="12" t="s">
        <v>914</v>
      </c>
      <c r="H1048" s="12" t="s">
        <v>1764</v>
      </c>
      <c r="J1048" s="12" t="s">
        <v>1286</v>
      </c>
      <c r="K1048" s="12" t="s">
        <v>3657</v>
      </c>
      <c r="L1048" s="60">
        <v>44013</v>
      </c>
      <c r="M1048" s="60">
        <v>44043.999305555553</v>
      </c>
      <c r="N1048" s="60"/>
      <c r="O1048" s="12">
        <f t="shared" si="50"/>
        <v>743.98333333327901</v>
      </c>
      <c r="P1048" s="12">
        <f t="shared" si="51"/>
        <v>1056312</v>
      </c>
      <c r="Q1048" s="12" t="s">
        <v>13</v>
      </c>
      <c r="R1048" s="12" t="s">
        <v>22</v>
      </c>
      <c r="S1048" s="12" t="s">
        <v>22</v>
      </c>
      <c r="T1048" s="12" t="s">
        <v>41</v>
      </c>
      <c r="U1048" s="12" t="s">
        <v>131</v>
      </c>
      <c r="V1048" s="12" t="s">
        <v>1070</v>
      </c>
      <c r="W1048" s="12" t="s">
        <v>1070</v>
      </c>
      <c r="Y1048" s="12" t="s">
        <v>18</v>
      </c>
      <c r="Z1048" s="35">
        <f t="shared" si="52"/>
        <v>1057055.9833333334</v>
      </c>
    </row>
    <row r="1049" spans="1:26" s="12" customFormat="1" ht="285" hidden="1" customHeight="1" x14ac:dyDescent="0.25">
      <c r="A1049" s="12">
        <v>2020</v>
      </c>
      <c r="B1049" s="12" t="s">
        <v>2418</v>
      </c>
      <c r="C1049" s="43" t="s">
        <v>3639</v>
      </c>
      <c r="D1049" s="43" t="s">
        <v>22</v>
      </c>
      <c r="E1049" s="12" t="s">
        <v>11</v>
      </c>
      <c r="F1049" s="12" t="s">
        <v>3644</v>
      </c>
      <c r="G1049" s="12" t="s">
        <v>2429</v>
      </c>
      <c r="H1049" s="12" t="s">
        <v>1764</v>
      </c>
      <c r="I1049" s="12" t="s">
        <v>168</v>
      </c>
      <c r="J1049" s="12" t="s">
        <v>773</v>
      </c>
      <c r="K1049" s="12" t="s">
        <v>3652</v>
      </c>
      <c r="L1049" s="60">
        <v>44042.333333333336</v>
      </c>
      <c r="M1049" s="60">
        <v>44042.708333333336</v>
      </c>
      <c r="N1049" s="60">
        <v>44042.333333333336</v>
      </c>
      <c r="O1049" s="12">
        <f t="shared" si="50"/>
        <v>9</v>
      </c>
      <c r="P1049" s="12">
        <f t="shared" si="51"/>
        <v>0</v>
      </c>
      <c r="Q1049" s="12" t="s">
        <v>22</v>
      </c>
      <c r="R1049" s="12" t="s">
        <v>22</v>
      </c>
      <c r="S1049" s="12" t="s">
        <v>22</v>
      </c>
      <c r="T1049" s="12" t="s">
        <v>57</v>
      </c>
      <c r="U1049" s="12" t="s">
        <v>1505</v>
      </c>
      <c r="V1049" s="12" t="s">
        <v>1505</v>
      </c>
      <c r="W1049" s="12" t="s">
        <v>1505</v>
      </c>
      <c r="Y1049" s="12" t="s">
        <v>67</v>
      </c>
      <c r="Z1049" s="35">
        <f t="shared" si="52"/>
        <v>9</v>
      </c>
    </row>
    <row r="1050" spans="1:26" s="12" customFormat="1" ht="165" hidden="1" customHeight="1" x14ac:dyDescent="0.25">
      <c r="A1050" s="12">
        <v>2020</v>
      </c>
      <c r="B1050" s="12" t="s">
        <v>2418</v>
      </c>
      <c r="C1050" s="43" t="s">
        <v>3640</v>
      </c>
      <c r="D1050" s="43" t="s">
        <v>22</v>
      </c>
      <c r="E1050" s="12" t="s">
        <v>20</v>
      </c>
      <c r="F1050" s="12" t="s">
        <v>2613</v>
      </c>
      <c r="G1050" s="12" t="s">
        <v>3647</v>
      </c>
      <c r="H1050" s="12" t="s">
        <v>1764</v>
      </c>
      <c r="I1050" s="12" t="s">
        <v>168</v>
      </c>
      <c r="J1050" s="12" t="s">
        <v>773</v>
      </c>
      <c r="K1050" s="12" t="s">
        <v>3658</v>
      </c>
      <c r="L1050" s="60">
        <v>44043.333333333336</v>
      </c>
      <c r="M1050" s="60">
        <v>44043.791666666664</v>
      </c>
      <c r="N1050" s="60">
        <v>44043.333333333336</v>
      </c>
      <c r="O1050" s="12">
        <f t="shared" si="50"/>
        <v>10.999999999883585</v>
      </c>
      <c r="P1050" s="12">
        <f t="shared" si="51"/>
        <v>0</v>
      </c>
      <c r="Q1050" s="12" t="s">
        <v>22</v>
      </c>
      <c r="R1050" s="12" t="s">
        <v>22</v>
      </c>
      <c r="S1050" s="12" t="s">
        <v>22</v>
      </c>
      <c r="T1050" s="12" t="s">
        <v>32</v>
      </c>
      <c r="U1050" s="12" t="s">
        <v>117</v>
      </c>
      <c r="V1050" s="12" t="s">
        <v>1070</v>
      </c>
      <c r="W1050" s="12" t="s">
        <v>1070</v>
      </c>
      <c r="X1050" s="12" t="s">
        <v>45</v>
      </c>
      <c r="Z1050" s="35">
        <f t="shared" si="52"/>
        <v>10.999999999883585</v>
      </c>
    </row>
    <row r="1051" spans="1:26" s="12" customFormat="1" ht="90" hidden="1" customHeight="1" x14ac:dyDescent="0.25">
      <c r="A1051" s="12">
        <v>2020</v>
      </c>
      <c r="B1051" s="12" t="s">
        <v>2418</v>
      </c>
      <c r="C1051" s="43" t="s">
        <v>3629</v>
      </c>
      <c r="D1051" s="43" t="s">
        <v>13</v>
      </c>
      <c r="E1051" s="12" t="s">
        <v>30</v>
      </c>
      <c r="F1051" s="12" t="s">
        <v>3083</v>
      </c>
      <c r="G1051" s="12" t="s">
        <v>3250</v>
      </c>
      <c r="H1051" s="12" t="s">
        <v>1764</v>
      </c>
      <c r="I1051" s="12" t="s">
        <v>167</v>
      </c>
      <c r="J1051" s="12" t="s">
        <v>1581</v>
      </c>
      <c r="K1051" s="12" t="s">
        <v>3659</v>
      </c>
      <c r="L1051" s="60">
        <v>44015.333333333336</v>
      </c>
      <c r="M1051" s="60">
        <v>44026.458333333336</v>
      </c>
      <c r="N1051" s="60">
        <v>44015.333333333336</v>
      </c>
      <c r="O1051" s="12">
        <f t="shared" si="50"/>
        <v>267</v>
      </c>
      <c r="P1051" s="12">
        <f t="shared" si="51"/>
        <v>0</v>
      </c>
      <c r="Q1051" s="12" t="s">
        <v>13</v>
      </c>
      <c r="R1051" s="12" t="s">
        <v>22</v>
      </c>
      <c r="S1051" s="12" t="s">
        <v>22</v>
      </c>
      <c r="T1051" s="12" t="s">
        <v>14</v>
      </c>
      <c r="U1051" s="12" t="s">
        <v>33</v>
      </c>
      <c r="V1051" s="12" t="s">
        <v>1070</v>
      </c>
      <c r="W1051" s="12" t="s">
        <v>1070</v>
      </c>
      <c r="Y1051" s="12" t="s">
        <v>28</v>
      </c>
      <c r="Z1051" s="35">
        <f t="shared" si="52"/>
        <v>267</v>
      </c>
    </row>
    <row r="1052" spans="1:26" s="12" customFormat="1" ht="90" hidden="1" customHeight="1" x14ac:dyDescent="0.25">
      <c r="A1052" s="12">
        <v>2020</v>
      </c>
      <c r="B1052" s="12" t="s">
        <v>2418</v>
      </c>
      <c r="C1052" s="43" t="s">
        <v>3660</v>
      </c>
      <c r="D1052" s="43" t="s">
        <v>13</v>
      </c>
      <c r="E1052" s="12" t="s">
        <v>30</v>
      </c>
      <c r="F1052" s="12" t="s">
        <v>3665</v>
      </c>
      <c r="G1052" s="12" t="s">
        <v>3666</v>
      </c>
      <c r="H1052" s="12" t="s">
        <v>1788</v>
      </c>
      <c r="I1052" s="12" t="s">
        <v>170</v>
      </c>
      <c r="J1052" s="12" t="s">
        <v>63</v>
      </c>
      <c r="K1052" s="12" t="s">
        <v>3673</v>
      </c>
      <c r="L1052" s="60">
        <v>44019.625</v>
      </c>
      <c r="M1052" s="60">
        <v>44020.583333333336</v>
      </c>
      <c r="N1052" s="60">
        <v>43976.583333333336</v>
      </c>
      <c r="O1052" s="12">
        <f t="shared" si="50"/>
        <v>23.000000000058208</v>
      </c>
      <c r="P1052" s="12">
        <f t="shared" si="51"/>
        <v>1032.9999999999418</v>
      </c>
      <c r="Q1052" s="12" t="s">
        <v>13</v>
      </c>
      <c r="R1052" s="12" t="s">
        <v>13</v>
      </c>
      <c r="S1052" s="12" t="s">
        <v>22</v>
      </c>
      <c r="T1052" s="12" t="s">
        <v>32</v>
      </c>
      <c r="U1052" s="12" t="s">
        <v>117</v>
      </c>
      <c r="V1052" s="12" t="s">
        <v>25</v>
      </c>
      <c r="W1052" s="12" t="s">
        <v>52</v>
      </c>
      <c r="X1052" s="12" t="s">
        <v>60</v>
      </c>
      <c r="Y1052" s="12" t="s">
        <v>18</v>
      </c>
      <c r="Z1052" s="35">
        <f t="shared" si="52"/>
        <v>1056</v>
      </c>
    </row>
    <row r="1053" spans="1:26" s="12" customFormat="1" ht="135" hidden="1" customHeight="1" x14ac:dyDescent="0.25">
      <c r="A1053" s="12">
        <v>2020</v>
      </c>
      <c r="B1053" s="12" t="s">
        <v>2418</v>
      </c>
      <c r="C1053" s="43" t="s">
        <v>3661</v>
      </c>
      <c r="D1053" s="43" t="s">
        <v>13</v>
      </c>
      <c r="E1053" s="12" t="s">
        <v>30</v>
      </c>
      <c r="F1053" s="12" t="s">
        <v>3667</v>
      </c>
      <c r="G1053" s="12" t="s">
        <v>3668</v>
      </c>
      <c r="H1053" s="12" t="s">
        <v>1788</v>
      </c>
      <c r="I1053" s="12" t="s">
        <v>170</v>
      </c>
      <c r="J1053" s="12" t="s">
        <v>63</v>
      </c>
      <c r="K1053" s="12" t="s">
        <v>3674</v>
      </c>
      <c r="L1053" s="60">
        <v>44025.69027777778</v>
      </c>
      <c r="M1053" s="60">
        <v>44027.916666666664</v>
      </c>
      <c r="N1053" s="60">
        <v>44020.583333333336</v>
      </c>
      <c r="O1053" s="12">
        <f t="shared" si="50"/>
        <v>53.43333333323244</v>
      </c>
      <c r="P1053" s="12">
        <f t="shared" si="51"/>
        <v>122.56666666665114</v>
      </c>
      <c r="Q1053" s="12" t="s">
        <v>13</v>
      </c>
      <c r="R1053" s="12" t="s">
        <v>22</v>
      </c>
      <c r="S1053" s="12" t="s">
        <v>22</v>
      </c>
      <c r="T1053" s="12" t="s">
        <v>23</v>
      </c>
      <c r="U1053" s="12" t="s">
        <v>100</v>
      </c>
      <c r="V1053" s="12" t="s">
        <v>16</v>
      </c>
      <c r="W1053" s="12" t="s">
        <v>15</v>
      </c>
      <c r="X1053" s="12" t="s">
        <v>77</v>
      </c>
      <c r="Y1053" s="12" t="s">
        <v>28</v>
      </c>
      <c r="Z1053" s="35">
        <f t="shared" si="52"/>
        <v>175.99999999988358</v>
      </c>
    </row>
    <row r="1054" spans="1:26" s="12" customFormat="1" ht="150" hidden="1" customHeight="1" x14ac:dyDescent="0.25">
      <c r="A1054" s="12">
        <v>2020</v>
      </c>
      <c r="B1054" s="12" t="s">
        <v>2418</v>
      </c>
      <c r="C1054" s="43" t="s">
        <v>3662</v>
      </c>
      <c r="D1054" s="43" t="s">
        <v>22</v>
      </c>
      <c r="E1054" s="12" t="s">
        <v>20</v>
      </c>
      <c r="F1054" s="12" t="s">
        <v>3669</v>
      </c>
      <c r="G1054" s="12" t="s">
        <v>3521</v>
      </c>
      <c r="H1054" s="12" t="s">
        <v>1788</v>
      </c>
      <c r="I1054" s="12" t="s">
        <v>171</v>
      </c>
      <c r="J1054" s="12" t="s">
        <v>1557</v>
      </c>
      <c r="K1054" s="12" t="s">
        <v>3675</v>
      </c>
      <c r="L1054" s="60">
        <v>44027.625</v>
      </c>
      <c r="M1054" s="60">
        <v>44028.625</v>
      </c>
      <c r="N1054" s="60">
        <v>43987.375</v>
      </c>
      <c r="O1054" s="12">
        <f t="shared" si="50"/>
        <v>24</v>
      </c>
      <c r="P1054" s="12">
        <f t="shared" si="51"/>
        <v>966</v>
      </c>
      <c r="Q1054" s="12" t="s">
        <v>22</v>
      </c>
      <c r="R1054" s="12" t="s">
        <v>22</v>
      </c>
      <c r="S1054" s="12" t="s">
        <v>22</v>
      </c>
      <c r="T1054" s="12" t="s">
        <v>32</v>
      </c>
      <c r="U1054" s="12" t="s">
        <v>117</v>
      </c>
      <c r="V1054" s="12" t="s">
        <v>25</v>
      </c>
      <c r="W1054" s="12" t="s">
        <v>52</v>
      </c>
      <c r="X1054" s="12" t="s">
        <v>45</v>
      </c>
      <c r="Y1054" s="12" t="s">
        <v>61</v>
      </c>
      <c r="Z1054" s="35">
        <f t="shared" si="52"/>
        <v>990</v>
      </c>
    </row>
    <row r="1055" spans="1:26" s="12" customFormat="1" ht="165" hidden="1" customHeight="1" x14ac:dyDescent="0.25">
      <c r="A1055" s="12">
        <v>2020</v>
      </c>
      <c r="B1055" s="12" t="s">
        <v>2418</v>
      </c>
      <c r="C1055" s="43" t="s">
        <v>3663</v>
      </c>
      <c r="D1055" s="43" t="s">
        <v>22</v>
      </c>
      <c r="E1055" s="12" t="s">
        <v>20</v>
      </c>
      <c r="F1055" s="12" t="s">
        <v>3670</v>
      </c>
      <c r="G1055" s="12" t="s">
        <v>3671</v>
      </c>
      <c r="H1055" s="12" t="s">
        <v>1788</v>
      </c>
      <c r="I1055" s="12" t="s">
        <v>169</v>
      </c>
      <c r="J1055" s="12" t="s">
        <v>63</v>
      </c>
      <c r="K1055" s="12" t="s">
        <v>3676</v>
      </c>
      <c r="L1055" s="60">
        <v>44029.395833333336</v>
      </c>
      <c r="M1055" s="60">
        <v>44029.645833333336</v>
      </c>
      <c r="N1055" s="60">
        <v>44002.791666666664</v>
      </c>
      <c r="O1055" s="12">
        <f t="shared" si="50"/>
        <v>6</v>
      </c>
      <c r="P1055" s="12">
        <f t="shared" si="51"/>
        <v>638.50000000011642</v>
      </c>
      <c r="Q1055" s="12" t="s">
        <v>13</v>
      </c>
      <c r="R1055" s="12" t="s">
        <v>22</v>
      </c>
      <c r="S1055" s="12" t="s">
        <v>22</v>
      </c>
      <c r="T1055" s="12" t="s">
        <v>14</v>
      </c>
      <c r="U1055" s="12" t="s">
        <v>33</v>
      </c>
      <c r="V1055" s="12" t="s">
        <v>34</v>
      </c>
      <c r="W1055" s="12" t="s">
        <v>82</v>
      </c>
      <c r="X1055" s="12" t="s">
        <v>45</v>
      </c>
      <c r="Y1055" s="12" t="s">
        <v>46</v>
      </c>
      <c r="Z1055" s="35">
        <f t="shared" si="52"/>
        <v>644.50000000011642</v>
      </c>
    </row>
    <row r="1056" spans="1:26" s="12" customFormat="1" ht="120" hidden="1" customHeight="1" x14ac:dyDescent="0.25">
      <c r="A1056" s="12">
        <v>2020</v>
      </c>
      <c r="B1056" s="12" t="s">
        <v>2418</v>
      </c>
      <c r="C1056" s="43" t="s">
        <v>3664</v>
      </c>
      <c r="D1056" s="43" t="s">
        <v>13</v>
      </c>
      <c r="E1056" s="12" t="s">
        <v>30</v>
      </c>
      <c r="F1056" s="12" t="s">
        <v>260</v>
      </c>
      <c r="G1056" s="12" t="s">
        <v>3672</v>
      </c>
      <c r="H1056" s="12" t="s">
        <v>1788</v>
      </c>
      <c r="I1056" s="12" t="s">
        <v>170</v>
      </c>
      <c r="J1056" s="12" t="s">
        <v>1688</v>
      </c>
      <c r="K1056" s="12" t="s">
        <v>810</v>
      </c>
      <c r="L1056" s="60">
        <v>44034.411805555559</v>
      </c>
      <c r="M1056" s="60">
        <v>44034.666666666664</v>
      </c>
      <c r="N1056" s="60">
        <v>44027.916666666664</v>
      </c>
      <c r="O1056" s="12">
        <f t="shared" si="50"/>
        <v>6.1166666665230878</v>
      </c>
      <c r="P1056" s="12">
        <f t="shared" si="51"/>
        <v>155.88333333347691</v>
      </c>
      <c r="Q1056" s="12" t="s">
        <v>13</v>
      </c>
      <c r="R1056" s="12" t="s">
        <v>22</v>
      </c>
      <c r="S1056" s="12" t="s">
        <v>22</v>
      </c>
      <c r="T1056" s="12" t="s">
        <v>14</v>
      </c>
      <c r="U1056" s="12" t="s">
        <v>58</v>
      </c>
      <c r="V1056" s="12" t="s">
        <v>34</v>
      </c>
      <c r="W1056" s="12" t="s">
        <v>82</v>
      </c>
      <c r="X1056" s="12" t="s">
        <v>60</v>
      </c>
      <c r="Y1056" s="12" t="s">
        <v>46</v>
      </c>
      <c r="Z1056" s="35">
        <f t="shared" si="52"/>
        <v>162</v>
      </c>
    </row>
    <row r="1057" spans="1:26" s="12" customFormat="1" ht="135" hidden="1" customHeight="1" x14ac:dyDescent="0.25">
      <c r="A1057" s="12">
        <v>2020</v>
      </c>
      <c r="B1057" s="12" t="s">
        <v>2418</v>
      </c>
      <c r="C1057" s="43" t="s">
        <v>3677</v>
      </c>
      <c r="D1057" s="43" t="s">
        <v>13</v>
      </c>
      <c r="E1057" s="12" t="s">
        <v>20</v>
      </c>
      <c r="F1057" s="12" t="s">
        <v>271</v>
      </c>
      <c r="G1057" s="12" t="s">
        <v>3678</v>
      </c>
      <c r="H1057" s="12" t="s">
        <v>1789</v>
      </c>
      <c r="I1057" s="12" t="s">
        <v>173</v>
      </c>
      <c r="J1057" s="12" t="s">
        <v>1688</v>
      </c>
      <c r="K1057" s="12" t="s">
        <v>3679</v>
      </c>
      <c r="L1057" s="60">
        <v>44013.458333333336</v>
      </c>
      <c r="M1057" s="60">
        <v>44014</v>
      </c>
      <c r="N1057" s="60">
        <v>43783.786111111112</v>
      </c>
      <c r="O1057" s="12">
        <f t="shared" si="50"/>
        <v>12.999999999941792</v>
      </c>
      <c r="P1057" s="12">
        <f t="shared" si="51"/>
        <v>5512.1333333333605</v>
      </c>
      <c r="Q1057" s="12" t="s">
        <v>13</v>
      </c>
      <c r="R1057" s="12" t="s">
        <v>22</v>
      </c>
      <c r="S1057" s="12" t="s">
        <v>22</v>
      </c>
      <c r="T1057" s="12" t="s">
        <v>41</v>
      </c>
      <c r="U1057" s="12" t="s">
        <v>58</v>
      </c>
      <c r="V1057" s="12" t="s">
        <v>34</v>
      </c>
      <c r="W1057" s="12" t="s">
        <v>88</v>
      </c>
      <c r="X1057" s="12" t="s">
        <v>45</v>
      </c>
      <c r="Y1057" s="12" t="s">
        <v>61</v>
      </c>
      <c r="Z1057" s="35">
        <f t="shared" si="52"/>
        <v>5525.1333333333023</v>
      </c>
    </row>
    <row r="1058" spans="1:26" s="12" customFormat="1" ht="60" hidden="1" customHeight="1" x14ac:dyDescent="0.25">
      <c r="A1058" s="12">
        <v>2020</v>
      </c>
      <c r="B1058" s="12" t="s">
        <v>2418</v>
      </c>
      <c r="C1058" s="43" t="s">
        <v>3680</v>
      </c>
      <c r="D1058" s="43" t="s">
        <v>13</v>
      </c>
      <c r="E1058" s="12" t="s">
        <v>30</v>
      </c>
      <c r="F1058" s="12" t="s">
        <v>3521</v>
      </c>
      <c r="G1058" s="12" t="s">
        <v>3521</v>
      </c>
      <c r="H1058" s="12" t="s">
        <v>1920</v>
      </c>
      <c r="I1058" s="12" t="s">
        <v>184</v>
      </c>
      <c r="J1058" s="12" t="s">
        <v>1920</v>
      </c>
      <c r="K1058" s="12" t="s">
        <v>3682</v>
      </c>
      <c r="L1058" s="60">
        <v>44026.070833333331</v>
      </c>
      <c r="M1058" s="60">
        <v>44026.75</v>
      </c>
      <c r="N1058" s="60">
        <v>43952.75</v>
      </c>
      <c r="O1058" s="12">
        <f t="shared" si="50"/>
        <v>16.300000000046566</v>
      </c>
      <c r="P1058" s="12">
        <f t="shared" si="51"/>
        <v>1759.6999999999534</v>
      </c>
      <c r="Q1058" s="12" t="s">
        <v>13</v>
      </c>
      <c r="R1058" s="12" t="s">
        <v>13</v>
      </c>
      <c r="S1058" s="12" t="s">
        <v>22</v>
      </c>
      <c r="T1058" s="12" t="s">
        <v>32</v>
      </c>
      <c r="U1058" s="12" t="s">
        <v>117</v>
      </c>
      <c r="V1058" s="12" t="s">
        <v>25</v>
      </c>
      <c r="W1058" s="12" t="s">
        <v>52</v>
      </c>
      <c r="X1058" s="12" t="s">
        <v>60</v>
      </c>
      <c r="Y1058" s="12" t="s">
        <v>18</v>
      </c>
      <c r="Z1058" s="35">
        <f t="shared" si="52"/>
        <v>1776</v>
      </c>
    </row>
    <row r="1059" spans="1:26" s="12" customFormat="1" ht="105" hidden="1" customHeight="1" x14ac:dyDescent="0.25">
      <c r="A1059" s="12">
        <v>2020</v>
      </c>
      <c r="B1059" s="12" t="s">
        <v>2418</v>
      </c>
      <c r="C1059" s="43" t="s">
        <v>3681</v>
      </c>
      <c r="D1059" s="43" t="s">
        <v>13</v>
      </c>
      <c r="E1059" s="12" t="s">
        <v>30</v>
      </c>
      <c r="F1059" s="12" t="s">
        <v>1279</v>
      </c>
      <c r="G1059" s="12" t="s">
        <v>1279</v>
      </c>
      <c r="H1059" s="12" t="s">
        <v>1920</v>
      </c>
      <c r="I1059" s="12" t="s">
        <v>183</v>
      </c>
      <c r="J1059" s="12" t="s">
        <v>1920</v>
      </c>
      <c r="K1059" s="12" t="s">
        <v>3683</v>
      </c>
      <c r="L1059" s="60">
        <v>44043.132638888892</v>
      </c>
      <c r="M1059" s="60">
        <v>44043.458333333336</v>
      </c>
      <c r="N1059" s="60">
        <v>43906.375</v>
      </c>
      <c r="O1059" s="12">
        <f t="shared" si="50"/>
        <v>7.8166666666511446</v>
      </c>
      <c r="P1059" s="12">
        <f t="shared" si="51"/>
        <v>3282.1833333334071</v>
      </c>
      <c r="Q1059" s="12" t="s">
        <v>13</v>
      </c>
      <c r="R1059" s="12" t="s">
        <v>13</v>
      </c>
      <c r="S1059" s="12" t="s">
        <v>22</v>
      </c>
      <c r="T1059" s="12" t="s">
        <v>14</v>
      </c>
      <c r="U1059" s="12" t="s">
        <v>58</v>
      </c>
      <c r="V1059" s="12" t="s">
        <v>34</v>
      </c>
      <c r="W1059" s="12" t="s">
        <v>82</v>
      </c>
      <c r="X1059" s="12" t="s">
        <v>60</v>
      </c>
      <c r="Y1059" s="12" t="s">
        <v>46</v>
      </c>
      <c r="Z1059" s="35">
        <f t="shared" si="52"/>
        <v>3290.0000000000582</v>
      </c>
    </row>
    <row r="1060" spans="1:26" s="12" customFormat="1" ht="150" hidden="1" customHeight="1" x14ac:dyDescent="0.25">
      <c r="A1060" s="12">
        <v>2020</v>
      </c>
      <c r="B1060" s="12" t="s">
        <v>2418</v>
      </c>
      <c r="C1060" s="43" t="s">
        <v>3684</v>
      </c>
      <c r="D1060" s="43" t="s">
        <v>22</v>
      </c>
      <c r="E1060" s="12" t="s">
        <v>39</v>
      </c>
      <c r="F1060" s="12" t="s">
        <v>3688</v>
      </c>
      <c r="G1060" s="12" t="s">
        <v>2212</v>
      </c>
      <c r="H1060" s="12" t="s">
        <v>3115</v>
      </c>
      <c r="I1060" s="12" t="s">
        <v>166</v>
      </c>
      <c r="J1060" s="12" t="s">
        <v>998</v>
      </c>
      <c r="K1060" s="12" t="s">
        <v>3691</v>
      </c>
      <c r="L1060" s="60">
        <v>44021.354166666664</v>
      </c>
      <c r="M1060" s="60">
        <v>44026.704861111109</v>
      </c>
      <c r="N1060" s="60">
        <v>43976.5</v>
      </c>
      <c r="O1060" s="12">
        <f t="shared" si="50"/>
        <v>128.41666666668607</v>
      </c>
      <c r="P1060" s="12">
        <f t="shared" si="51"/>
        <v>1076.4999999999418</v>
      </c>
      <c r="Q1060" s="12" t="s">
        <v>22</v>
      </c>
      <c r="R1060" s="12" t="s">
        <v>22</v>
      </c>
      <c r="S1060" s="12" t="s">
        <v>22</v>
      </c>
      <c r="T1060" s="12" t="s">
        <v>14</v>
      </c>
      <c r="U1060" s="12" t="s">
        <v>42</v>
      </c>
      <c r="V1060" s="12" t="s">
        <v>34</v>
      </c>
      <c r="W1060" s="12" t="s">
        <v>88</v>
      </c>
      <c r="X1060" s="12" t="s">
        <v>36</v>
      </c>
      <c r="Y1060" s="12" t="s">
        <v>18</v>
      </c>
      <c r="Z1060" s="35">
        <f t="shared" si="52"/>
        <v>1204.9166666666279</v>
      </c>
    </row>
    <row r="1061" spans="1:26" s="12" customFormat="1" ht="90" hidden="1" customHeight="1" x14ac:dyDescent="0.25">
      <c r="A1061" s="12">
        <v>2020</v>
      </c>
      <c r="B1061" s="12" t="s">
        <v>2418</v>
      </c>
      <c r="C1061" s="43" t="s">
        <v>3685</v>
      </c>
      <c r="D1061" s="43" t="s">
        <v>22</v>
      </c>
      <c r="E1061" s="12" t="s">
        <v>39</v>
      </c>
      <c r="F1061" s="12" t="s">
        <v>3689</v>
      </c>
      <c r="G1061" s="12" t="s">
        <v>660</v>
      </c>
      <c r="H1061" s="12" t="s">
        <v>3115</v>
      </c>
      <c r="I1061" s="12" t="s">
        <v>165</v>
      </c>
      <c r="J1061" s="12" t="s">
        <v>998</v>
      </c>
      <c r="K1061" s="12" t="s">
        <v>3692</v>
      </c>
      <c r="L1061" s="60">
        <v>44034.34375</v>
      </c>
      <c r="M1061" s="60">
        <v>44034.704861111109</v>
      </c>
      <c r="N1061" s="60">
        <v>44008.417349537034</v>
      </c>
      <c r="O1061" s="12">
        <f t="shared" si="50"/>
        <v>8.6666666666278616</v>
      </c>
      <c r="P1061" s="12">
        <f t="shared" si="51"/>
        <v>622.23361111117993</v>
      </c>
      <c r="Q1061" s="12" t="s">
        <v>22</v>
      </c>
      <c r="R1061" s="12" t="s">
        <v>22</v>
      </c>
      <c r="S1061" s="12" t="s">
        <v>22</v>
      </c>
      <c r="T1061" s="12" t="s">
        <v>23</v>
      </c>
      <c r="U1061" s="12" t="s">
        <v>92</v>
      </c>
      <c r="V1061" s="12" t="s">
        <v>34</v>
      </c>
      <c r="W1061" s="12" t="s">
        <v>88</v>
      </c>
      <c r="X1061" s="12" t="s">
        <v>45</v>
      </c>
      <c r="Y1061" s="12" t="s">
        <v>18</v>
      </c>
      <c r="Z1061" s="35">
        <f t="shared" si="52"/>
        <v>630.90027777780779</v>
      </c>
    </row>
    <row r="1062" spans="1:26" s="12" customFormat="1" ht="60" hidden="1" customHeight="1" x14ac:dyDescent="0.25">
      <c r="A1062" s="12">
        <v>2020</v>
      </c>
      <c r="B1062" s="12" t="s">
        <v>2418</v>
      </c>
      <c r="C1062" s="43" t="s">
        <v>3686</v>
      </c>
      <c r="D1062" s="43" t="s">
        <v>22</v>
      </c>
      <c r="E1062" s="12" t="s">
        <v>39</v>
      </c>
      <c r="F1062" s="12" t="s">
        <v>3690</v>
      </c>
      <c r="G1062" s="12" t="s">
        <v>660</v>
      </c>
      <c r="H1062" s="12" t="s">
        <v>3115</v>
      </c>
      <c r="I1062" s="12" t="s">
        <v>168</v>
      </c>
      <c r="J1062" s="12" t="s">
        <v>998</v>
      </c>
      <c r="K1062" s="12" t="s">
        <v>3693</v>
      </c>
      <c r="L1062" s="60">
        <v>44037.333333333336</v>
      </c>
      <c r="M1062" s="60">
        <v>44037.666666666664</v>
      </c>
      <c r="N1062" s="60">
        <v>44037.333333333336</v>
      </c>
      <c r="O1062" s="12">
        <f t="shared" si="50"/>
        <v>7.9999999998835847</v>
      </c>
      <c r="P1062" s="12">
        <f t="shared" si="51"/>
        <v>0</v>
      </c>
      <c r="Q1062" s="12" t="s">
        <v>22</v>
      </c>
      <c r="R1062" s="12" t="s">
        <v>22</v>
      </c>
      <c r="S1062" s="12" t="s">
        <v>22</v>
      </c>
      <c r="T1062" s="12" t="s">
        <v>14</v>
      </c>
      <c r="U1062" s="12" t="s">
        <v>58</v>
      </c>
      <c r="V1062" s="12" t="s">
        <v>34</v>
      </c>
      <c r="W1062" s="12" t="s">
        <v>88</v>
      </c>
      <c r="X1062" s="12" t="s">
        <v>45</v>
      </c>
      <c r="Y1062" s="12" t="s">
        <v>46</v>
      </c>
      <c r="Z1062" s="35">
        <f t="shared" si="52"/>
        <v>7.9999999998835847</v>
      </c>
    </row>
    <row r="1063" spans="1:26" s="12" customFormat="1" ht="135" hidden="1" customHeight="1" x14ac:dyDescent="0.25">
      <c r="A1063" s="12">
        <v>2020</v>
      </c>
      <c r="B1063" s="12" t="s">
        <v>2418</v>
      </c>
      <c r="C1063" s="43" t="s">
        <v>3687</v>
      </c>
      <c r="D1063" s="43" t="s">
        <v>22</v>
      </c>
      <c r="E1063" s="12" t="s">
        <v>39</v>
      </c>
      <c r="F1063" s="12" t="s">
        <v>1163</v>
      </c>
      <c r="G1063" s="12" t="s">
        <v>2212</v>
      </c>
      <c r="H1063" s="12" t="s">
        <v>1911</v>
      </c>
      <c r="I1063" s="12" t="s">
        <v>73</v>
      </c>
      <c r="J1063" s="12" t="s">
        <v>1911</v>
      </c>
      <c r="K1063" s="12" t="s">
        <v>3691</v>
      </c>
      <c r="L1063" s="60">
        <v>44042.333333333336</v>
      </c>
      <c r="M1063" s="60">
        <v>44043.75</v>
      </c>
      <c r="N1063" s="60">
        <v>43304.6875</v>
      </c>
      <c r="O1063" s="12">
        <f t="shared" si="50"/>
        <v>33.999999999941792</v>
      </c>
      <c r="P1063" s="12">
        <f t="shared" si="51"/>
        <v>17703.500000000058</v>
      </c>
      <c r="Q1063" s="12" t="s">
        <v>13</v>
      </c>
      <c r="R1063" s="12" t="s">
        <v>22</v>
      </c>
      <c r="S1063" s="12" t="s">
        <v>22</v>
      </c>
      <c r="T1063" s="12" t="s">
        <v>14</v>
      </c>
      <c r="U1063" s="12" t="s">
        <v>33</v>
      </c>
      <c r="V1063" s="12" t="s">
        <v>34</v>
      </c>
      <c r="W1063" s="12" t="s">
        <v>88</v>
      </c>
      <c r="X1063" s="12" t="s">
        <v>45</v>
      </c>
      <c r="Y1063" s="12" t="s">
        <v>18</v>
      </c>
      <c r="Z1063" s="35">
        <f t="shared" si="52"/>
        <v>17737.5</v>
      </c>
    </row>
    <row r="1064" spans="1:26" s="12" customFormat="1" ht="60" hidden="1" customHeight="1" x14ac:dyDescent="0.25">
      <c r="A1064" s="12">
        <v>2020</v>
      </c>
      <c r="B1064" s="12" t="s">
        <v>2418</v>
      </c>
      <c r="C1064" s="43" t="s">
        <v>3694</v>
      </c>
      <c r="D1064" s="43" t="s">
        <v>13</v>
      </c>
      <c r="E1064" s="12" t="s">
        <v>30</v>
      </c>
      <c r="F1064" s="12" t="s">
        <v>3542</v>
      </c>
      <c r="G1064" s="12" t="s">
        <v>3696</v>
      </c>
      <c r="H1064" s="12" t="s">
        <v>1911</v>
      </c>
      <c r="I1064" s="12" t="s">
        <v>126</v>
      </c>
      <c r="J1064" s="12" t="s">
        <v>1581</v>
      </c>
      <c r="K1064" s="12" t="s">
        <v>3697</v>
      </c>
      <c r="L1064" s="60">
        <v>44017</v>
      </c>
      <c r="M1064" s="60">
        <v>44019</v>
      </c>
      <c r="N1064" s="60">
        <v>43997.666666666664</v>
      </c>
      <c r="O1064" s="12">
        <f t="shared" si="50"/>
        <v>48</v>
      </c>
      <c r="P1064" s="12">
        <f t="shared" si="51"/>
        <v>464.00000000005821</v>
      </c>
      <c r="Q1064" s="12" t="s">
        <v>22</v>
      </c>
      <c r="R1064" s="12" t="s">
        <v>22</v>
      </c>
      <c r="S1064" s="12" t="s">
        <v>22</v>
      </c>
      <c r="T1064" s="12" t="s">
        <v>14</v>
      </c>
      <c r="U1064" s="12" t="s">
        <v>64</v>
      </c>
      <c r="V1064" s="12" t="s">
        <v>34</v>
      </c>
      <c r="W1064" s="12" t="s">
        <v>70</v>
      </c>
      <c r="X1064" s="12" t="s">
        <v>77</v>
      </c>
      <c r="Y1064" s="12" t="s">
        <v>28</v>
      </c>
      <c r="Z1064" s="35">
        <f t="shared" si="52"/>
        <v>512.00000000005821</v>
      </c>
    </row>
    <row r="1065" spans="1:26" s="12" customFormat="1" ht="45" hidden="1" customHeight="1" x14ac:dyDescent="0.25">
      <c r="A1065" s="12">
        <v>2020</v>
      </c>
      <c r="B1065" s="12" t="s">
        <v>2418</v>
      </c>
      <c r="C1065" s="43" t="s">
        <v>3695</v>
      </c>
      <c r="D1065" s="43" t="s">
        <v>13</v>
      </c>
      <c r="E1065" s="12" t="s">
        <v>30</v>
      </c>
      <c r="F1065" s="12" t="s">
        <v>3308</v>
      </c>
      <c r="G1065" s="12" t="s">
        <v>2386</v>
      </c>
      <c r="H1065" s="12" t="s">
        <v>1911</v>
      </c>
      <c r="I1065" s="12" t="s">
        <v>116</v>
      </c>
      <c r="J1065" s="12" t="s">
        <v>1911</v>
      </c>
      <c r="K1065" s="12" t="s">
        <v>3697</v>
      </c>
      <c r="L1065" s="60">
        <v>44042.354166666664</v>
      </c>
      <c r="M1065" s="60">
        <v>44043.999305555553</v>
      </c>
      <c r="N1065" s="60">
        <v>43893.458333333336</v>
      </c>
      <c r="O1065" s="12">
        <f t="shared" si="50"/>
        <v>39.483333333337214</v>
      </c>
      <c r="P1065" s="12">
        <f t="shared" si="51"/>
        <v>3573.4999999998836</v>
      </c>
      <c r="Q1065" s="12" t="s">
        <v>22</v>
      </c>
      <c r="R1065" s="12" t="s">
        <v>22</v>
      </c>
      <c r="S1065" s="12" t="s">
        <v>22</v>
      </c>
      <c r="T1065" s="12" t="s">
        <v>14</v>
      </c>
      <c r="U1065" s="12" t="s">
        <v>64</v>
      </c>
      <c r="V1065" s="12" t="s">
        <v>1070</v>
      </c>
      <c r="W1065" s="12" t="s">
        <v>1070</v>
      </c>
      <c r="X1065" s="12" t="s">
        <v>53</v>
      </c>
      <c r="Y1065" s="12" t="s">
        <v>28</v>
      </c>
      <c r="Z1065" s="35">
        <f t="shared" si="52"/>
        <v>3612.9833333332208</v>
      </c>
    </row>
    <row r="1066" spans="1:26" s="12" customFormat="1" ht="75" hidden="1" customHeight="1" x14ac:dyDescent="0.25">
      <c r="A1066" s="12">
        <v>2020</v>
      </c>
      <c r="B1066" s="12" t="s">
        <v>2418</v>
      </c>
      <c r="C1066" s="43" t="s">
        <v>3698</v>
      </c>
      <c r="D1066" s="43" t="s">
        <v>13</v>
      </c>
      <c r="E1066" s="12" t="s">
        <v>30</v>
      </c>
      <c r="F1066" s="12" t="s">
        <v>3700</v>
      </c>
      <c r="G1066" s="12" t="s">
        <v>1070</v>
      </c>
      <c r="H1066" s="12" t="s">
        <v>1911</v>
      </c>
      <c r="I1066" s="12" t="s">
        <v>123</v>
      </c>
      <c r="J1066" s="12" t="s">
        <v>1911</v>
      </c>
      <c r="K1066" s="12" t="s">
        <v>3557</v>
      </c>
      <c r="L1066" s="60">
        <v>44014.333333333336</v>
      </c>
      <c r="M1066" s="60">
        <v>44014.720138888886</v>
      </c>
      <c r="N1066" s="60">
        <v>43852.708333333336</v>
      </c>
      <c r="O1066" s="12">
        <f t="shared" si="50"/>
        <v>9.283333333209157</v>
      </c>
      <c r="P1066" s="12">
        <f t="shared" si="51"/>
        <v>3879</v>
      </c>
      <c r="Q1066" s="12" t="s">
        <v>13</v>
      </c>
      <c r="R1066" s="12" t="s">
        <v>22</v>
      </c>
      <c r="S1066" s="12" t="s">
        <v>22</v>
      </c>
      <c r="T1066" s="12" t="s">
        <v>1070</v>
      </c>
      <c r="U1066" s="12" t="s">
        <v>153</v>
      </c>
      <c r="V1066" s="12" t="s">
        <v>1070</v>
      </c>
      <c r="W1066" s="12" t="s">
        <v>118</v>
      </c>
      <c r="X1066" s="12" t="s">
        <v>77</v>
      </c>
      <c r="Y1066" s="12" t="s">
        <v>61</v>
      </c>
      <c r="Z1066" s="35">
        <f t="shared" si="52"/>
        <v>3888.2833333332092</v>
      </c>
    </row>
    <row r="1067" spans="1:26" s="12" customFormat="1" ht="30" hidden="1" customHeight="1" x14ac:dyDescent="0.25">
      <c r="A1067" s="12">
        <v>2020</v>
      </c>
      <c r="B1067" s="12" t="s">
        <v>2418</v>
      </c>
      <c r="C1067" s="43" t="s">
        <v>3699</v>
      </c>
      <c r="D1067" s="43" t="s">
        <v>13</v>
      </c>
      <c r="E1067" s="12" t="s">
        <v>20</v>
      </c>
      <c r="F1067" s="12" t="s">
        <v>3700</v>
      </c>
      <c r="G1067" s="12" t="s">
        <v>1070</v>
      </c>
      <c r="H1067" s="12" t="s">
        <v>1911</v>
      </c>
      <c r="I1067" s="12" t="s">
        <v>123</v>
      </c>
      <c r="J1067" s="12" t="s">
        <v>1911</v>
      </c>
      <c r="K1067" s="12" t="s">
        <v>3557</v>
      </c>
      <c r="L1067" s="60">
        <v>44029.5625</v>
      </c>
      <c r="M1067" s="60">
        <v>44029.708333333336</v>
      </c>
      <c r="N1067" s="60">
        <v>44014.720138888886</v>
      </c>
      <c r="O1067" s="12">
        <f t="shared" si="50"/>
        <v>3.5000000000582077</v>
      </c>
      <c r="P1067" s="12">
        <f t="shared" si="51"/>
        <v>356.21666666673264</v>
      </c>
      <c r="Q1067" s="12" t="s">
        <v>13</v>
      </c>
      <c r="R1067" s="12" t="s">
        <v>13</v>
      </c>
      <c r="S1067" s="12" t="s">
        <v>13</v>
      </c>
      <c r="T1067" s="12" t="s">
        <v>1070</v>
      </c>
      <c r="U1067" s="12" t="s">
        <v>153</v>
      </c>
      <c r="V1067" s="12" t="s">
        <v>1070</v>
      </c>
      <c r="W1067" s="12" t="s">
        <v>118</v>
      </c>
      <c r="X1067" s="12" t="s">
        <v>77</v>
      </c>
      <c r="Y1067" s="12" t="s">
        <v>61</v>
      </c>
      <c r="Z1067" s="35">
        <f t="shared" si="52"/>
        <v>359.71666666679084</v>
      </c>
    </row>
    <row r="1068" spans="1:26" s="12" customFormat="1" ht="150" customHeight="1" x14ac:dyDescent="0.25">
      <c r="A1068" s="12">
        <v>2020</v>
      </c>
      <c r="B1068" s="12" t="s">
        <v>2419</v>
      </c>
      <c r="C1068" s="43" t="s">
        <v>3707</v>
      </c>
      <c r="D1068" s="43" t="s">
        <v>22</v>
      </c>
      <c r="E1068" s="12" t="s">
        <v>11</v>
      </c>
      <c r="F1068" s="12" t="s">
        <v>2476</v>
      </c>
      <c r="G1068" s="12" t="s">
        <v>2476</v>
      </c>
      <c r="H1068" s="12" t="s">
        <v>319</v>
      </c>
      <c r="I1068" s="12" t="s">
        <v>198</v>
      </c>
      <c r="J1068" s="12" t="s">
        <v>31</v>
      </c>
      <c r="K1068" s="12" t="s">
        <v>3069</v>
      </c>
      <c r="L1068" s="60">
        <v>44055.291666666664</v>
      </c>
      <c r="M1068" s="60">
        <v>44055.708333333336</v>
      </c>
      <c r="N1068" s="60">
        <v>44035.791666666664</v>
      </c>
      <c r="O1068" s="12">
        <f t="shared" si="50"/>
        <v>10.000000000116415</v>
      </c>
      <c r="P1068" s="12">
        <f t="shared" si="51"/>
        <v>468</v>
      </c>
      <c r="Q1068" s="12" t="s">
        <v>22</v>
      </c>
      <c r="R1068" s="12" t="s">
        <v>22</v>
      </c>
      <c r="S1068" s="12" t="s">
        <v>22</v>
      </c>
      <c r="T1068" s="12" t="s">
        <v>1505</v>
      </c>
      <c r="U1068" s="12" t="s">
        <v>1505</v>
      </c>
      <c r="V1068" s="12" t="s">
        <v>1505</v>
      </c>
      <c r="W1068" s="12" t="s">
        <v>1505</v>
      </c>
      <c r="X1068" s="12" t="s">
        <v>17</v>
      </c>
      <c r="Y1068" s="12" t="s">
        <v>67</v>
      </c>
      <c r="Z1068" s="35">
        <f t="shared" si="52"/>
        <v>478.00000000011642</v>
      </c>
    </row>
    <row r="1069" spans="1:26" s="12" customFormat="1" ht="105" customHeight="1" x14ac:dyDescent="0.25">
      <c r="A1069" s="12">
        <v>2020</v>
      </c>
      <c r="B1069" s="12" t="s">
        <v>2419</v>
      </c>
      <c r="C1069" s="43" t="s">
        <v>3708</v>
      </c>
      <c r="D1069" s="43" t="s">
        <v>22</v>
      </c>
      <c r="E1069" s="12" t="s">
        <v>11</v>
      </c>
      <c r="F1069" s="12" t="s">
        <v>2476</v>
      </c>
      <c r="G1069" s="12" t="s">
        <v>2476</v>
      </c>
      <c r="H1069" s="12" t="s">
        <v>319</v>
      </c>
      <c r="I1069" s="12" t="s">
        <v>198</v>
      </c>
      <c r="J1069" s="12" t="s">
        <v>31</v>
      </c>
      <c r="K1069" s="12" t="s">
        <v>3069</v>
      </c>
      <c r="L1069" s="60">
        <v>44056.291666666664</v>
      </c>
      <c r="M1069" s="60">
        <v>44056.791666666664</v>
      </c>
      <c r="N1069" s="60">
        <v>44055.708333333336</v>
      </c>
      <c r="O1069" s="12">
        <f t="shared" si="50"/>
        <v>12</v>
      </c>
      <c r="P1069" s="12">
        <f t="shared" si="51"/>
        <v>13.999999999883585</v>
      </c>
      <c r="Q1069" s="12" t="s">
        <v>22</v>
      </c>
      <c r="R1069" s="12" t="s">
        <v>22</v>
      </c>
      <c r="S1069" s="12" t="s">
        <v>22</v>
      </c>
      <c r="T1069" s="12" t="s">
        <v>1505</v>
      </c>
      <c r="U1069" s="12" t="s">
        <v>1505</v>
      </c>
      <c r="V1069" s="12" t="s">
        <v>1505</v>
      </c>
      <c r="W1069" s="12" t="s">
        <v>1505</v>
      </c>
      <c r="X1069" s="12" t="s">
        <v>17</v>
      </c>
      <c r="Y1069" s="12" t="s">
        <v>67</v>
      </c>
      <c r="Z1069" s="35">
        <f t="shared" si="52"/>
        <v>25.999999999883585</v>
      </c>
    </row>
    <row r="1070" spans="1:26" s="12" customFormat="1" ht="255" customHeight="1" x14ac:dyDescent="0.25">
      <c r="A1070" s="12">
        <v>2020</v>
      </c>
      <c r="B1070" s="12" t="s">
        <v>2419</v>
      </c>
      <c r="C1070" s="43" t="s">
        <v>3709</v>
      </c>
      <c r="D1070" s="43" t="s">
        <v>22</v>
      </c>
      <c r="E1070" s="12" t="s">
        <v>11</v>
      </c>
      <c r="F1070" s="12" t="s">
        <v>2476</v>
      </c>
      <c r="G1070" s="12" t="s">
        <v>2476</v>
      </c>
      <c r="H1070" s="12" t="s">
        <v>319</v>
      </c>
      <c r="I1070" s="12" t="s">
        <v>198</v>
      </c>
      <c r="J1070" s="12" t="s">
        <v>31</v>
      </c>
      <c r="K1070" s="12" t="s">
        <v>3069</v>
      </c>
      <c r="L1070" s="60">
        <v>44057.291666666664</v>
      </c>
      <c r="M1070" s="60">
        <v>44057.791666666664</v>
      </c>
      <c r="N1070" s="60">
        <v>44056.791666666664</v>
      </c>
      <c r="O1070" s="12">
        <f t="shared" si="50"/>
        <v>12</v>
      </c>
      <c r="P1070" s="12">
        <f t="shared" si="51"/>
        <v>12</v>
      </c>
      <c r="Q1070" s="12" t="s">
        <v>22</v>
      </c>
      <c r="R1070" s="12" t="s">
        <v>22</v>
      </c>
      <c r="S1070" s="12" t="s">
        <v>22</v>
      </c>
      <c r="T1070" s="12" t="s">
        <v>1505</v>
      </c>
      <c r="U1070" s="12" t="s">
        <v>1505</v>
      </c>
      <c r="V1070" s="12" t="s">
        <v>1505</v>
      </c>
      <c r="W1070" s="12" t="s">
        <v>1505</v>
      </c>
      <c r="X1070" s="12" t="s">
        <v>17</v>
      </c>
      <c r="Y1070" s="12" t="s">
        <v>67</v>
      </c>
      <c r="Z1070" s="35">
        <f t="shared" si="52"/>
        <v>24</v>
      </c>
    </row>
    <row r="1071" spans="1:26" s="12" customFormat="1" ht="105" customHeight="1" x14ac:dyDescent="0.25">
      <c r="A1071" s="12">
        <v>2020</v>
      </c>
      <c r="B1071" s="12" t="s">
        <v>2419</v>
      </c>
      <c r="C1071" s="43" t="s">
        <v>3710</v>
      </c>
      <c r="D1071" s="43" t="s">
        <v>22</v>
      </c>
      <c r="E1071" s="12" t="s">
        <v>20</v>
      </c>
      <c r="F1071" s="12" t="s">
        <v>2476</v>
      </c>
      <c r="G1071" s="12" t="s">
        <v>2476</v>
      </c>
      <c r="H1071" s="12" t="s">
        <v>319</v>
      </c>
      <c r="I1071" s="12" t="s">
        <v>197</v>
      </c>
      <c r="J1071" s="12" t="s">
        <v>56</v>
      </c>
      <c r="K1071" s="12" t="s">
        <v>3069</v>
      </c>
      <c r="L1071" s="60">
        <v>44065.333333333336</v>
      </c>
      <c r="M1071" s="60">
        <v>44065.625</v>
      </c>
      <c r="N1071" s="60">
        <v>44042.708333333336</v>
      </c>
      <c r="O1071" s="12">
        <f t="shared" si="50"/>
        <v>6.9999999999417923</v>
      </c>
      <c r="P1071" s="12">
        <f t="shared" si="51"/>
        <v>543</v>
      </c>
      <c r="Q1071" s="12" t="s">
        <v>22</v>
      </c>
      <c r="R1071" s="12" t="s">
        <v>22</v>
      </c>
      <c r="S1071" s="12" t="s">
        <v>22</v>
      </c>
      <c r="T1071" s="12" t="s">
        <v>32</v>
      </c>
      <c r="U1071" s="12" t="s">
        <v>117</v>
      </c>
      <c r="V1071" s="12" t="s">
        <v>25</v>
      </c>
      <c r="W1071" s="12" t="s">
        <v>52</v>
      </c>
      <c r="X1071" s="12" t="s">
        <v>83</v>
      </c>
      <c r="Y1071" s="12" t="s">
        <v>37</v>
      </c>
      <c r="Z1071" s="35">
        <f t="shared" si="52"/>
        <v>549.99999999994179</v>
      </c>
    </row>
    <row r="1072" spans="1:26" s="12" customFormat="1" ht="45" customHeight="1" x14ac:dyDescent="0.25">
      <c r="A1072" s="12">
        <v>2020</v>
      </c>
      <c r="B1072" s="12" t="s">
        <v>2419</v>
      </c>
      <c r="C1072" s="43" t="s">
        <v>3711</v>
      </c>
      <c r="D1072" s="43" t="s">
        <v>22</v>
      </c>
      <c r="E1072" s="12" t="s">
        <v>11</v>
      </c>
      <c r="F1072" s="12" t="s">
        <v>2476</v>
      </c>
      <c r="G1072" s="12" t="s">
        <v>2476</v>
      </c>
      <c r="H1072" s="12" t="s">
        <v>319</v>
      </c>
      <c r="I1072" s="12" t="s">
        <v>198</v>
      </c>
      <c r="J1072" s="12" t="s">
        <v>31</v>
      </c>
      <c r="K1072" s="12" t="s">
        <v>3069</v>
      </c>
      <c r="L1072" s="60">
        <v>44066.583333333336</v>
      </c>
      <c r="M1072" s="60">
        <v>44066.78125</v>
      </c>
      <c r="N1072" s="60">
        <v>44057.791666666664</v>
      </c>
      <c r="O1072" s="12">
        <f t="shared" ref="O1072:O1135" si="53">(M1072-L1072)*24</f>
        <v>4.7499999999417923</v>
      </c>
      <c r="P1072" s="12">
        <f t="shared" ref="P1072:P1135" si="54">(L1072-N1072)*24</f>
        <v>211.00000000011642</v>
      </c>
      <c r="Q1072" s="12" t="s">
        <v>22</v>
      </c>
      <c r="R1072" s="12" t="s">
        <v>22</v>
      </c>
      <c r="S1072" s="12" t="s">
        <v>22</v>
      </c>
      <c r="T1072" s="12" t="s">
        <v>14</v>
      </c>
      <c r="U1072" s="12" t="s">
        <v>15</v>
      </c>
      <c r="V1072" s="12" t="s">
        <v>34</v>
      </c>
      <c r="W1072" s="12" t="s">
        <v>88</v>
      </c>
      <c r="X1072" s="12" t="s">
        <v>83</v>
      </c>
      <c r="Y1072" s="12" t="s">
        <v>61</v>
      </c>
      <c r="Z1072" s="35">
        <f t="shared" si="52"/>
        <v>215.75000000005821</v>
      </c>
    </row>
    <row r="1073" spans="1:26" s="12" customFormat="1" ht="120" customHeight="1" x14ac:dyDescent="0.25">
      <c r="A1073" s="12">
        <v>2020</v>
      </c>
      <c r="B1073" s="12" t="s">
        <v>2419</v>
      </c>
      <c r="C1073" s="43" t="s">
        <v>3712</v>
      </c>
      <c r="D1073" s="43" t="s">
        <v>13</v>
      </c>
      <c r="E1073" s="12" t="s">
        <v>30</v>
      </c>
      <c r="F1073" s="12" t="s">
        <v>1549</v>
      </c>
      <c r="G1073" s="12" t="s">
        <v>3721</v>
      </c>
      <c r="H1073" s="12" t="s">
        <v>319</v>
      </c>
      <c r="I1073" s="12" t="s">
        <v>195</v>
      </c>
      <c r="J1073" s="12" t="s">
        <v>86</v>
      </c>
      <c r="K1073" s="12" t="s">
        <v>3069</v>
      </c>
      <c r="L1073" s="60">
        <v>44068.9375</v>
      </c>
      <c r="M1073" s="60">
        <v>44069.541666666664</v>
      </c>
      <c r="N1073" s="60">
        <v>44018.774305555555</v>
      </c>
      <c r="O1073" s="12">
        <f t="shared" si="53"/>
        <v>14.499999999941792</v>
      </c>
      <c r="P1073" s="12">
        <f t="shared" si="54"/>
        <v>1203.9166666666861</v>
      </c>
      <c r="Q1073" s="12" t="s">
        <v>13</v>
      </c>
      <c r="R1073" s="12" t="s">
        <v>13</v>
      </c>
      <c r="S1073" s="12" t="s">
        <v>13</v>
      </c>
      <c r="T1073" s="12" t="s">
        <v>41</v>
      </c>
      <c r="U1073" s="12" t="s">
        <v>131</v>
      </c>
      <c r="V1073" s="12" t="s">
        <v>43</v>
      </c>
      <c r="W1073" s="12" t="s">
        <v>76</v>
      </c>
      <c r="X1073" s="12" t="s">
        <v>60</v>
      </c>
      <c r="Y1073" s="12" t="s">
        <v>61</v>
      </c>
      <c r="Z1073" s="35">
        <f t="shared" si="52"/>
        <v>1218.4166666666279</v>
      </c>
    </row>
    <row r="1074" spans="1:26" s="12" customFormat="1" ht="45" customHeight="1" x14ac:dyDescent="0.25">
      <c r="A1074" s="12">
        <v>2020</v>
      </c>
      <c r="B1074" s="12" t="s">
        <v>2419</v>
      </c>
      <c r="C1074" s="43" t="s">
        <v>3713</v>
      </c>
      <c r="D1074" s="43" t="s">
        <v>13</v>
      </c>
      <c r="E1074" s="12" t="s">
        <v>30</v>
      </c>
      <c r="F1074" s="12" t="s">
        <v>3722</v>
      </c>
      <c r="G1074" s="12" t="s">
        <v>3723</v>
      </c>
      <c r="H1074" s="12" t="s">
        <v>319</v>
      </c>
      <c r="I1074" s="12" t="s">
        <v>197</v>
      </c>
      <c r="J1074" s="12" t="s">
        <v>56</v>
      </c>
      <c r="K1074" s="12" t="s">
        <v>3069</v>
      </c>
      <c r="L1074" s="60">
        <v>44068.979166666664</v>
      </c>
      <c r="M1074" s="60">
        <v>44069.666666666664</v>
      </c>
      <c r="N1074" s="60">
        <v>44065.625</v>
      </c>
      <c r="O1074" s="12">
        <f t="shared" si="53"/>
        <v>16.5</v>
      </c>
      <c r="P1074" s="12">
        <f t="shared" si="54"/>
        <v>80.499999999941792</v>
      </c>
      <c r="Q1074" s="12" t="s">
        <v>13</v>
      </c>
      <c r="R1074" s="12" t="s">
        <v>13</v>
      </c>
      <c r="S1074" s="12" t="s">
        <v>22</v>
      </c>
      <c r="T1074" s="12" t="s">
        <v>32</v>
      </c>
      <c r="U1074" s="12" t="s">
        <v>114</v>
      </c>
      <c r="V1074" s="12" t="s">
        <v>34</v>
      </c>
      <c r="W1074" s="12" t="s">
        <v>82</v>
      </c>
      <c r="X1074" s="12" t="s">
        <v>77</v>
      </c>
      <c r="Y1074" s="12" t="s">
        <v>18</v>
      </c>
      <c r="Z1074" s="35">
        <f t="shared" si="52"/>
        <v>96.999999999941792</v>
      </c>
    </row>
    <row r="1075" spans="1:26" s="12" customFormat="1" ht="30" customHeight="1" x14ac:dyDescent="0.25">
      <c r="A1075" s="12">
        <v>2020</v>
      </c>
      <c r="B1075" s="12" t="s">
        <v>2419</v>
      </c>
      <c r="C1075" s="43" t="s">
        <v>3714</v>
      </c>
      <c r="D1075" s="43" t="s">
        <v>22</v>
      </c>
      <c r="E1075" s="12" t="s">
        <v>11</v>
      </c>
      <c r="F1075" s="12" t="s">
        <v>3724</v>
      </c>
      <c r="G1075" s="12" t="s">
        <v>3725</v>
      </c>
      <c r="H1075" s="12" t="s">
        <v>319</v>
      </c>
      <c r="I1075" s="12" t="s">
        <v>197</v>
      </c>
      <c r="J1075" s="12" t="s">
        <v>69</v>
      </c>
      <c r="K1075" s="12" t="s">
        <v>3728</v>
      </c>
      <c r="L1075" s="60">
        <v>44070.333333333336</v>
      </c>
      <c r="M1075" s="60">
        <v>44070.625</v>
      </c>
      <c r="N1075" s="60">
        <v>44069.666666666664</v>
      </c>
      <c r="O1075" s="12">
        <f t="shared" si="53"/>
        <v>6.9999999999417923</v>
      </c>
      <c r="P1075" s="12">
        <f t="shared" si="54"/>
        <v>16.000000000116415</v>
      </c>
      <c r="Q1075" s="12" t="s">
        <v>22</v>
      </c>
      <c r="R1075" s="12" t="s">
        <v>22</v>
      </c>
      <c r="S1075" s="12" t="s">
        <v>22</v>
      </c>
      <c r="T1075" s="12" t="s">
        <v>49</v>
      </c>
      <c r="U1075" s="12" t="s">
        <v>139</v>
      </c>
      <c r="V1075" s="12" t="s">
        <v>34</v>
      </c>
      <c r="W1075" s="12" t="s">
        <v>88</v>
      </c>
      <c r="X1075" s="12" t="s">
        <v>83</v>
      </c>
      <c r="Y1075" s="12" t="s">
        <v>18</v>
      </c>
      <c r="Z1075" s="35">
        <f t="shared" si="52"/>
        <v>23.000000000058208</v>
      </c>
    </row>
    <row r="1076" spans="1:26" s="12" customFormat="1" ht="105" customHeight="1" x14ac:dyDescent="0.25">
      <c r="A1076" s="12">
        <v>2020</v>
      </c>
      <c r="B1076" s="12" t="s">
        <v>2419</v>
      </c>
      <c r="C1076" s="43" t="s">
        <v>3715</v>
      </c>
      <c r="D1076" s="43" t="s">
        <v>22</v>
      </c>
      <c r="E1076" s="12" t="s">
        <v>11</v>
      </c>
      <c r="F1076" s="12" t="s">
        <v>2476</v>
      </c>
      <c r="G1076" s="12" t="s">
        <v>2476</v>
      </c>
      <c r="H1076" s="12" t="s">
        <v>319</v>
      </c>
      <c r="I1076" s="12" t="s">
        <v>195</v>
      </c>
      <c r="J1076" s="12" t="s">
        <v>31</v>
      </c>
      <c r="K1076" s="12" t="s">
        <v>3069</v>
      </c>
      <c r="L1076" s="60">
        <v>44071.291666666664</v>
      </c>
      <c r="M1076" s="60">
        <v>44071.791666666664</v>
      </c>
      <c r="N1076" s="60">
        <v>44069.541666666664</v>
      </c>
      <c r="O1076" s="12">
        <f t="shared" si="53"/>
        <v>12</v>
      </c>
      <c r="P1076" s="12">
        <f t="shared" si="54"/>
        <v>42</v>
      </c>
      <c r="Q1076" s="12" t="s">
        <v>22</v>
      </c>
      <c r="R1076" s="12" t="s">
        <v>22</v>
      </c>
      <c r="S1076" s="12" t="s">
        <v>22</v>
      </c>
      <c r="T1076" s="12" t="s">
        <v>1505</v>
      </c>
      <c r="U1076" s="12" t="s">
        <v>1505</v>
      </c>
      <c r="V1076" s="12" t="s">
        <v>1505</v>
      </c>
      <c r="W1076" s="12" t="s">
        <v>1505</v>
      </c>
      <c r="X1076" s="12" t="s">
        <v>17</v>
      </c>
      <c r="Y1076" s="12" t="s">
        <v>67</v>
      </c>
      <c r="Z1076" s="35">
        <f t="shared" si="52"/>
        <v>54</v>
      </c>
    </row>
    <row r="1077" spans="1:26" s="12" customFormat="1" ht="195" customHeight="1" x14ac:dyDescent="0.25">
      <c r="A1077" s="12">
        <v>2020</v>
      </c>
      <c r="B1077" s="12" t="s">
        <v>2419</v>
      </c>
      <c r="C1077" s="43" t="s">
        <v>3716</v>
      </c>
      <c r="D1077" s="43" t="s">
        <v>22</v>
      </c>
      <c r="E1077" s="12" t="s">
        <v>11</v>
      </c>
      <c r="F1077" s="12" t="s">
        <v>2476</v>
      </c>
      <c r="G1077" s="12" t="s">
        <v>2476</v>
      </c>
      <c r="H1077" s="12" t="s">
        <v>319</v>
      </c>
      <c r="I1077" s="12" t="s">
        <v>195</v>
      </c>
      <c r="J1077" s="12" t="s">
        <v>31</v>
      </c>
      <c r="K1077" s="12" t="s">
        <v>3069</v>
      </c>
      <c r="L1077" s="60">
        <v>44072.333333333336</v>
      </c>
      <c r="M1077" s="60">
        <v>44072.791666666664</v>
      </c>
      <c r="N1077" s="60">
        <v>44071.791666666664</v>
      </c>
      <c r="O1077" s="12">
        <f t="shared" si="53"/>
        <v>10.999999999883585</v>
      </c>
      <c r="P1077" s="12">
        <f t="shared" si="54"/>
        <v>13.000000000116415</v>
      </c>
      <c r="Q1077" s="12" t="s">
        <v>22</v>
      </c>
      <c r="R1077" s="12" t="s">
        <v>22</v>
      </c>
      <c r="S1077" s="12" t="s">
        <v>22</v>
      </c>
      <c r="T1077" s="12" t="s">
        <v>1505</v>
      </c>
      <c r="U1077" s="12" t="s">
        <v>1505</v>
      </c>
      <c r="V1077" s="12" t="s">
        <v>1505</v>
      </c>
      <c r="W1077" s="12" t="s">
        <v>1505</v>
      </c>
      <c r="X1077" s="12" t="s">
        <v>17</v>
      </c>
      <c r="Y1077" s="12" t="s">
        <v>67</v>
      </c>
      <c r="Z1077" s="35">
        <f t="shared" si="52"/>
        <v>24</v>
      </c>
    </row>
    <row r="1078" spans="1:26" s="12" customFormat="1" ht="240" customHeight="1" x14ac:dyDescent="0.25">
      <c r="A1078" s="12">
        <v>2020</v>
      </c>
      <c r="B1078" s="12" t="s">
        <v>2419</v>
      </c>
      <c r="C1078" s="43" t="s">
        <v>3717</v>
      </c>
      <c r="D1078" s="43" t="s">
        <v>22</v>
      </c>
      <c r="E1078" s="12" t="s">
        <v>11</v>
      </c>
      <c r="F1078" s="12" t="s">
        <v>2476</v>
      </c>
      <c r="G1078" s="12" t="s">
        <v>2476</v>
      </c>
      <c r="H1078" s="12" t="s">
        <v>319</v>
      </c>
      <c r="I1078" s="12" t="s">
        <v>195</v>
      </c>
      <c r="J1078" s="12" t="s">
        <v>31</v>
      </c>
      <c r="K1078" s="12" t="s">
        <v>3069</v>
      </c>
      <c r="L1078" s="60">
        <v>44073.333333333336</v>
      </c>
      <c r="M1078" s="60">
        <v>44073.625</v>
      </c>
      <c r="N1078" s="60">
        <v>44072.791666666664</v>
      </c>
      <c r="O1078" s="12">
        <f t="shared" si="53"/>
        <v>6.9999999999417923</v>
      </c>
      <c r="P1078" s="12">
        <f t="shared" si="54"/>
        <v>13.000000000116415</v>
      </c>
      <c r="Q1078" s="12" t="s">
        <v>22</v>
      </c>
      <c r="R1078" s="12" t="s">
        <v>22</v>
      </c>
      <c r="S1078" s="12" t="s">
        <v>22</v>
      </c>
      <c r="T1078" s="12" t="s">
        <v>1505</v>
      </c>
      <c r="U1078" s="12" t="s">
        <v>1505</v>
      </c>
      <c r="V1078" s="12" t="s">
        <v>1505</v>
      </c>
      <c r="W1078" s="12" t="s">
        <v>1505</v>
      </c>
      <c r="X1078" s="12" t="s">
        <v>17</v>
      </c>
      <c r="Y1078" s="12" t="s">
        <v>67</v>
      </c>
      <c r="Z1078" s="35">
        <f t="shared" si="52"/>
        <v>20.000000000058208</v>
      </c>
    </row>
    <row r="1079" spans="1:26" s="12" customFormat="1" ht="409.5" customHeight="1" x14ac:dyDescent="0.25">
      <c r="A1079" s="12">
        <v>2020</v>
      </c>
      <c r="B1079" s="12" t="s">
        <v>2419</v>
      </c>
      <c r="C1079" s="43" t="s">
        <v>3718</v>
      </c>
      <c r="D1079" s="43" t="s">
        <v>13</v>
      </c>
      <c r="E1079" s="12" t="s">
        <v>30</v>
      </c>
      <c r="F1079" s="12" t="s">
        <v>2476</v>
      </c>
      <c r="G1079" s="12" t="s">
        <v>2476</v>
      </c>
      <c r="H1079" s="12" t="s">
        <v>319</v>
      </c>
      <c r="I1079" s="12" t="s">
        <v>198</v>
      </c>
      <c r="J1079" s="12" t="s">
        <v>56</v>
      </c>
      <c r="K1079" s="12" t="s">
        <v>3729</v>
      </c>
      <c r="L1079" s="60">
        <v>44073.732638888891</v>
      </c>
      <c r="M1079" s="60">
        <v>44073.857638888891</v>
      </c>
      <c r="N1079" s="60">
        <v>44066.78125</v>
      </c>
      <c r="O1079" s="12">
        <f t="shared" si="53"/>
        <v>3</v>
      </c>
      <c r="P1079" s="12">
        <f t="shared" si="54"/>
        <v>166.83333333337214</v>
      </c>
      <c r="Q1079" s="12" t="s">
        <v>13</v>
      </c>
      <c r="R1079" s="12" t="s">
        <v>13</v>
      </c>
      <c r="S1079" s="12" t="s">
        <v>22</v>
      </c>
      <c r="T1079" s="12" t="s">
        <v>1070</v>
      </c>
      <c r="U1079" s="12" t="s">
        <v>143</v>
      </c>
      <c r="V1079" s="12" t="s">
        <v>34</v>
      </c>
      <c r="W1079" s="12" t="s">
        <v>76</v>
      </c>
      <c r="X1079" s="12" t="s">
        <v>60</v>
      </c>
      <c r="Y1079" s="12" t="s">
        <v>94</v>
      </c>
      <c r="Z1079" s="35">
        <f t="shared" si="52"/>
        <v>169.83333333337214</v>
      </c>
    </row>
    <row r="1080" spans="1:26" s="12" customFormat="1" ht="90" customHeight="1" x14ac:dyDescent="0.25">
      <c r="A1080" s="12">
        <v>2020</v>
      </c>
      <c r="B1080" s="12" t="s">
        <v>2419</v>
      </c>
      <c r="C1080" s="43" t="s">
        <v>3719</v>
      </c>
      <c r="D1080" s="43" t="s">
        <v>13</v>
      </c>
      <c r="E1080" s="12" t="s">
        <v>30</v>
      </c>
      <c r="F1080" s="12" t="s">
        <v>2924</v>
      </c>
      <c r="G1080" s="12" t="s">
        <v>3726</v>
      </c>
      <c r="H1080" s="12" t="s">
        <v>319</v>
      </c>
      <c r="I1080" s="12" t="s">
        <v>197</v>
      </c>
      <c r="J1080" s="12" t="s">
        <v>12</v>
      </c>
      <c r="K1080" s="12" t="s">
        <v>3069</v>
      </c>
      <c r="L1080" s="60">
        <v>44073.75</v>
      </c>
      <c r="M1080" s="60">
        <v>44074.999305555553</v>
      </c>
      <c r="N1080" s="60">
        <v>44070.625</v>
      </c>
      <c r="O1080" s="12">
        <f t="shared" si="53"/>
        <v>29.983333333279006</v>
      </c>
      <c r="P1080" s="12">
        <f t="shared" si="54"/>
        <v>75</v>
      </c>
      <c r="Q1080" s="12" t="s">
        <v>22</v>
      </c>
      <c r="R1080" s="12" t="s">
        <v>22</v>
      </c>
      <c r="S1080" s="12" t="s">
        <v>22</v>
      </c>
      <c r="T1080" s="12" t="s">
        <v>1070</v>
      </c>
      <c r="U1080" s="12" t="s">
        <v>153</v>
      </c>
      <c r="V1080" s="12" t="s">
        <v>1070</v>
      </c>
      <c r="W1080" s="12" t="s">
        <v>118</v>
      </c>
      <c r="X1080" s="12" t="s">
        <v>77</v>
      </c>
      <c r="Y1080" s="12" t="s">
        <v>89</v>
      </c>
      <c r="Z1080" s="35">
        <f t="shared" si="52"/>
        <v>104.98333333327901</v>
      </c>
    </row>
    <row r="1081" spans="1:26" s="12" customFormat="1" ht="75" customHeight="1" x14ac:dyDescent="0.25">
      <c r="A1081" s="12">
        <v>2020</v>
      </c>
      <c r="B1081" s="12" t="s">
        <v>2419</v>
      </c>
      <c r="C1081" s="43" t="s">
        <v>3720</v>
      </c>
      <c r="D1081" s="43" t="s">
        <v>13</v>
      </c>
      <c r="E1081" s="12" t="s">
        <v>30</v>
      </c>
      <c r="F1081" s="12" t="s">
        <v>3727</v>
      </c>
      <c r="G1081" s="12" t="s">
        <v>2484</v>
      </c>
      <c r="H1081" s="12" t="s">
        <v>319</v>
      </c>
      <c r="I1081" s="12" t="s">
        <v>195</v>
      </c>
      <c r="J1081" s="12" t="s">
        <v>40</v>
      </c>
      <c r="K1081" s="12" t="s">
        <v>3069</v>
      </c>
      <c r="L1081" s="60">
        <v>44073.75</v>
      </c>
      <c r="M1081" s="60">
        <v>44074.791666666664</v>
      </c>
      <c r="N1081" s="60">
        <v>44073.625</v>
      </c>
      <c r="O1081" s="12">
        <f t="shared" si="53"/>
        <v>24.999999999941792</v>
      </c>
      <c r="P1081" s="12">
        <f t="shared" si="54"/>
        <v>3</v>
      </c>
      <c r="Q1081" s="12" t="s">
        <v>22</v>
      </c>
      <c r="R1081" s="12" t="s">
        <v>22</v>
      </c>
      <c r="S1081" s="12" t="s">
        <v>22</v>
      </c>
      <c r="T1081" s="12" t="s">
        <v>1070</v>
      </c>
      <c r="U1081" s="12" t="s">
        <v>153</v>
      </c>
      <c r="V1081" s="12" t="s">
        <v>1070</v>
      </c>
      <c r="W1081" s="12" t="s">
        <v>118</v>
      </c>
      <c r="X1081" s="12" t="s">
        <v>77</v>
      </c>
      <c r="Y1081" s="12" t="s">
        <v>67</v>
      </c>
      <c r="Z1081" s="35">
        <f t="shared" si="52"/>
        <v>27.999999999941792</v>
      </c>
    </row>
    <row r="1082" spans="1:26" s="12" customFormat="1" ht="120" hidden="1" customHeight="1" x14ac:dyDescent="0.25">
      <c r="A1082" s="12">
        <v>2020</v>
      </c>
      <c r="B1082" s="12" t="s">
        <v>2419</v>
      </c>
      <c r="C1082" s="43" t="s">
        <v>3734</v>
      </c>
      <c r="D1082" s="43" t="s">
        <v>22</v>
      </c>
      <c r="E1082" s="12" t="s">
        <v>20</v>
      </c>
      <c r="F1082" s="12" t="s">
        <v>3737</v>
      </c>
      <c r="G1082" s="12" t="s">
        <v>3738</v>
      </c>
      <c r="H1082" s="12" t="s">
        <v>1764</v>
      </c>
      <c r="I1082" s="12" t="s">
        <v>168</v>
      </c>
      <c r="J1082" s="12" t="s">
        <v>1557</v>
      </c>
      <c r="K1082" s="12" t="s">
        <v>3744</v>
      </c>
      <c r="L1082" s="60">
        <v>44044.333333333336</v>
      </c>
      <c r="M1082" s="60">
        <v>44044.333333333336</v>
      </c>
      <c r="N1082" s="60">
        <v>44043.791666666664</v>
      </c>
      <c r="O1082" s="12">
        <f t="shared" si="53"/>
        <v>0</v>
      </c>
      <c r="P1082" s="12">
        <f t="shared" si="54"/>
        <v>13.000000000116415</v>
      </c>
      <c r="Q1082" s="12" t="s">
        <v>22</v>
      </c>
      <c r="R1082" s="12" t="s">
        <v>22</v>
      </c>
      <c r="S1082" s="12" t="s">
        <v>22</v>
      </c>
      <c r="T1082" s="12" t="s">
        <v>32</v>
      </c>
      <c r="U1082" s="12" t="s">
        <v>111</v>
      </c>
      <c r="V1082" s="12" t="s">
        <v>1070</v>
      </c>
      <c r="W1082" s="12" t="s">
        <v>115</v>
      </c>
      <c r="X1082" s="12" t="s">
        <v>77</v>
      </c>
      <c r="Y1082" s="12" t="s">
        <v>28</v>
      </c>
      <c r="Z1082" s="35">
        <f t="shared" si="52"/>
        <v>13.000000000116415</v>
      </c>
    </row>
    <row r="1083" spans="1:26" s="12" customFormat="1" ht="270" hidden="1" customHeight="1" x14ac:dyDescent="0.25">
      <c r="A1083" s="12">
        <v>2020</v>
      </c>
      <c r="B1083" s="12" t="s">
        <v>2419</v>
      </c>
      <c r="C1083" s="43" t="s">
        <v>3735</v>
      </c>
      <c r="D1083" s="43" t="s">
        <v>22</v>
      </c>
      <c r="E1083" s="12" t="s">
        <v>20</v>
      </c>
      <c r="F1083" s="12" t="s">
        <v>3739</v>
      </c>
      <c r="G1083" s="12" t="s">
        <v>3649</v>
      </c>
      <c r="H1083" s="12" t="s">
        <v>1764</v>
      </c>
      <c r="I1083" s="12" t="s">
        <v>168</v>
      </c>
      <c r="J1083" s="12" t="s">
        <v>1664</v>
      </c>
      <c r="K1083" s="12" t="s">
        <v>3745</v>
      </c>
      <c r="L1083" s="60">
        <v>44044.541666666664</v>
      </c>
      <c r="M1083" s="60">
        <v>44044.625</v>
      </c>
      <c r="N1083" s="60">
        <v>44044.333333333336</v>
      </c>
      <c r="O1083" s="12">
        <f t="shared" si="53"/>
        <v>2.0000000000582077</v>
      </c>
      <c r="P1083" s="12">
        <f t="shared" si="54"/>
        <v>4.9999999998835847</v>
      </c>
      <c r="Q1083" s="12" t="s">
        <v>13</v>
      </c>
      <c r="R1083" s="12" t="s">
        <v>22</v>
      </c>
      <c r="S1083" s="12" t="s">
        <v>22</v>
      </c>
      <c r="T1083" s="12" t="s">
        <v>32</v>
      </c>
      <c r="U1083" s="12" t="s">
        <v>117</v>
      </c>
      <c r="V1083" s="12" t="s">
        <v>34</v>
      </c>
      <c r="W1083" s="12" t="s">
        <v>88</v>
      </c>
      <c r="X1083" s="12" t="s">
        <v>45</v>
      </c>
      <c r="Y1083" s="12" t="s">
        <v>84</v>
      </c>
      <c r="Z1083" s="35">
        <f t="shared" si="52"/>
        <v>6.9999999999417923</v>
      </c>
    </row>
    <row r="1084" spans="1:26" s="12" customFormat="1" ht="330" hidden="1" customHeight="1" x14ac:dyDescent="0.25">
      <c r="A1084" s="12">
        <v>2020</v>
      </c>
      <c r="B1084" s="12" t="s">
        <v>2419</v>
      </c>
      <c r="C1084" s="43" t="s">
        <v>3736</v>
      </c>
      <c r="D1084" s="43" t="s">
        <v>22</v>
      </c>
      <c r="E1084" s="12" t="s">
        <v>11</v>
      </c>
      <c r="F1084" s="12" t="s">
        <v>3740</v>
      </c>
      <c r="G1084" s="12" t="s">
        <v>1467</v>
      </c>
      <c r="H1084" s="12" t="s">
        <v>1764</v>
      </c>
      <c r="I1084" s="12" t="s">
        <v>168</v>
      </c>
      <c r="J1084" s="12" t="s">
        <v>56</v>
      </c>
      <c r="K1084" s="12" t="s">
        <v>3746</v>
      </c>
      <c r="L1084" s="60">
        <v>44047.333333333336</v>
      </c>
      <c r="M1084" s="60">
        <v>44047.770833333336</v>
      </c>
      <c r="N1084" s="60">
        <v>44044.625</v>
      </c>
      <c r="O1084" s="12">
        <f t="shared" si="53"/>
        <v>10.5</v>
      </c>
      <c r="P1084" s="12">
        <f t="shared" si="54"/>
        <v>65.000000000058208</v>
      </c>
      <c r="Q1084" s="12" t="s">
        <v>22</v>
      </c>
      <c r="R1084" s="12" t="s">
        <v>22</v>
      </c>
      <c r="S1084" s="12" t="s">
        <v>22</v>
      </c>
      <c r="T1084" s="12" t="s">
        <v>1505</v>
      </c>
      <c r="U1084" s="12" t="s">
        <v>1505</v>
      </c>
      <c r="V1084" s="12" t="s">
        <v>1505</v>
      </c>
      <c r="Y1084" s="12" t="s">
        <v>46</v>
      </c>
      <c r="Z1084" s="35">
        <f t="shared" si="52"/>
        <v>75.500000000058208</v>
      </c>
    </row>
    <row r="1085" spans="1:26" s="12" customFormat="1" ht="195" hidden="1" customHeight="1" x14ac:dyDescent="0.25">
      <c r="A1085" s="12">
        <v>2020</v>
      </c>
      <c r="B1085" s="12" t="s">
        <v>2419</v>
      </c>
      <c r="C1085" s="43" t="s">
        <v>3730</v>
      </c>
      <c r="D1085" s="43" t="s">
        <v>22</v>
      </c>
      <c r="E1085" s="12" t="s">
        <v>20</v>
      </c>
      <c r="F1085" s="12" t="s">
        <v>3741</v>
      </c>
      <c r="G1085" s="12" t="s">
        <v>667</v>
      </c>
      <c r="H1085" s="12" t="s">
        <v>1764</v>
      </c>
      <c r="I1085" s="12" t="s">
        <v>165</v>
      </c>
      <c r="J1085" s="12" t="s">
        <v>56</v>
      </c>
      <c r="K1085" s="12" t="s">
        <v>3747</v>
      </c>
      <c r="L1085" s="60">
        <v>44051.208333333336</v>
      </c>
      <c r="M1085" s="60">
        <v>44051.208333333336</v>
      </c>
      <c r="N1085" s="60">
        <v>44034.704861111109</v>
      </c>
      <c r="O1085" s="12">
        <f t="shared" si="53"/>
        <v>0</v>
      </c>
      <c r="P1085" s="12">
        <f t="shared" si="54"/>
        <v>396.08333333343035</v>
      </c>
      <c r="Q1085" s="12" t="s">
        <v>22</v>
      </c>
      <c r="R1085" s="12" t="s">
        <v>22</v>
      </c>
      <c r="S1085" s="12" t="s">
        <v>22</v>
      </c>
      <c r="T1085" s="12" t="s">
        <v>32</v>
      </c>
      <c r="U1085" s="12" t="s">
        <v>114</v>
      </c>
      <c r="V1085" s="12" t="s">
        <v>25</v>
      </c>
      <c r="W1085" s="12" t="s">
        <v>44</v>
      </c>
      <c r="X1085" s="12" t="s">
        <v>53</v>
      </c>
      <c r="Y1085" s="12" t="s">
        <v>18</v>
      </c>
      <c r="Z1085" s="35">
        <f t="shared" si="52"/>
        <v>396.08333333343035</v>
      </c>
    </row>
    <row r="1086" spans="1:26" s="12" customFormat="1" ht="120" hidden="1" customHeight="1" x14ac:dyDescent="0.25">
      <c r="A1086" s="12">
        <v>2020</v>
      </c>
      <c r="B1086" s="12" t="s">
        <v>2419</v>
      </c>
      <c r="C1086" s="43" t="s">
        <v>3731</v>
      </c>
      <c r="D1086" s="43" t="s">
        <v>22</v>
      </c>
      <c r="E1086" s="12" t="s">
        <v>20</v>
      </c>
      <c r="F1086" s="12" t="s">
        <v>3742</v>
      </c>
      <c r="G1086" s="12" t="s">
        <v>3743</v>
      </c>
      <c r="H1086" s="12" t="s">
        <v>1764</v>
      </c>
      <c r="I1086" s="12" t="s">
        <v>167</v>
      </c>
      <c r="J1086" s="12" t="s">
        <v>63</v>
      </c>
      <c r="K1086" s="12" t="s">
        <v>3748</v>
      </c>
      <c r="L1086" s="60">
        <v>44048.541666666664</v>
      </c>
      <c r="M1086" s="60">
        <v>44057.625</v>
      </c>
      <c r="N1086" s="60">
        <v>44026.458333333336</v>
      </c>
      <c r="O1086" s="12">
        <f t="shared" si="53"/>
        <v>218.00000000005821</v>
      </c>
      <c r="P1086" s="12">
        <f t="shared" si="54"/>
        <v>529.99999999988358</v>
      </c>
      <c r="Q1086" s="12" t="s">
        <v>22</v>
      </c>
      <c r="R1086" s="12" t="s">
        <v>22</v>
      </c>
      <c r="S1086" s="12" t="s">
        <v>22</v>
      </c>
      <c r="T1086" s="12" t="s">
        <v>14</v>
      </c>
      <c r="U1086" s="12" t="s">
        <v>1505</v>
      </c>
      <c r="V1086" s="12" t="s">
        <v>1505</v>
      </c>
      <c r="W1086" s="12" t="s">
        <v>1505</v>
      </c>
      <c r="Y1086" s="12" t="s">
        <v>84</v>
      </c>
      <c r="Z1086" s="35">
        <f t="shared" si="52"/>
        <v>747.99999999994179</v>
      </c>
    </row>
    <row r="1087" spans="1:26" s="12" customFormat="1" ht="90" hidden="1" customHeight="1" x14ac:dyDescent="0.25">
      <c r="A1087" s="12">
        <v>2020</v>
      </c>
      <c r="B1087" s="12" t="s">
        <v>2419</v>
      </c>
      <c r="C1087" s="43" t="s">
        <v>3732</v>
      </c>
      <c r="D1087" s="43" t="s">
        <v>13</v>
      </c>
      <c r="E1087" s="12" t="s">
        <v>30</v>
      </c>
      <c r="F1087" s="12" t="s">
        <v>2940</v>
      </c>
      <c r="G1087" s="12" t="s">
        <v>743</v>
      </c>
      <c r="H1087" s="12" t="s">
        <v>1764</v>
      </c>
      <c r="I1087" s="12" t="s">
        <v>166</v>
      </c>
      <c r="J1087" s="12" t="s">
        <v>56</v>
      </c>
      <c r="K1087" s="12" t="s">
        <v>3749</v>
      </c>
      <c r="L1087" s="60">
        <v>44056.1875</v>
      </c>
      <c r="M1087" s="60">
        <v>44058.729166666664</v>
      </c>
      <c r="N1087" s="60">
        <v>44026.704861111109</v>
      </c>
      <c r="O1087" s="12">
        <f t="shared" si="53"/>
        <v>60.999999999941792</v>
      </c>
      <c r="P1087" s="12">
        <f t="shared" si="54"/>
        <v>707.58333333337214</v>
      </c>
      <c r="Q1087" s="12" t="s">
        <v>13</v>
      </c>
      <c r="R1087" s="12" t="s">
        <v>13</v>
      </c>
      <c r="S1087" s="12" t="s">
        <v>22</v>
      </c>
      <c r="T1087" s="12" t="s">
        <v>32</v>
      </c>
      <c r="U1087" s="12" t="s">
        <v>117</v>
      </c>
      <c r="V1087" s="12" t="s">
        <v>34</v>
      </c>
      <c r="W1087" s="12" t="s">
        <v>82</v>
      </c>
      <c r="X1087" s="12" t="s">
        <v>60</v>
      </c>
      <c r="Y1087" s="12" t="s">
        <v>84</v>
      </c>
      <c r="Z1087" s="35">
        <f t="shared" si="52"/>
        <v>768.58333333331393</v>
      </c>
    </row>
    <row r="1088" spans="1:26" s="12" customFormat="1" ht="330" hidden="1" customHeight="1" x14ac:dyDescent="0.25">
      <c r="A1088" s="12">
        <v>2020</v>
      </c>
      <c r="B1088" s="12" t="s">
        <v>2419</v>
      </c>
      <c r="C1088" s="43" t="s">
        <v>3733</v>
      </c>
      <c r="D1088" s="43" t="s">
        <v>22</v>
      </c>
      <c r="E1088" s="12" t="s">
        <v>11</v>
      </c>
      <c r="F1088" s="12" t="s">
        <v>3740</v>
      </c>
      <c r="G1088" s="12" t="s">
        <v>743</v>
      </c>
      <c r="H1088" s="12" t="s">
        <v>1764</v>
      </c>
      <c r="I1088" s="12" t="s">
        <v>166</v>
      </c>
      <c r="J1088" s="12" t="s">
        <v>56</v>
      </c>
      <c r="K1088" s="12" t="s">
        <v>3746</v>
      </c>
      <c r="L1088" s="60">
        <v>44067.333333333336</v>
      </c>
      <c r="M1088" s="60">
        <v>44067.625</v>
      </c>
      <c r="N1088" s="60">
        <v>44058.729166666664</v>
      </c>
      <c r="O1088" s="12">
        <f t="shared" si="53"/>
        <v>6.9999999999417923</v>
      </c>
      <c r="P1088" s="12">
        <f t="shared" si="54"/>
        <v>206.50000000011642</v>
      </c>
      <c r="Q1088" s="12" t="s">
        <v>22</v>
      </c>
      <c r="R1088" s="12" t="s">
        <v>22</v>
      </c>
      <c r="S1088" s="12" t="s">
        <v>22</v>
      </c>
      <c r="T1088" s="12" t="s">
        <v>1505</v>
      </c>
      <c r="U1088" s="12" t="s">
        <v>1505</v>
      </c>
      <c r="V1088" s="12" t="s">
        <v>1505</v>
      </c>
      <c r="Y1088" s="12" t="s">
        <v>46</v>
      </c>
      <c r="Z1088" s="35">
        <f t="shared" si="52"/>
        <v>213.50000000005821</v>
      </c>
    </row>
    <row r="1089" spans="1:26" s="12" customFormat="1" ht="120" hidden="1" customHeight="1" x14ac:dyDescent="0.25">
      <c r="A1089" s="12">
        <v>2020</v>
      </c>
      <c r="B1089" s="12" t="s">
        <v>2419</v>
      </c>
      <c r="C1089" s="43" t="s">
        <v>3750</v>
      </c>
      <c r="D1089" s="43" t="s">
        <v>13</v>
      </c>
      <c r="E1089" s="12" t="s">
        <v>30</v>
      </c>
      <c r="F1089" s="12" t="s">
        <v>3522</v>
      </c>
      <c r="G1089" s="12" t="s">
        <v>3756</v>
      </c>
      <c r="H1089" s="12" t="s">
        <v>1788</v>
      </c>
      <c r="I1089" s="12" t="s">
        <v>171</v>
      </c>
      <c r="J1089" s="12" t="s">
        <v>63</v>
      </c>
      <c r="K1089" s="12" t="s">
        <v>3419</v>
      </c>
      <c r="L1089" s="60">
        <v>44047.46875</v>
      </c>
      <c r="M1089" s="60">
        <v>44047.59375</v>
      </c>
      <c r="N1089" s="60">
        <v>44028.625</v>
      </c>
      <c r="O1089" s="12">
        <f t="shared" si="53"/>
        <v>3</v>
      </c>
      <c r="P1089" s="12">
        <f t="shared" si="54"/>
        <v>452.25</v>
      </c>
      <c r="Q1089" s="12" t="s">
        <v>13</v>
      </c>
      <c r="R1089" s="12" t="s">
        <v>22</v>
      </c>
      <c r="S1089" s="12" t="s">
        <v>22</v>
      </c>
      <c r="T1089" s="12" t="s">
        <v>14</v>
      </c>
      <c r="U1089" s="12" t="s">
        <v>64</v>
      </c>
      <c r="V1089" s="12" t="s">
        <v>34</v>
      </c>
      <c r="W1089" s="12" t="s">
        <v>70</v>
      </c>
      <c r="X1089" s="12" t="s">
        <v>77</v>
      </c>
      <c r="Y1089" s="12" t="s">
        <v>18</v>
      </c>
      <c r="Z1089" s="35">
        <f t="shared" si="52"/>
        <v>455.25</v>
      </c>
    </row>
    <row r="1090" spans="1:26" s="12" customFormat="1" ht="120" hidden="1" customHeight="1" x14ac:dyDescent="0.25">
      <c r="A1090" s="12">
        <v>2020</v>
      </c>
      <c r="B1090" s="12" t="s">
        <v>2419</v>
      </c>
      <c r="C1090" s="43" t="s">
        <v>3751</v>
      </c>
      <c r="D1090" s="43" t="s">
        <v>22</v>
      </c>
      <c r="E1090" s="12" t="s">
        <v>20</v>
      </c>
      <c r="F1090" s="12" t="s">
        <v>3669</v>
      </c>
      <c r="G1090" s="12" t="s">
        <v>1922</v>
      </c>
      <c r="H1090" s="12" t="s">
        <v>1788</v>
      </c>
      <c r="I1090" s="12" t="s">
        <v>171</v>
      </c>
      <c r="J1090" s="12" t="s">
        <v>56</v>
      </c>
      <c r="K1090" s="12" t="s">
        <v>3673</v>
      </c>
      <c r="L1090" s="60">
        <v>44048.333333333336</v>
      </c>
      <c r="M1090" s="60">
        <v>44048.753472222219</v>
      </c>
      <c r="N1090" s="60">
        <v>44047.59375</v>
      </c>
      <c r="O1090" s="12">
        <f t="shared" si="53"/>
        <v>10.083333333197515</v>
      </c>
      <c r="P1090" s="12">
        <f t="shared" si="54"/>
        <v>17.750000000058208</v>
      </c>
      <c r="Q1090" s="12" t="s">
        <v>13</v>
      </c>
      <c r="R1090" s="12" t="s">
        <v>22</v>
      </c>
      <c r="S1090" s="12" t="s">
        <v>22</v>
      </c>
      <c r="T1090" s="12" t="s">
        <v>32</v>
      </c>
      <c r="U1090" s="12" t="s">
        <v>117</v>
      </c>
      <c r="V1090" s="12" t="s">
        <v>25</v>
      </c>
      <c r="W1090" s="12" t="s">
        <v>52</v>
      </c>
      <c r="X1090" s="12" t="s">
        <v>53</v>
      </c>
      <c r="Y1090" s="12" t="s">
        <v>18</v>
      </c>
      <c r="Z1090" s="35">
        <f t="shared" si="52"/>
        <v>27.833333333255723</v>
      </c>
    </row>
    <row r="1091" spans="1:26" s="12" customFormat="1" ht="60" hidden="1" customHeight="1" x14ac:dyDescent="0.25">
      <c r="A1091" s="12">
        <v>2020</v>
      </c>
      <c r="B1091" s="12" t="s">
        <v>2419</v>
      </c>
      <c r="C1091" s="43" t="s">
        <v>3752</v>
      </c>
      <c r="D1091" s="43" t="s">
        <v>22</v>
      </c>
      <c r="E1091" s="12" t="s">
        <v>20</v>
      </c>
      <c r="F1091" s="12" t="s">
        <v>3757</v>
      </c>
      <c r="G1091" s="12" t="s">
        <v>704</v>
      </c>
      <c r="H1091" s="12" t="s">
        <v>1788</v>
      </c>
      <c r="I1091" s="12" t="s">
        <v>170</v>
      </c>
      <c r="J1091" s="12" t="s">
        <v>63</v>
      </c>
      <c r="K1091" s="12" t="s">
        <v>3761</v>
      </c>
      <c r="L1091" s="60">
        <v>44064.319444444445</v>
      </c>
      <c r="M1091" s="60">
        <v>44068.578472222223</v>
      </c>
      <c r="N1091" s="60">
        <v>44034.666666666664</v>
      </c>
      <c r="O1091" s="12">
        <f t="shared" si="53"/>
        <v>102.21666666667443</v>
      </c>
      <c r="P1091" s="12">
        <f t="shared" si="54"/>
        <v>711.66666666674428</v>
      </c>
      <c r="Q1091" s="12" t="s">
        <v>22</v>
      </c>
      <c r="R1091" s="12" t="s">
        <v>22</v>
      </c>
      <c r="S1091" s="12" t="s">
        <v>22</v>
      </c>
      <c r="T1091" s="12" t="s">
        <v>14</v>
      </c>
      <c r="U1091" s="12" t="s">
        <v>24</v>
      </c>
      <c r="V1091" s="12" t="s">
        <v>25</v>
      </c>
      <c r="W1091" s="12" t="s">
        <v>52</v>
      </c>
      <c r="X1091" s="12" t="s">
        <v>36</v>
      </c>
      <c r="Y1091" s="12" t="s">
        <v>18</v>
      </c>
      <c r="Z1091" s="35">
        <f t="shared" ref="Z1091:Z1154" si="55">O1091+P1091</f>
        <v>813.8833333334187</v>
      </c>
    </row>
    <row r="1092" spans="1:26" s="12" customFormat="1" ht="60" hidden="1" customHeight="1" x14ac:dyDescent="0.25">
      <c r="A1092" s="12">
        <v>2020</v>
      </c>
      <c r="B1092" s="12" t="s">
        <v>2419</v>
      </c>
      <c r="C1092" s="43" t="s">
        <v>3753</v>
      </c>
      <c r="D1092" s="43" t="s">
        <v>22</v>
      </c>
      <c r="E1092" s="12" t="s">
        <v>11</v>
      </c>
      <c r="H1092" s="12" t="s">
        <v>1788</v>
      </c>
      <c r="I1092" s="12" t="s">
        <v>171</v>
      </c>
      <c r="J1092" s="12" t="s">
        <v>1557</v>
      </c>
      <c r="K1092" s="12" t="s">
        <v>2865</v>
      </c>
      <c r="L1092" s="60">
        <v>44066.368055555555</v>
      </c>
      <c r="M1092" s="60">
        <v>44066.791666666664</v>
      </c>
      <c r="N1092" s="60">
        <v>44048.753472222219</v>
      </c>
      <c r="O1092" s="12">
        <f t="shared" si="53"/>
        <v>10.166666666627862</v>
      </c>
      <c r="P1092" s="12">
        <f t="shared" si="54"/>
        <v>422.75000000005821</v>
      </c>
      <c r="Q1092" s="12" t="s">
        <v>13</v>
      </c>
      <c r="R1092" s="12" t="s">
        <v>22</v>
      </c>
      <c r="S1092" s="12" t="s">
        <v>22</v>
      </c>
      <c r="Y1092" s="12" t="s">
        <v>46</v>
      </c>
      <c r="Z1092" s="35">
        <f t="shared" si="55"/>
        <v>432.91666666668607</v>
      </c>
    </row>
    <row r="1093" spans="1:26" s="12" customFormat="1" ht="409.5" hidden="1" customHeight="1" x14ac:dyDescent="0.25">
      <c r="A1093" s="12">
        <v>2020</v>
      </c>
      <c r="B1093" s="12" t="s">
        <v>2419</v>
      </c>
      <c r="C1093" s="43" t="s">
        <v>3754</v>
      </c>
      <c r="D1093" s="43" t="s">
        <v>13</v>
      </c>
      <c r="E1093" s="12" t="s">
        <v>30</v>
      </c>
      <c r="F1093" s="12" t="s">
        <v>3758</v>
      </c>
      <c r="G1093" s="12" t="s">
        <v>3756</v>
      </c>
      <c r="H1093" s="12" t="s">
        <v>1788</v>
      </c>
      <c r="I1093" s="12" t="s">
        <v>170</v>
      </c>
      <c r="J1093" s="12" t="s">
        <v>63</v>
      </c>
      <c r="K1093" s="12" t="s">
        <v>3762</v>
      </c>
      <c r="L1093" s="60">
        <v>44069.291666666664</v>
      </c>
      <c r="M1093" s="60">
        <v>44069.791666666664</v>
      </c>
      <c r="N1093" s="60">
        <v>44068.578472222223</v>
      </c>
      <c r="O1093" s="12">
        <f t="shared" si="53"/>
        <v>12</v>
      </c>
      <c r="P1093" s="12">
        <f t="shared" si="54"/>
        <v>17.116666666581295</v>
      </c>
      <c r="Q1093" s="12" t="s">
        <v>13</v>
      </c>
      <c r="R1093" s="12" t="s">
        <v>22</v>
      </c>
      <c r="S1093" s="12" t="s">
        <v>22</v>
      </c>
      <c r="T1093" s="12" t="s">
        <v>14</v>
      </c>
      <c r="U1093" s="12" t="s">
        <v>64</v>
      </c>
      <c r="V1093" s="12" t="s">
        <v>34</v>
      </c>
      <c r="W1093" s="12" t="s">
        <v>70</v>
      </c>
      <c r="X1093" s="12" t="s">
        <v>77</v>
      </c>
      <c r="Y1093" s="12" t="s">
        <v>18</v>
      </c>
      <c r="Z1093" s="35">
        <f t="shared" si="55"/>
        <v>29.116666666581295</v>
      </c>
    </row>
    <row r="1094" spans="1:26" s="12" customFormat="1" ht="225" hidden="1" customHeight="1" x14ac:dyDescent="0.25">
      <c r="A1094" s="12">
        <v>2020</v>
      </c>
      <c r="B1094" s="12" t="s">
        <v>2419</v>
      </c>
      <c r="C1094" s="43" t="s">
        <v>3755</v>
      </c>
      <c r="D1094" s="43" t="s">
        <v>22</v>
      </c>
      <c r="E1094" s="12" t="s">
        <v>20</v>
      </c>
      <c r="F1094" s="12" t="s">
        <v>3759</v>
      </c>
      <c r="G1094" s="12" t="s">
        <v>3760</v>
      </c>
      <c r="H1094" s="12" t="s">
        <v>1788</v>
      </c>
      <c r="I1094" s="12" t="s">
        <v>175</v>
      </c>
      <c r="J1094" s="12" t="s">
        <v>63</v>
      </c>
      <c r="K1094" s="12" t="s">
        <v>3763</v>
      </c>
      <c r="L1094" s="60">
        <v>44070.333333333336</v>
      </c>
      <c r="M1094" s="60">
        <v>44070.5</v>
      </c>
      <c r="N1094" s="60">
        <v>43992.375</v>
      </c>
      <c r="O1094" s="12">
        <f t="shared" si="53"/>
        <v>3.9999999999417923</v>
      </c>
      <c r="P1094" s="12">
        <f t="shared" si="54"/>
        <v>1871.0000000000582</v>
      </c>
      <c r="Q1094" s="12" t="s">
        <v>13</v>
      </c>
      <c r="R1094" s="12" t="s">
        <v>22</v>
      </c>
      <c r="S1094" s="12" t="s">
        <v>22</v>
      </c>
      <c r="T1094" s="12" t="s">
        <v>14</v>
      </c>
      <c r="U1094" s="12" t="s">
        <v>24</v>
      </c>
      <c r="V1094" s="12" t="s">
        <v>34</v>
      </c>
      <c r="W1094" s="12" t="s">
        <v>82</v>
      </c>
      <c r="X1094" s="12" t="s">
        <v>36</v>
      </c>
      <c r="Y1094" s="12" t="s">
        <v>18</v>
      </c>
      <c r="Z1094" s="35">
        <f t="shared" si="55"/>
        <v>1875</v>
      </c>
    </row>
    <row r="1095" spans="1:26" s="12" customFormat="1" ht="409.5" hidden="1" customHeight="1" x14ac:dyDescent="0.25">
      <c r="A1095" s="12">
        <v>2020</v>
      </c>
      <c r="B1095" s="12" t="s">
        <v>2419</v>
      </c>
      <c r="C1095" s="43" t="s">
        <v>3764</v>
      </c>
      <c r="D1095" s="43" t="s">
        <v>22</v>
      </c>
      <c r="E1095" s="12" t="s">
        <v>39</v>
      </c>
      <c r="F1095" s="12" t="s">
        <v>1163</v>
      </c>
      <c r="G1095" s="12" t="s">
        <v>2212</v>
      </c>
      <c r="H1095" s="12" t="s">
        <v>1911</v>
      </c>
      <c r="I1095" s="12" t="s">
        <v>73</v>
      </c>
      <c r="J1095" s="12" t="s">
        <v>1911</v>
      </c>
      <c r="K1095" s="12" t="s">
        <v>3691</v>
      </c>
      <c r="L1095" s="60">
        <v>44044</v>
      </c>
      <c r="M1095" s="60">
        <v>44044.638888888891</v>
      </c>
      <c r="N1095" s="60">
        <v>44043.75</v>
      </c>
      <c r="O1095" s="12">
        <f t="shared" si="53"/>
        <v>15.333333333372138</v>
      </c>
      <c r="P1095" s="12">
        <f t="shared" si="54"/>
        <v>6</v>
      </c>
      <c r="Q1095" s="12" t="s">
        <v>13</v>
      </c>
      <c r="R1095" s="12" t="s">
        <v>22</v>
      </c>
      <c r="S1095" s="12" t="s">
        <v>22</v>
      </c>
      <c r="T1095" s="12" t="s">
        <v>14</v>
      </c>
      <c r="U1095" s="12" t="s">
        <v>33</v>
      </c>
      <c r="V1095" s="12" t="s">
        <v>34</v>
      </c>
      <c r="W1095" s="12" t="s">
        <v>88</v>
      </c>
      <c r="X1095" s="12" t="s">
        <v>45</v>
      </c>
      <c r="Y1095" s="12" t="s">
        <v>18</v>
      </c>
      <c r="Z1095" s="35">
        <f t="shared" si="55"/>
        <v>21.333333333372138</v>
      </c>
    </row>
    <row r="1096" spans="1:26" s="12" customFormat="1" ht="409.5" hidden="1" customHeight="1" x14ac:dyDescent="0.25">
      <c r="A1096" s="12">
        <v>2020</v>
      </c>
      <c r="B1096" s="12" t="s">
        <v>2419</v>
      </c>
      <c r="C1096" s="43" t="s">
        <v>3765</v>
      </c>
      <c r="D1096" s="43" t="s">
        <v>22</v>
      </c>
      <c r="E1096" s="12" t="s">
        <v>20</v>
      </c>
      <c r="F1096" s="12" t="s">
        <v>95</v>
      </c>
      <c r="G1096" s="12" t="s">
        <v>3770</v>
      </c>
      <c r="H1096" s="12" t="s">
        <v>1911</v>
      </c>
      <c r="I1096" s="12" t="s">
        <v>95</v>
      </c>
      <c r="J1096" s="12" t="s">
        <v>1911</v>
      </c>
      <c r="K1096" s="12" t="s">
        <v>3776</v>
      </c>
      <c r="L1096" s="60">
        <v>44063.347222222219</v>
      </c>
      <c r="M1096" s="60">
        <v>44064.625</v>
      </c>
      <c r="N1096" s="60"/>
      <c r="O1096" s="12">
        <f t="shared" si="53"/>
        <v>30.666666666744277</v>
      </c>
      <c r="P1096" s="12">
        <f t="shared" si="54"/>
        <v>1057520.3333333333</v>
      </c>
      <c r="Q1096" s="12" t="s">
        <v>13</v>
      </c>
      <c r="R1096" s="12" t="s">
        <v>22</v>
      </c>
      <c r="S1096" s="12" t="s">
        <v>22</v>
      </c>
      <c r="T1096" s="12" t="s">
        <v>49</v>
      </c>
      <c r="U1096" s="12" t="s">
        <v>139</v>
      </c>
      <c r="V1096" s="12" t="s">
        <v>34</v>
      </c>
      <c r="W1096" s="12" t="s">
        <v>70</v>
      </c>
      <c r="X1096" s="12" t="s">
        <v>45</v>
      </c>
      <c r="Y1096" s="12" t="s">
        <v>67</v>
      </c>
      <c r="Z1096" s="35">
        <f t="shared" si="55"/>
        <v>1057551</v>
      </c>
    </row>
    <row r="1097" spans="1:26" s="12" customFormat="1" ht="315" hidden="1" customHeight="1" x14ac:dyDescent="0.25">
      <c r="A1097" s="12">
        <v>2020</v>
      </c>
      <c r="B1097" s="12" t="s">
        <v>2419</v>
      </c>
      <c r="C1097" s="43" t="s">
        <v>3766</v>
      </c>
      <c r="D1097" s="43" t="s">
        <v>22</v>
      </c>
      <c r="E1097" s="12" t="s">
        <v>20</v>
      </c>
      <c r="F1097" s="12" t="s">
        <v>110</v>
      </c>
      <c r="G1097" s="12" t="s">
        <v>3771</v>
      </c>
      <c r="H1097" s="12" t="s">
        <v>1911</v>
      </c>
      <c r="I1097" s="12" t="s">
        <v>110</v>
      </c>
      <c r="J1097" s="12" t="s">
        <v>3433</v>
      </c>
      <c r="K1097" s="12" t="s">
        <v>3777</v>
      </c>
      <c r="L1097" s="60">
        <v>44054</v>
      </c>
      <c r="M1097" s="60">
        <v>44057.416666666664</v>
      </c>
      <c r="N1097" s="60">
        <v>43998.625</v>
      </c>
      <c r="O1097" s="12">
        <f t="shared" si="53"/>
        <v>81.999999999941792</v>
      </c>
      <c r="P1097" s="12">
        <f t="shared" si="54"/>
        <v>1329</v>
      </c>
      <c r="Q1097" s="12" t="s">
        <v>13</v>
      </c>
      <c r="R1097" s="12" t="s">
        <v>22</v>
      </c>
      <c r="S1097" s="12" t="s">
        <v>22</v>
      </c>
      <c r="T1097" s="12" t="s">
        <v>14</v>
      </c>
      <c r="U1097" s="12" t="s">
        <v>58</v>
      </c>
      <c r="V1097" s="12" t="s">
        <v>34</v>
      </c>
      <c r="W1097" s="12" t="s">
        <v>82</v>
      </c>
      <c r="X1097" s="12" t="s">
        <v>36</v>
      </c>
      <c r="Y1097" s="12" t="s">
        <v>46</v>
      </c>
      <c r="Z1097" s="35">
        <f t="shared" si="55"/>
        <v>1410.9999999999418</v>
      </c>
    </row>
    <row r="1098" spans="1:26" s="12" customFormat="1" ht="90" hidden="1" customHeight="1" x14ac:dyDescent="0.25">
      <c r="A1098" s="12">
        <v>2020</v>
      </c>
      <c r="B1098" s="12" t="s">
        <v>2419</v>
      </c>
      <c r="C1098" s="43" t="s">
        <v>3767</v>
      </c>
      <c r="D1098" s="43" t="s">
        <v>22</v>
      </c>
      <c r="E1098" s="12" t="s">
        <v>20</v>
      </c>
      <c r="F1098" s="12" t="s">
        <v>3772</v>
      </c>
      <c r="G1098" s="12" t="s">
        <v>1922</v>
      </c>
      <c r="H1098" s="12" t="s">
        <v>1911</v>
      </c>
      <c r="I1098" s="12" t="s">
        <v>123</v>
      </c>
      <c r="J1098" s="12" t="s">
        <v>1911</v>
      </c>
      <c r="K1098" s="12" t="s">
        <v>3778</v>
      </c>
      <c r="L1098" s="60">
        <v>44056.333333333336</v>
      </c>
      <c r="M1098" s="60">
        <v>44056.708333333336</v>
      </c>
      <c r="N1098" s="60">
        <v>44029.708333333336</v>
      </c>
      <c r="O1098" s="12">
        <f t="shared" si="53"/>
        <v>9</v>
      </c>
      <c r="P1098" s="12">
        <f t="shared" si="54"/>
        <v>639</v>
      </c>
      <c r="Q1098" s="12" t="s">
        <v>13</v>
      </c>
      <c r="R1098" s="12" t="s">
        <v>22</v>
      </c>
      <c r="S1098" s="12" t="s">
        <v>22</v>
      </c>
      <c r="T1098" s="12" t="s">
        <v>32</v>
      </c>
      <c r="U1098" s="12" t="s">
        <v>117</v>
      </c>
      <c r="V1098" s="12" t="s">
        <v>34</v>
      </c>
      <c r="W1098" s="12" t="s">
        <v>70</v>
      </c>
      <c r="X1098" s="12" t="s">
        <v>77</v>
      </c>
      <c r="Y1098" s="12" t="s">
        <v>18</v>
      </c>
      <c r="Z1098" s="35">
        <f t="shared" si="55"/>
        <v>648</v>
      </c>
    </row>
    <row r="1099" spans="1:26" s="12" customFormat="1" ht="60" hidden="1" customHeight="1" x14ac:dyDescent="0.25">
      <c r="A1099" s="12">
        <v>2020</v>
      </c>
      <c r="B1099" s="12" t="s">
        <v>2419</v>
      </c>
      <c r="C1099" s="43" t="s">
        <v>3767</v>
      </c>
      <c r="D1099" s="43" t="s">
        <v>22</v>
      </c>
      <c r="E1099" s="12" t="s">
        <v>20</v>
      </c>
      <c r="F1099" s="12" t="s">
        <v>3772</v>
      </c>
      <c r="G1099" s="12" t="s">
        <v>1922</v>
      </c>
      <c r="H1099" s="12" t="s">
        <v>1911</v>
      </c>
      <c r="I1099" s="12" t="s">
        <v>123</v>
      </c>
      <c r="J1099" s="12" t="s">
        <v>1911</v>
      </c>
      <c r="K1099" s="12" t="s">
        <v>3778</v>
      </c>
      <c r="L1099" s="60">
        <v>44060.597222222219</v>
      </c>
      <c r="M1099" s="60">
        <v>44060.75</v>
      </c>
      <c r="N1099" s="60">
        <v>44056.708333333336</v>
      </c>
      <c r="O1099" s="12">
        <f t="shared" si="53"/>
        <v>3.6666666667442769</v>
      </c>
      <c r="P1099" s="12">
        <f t="shared" si="54"/>
        <v>93.333333333197515</v>
      </c>
      <c r="Q1099" s="12" t="s">
        <v>13</v>
      </c>
      <c r="R1099" s="12" t="s">
        <v>22</v>
      </c>
      <c r="S1099" s="12" t="s">
        <v>22</v>
      </c>
      <c r="T1099" s="12" t="s">
        <v>32</v>
      </c>
      <c r="U1099" s="12" t="s">
        <v>117</v>
      </c>
      <c r="V1099" s="12" t="s">
        <v>34</v>
      </c>
      <c r="W1099" s="12" t="s">
        <v>70</v>
      </c>
      <c r="X1099" s="12" t="s">
        <v>77</v>
      </c>
      <c r="Y1099" s="12" t="s">
        <v>18</v>
      </c>
      <c r="Z1099" s="35">
        <f t="shared" si="55"/>
        <v>96.999999999941792</v>
      </c>
    </row>
    <row r="1100" spans="1:26" s="12" customFormat="1" ht="90" hidden="1" customHeight="1" x14ac:dyDescent="0.25">
      <c r="A1100" s="12">
        <v>2020</v>
      </c>
      <c r="B1100" s="12" t="s">
        <v>2419</v>
      </c>
      <c r="C1100" s="43" t="s">
        <v>3768</v>
      </c>
      <c r="D1100" s="43" t="s">
        <v>13</v>
      </c>
      <c r="E1100" s="12" t="s">
        <v>30</v>
      </c>
      <c r="F1100" s="12" t="s">
        <v>3773</v>
      </c>
      <c r="G1100" s="12" t="s">
        <v>3774</v>
      </c>
      <c r="H1100" s="12" t="s">
        <v>1911</v>
      </c>
      <c r="I1100" s="12" t="s">
        <v>123</v>
      </c>
      <c r="J1100" s="12" t="s">
        <v>1911</v>
      </c>
      <c r="K1100" s="12" t="s">
        <v>3779</v>
      </c>
      <c r="L1100" s="60">
        <v>44068.333333333336</v>
      </c>
      <c r="M1100" s="60">
        <v>44071.708333333336</v>
      </c>
      <c r="N1100" s="60">
        <v>44060.75</v>
      </c>
      <c r="O1100" s="12">
        <f t="shared" si="53"/>
        <v>81</v>
      </c>
      <c r="P1100" s="12">
        <f t="shared" si="54"/>
        <v>182.00000000005821</v>
      </c>
      <c r="Q1100" s="12" t="s">
        <v>13</v>
      </c>
      <c r="R1100" s="12" t="s">
        <v>22</v>
      </c>
      <c r="S1100" s="12" t="s">
        <v>22</v>
      </c>
      <c r="T1100" s="12" t="s">
        <v>23</v>
      </c>
      <c r="U1100" s="12" t="s">
        <v>103</v>
      </c>
      <c r="V1100" s="12" t="s">
        <v>34</v>
      </c>
      <c r="W1100" s="12" t="s">
        <v>88</v>
      </c>
      <c r="X1100" s="12" t="s">
        <v>77</v>
      </c>
      <c r="Y1100" s="12" t="s">
        <v>18</v>
      </c>
      <c r="Z1100" s="35">
        <f t="shared" si="55"/>
        <v>263.00000000005821</v>
      </c>
    </row>
    <row r="1101" spans="1:26" s="12" customFormat="1" ht="60" hidden="1" customHeight="1" x14ac:dyDescent="0.25">
      <c r="A1101" s="12">
        <v>2020</v>
      </c>
      <c r="B1101" s="12" t="s">
        <v>2419</v>
      </c>
      <c r="C1101" s="43" t="s">
        <v>3769</v>
      </c>
      <c r="D1101" s="43" t="s">
        <v>22</v>
      </c>
      <c r="E1101" s="12" t="s">
        <v>20</v>
      </c>
      <c r="F1101" s="12" t="s">
        <v>3775</v>
      </c>
      <c r="G1101" s="12" t="s">
        <v>3723</v>
      </c>
      <c r="H1101" s="12" t="s">
        <v>1911</v>
      </c>
      <c r="I1101" s="12" t="s">
        <v>158</v>
      </c>
      <c r="J1101" s="12" t="s">
        <v>1911</v>
      </c>
      <c r="K1101" s="12" t="s">
        <v>3778</v>
      </c>
      <c r="L1101" s="60">
        <v>44072.333333333336</v>
      </c>
      <c r="M1101" s="60">
        <v>44072.75</v>
      </c>
      <c r="N1101" s="60">
        <v>43700.708333333336</v>
      </c>
      <c r="O1101" s="12">
        <f t="shared" si="53"/>
        <v>9.9999999999417923</v>
      </c>
      <c r="P1101" s="12">
        <f t="shared" si="54"/>
        <v>8919</v>
      </c>
      <c r="Q1101" s="12" t="s">
        <v>13</v>
      </c>
      <c r="R1101" s="12" t="s">
        <v>22</v>
      </c>
      <c r="S1101" s="12" t="s">
        <v>22</v>
      </c>
      <c r="T1101" s="12" t="s">
        <v>32</v>
      </c>
      <c r="U1101" s="12" t="s">
        <v>117</v>
      </c>
      <c r="V1101" s="12" t="s">
        <v>34</v>
      </c>
      <c r="W1101" s="12" t="s">
        <v>88</v>
      </c>
      <c r="X1101" s="12" t="s">
        <v>77</v>
      </c>
      <c r="Y1101" s="12" t="s">
        <v>18</v>
      </c>
      <c r="Z1101" s="35">
        <f t="shared" si="55"/>
        <v>8928.9999999999418</v>
      </c>
    </row>
    <row r="1102" spans="1:26" s="12" customFormat="1" ht="375" hidden="1" customHeight="1" x14ac:dyDescent="0.25">
      <c r="A1102" s="12">
        <v>2020</v>
      </c>
      <c r="B1102" s="12" t="s">
        <v>2419</v>
      </c>
      <c r="C1102" s="118" t="s">
        <v>3695</v>
      </c>
      <c r="D1102" s="43" t="s">
        <v>13</v>
      </c>
      <c r="E1102" s="12" t="s">
        <v>30</v>
      </c>
      <c r="F1102" s="12" t="s">
        <v>3308</v>
      </c>
      <c r="G1102" s="12" t="s">
        <v>2386</v>
      </c>
      <c r="H1102" s="12" t="s">
        <v>1911</v>
      </c>
      <c r="I1102" s="12" t="s">
        <v>116</v>
      </c>
      <c r="J1102" s="12" t="s">
        <v>1911</v>
      </c>
      <c r="K1102" s="12" t="s">
        <v>3697</v>
      </c>
      <c r="L1102" s="60">
        <v>44044</v>
      </c>
      <c r="M1102" s="60">
        <v>44050.791666666664</v>
      </c>
      <c r="N1102" s="60">
        <v>44043.999305555553</v>
      </c>
      <c r="O1102" s="12">
        <f t="shared" si="53"/>
        <v>162.99999999994179</v>
      </c>
      <c r="P1102" s="12">
        <f t="shared" si="54"/>
        <v>1.6666666720993817E-2</v>
      </c>
      <c r="Q1102" s="12" t="s">
        <v>22</v>
      </c>
      <c r="R1102" s="12" t="s">
        <v>22</v>
      </c>
      <c r="S1102" s="12" t="s">
        <v>22</v>
      </c>
      <c r="T1102" s="12" t="s">
        <v>14</v>
      </c>
      <c r="U1102" s="12" t="s">
        <v>64</v>
      </c>
      <c r="V1102" s="12" t="s">
        <v>1070</v>
      </c>
      <c r="W1102" s="12" t="s">
        <v>1070</v>
      </c>
      <c r="X1102" s="12" t="s">
        <v>53</v>
      </c>
      <c r="Y1102" s="12" t="s">
        <v>28</v>
      </c>
      <c r="Z1102" s="35">
        <f t="shared" si="55"/>
        <v>163.01666666666279</v>
      </c>
    </row>
    <row r="1103" spans="1:26" s="12" customFormat="1" ht="105" customHeight="1" x14ac:dyDescent="0.25">
      <c r="A1103" s="12">
        <v>2020</v>
      </c>
      <c r="B1103" s="12" t="s">
        <v>2420</v>
      </c>
      <c r="C1103" s="43" t="s">
        <v>3789</v>
      </c>
      <c r="D1103" s="43" t="s">
        <v>13</v>
      </c>
      <c r="E1103" s="12" t="s">
        <v>30</v>
      </c>
      <c r="F1103" s="12" t="s">
        <v>3727</v>
      </c>
      <c r="G1103" s="12" t="s">
        <v>2484</v>
      </c>
      <c r="H1103" s="12" t="s">
        <v>319</v>
      </c>
      <c r="I1103" s="12" t="s">
        <v>195</v>
      </c>
      <c r="J1103" s="12" t="s">
        <v>40</v>
      </c>
      <c r="K1103" s="12" t="s">
        <v>3069</v>
      </c>
      <c r="L1103" s="60">
        <v>44075.291666666664</v>
      </c>
      <c r="M1103" s="60">
        <v>44075.791666666664</v>
      </c>
      <c r="N1103" s="60">
        <v>44074.999305555553</v>
      </c>
      <c r="O1103" s="12">
        <f t="shared" si="53"/>
        <v>12</v>
      </c>
      <c r="P1103" s="12">
        <f t="shared" si="54"/>
        <v>7.0166666666627862</v>
      </c>
      <c r="Q1103" s="12" t="s">
        <v>22</v>
      </c>
      <c r="R1103" s="12" t="s">
        <v>22</v>
      </c>
      <c r="S1103" s="12" t="s">
        <v>22</v>
      </c>
      <c r="T1103" s="12" t="s">
        <v>1070</v>
      </c>
      <c r="U1103" s="12" t="s">
        <v>153</v>
      </c>
      <c r="V1103" s="12" t="s">
        <v>1070</v>
      </c>
      <c r="W1103" s="12" t="s">
        <v>118</v>
      </c>
      <c r="X1103" s="12" t="s">
        <v>77</v>
      </c>
      <c r="Y1103" s="12" t="s">
        <v>67</v>
      </c>
      <c r="Z1103" s="35">
        <f t="shared" si="55"/>
        <v>19.016666666662786</v>
      </c>
    </row>
    <row r="1104" spans="1:26" s="12" customFormat="1" ht="105" customHeight="1" x14ac:dyDescent="0.25">
      <c r="A1104" s="12">
        <v>2020</v>
      </c>
      <c r="B1104" s="12" t="s">
        <v>2420</v>
      </c>
      <c r="C1104" s="43" t="s">
        <v>3790</v>
      </c>
      <c r="D1104" s="43" t="s">
        <v>22</v>
      </c>
      <c r="E1104" s="12" t="s">
        <v>30</v>
      </c>
      <c r="F1104" s="12" t="s">
        <v>3727</v>
      </c>
      <c r="G1104" s="12" t="s">
        <v>2484</v>
      </c>
      <c r="H1104" s="12" t="s">
        <v>319</v>
      </c>
      <c r="I1104" s="12" t="s">
        <v>195</v>
      </c>
      <c r="J1104" s="12" t="s">
        <v>40</v>
      </c>
      <c r="K1104" s="12" t="s">
        <v>3069</v>
      </c>
      <c r="L1104" s="60">
        <v>44080.291666666664</v>
      </c>
      <c r="M1104" s="60">
        <v>44080.75</v>
      </c>
      <c r="N1104" s="60">
        <v>44076.458333333336</v>
      </c>
      <c r="O1104" s="12">
        <f t="shared" si="53"/>
        <v>11.000000000058208</v>
      </c>
      <c r="P1104" s="12">
        <f t="shared" si="54"/>
        <v>91.999999999883585</v>
      </c>
      <c r="Q1104" s="12" t="s">
        <v>22</v>
      </c>
      <c r="R1104" s="12" t="s">
        <v>22</v>
      </c>
      <c r="S1104" s="12" t="s">
        <v>22</v>
      </c>
      <c r="T1104" s="12" t="s">
        <v>1070</v>
      </c>
      <c r="U1104" s="12" t="s">
        <v>153</v>
      </c>
      <c r="V1104" s="12" t="s">
        <v>1070</v>
      </c>
      <c r="W1104" s="12" t="s">
        <v>118</v>
      </c>
      <c r="X1104" s="12" t="s">
        <v>77</v>
      </c>
      <c r="Y1104" s="12" t="s">
        <v>67</v>
      </c>
      <c r="Z1104" s="35">
        <f t="shared" si="55"/>
        <v>102.99999999994179</v>
      </c>
    </row>
    <row r="1105" spans="1:26" s="12" customFormat="1" ht="30" customHeight="1" x14ac:dyDescent="0.25">
      <c r="A1105" s="12">
        <v>2020</v>
      </c>
      <c r="B1105" s="12" t="s">
        <v>2420</v>
      </c>
      <c r="C1105" s="43" t="s">
        <v>3791</v>
      </c>
      <c r="D1105" s="43" t="s">
        <v>13</v>
      </c>
      <c r="E1105" s="12" t="s">
        <v>30</v>
      </c>
      <c r="F1105" s="12" t="s">
        <v>2924</v>
      </c>
      <c r="G1105" s="12" t="s">
        <v>3726</v>
      </c>
      <c r="H1105" s="12" t="s">
        <v>319</v>
      </c>
      <c r="I1105" s="12" t="s">
        <v>197</v>
      </c>
      <c r="J1105" s="12" t="s">
        <v>12</v>
      </c>
      <c r="K1105" s="12" t="s">
        <v>3069</v>
      </c>
      <c r="L1105" s="60">
        <v>44075</v>
      </c>
      <c r="M1105" s="60">
        <v>44079.75</v>
      </c>
      <c r="N1105" s="60">
        <v>44074.999305555553</v>
      </c>
      <c r="O1105" s="12">
        <f t="shared" si="53"/>
        <v>114</v>
      </c>
      <c r="P1105" s="12">
        <f t="shared" si="54"/>
        <v>1.6666666720993817E-2</v>
      </c>
      <c r="Q1105" s="12" t="s">
        <v>22</v>
      </c>
      <c r="R1105" s="12" t="s">
        <v>22</v>
      </c>
      <c r="S1105" s="12" t="s">
        <v>22</v>
      </c>
      <c r="T1105" s="12" t="s">
        <v>1070</v>
      </c>
      <c r="U1105" s="12" t="s">
        <v>153</v>
      </c>
      <c r="V1105" s="12" t="s">
        <v>1070</v>
      </c>
      <c r="W1105" s="12" t="s">
        <v>118</v>
      </c>
      <c r="X1105" s="12" t="s">
        <v>77</v>
      </c>
      <c r="Y1105" s="12" t="s">
        <v>89</v>
      </c>
      <c r="Z1105" s="35">
        <f t="shared" si="55"/>
        <v>114.01666666672099</v>
      </c>
    </row>
    <row r="1106" spans="1:26" s="12" customFormat="1" ht="105" customHeight="1" x14ac:dyDescent="0.25">
      <c r="A1106" s="12">
        <v>2020</v>
      </c>
      <c r="B1106" s="12" t="s">
        <v>2420</v>
      </c>
      <c r="C1106" s="43" t="s">
        <v>3792</v>
      </c>
      <c r="D1106" s="43" t="s">
        <v>22</v>
      </c>
      <c r="E1106" s="12" t="s">
        <v>30</v>
      </c>
      <c r="F1106" s="12" t="s">
        <v>2924</v>
      </c>
      <c r="G1106" s="12" t="s">
        <v>3726</v>
      </c>
      <c r="H1106" s="12" t="s">
        <v>319</v>
      </c>
      <c r="I1106" s="12" t="s">
        <v>197</v>
      </c>
      <c r="J1106" s="12" t="s">
        <v>12</v>
      </c>
      <c r="K1106" s="12" t="s">
        <v>3069</v>
      </c>
      <c r="L1106" s="60">
        <v>44081.583333333336</v>
      </c>
      <c r="M1106" s="60">
        <v>44081.791666666664</v>
      </c>
      <c r="N1106" s="60">
        <v>44079.75</v>
      </c>
      <c r="O1106" s="12">
        <f t="shared" si="53"/>
        <v>4.9999999998835847</v>
      </c>
      <c r="P1106" s="12">
        <f t="shared" si="54"/>
        <v>44.000000000058208</v>
      </c>
      <c r="Q1106" s="12" t="s">
        <v>22</v>
      </c>
      <c r="R1106" s="12" t="s">
        <v>22</v>
      </c>
      <c r="S1106" s="12" t="s">
        <v>22</v>
      </c>
      <c r="T1106" s="12" t="s">
        <v>1070</v>
      </c>
      <c r="U1106" s="12" t="s">
        <v>153</v>
      </c>
      <c r="V1106" s="12" t="s">
        <v>1070</v>
      </c>
      <c r="W1106" s="12" t="s">
        <v>118</v>
      </c>
      <c r="X1106" s="12" t="s">
        <v>77</v>
      </c>
      <c r="Y1106" s="12" t="s">
        <v>89</v>
      </c>
      <c r="Z1106" s="35">
        <f t="shared" si="55"/>
        <v>48.999999999941792</v>
      </c>
    </row>
    <row r="1107" spans="1:26" s="12" customFormat="1" ht="105" customHeight="1" x14ac:dyDescent="0.25">
      <c r="A1107" s="12">
        <v>2020</v>
      </c>
      <c r="B1107" s="12" t="s">
        <v>2420</v>
      </c>
      <c r="C1107" s="43" t="s">
        <v>3793</v>
      </c>
      <c r="D1107" s="43" t="s">
        <v>22</v>
      </c>
      <c r="E1107" s="12" t="s">
        <v>30</v>
      </c>
      <c r="F1107" s="12" t="s">
        <v>2924</v>
      </c>
      <c r="G1107" s="12" t="s">
        <v>3726</v>
      </c>
      <c r="H1107" s="12" t="s">
        <v>319</v>
      </c>
      <c r="I1107" s="12" t="s">
        <v>197</v>
      </c>
      <c r="J1107" s="12" t="s">
        <v>12</v>
      </c>
      <c r="K1107" s="12" t="s">
        <v>3069</v>
      </c>
      <c r="L1107" s="60">
        <v>44082.291666666664</v>
      </c>
      <c r="M1107" s="60">
        <v>44082.791666666664</v>
      </c>
      <c r="N1107" s="60">
        <v>44081.791666666664</v>
      </c>
      <c r="O1107" s="12">
        <f t="shared" si="53"/>
        <v>12</v>
      </c>
      <c r="P1107" s="12">
        <f t="shared" si="54"/>
        <v>12</v>
      </c>
      <c r="Q1107" s="12" t="s">
        <v>22</v>
      </c>
      <c r="R1107" s="12" t="s">
        <v>22</v>
      </c>
      <c r="S1107" s="12" t="s">
        <v>22</v>
      </c>
      <c r="T1107" s="12" t="s">
        <v>1070</v>
      </c>
      <c r="U1107" s="12" t="s">
        <v>153</v>
      </c>
      <c r="V1107" s="12" t="s">
        <v>1070</v>
      </c>
      <c r="W1107" s="12" t="s">
        <v>118</v>
      </c>
      <c r="X1107" s="12" t="s">
        <v>77</v>
      </c>
      <c r="Y1107" s="12" t="s">
        <v>89</v>
      </c>
      <c r="Z1107" s="35">
        <f t="shared" si="55"/>
        <v>24</v>
      </c>
    </row>
    <row r="1108" spans="1:26" s="12" customFormat="1" ht="105" customHeight="1" x14ac:dyDescent="0.25">
      <c r="A1108" s="12">
        <v>2020</v>
      </c>
      <c r="B1108" s="12" t="s">
        <v>2420</v>
      </c>
      <c r="C1108" s="43" t="s">
        <v>3794</v>
      </c>
      <c r="D1108" s="43" t="s">
        <v>22</v>
      </c>
      <c r="E1108" s="12" t="s">
        <v>11</v>
      </c>
      <c r="F1108" s="12" t="s">
        <v>2476</v>
      </c>
      <c r="G1108" s="12" t="s">
        <v>2476</v>
      </c>
      <c r="H1108" s="12" t="s">
        <v>319</v>
      </c>
      <c r="I1108" s="12" t="s">
        <v>195</v>
      </c>
      <c r="J1108" s="12" t="s">
        <v>31</v>
      </c>
      <c r="K1108" s="12" t="s">
        <v>3069</v>
      </c>
      <c r="L1108" s="60">
        <v>44076.333333333336</v>
      </c>
      <c r="M1108" s="60">
        <v>44076.458333333336</v>
      </c>
      <c r="N1108" s="60">
        <v>44075.791666666664</v>
      </c>
      <c r="O1108" s="12">
        <f t="shared" si="53"/>
        <v>3</v>
      </c>
      <c r="P1108" s="12">
        <f t="shared" si="54"/>
        <v>13.000000000116415</v>
      </c>
      <c r="Q1108" s="12" t="s">
        <v>22</v>
      </c>
      <c r="R1108" s="12" t="s">
        <v>22</v>
      </c>
      <c r="S1108" s="12" t="s">
        <v>22</v>
      </c>
      <c r="T1108" s="12" t="s">
        <v>1505</v>
      </c>
      <c r="U1108" s="12" t="s">
        <v>1505</v>
      </c>
      <c r="V1108" s="12" t="s">
        <v>1505</v>
      </c>
      <c r="W1108" s="12" t="s">
        <v>1505</v>
      </c>
      <c r="X1108" s="12" t="s">
        <v>17</v>
      </c>
      <c r="Y1108" s="12" t="s">
        <v>67</v>
      </c>
      <c r="Z1108" s="35">
        <f t="shared" si="55"/>
        <v>16.000000000116415</v>
      </c>
    </row>
    <row r="1109" spans="1:26" s="12" customFormat="1" ht="60" customHeight="1" x14ac:dyDescent="0.25">
      <c r="A1109" s="12">
        <v>2020</v>
      </c>
      <c r="B1109" s="12" t="s">
        <v>2420</v>
      </c>
      <c r="C1109" s="43" t="s">
        <v>3795</v>
      </c>
      <c r="D1109" s="43" t="s">
        <v>22</v>
      </c>
      <c r="E1109" s="12" t="s">
        <v>30</v>
      </c>
      <c r="F1109" s="12" t="s">
        <v>2476</v>
      </c>
      <c r="G1109" s="12" t="s">
        <v>2476</v>
      </c>
      <c r="H1109" s="12" t="s">
        <v>319</v>
      </c>
      <c r="I1109" s="12" t="s">
        <v>196</v>
      </c>
      <c r="J1109" s="12" t="s">
        <v>40</v>
      </c>
      <c r="K1109" s="12" t="s">
        <v>3838</v>
      </c>
      <c r="L1109" s="60">
        <v>44081.291666666664</v>
      </c>
      <c r="M1109" s="60">
        <v>44081.583333333336</v>
      </c>
      <c r="N1109" s="60">
        <v>44074.999305555553</v>
      </c>
      <c r="O1109" s="12">
        <f t="shared" si="53"/>
        <v>7.0000000001164153</v>
      </c>
      <c r="P1109" s="12">
        <f t="shared" si="54"/>
        <v>151.01666666666279</v>
      </c>
      <c r="Q1109" s="12" t="s">
        <v>22</v>
      </c>
      <c r="R1109" s="12" t="s">
        <v>22</v>
      </c>
      <c r="S1109" s="12" t="s">
        <v>22</v>
      </c>
      <c r="T1109" s="12" t="s">
        <v>1505</v>
      </c>
      <c r="U1109" s="12" t="s">
        <v>1505</v>
      </c>
      <c r="V1109" s="12" t="s">
        <v>1505</v>
      </c>
      <c r="W1109" s="12" t="s">
        <v>1505</v>
      </c>
      <c r="X1109" s="12" t="s">
        <v>83</v>
      </c>
      <c r="Y1109" s="12" t="s">
        <v>18</v>
      </c>
      <c r="Z1109" s="35">
        <f t="shared" si="55"/>
        <v>158.0166666667792</v>
      </c>
    </row>
    <row r="1110" spans="1:26" s="12" customFormat="1" ht="45" customHeight="1" x14ac:dyDescent="0.25">
      <c r="A1110" s="12">
        <v>2020</v>
      </c>
      <c r="B1110" s="12" t="s">
        <v>2420</v>
      </c>
      <c r="C1110" s="43" t="s">
        <v>3796</v>
      </c>
      <c r="D1110" s="43" t="s">
        <v>22</v>
      </c>
      <c r="E1110" s="12" t="s">
        <v>30</v>
      </c>
      <c r="F1110" s="12" t="s">
        <v>828</v>
      </c>
      <c r="G1110" s="12" t="s">
        <v>3820</v>
      </c>
      <c r="H1110" s="12" t="s">
        <v>319</v>
      </c>
      <c r="I1110" s="12" t="s">
        <v>197</v>
      </c>
      <c r="J1110" s="12" t="s">
        <v>91</v>
      </c>
      <c r="K1110" s="12" t="s">
        <v>3839</v>
      </c>
      <c r="L1110" s="60">
        <v>44081.333333333336</v>
      </c>
      <c r="M1110" s="60">
        <v>44081.791666666664</v>
      </c>
      <c r="N1110" s="60">
        <v>44081.333333333336</v>
      </c>
      <c r="O1110" s="12">
        <f t="shared" si="53"/>
        <v>10.999999999883585</v>
      </c>
      <c r="P1110" s="12">
        <f t="shared" si="54"/>
        <v>0</v>
      </c>
      <c r="Q1110" s="12" t="s">
        <v>13</v>
      </c>
      <c r="R1110" s="12" t="s">
        <v>22</v>
      </c>
      <c r="S1110" s="12" t="s">
        <v>22</v>
      </c>
      <c r="T1110" s="12" t="s">
        <v>14</v>
      </c>
      <c r="U1110" s="12" t="s">
        <v>64</v>
      </c>
      <c r="V1110" s="12" t="s">
        <v>34</v>
      </c>
      <c r="W1110" s="12" t="s">
        <v>88</v>
      </c>
      <c r="X1110" s="12" t="s">
        <v>53</v>
      </c>
      <c r="Y1110" s="12" t="s">
        <v>54</v>
      </c>
      <c r="Z1110" s="35">
        <f t="shared" si="55"/>
        <v>10.999999999883585</v>
      </c>
    </row>
    <row r="1111" spans="1:26" s="12" customFormat="1" ht="45" customHeight="1" x14ac:dyDescent="0.25">
      <c r="A1111" s="12">
        <v>2020</v>
      </c>
      <c r="B1111" s="12" t="s">
        <v>2420</v>
      </c>
      <c r="C1111" s="43" t="s">
        <v>3797</v>
      </c>
      <c r="D1111" s="43" t="s">
        <v>22</v>
      </c>
      <c r="E1111" s="12" t="s">
        <v>30</v>
      </c>
      <c r="F1111" s="12" t="s">
        <v>3821</v>
      </c>
      <c r="G1111" s="12" t="s">
        <v>3619</v>
      </c>
      <c r="H1111" s="12" t="s">
        <v>319</v>
      </c>
      <c r="I1111" s="12" t="s">
        <v>196</v>
      </c>
      <c r="J1111" s="12" t="s">
        <v>80</v>
      </c>
      <c r="K1111" s="12" t="s">
        <v>3840</v>
      </c>
      <c r="L1111" s="60">
        <v>44083.333333333336</v>
      </c>
      <c r="M1111" s="60">
        <v>44083.791666666664</v>
      </c>
      <c r="N1111" s="60">
        <v>44081.583333333336</v>
      </c>
      <c r="O1111" s="12">
        <f t="shared" si="53"/>
        <v>10.999999999883585</v>
      </c>
      <c r="P1111" s="12">
        <f t="shared" si="54"/>
        <v>42</v>
      </c>
      <c r="Q1111" s="12" t="s">
        <v>22</v>
      </c>
      <c r="R1111" s="12" t="s">
        <v>22</v>
      </c>
      <c r="S1111" s="12" t="s">
        <v>22</v>
      </c>
      <c r="T1111" s="12" t="s">
        <v>32</v>
      </c>
      <c r="U1111" s="12" t="s">
        <v>114</v>
      </c>
      <c r="V1111" s="12" t="s">
        <v>51</v>
      </c>
      <c r="W1111" s="12" t="s">
        <v>118</v>
      </c>
      <c r="X1111" s="12" t="s">
        <v>45</v>
      </c>
      <c r="Y1111" s="12" t="s">
        <v>18</v>
      </c>
      <c r="Z1111" s="35">
        <f t="shared" si="55"/>
        <v>52.999999999883585</v>
      </c>
    </row>
    <row r="1112" spans="1:26" s="12" customFormat="1" ht="60" customHeight="1" x14ac:dyDescent="0.25">
      <c r="A1112" s="12">
        <v>2020</v>
      </c>
      <c r="B1112" s="12" t="s">
        <v>2420</v>
      </c>
      <c r="C1112" s="43" t="s">
        <v>3798</v>
      </c>
      <c r="D1112" s="43" t="s">
        <v>22</v>
      </c>
      <c r="E1112" s="12" t="s">
        <v>11</v>
      </c>
      <c r="F1112" s="12" t="s">
        <v>2476</v>
      </c>
      <c r="G1112" s="12" t="s">
        <v>2476</v>
      </c>
      <c r="H1112" s="12" t="s">
        <v>319</v>
      </c>
      <c r="I1112" s="12" t="s">
        <v>196</v>
      </c>
      <c r="J1112" s="12" t="s">
        <v>31</v>
      </c>
      <c r="K1112" s="12" t="s">
        <v>3069</v>
      </c>
      <c r="L1112" s="60">
        <v>44083.791666666664</v>
      </c>
      <c r="M1112" s="60">
        <v>44083.791666666664</v>
      </c>
      <c r="N1112" s="60">
        <v>44083.791666666664</v>
      </c>
      <c r="O1112" s="12">
        <f t="shared" si="53"/>
        <v>0</v>
      </c>
      <c r="P1112" s="12">
        <f t="shared" si="54"/>
        <v>0</v>
      </c>
      <c r="Q1112" s="12" t="s">
        <v>22</v>
      </c>
      <c r="R1112" s="12" t="s">
        <v>22</v>
      </c>
      <c r="S1112" s="12" t="s">
        <v>22</v>
      </c>
      <c r="T1112" s="12" t="s">
        <v>1505</v>
      </c>
      <c r="U1112" s="12" t="s">
        <v>1505</v>
      </c>
      <c r="V1112" s="12" t="s">
        <v>1505</v>
      </c>
      <c r="W1112" s="12" t="s">
        <v>1505</v>
      </c>
      <c r="X1112" s="12" t="s">
        <v>17</v>
      </c>
      <c r="Y1112" s="12" t="s">
        <v>67</v>
      </c>
      <c r="Z1112" s="35">
        <f t="shared" si="55"/>
        <v>0</v>
      </c>
    </row>
    <row r="1113" spans="1:26" s="12" customFormat="1" ht="15" customHeight="1" x14ac:dyDescent="0.25">
      <c r="A1113" s="12">
        <v>2020</v>
      </c>
      <c r="B1113" s="12" t="s">
        <v>2420</v>
      </c>
      <c r="C1113" s="43" t="s">
        <v>3799</v>
      </c>
      <c r="D1113" s="43" t="s">
        <v>22</v>
      </c>
      <c r="E1113" s="12" t="s">
        <v>11</v>
      </c>
      <c r="F1113" s="12" t="s">
        <v>2476</v>
      </c>
      <c r="G1113" s="12" t="s">
        <v>2476</v>
      </c>
      <c r="H1113" s="12" t="s">
        <v>319</v>
      </c>
      <c r="I1113" s="12" t="s">
        <v>196</v>
      </c>
      <c r="J1113" s="12" t="s">
        <v>31</v>
      </c>
      <c r="K1113" s="12" t="s">
        <v>3069</v>
      </c>
      <c r="L1113" s="60">
        <v>44085.291666666664</v>
      </c>
      <c r="M1113" s="60">
        <v>44085.791666666664</v>
      </c>
      <c r="N1113" s="60">
        <v>44083.791666666664</v>
      </c>
      <c r="O1113" s="12">
        <f t="shared" si="53"/>
        <v>12</v>
      </c>
      <c r="P1113" s="12">
        <f t="shared" si="54"/>
        <v>36</v>
      </c>
      <c r="Q1113" s="12" t="s">
        <v>22</v>
      </c>
      <c r="R1113" s="12" t="s">
        <v>22</v>
      </c>
      <c r="S1113" s="12" t="s">
        <v>22</v>
      </c>
      <c r="T1113" s="12" t="s">
        <v>1505</v>
      </c>
      <c r="U1113" s="12" t="s">
        <v>1505</v>
      </c>
      <c r="V1113" s="12" t="s">
        <v>1505</v>
      </c>
      <c r="W1113" s="12" t="s">
        <v>1505</v>
      </c>
      <c r="X1113" s="12" t="s">
        <v>17</v>
      </c>
      <c r="Y1113" s="12" t="s">
        <v>67</v>
      </c>
      <c r="Z1113" s="35">
        <f t="shared" si="55"/>
        <v>48</v>
      </c>
    </row>
    <row r="1114" spans="1:26" s="12" customFormat="1" ht="30" customHeight="1" x14ac:dyDescent="0.25">
      <c r="A1114" s="12">
        <v>2020</v>
      </c>
      <c r="B1114" s="12" t="s">
        <v>2420</v>
      </c>
      <c r="C1114" s="43" t="s">
        <v>3800</v>
      </c>
      <c r="D1114" s="43" t="s">
        <v>22</v>
      </c>
      <c r="E1114" s="12" t="s">
        <v>11</v>
      </c>
      <c r="F1114" s="12" t="s">
        <v>2476</v>
      </c>
      <c r="G1114" s="12" t="s">
        <v>2476</v>
      </c>
      <c r="H1114" s="12" t="s">
        <v>319</v>
      </c>
      <c r="I1114" s="12" t="s">
        <v>196</v>
      </c>
      <c r="J1114" s="12" t="s">
        <v>31</v>
      </c>
      <c r="K1114" s="12" t="s">
        <v>3069</v>
      </c>
      <c r="L1114" s="60">
        <v>44088.333333333336</v>
      </c>
      <c r="M1114" s="60">
        <v>44088.708333333336</v>
      </c>
      <c r="N1114" s="60">
        <v>44085.791666666664</v>
      </c>
      <c r="O1114" s="12">
        <f t="shared" si="53"/>
        <v>9</v>
      </c>
      <c r="P1114" s="12">
        <f t="shared" si="54"/>
        <v>61.000000000116415</v>
      </c>
      <c r="Q1114" s="12" t="s">
        <v>22</v>
      </c>
      <c r="R1114" s="12" t="s">
        <v>22</v>
      </c>
      <c r="S1114" s="12" t="s">
        <v>22</v>
      </c>
      <c r="T1114" s="12" t="s">
        <v>1505</v>
      </c>
      <c r="U1114" s="12" t="s">
        <v>1505</v>
      </c>
      <c r="V1114" s="12" t="s">
        <v>1505</v>
      </c>
      <c r="W1114" s="12" t="s">
        <v>1505</v>
      </c>
      <c r="X1114" s="12" t="s">
        <v>17</v>
      </c>
      <c r="Y1114" s="12" t="s">
        <v>67</v>
      </c>
      <c r="Z1114" s="35">
        <f t="shared" si="55"/>
        <v>70.000000000116415</v>
      </c>
    </row>
    <row r="1115" spans="1:26" s="12" customFormat="1" ht="75" customHeight="1" x14ac:dyDescent="0.25">
      <c r="A1115" s="12">
        <v>2020</v>
      </c>
      <c r="B1115" s="12" t="s">
        <v>2420</v>
      </c>
      <c r="C1115" s="43" t="s">
        <v>3801</v>
      </c>
      <c r="D1115" s="43" t="s">
        <v>22</v>
      </c>
      <c r="E1115" s="12" t="s">
        <v>20</v>
      </c>
      <c r="F1115" s="12" t="s">
        <v>3822</v>
      </c>
      <c r="G1115" s="12" t="s">
        <v>2476</v>
      </c>
      <c r="H1115" s="12" t="s">
        <v>319</v>
      </c>
      <c r="I1115" s="12" t="s">
        <v>196</v>
      </c>
      <c r="J1115" s="12" t="s">
        <v>86</v>
      </c>
      <c r="K1115" s="12" t="s">
        <v>3841</v>
      </c>
      <c r="L1115" s="60">
        <v>44084.479166666664</v>
      </c>
      <c r="M1115" s="60">
        <v>44084.770833333336</v>
      </c>
      <c r="N1115" s="60">
        <v>44084.479166666664</v>
      </c>
      <c r="O1115" s="12">
        <f t="shared" si="53"/>
        <v>7.0000000001164153</v>
      </c>
      <c r="P1115" s="12">
        <f t="shared" si="54"/>
        <v>0</v>
      </c>
      <c r="Q1115" s="12" t="s">
        <v>22</v>
      </c>
      <c r="R1115" s="12" t="s">
        <v>22</v>
      </c>
      <c r="S1115" s="12" t="s">
        <v>22</v>
      </c>
      <c r="T1115" s="12" t="s">
        <v>57</v>
      </c>
      <c r="U1115" s="12" t="s">
        <v>151</v>
      </c>
      <c r="V1115" s="12" t="s">
        <v>16</v>
      </c>
      <c r="W1115" s="12" t="s">
        <v>15</v>
      </c>
      <c r="X1115" s="12" t="s">
        <v>83</v>
      </c>
      <c r="Y1115" s="12" t="s">
        <v>46</v>
      </c>
      <c r="Z1115" s="35">
        <f t="shared" si="55"/>
        <v>7.0000000001164153</v>
      </c>
    </row>
    <row r="1116" spans="1:26" s="12" customFormat="1" ht="60" customHeight="1" x14ac:dyDescent="0.25">
      <c r="A1116" s="12">
        <v>2020</v>
      </c>
      <c r="B1116" s="12" t="s">
        <v>2420</v>
      </c>
      <c r="C1116" s="43" t="s">
        <v>3802</v>
      </c>
      <c r="D1116" s="43" t="s">
        <v>22</v>
      </c>
      <c r="E1116" s="12" t="s">
        <v>20</v>
      </c>
      <c r="F1116" s="12" t="s">
        <v>3823</v>
      </c>
      <c r="G1116" s="12" t="s">
        <v>3824</v>
      </c>
      <c r="H1116" s="12" t="s">
        <v>319</v>
      </c>
      <c r="I1116" s="12" t="s">
        <v>196</v>
      </c>
      <c r="J1116" s="12" t="s">
        <v>56</v>
      </c>
      <c r="K1116" s="12" t="s">
        <v>3842</v>
      </c>
      <c r="L1116" s="60">
        <v>44084.333333333336</v>
      </c>
      <c r="M1116" s="60">
        <v>44084.479166666664</v>
      </c>
      <c r="N1116" s="60">
        <v>44084.333333333336</v>
      </c>
      <c r="O1116" s="12">
        <f t="shared" si="53"/>
        <v>3.4999999998835847</v>
      </c>
      <c r="P1116" s="12">
        <f t="shared" si="54"/>
        <v>0</v>
      </c>
      <c r="Q1116" s="12" t="s">
        <v>22</v>
      </c>
      <c r="R1116" s="12" t="s">
        <v>22</v>
      </c>
      <c r="S1116" s="12" t="s">
        <v>22</v>
      </c>
      <c r="T1116" s="12" t="s">
        <v>32</v>
      </c>
      <c r="U1116" s="12" t="s">
        <v>117</v>
      </c>
      <c r="V1116" s="12" t="s">
        <v>34</v>
      </c>
      <c r="W1116" s="12" t="s">
        <v>82</v>
      </c>
      <c r="X1116" s="12" t="s">
        <v>53</v>
      </c>
      <c r="Y1116" s="12" t="s">
        <v>54</v>
      </c>
      <c r="Z1116" s="35">
        <f t="shared" si="55"/>
        <v>3.4999999998835847</v>
      </c>
    </row>
    <row r="1117" spans="1:26" s="12" customFormat="1" ht="30" customHeight="1" x14ac:dyDescent="0.25">
      <c r="A1117" s="12">
        <v>2020</v>
      </c>
      <c r="B1117" s="12" t="s">
        <v>2420</v>
      </c>
      <c r="C1117" s="43" t="s">
        <v>3803</v>
      </c>
      <c r="D1117" s="43" t="s">
        <v>22</v>
      </c>
      <c r="E1117" s="12" t="s">
        <v>20</v>
      </c>
      <c r="F1117" s="12" t="s">
        <v>3825</v>
      </c>
      <c r="G1117" s="12" t="s">
        <v>3826</v>
      </c>
      <c r="H1117" s="12" t="s">
        <v>319</v>
      </c>
      <c r="I1117" s="12" t="s">
        <v>196</v>
      </c>
      <c r="J1117" s="12" t="s">
        <v>63</v>
      </c>
      <c r="K1117" s="12" t="s">
        <v>3843</v>
      </c>
      <c r="L1117" s="60">
        <v>44084.666666666664</v>
      </c>
      <c r="M1117" s="60">
        <v>44084.666666666664</v>
      </c>
      <c r="N1117" s="60">
        <v>44084.479166666664</v>
      </c>
      <c r="O1117" s="12">
        <f t="shared" si="53"/>
        <v>0</v>
      </c>
      <c r="P1117" s="12">
        <f t="shared" si="54"/>
        <v>4.5</v>
      </c>
      <c r="Q1117" s="12" t="s">
        <v>22</v>
      </c>
      <c r="R1117" s="12" t="s">
        <v>22</v>
      </c>
      <c r="S1117" s="12" t="s">
        <v>22</v>
      </c>
      <c r="T1117" s="12" t="s">
        <v>14</v>
      </c>
      <c r="U1117" s="12" t="s">
        <v>33</v>
      </c>
      <c r="V1117" s="12" t="s">
        <v>34</v>
      </c>
      <c r="W1117" s="12" t="s">
        <v>88</v>
      </c>
      <c r="X1117" s="12" t="s">
        <v>45</v>
      </c>
      <c r="Y1117" s="12" t="s">
        <v>18</v>
      </c>
      <c r="Z1117" s="35">
        <f t="shared" si="55"/>
        <v>4.5</v>
      </c>
    </row>
    <row r="1118" spans="1:26" s="12" customFormat="1" ht="30" customHeight="1" x14ac:dyDescent="0.25">
      <c r="A1118" s="12">
        <v>2020</v>
      </c>
      <c r="B1118" s="12" t="s">
        <v>2420</v>
      </c>
      <c r="C1118" s="43" t="s">
        <v>3804</v>
      </c>
      <c r="D1118" s="43" t="s">
        <v>22</v>
      </c>
      <c r="E1118" s="12" t="s">
        <v>20</v>
      </c>
      <c r="F1118" s="12" t="s">
        <v>3825</v>
      </c>
      <c r="G1118" s="12" t="s">
        <v>3826</v>
      </c>
      <c r="H1118" s="12" t="s">
        <v>319</v>
      </c>
      <c r="I1118" s="12" t="s">
        <v>196</v>
      </c>
      <c r="J1118" s="12" t="s">
        <v>63</v>
      </c>
      <c r="K1118" s="12" t="s">
        <v>3844</v>
      </c>
      <c r="L1118" s="60">
        <v>44088.333333333336</v>
      </c>
      <c r="M1118" s="60">
        <v>44088.708333333336</v>
      </c>
      <c r="N1118" s="60">
        <v>44084.666666666664</v>
      </c>
      <c r="O1118" s="12">
        <f t="shared" si="53"/>
        <v>9</v>
      </c>
      <c r="P1118" s="12">
        <f t="shared" si="54"/>
        <v>88.000000000116415</v>
      </c>
      <c r="Q1118" s="12" t="s">
        <v>22</v>
      </c>
      <c r="R1118" s="12" t="s">
        <v>22</v>
      </c>
      <c r="S1118" s="12" t="s">
        <v>22</v>
      </c>
      <c r="T1118" s="12" t="s">
        <v>14</v>
      </c>
      <c r="U1118" s="12" t="s">
        <v>33</v>
      </c>
      <c r="V1118" s="12" t="s">
        <v>34</v>
      </c>
      <c r="W1118" s="12" t="s">
        <v>88</v>
      </c>
      <c r="X1118" s="12" t="s">
        <v>45</v>
      </c>
      <c r="Y1118" s="12" t="s">
        <v>18</v>
      </c>
      <c r="Z1118" s="35">
        <f t="shared" si="55"/>
        <v>97.000000000116415</v>
      </c>
    </row>
    <row r="1119" spans="1:26" s="12" customFormat="1" ht="30" customHeight="1" x14ac:dyDescent="0.25">
      <c r="A1119" s="12">
        <v>2020</v>
      </c>
      <c r="B1119" s="12" t="s">
        <v>2420</v>
      </c>
      <c r="C1119" s="43" t="s">
        <v>3805</v>
      </c>
      <c r="D1119" s="43" t="s">
        <v>22</v>
      </c>
      <c r="E1119" s="12" t="s">
        <v>20</v>
      </c>
      <c r="F1119" s="12" t="s">
        <v>3825</v>
      </c>
      <c r="G1119" s="12" t="s">
        <v>3826</v>
      </c>
      <c r="H1119" s="12" t="s">
        <v>319</v>
      </c>
      <c r="I1119" s="12" t="s">
        <v>196</v>
      </c>
      <c r="J1119" s="12" t="s">
        <v>63</v>
      </c>
      <c r="K1119" s="12" t="s">
        <v>3845</v>
      </c>
      <c r="L1119" s="60">
        <v>44104.333333333336</v>
      </c>
      <c r="M1119" s="60">
        <v>44104.666666666664</v>
      </c>
      <c r="N1119" s="60">
        <v>44088.708333333336</v>
      </c>
      <c r="O1119" s="12">
        <f t="shared" si="53"/>
        <v>7.9999999998835847</v>
      </c>
      <c r="P1119" s="12">
        <f t="shared" si="54"/>
        <v>375</v>
      </c>
      <c r="Q1119" s="12" t="s">
        <v>22</v>
      </c>
      <c r="R1119" s="12" t="s">
        <v>22</v>
      </c>
      <c r="S1119" s="12" t="s">
        <v>22</v>
      </c>
      <c r="T1119" s="12" t="s">
        <v>14</v>
      </c>
      <c r="U1119" s="12" t="s">
        <v>33</v>
      </c>
      <c r="V1119" s="12" t="s">
        <v>34</v>
      </c>
      <c r="W1119" s="12" t="s">
        <v>88</v>
      </c>
      <c r="X1119" s="12" t="s">
        <v>45</v>
      </c>
      <c r="Y1119" s="12" t="s">
        <v>18</v>
      </c>
      <c r="Z1119" s="35">
        <f t="shared" si="55"/>
        <v>382.99999999988358</v>
      </c>
    </row>
    <row r="1120" spans="1:26" s="12" customFormat="1" ht="60" customHeight="1" x14ac:dyDescent="0.25">
      <c r="A1120" s="12">
        <v>2020</v>
      </c>
      <c r="B1120" s="12" t="s">
        <v>2420</v>
      </c>
      <c r="C1120" s="43" t="s">
        <v>3806</v>
      </c>
      <c r="D1120" s="43" t="s">
        <v>22</v>
      </c>
      <c r="E1120" s="12" t="s">
        <v>20</v>
      </c>
      <c r="F1120" s="12" t="s">
        <v>3827</v>
      </c>
      <c r="G1120" s="12" t="s">
        <v>2325</v>
      </c>
      <c r="H1120" s="12" t="s">
        <v>319</v>
      </c>
      <c r="I1120" s="12" t="s">
        <v>196</v>
      </c>
      <c r="J1120" s="12" t="s">
        <v>56</v>
      </c>
      <c r="K1120" s="12" t="s">
        <v>3846</v>
      </c>
      <c r="L1120" s="60">
        <v>44084.708333333336</v>
      </c>
      <c r="M1120" s="60">
        <v>44084.708333333336</v>
      </c>
      <c r="N1120" s="60">
        <v>44084.708333333336</v>
      </c>
      <c r="O1120" s="12">
        <f t="shared" si="53"/>
        <v>0</v>
      </c>
      <c r="P1120" s="12">
        <f t="shared" si="54"/>
        <v>0</v>
      </c>
      <c r="Q1120" s="12" t="s">
        <v>22</v>
      </c>
      <c r="R1120" s="12" t="s">
        <v>22</v>
      </c>
      <c r="S1120" s="12" t="s">
        <v>22</v>
      </c>
      <c r="T1120" s="12" t="s">
        <v>32</v>
      </c>
      <c r="U1120" s="12" t="s">
        <v>114</v>
      </c>
      <c r="V1120" s="12" t="s">
        <v>25</v>
      </c>
      <c r="W1120" s="12" t="s">
        <v>59</v>
      </c>
      <c r="X1120" s="12" t="s">
        <v>66</v>
      </c>
      <c r="Y1120" s="12" t="s">
        <v>18</v>
      </c>
      <c r="Z1120" s="35">
        <f t="shared" si="55"/>
        <v>0</v>
      </c>
    </row>
    <row r="1121" spans="1:26" s="12" customFormat="1" ht="90" customHeight="1" x14ac:dyDescent="0.25">
      <c r="A1121" s="12">
        <v>2020</v>
      </c>
      <c r="B1121" s="12" t="s">
        <v>2420</v>
      </c>
      <c r="C1121" s="43" t="s">
        <v>3807</v>
      </c>
      <c r="D1121" s="43" t="s">
        <v>22</v>
      </c>
      <c r="E1121" s="12" t="s">
        <v>20</v>
      </c>
      <c r="F1121" s="12" t="s">
        <v>3828</v>
      </c>
      <c r="G1121" s="12" t="s">
        <v>3394</v>
      </c>
      <c r="H1121" s="12" t="s">
        <v>319</v>
      </c>
      <c r="I1121" s="12" t="s">
        <v>196</v>
      </c>
      <c r="J1121" s="12" t="s">
        <v>21</v>
      </c>
      <c r="K1121" s="12" t="s">
        <v>3847</v>
      </c>
      <c r="L1121" s="60">
        <v>44085.333333333336</v>
      </c>
      <c r="M1121" s="60">
        <v>44085.708333333336</v>
      </c>
      <c r="N1121" s="60">
        <v>44084.708333333336</v>
      </c>
      <c r="O1121" s="12">
        <f t="shared" si="53"/>
        <v>9</v>
      </c>
      <c r="P1121" s="12">
        <f t="shared" si="54"/>
        <v>15</v>
      </c>
      <c r="Q1121" s="12" t="s">
        <v>22</v>
      </c>
      <c r="R1121" s="12" t="s">
        <v>22</v>
      </c>
      <c r="S1121" s="12" t="s">
        <v>22</v>
      </c>
      <c r="T1121" s="12" t="s">
        <v>14</v>
      </c>
      <c r="U1121" s="12" t="s">
        <v>50</v>
      </c>
      <c r="V1121" s="12" t="s">
        <v>34</v>
      </c>
      <c r="W1121" s="12" t="s">
        <v>88</v>
      </c>
      <c r="X1121" s="12" t="s">
        <v>17</v>
      </c>
      <c r="Y1121" s="12" t="s">
        <v>18</v>
      </c>
      <c r="Z1121" s="35">
        <f t="shared" si="55"/>
        <v>24</v>
      </c>
    </row>
    <row r="1122" spans="1:26" s="12" customFormat="1" ht="60" customHeight="1" x14ac:dyDescent="0.25">
      <c r="A1122" s="12">
        <v>2020</v>
      </c>
      <c r="B1122" s="12" t="s">
        <v>2420</v>
      </c>
      <c r="C1122" s="43" t="s">
        <v>3808</v>
      </c>
      <c r="D1122" s="43" t="s">
        <v>22</v>
      </c>
      <c r="E1122" s="12" t="s">
        <v>20</v>
      </c>
      <c r="F1122" s="12" t="s">
        <v>3828</v>
      </c>
      <c r="G1122" s="12" t="s">
        <v>3394</v>
      </c>
      <c r="H1122" s="12" t="s">
        <v>319</v>
      </c>
      <c r="I1122" s="12" t="s">
        <v>196</v>
      </c>
      <c r="J1122" s="12" t="s">
        <v>21</v>
      </c>
      <c r="K1122" s="12" t="s">
        <v>3847</v>
      </c>
      <c r="L1122" s="60">
        <v>44086.458333333336</v>
      </c>
      <c r="M1122" s="60">
        <v>44086.708333333336</v>
      </c>
      <c r="N1122" s="60">
        <v>44085.708333333336</v>
      </c>
      <c r="O1122" s="12">
        <f t="shared" si="53"/>
        <v>6</v>
      </c>
      <c r="P1122" s="12">
        <f t="shared" si="54"/>
        <v>18</v>
      </c>
      <c r="Q1122" s="12" t="s">
        <v>22</v>
      </c>
      <c r="R1122" s="12" t="s">
        <v>22</v>
      </c>
      <c r="S1122" s="12" t="s">
        <v>22</v>
      </c>
      <c r="T1122" s="12" t="s">
        <v>14</v>
      </c>
      <c r="U1122" s="12" t="s">
        <v>50</v>
      </c>
      <c r="V1122" s="12" t="s">
        <v>34</v>
      </c>
      <c r="W1122" s="12" t="s">
        <v>88</v>
      </c>
      <c r="X1122" s="12" t="s">
        <v>17</v>
      </c>
      <c r="Y1122" s="12" t="s">
        <v>18</v>
      </c>
      <c r="Z1122" s="35">
        <f t="shared" si="55"/>
        <v>24</v>
      </c>
    </row>
    <row r="1123" spans="1:26" s="12" customFormat="1" ht="75" customHeight="1" x14ac:dyDescent="0.25">
      <c r="A1123" s="12">
        <v>2020</v>
      </c>
      <c r="B1123" s="12" t="s">
        <v>2420</v>
      </c>
      <c r="C1123" s="43" t="s">
        <v>3809</v>
      </c>
      <c r="D1123" s="43" t="s">
        <v>22</v>
      </c>
      <c r="E1123" s="12" t="s">
        <v>20</v>
      </c>
      <c r="F1123" s="12" t="s">
        <v>3829</v>
      </c>
      <c r="G1123" s="12" t="s">
        <v>3830</v>
      </c>
      <c r="H1123" s="12" t="s">
        <v>319</v>
      </c>
      <c r="I1123" s="12" t="s">
        <v>196</v>
      </c>
      <c r="J1123" s="12" t="s">
        <v>69</v>
      </c>
      <c r="K1123" s="12" t="s">
        <v>3848</v>
      </c>
      <c r="L1123" s="60">
        <v>44087.291666666664</v>
      </c>
      <c r="M1123" s="60">
        <v>44087.666666666664</v>
      </c>
      <c r="N1123" s="60">
        <v>44086.708333333336</v>
      </c>
      <c r="O1123" s="12">
        <f t="shared" si="53"/>
        <v>9</v>
      </c>
      <c r="P1123" s="12">
        <f t="shared" si="54"/>
        <v>13.999999999883585</v>
      </c>
      <c r="Q1123" s="12" t="s">
        <v>22</v>
      </c>
      <c r="R1123" s="12" t="s">
        <v>22</v>
      </c>
      <c r="S1123" s="12" t="s">
        <v>22</v>
      </c>
      <c r="T1123" s="12" t="s">
        <v>49</v>
      </c>
      <c r="U1123" s="12" t="s">
        <v>139</v>
      </c>
      <c r="V1123" s="12" t="s">
        <v>16</v>
      </c>
      <c r="W1123" s="12" t="s">
        <v>35</v>
      </c>
      <c r="X1123" s="12" t="s">
        <v>53</v>
      </c>
      <c r="Y1123" s="12" t="s">
        <v>18</v>
      </c>
      <c r="Z1123" s="35">
        <f t="shared" si="55"/>
        <v>22.999999999883585</v>
      </c>
    </row>
    <row r="1124" spans="1:26" s="12" customFormat="1" ht="255" customHeight="1" x14ac:dyDescent="0.25">
      <c r="A1124" s="12">
        <v>2020</v>
      </c>
      <c r="B1124" s="12" t="s">
        <v>2420</v>
      </c>
      <c r="C1124" s="43" t="s">
        <v>3810</v>
      </c>
      <c r="D1124" s="43" t="s">
        <v>22</v>
      </c>
      <c r="E1124" s="12" t="s">
        <v>20</v>
      </c>
      <c r="F1124" s="12" t="s">
        <v>2476</v>
      </c>
      <c r="G1124" s="12" t="s">
        <v>2476</v>
      </c>
      <c r="H1124" s="12" t="s">
        <v>319</v>
      </c>
      <c r="I1124" s="12" t="s">
        <v>196</v>
      </c>
      <c r="J1124" s="12" t="s">
        <v>63</v>
      </c>
      <c r="K1124" s="12" t="s">
        <v>3849</v>
      </c>
      <c r="L1124" s="60">
        <v>44089.333333333336</v>
      </c>
      <c r="M1124" s="60">
        <v>44089.75</v>
      </c>
      <c r="N1124" s="60">
        <v>44087.666666666664</v>
      </c>
      <c r="O1124" s="12">
        <f t="shared" si="53"/>
        <v>9.9999999999417923</v>
      </c>
      <c r="P1124" s="12">
        <f t="shared" si="54"/>
        <v>40.000000000116415</v>
      </c>
      <c r="Q1124" s="12" t="s">
        <v>22</v>
      </c>
      <c r="R1124" s="12" t="s">
        <v>22</v>
      </c>
      <c r="S1124" s="12" t="s">
        <v>22</v>
      </c>
      <c r="T1124" s="12" t="s">
        <v>14</v>
      </c>
      <c r="U1124" s="12" t="s">
        <v>15</v>
      </c>
      <c r="V1124" s="12" t="s">
        <v>51</v>
      </c>
      <c r="W1124" s="12" t="s">
        <v>107</v>
      </c>
      <c r="X1124" s="12" t="s">
        <v>53</v>
      </c>
      <c r="Y1124" s="12" t="s">
        <v>67</v>
      </c>
      <c r="Z1124" s="35">
        <f t="shared" si="55"/>
        <v>50.000000000058208</v>
      </c>
    </row>
    <row r="1125" spans="1:26" s="12" customFormat="1" ht="105" customHeight="1" x14ac:dyDescent="0.25">
      <c r="A1125" s="12">
        <v>2020</v>
      </c>
      <c r="B1125" s="12" t="s">
        <v>2420</v>
      </c>
      <c r="C1125" s="43" t="s">
        <v>3811</v>
      </c>
      <c r="D1125" s="43" t="s">
        <v>22</v>
      </c>
      <c r="E1125" s="12" t="s">
        <v>20</v>
      </c>
      <c r="F1125" s="12" t="s">
        <v>3831</v>
      </c>
      <c r="G1125" s="12" t="s">
        <v>3832</v>
      </c>
      <c r="H1125" s="12" t="s">
        <v>319</v>
      </c>
      <c r="I1125" s="12" t="s">
        <v>196</v>
      </c>
      <c r="J1125" s="12" t="s">
        <v>63</v>
      </c>
      <c r="K1125" s="12" t="s">
        <v>3069</v>
      </c>
      <c r="L1125" s="60">
        <v>44091.541666666664</v>
      </c>
      <c r="M1125" s="60">
        <v>44091.791666666664</v>
      </c>
      <c r="N1125" s="60">
        <v>44089.75</v>
      </c>
      <c r="O1125" s="12">
        <f t="shared" si="53"/>
        <v>6</v>
      </c>
      <c r="P1125" s="12">
        <f t="shared" si="54"/>
        <v>42.999999999941792</v>
      </c>
      <c r="Q1125" s="12" t="s">
        <v>22</v>
      </c>
      <c r="R1125" s="12" t="s">
        <v>22</v>
      </c>
      <c r="S1125" s="12" t="s">
        <v>22</v>
      </c>
      <c r="T1125" s="12" t="s">
        <v>1070</v>
      </c>
      <c r="U1125" s="12" t="s">
        <v>153</v>
      </c>
      <c r="V1125" s="12" t="s">
        <v>1070</v>
      </c>
      <c r="W1125" s="12" t="s">
        <v>118</v>
      </c>
      <c r="X1125" s="12" t="s">
        <v>77</v>
      </c>
      <c r="Y1125" s="12" t="s">
        <v>67</v>
      </c>
      <c r="Z1125" s="35">
        <f t="shared" si="55"/>
        <v>48.999999999941792</v>
      </c>
    </row>
    <row r="1126" spans="1:26" s="12" customFormat="1" ht="165" customHeight="1" x14ac:dyDescent="0.25">
      <c r="A1126" s="12">
        <v>2020</v>
      </c>
      <c r="B1126" s="12" t="s">
        <v>2420</v>
      </c>
      <c r="C1126" s="43" t="s">
        <v>3812</v>
      </c>
      <c r="D1126" s="43" t="s">
        <v>22</v>
      </c>
      <c r="E1126" s="12" t="s">
        <v>39</v>
      </c>
      <c r="F1126" s="12" t="s">
        <v>3833</v>
      </c>
      <c r="G1126" s="12" t="s">
        <v>3834</v>
      </c>
      <c r="H1126" s="12" t="s">
        <v>319</v>
      </c>
      <c r="I1126" s="12" t="s">
        <v>197</v>
      </c>
      <c r="J1126" s="12" t="s">
        <v>56</v>
      </c>
      <c r="K1126" s="12" t="s">
        <v>3850</v>
      </c>
      <c r="L1126" s="60">
        <v>44095.708333333336</v>
      </c>
      <c r="M1126" s="60">
        <v>44095.708333333336</v>
      </c>
      <c r="N1126" s="60">
        <v>44081.791666666664</v>
      </c>
      <c r="O1126" s="12">
        <f t="shared" si="53"/>
        <v>0</v>
      </c>
      <c r="P1126" s="12">
        <f t="shared" si="54"/>
        <v>334.00000000011642</v>
      </c>
      <c r="Q1126" s="12" t="s">
        <v>22</v>
      </c>
      <c r="R1126" s="12" t="s">
        <v>22</v>
      </c>
      <c r="S1126" s="12" t="s">
        <v>22</v>
      </c>
      <c r="T1126" s="12" t="s">
        <v>32</v>
      </c>
      <c r="U1126" s="12" t="s">
        <v>114</v>
      </c>
      <c r="V1126" s="12" t="s">
        <v>16</v>
      </c>
      <c r="W1126" s="12" t="s">
        <v>15</v>
      </c>
      <c r="X1126" s="12" t="s">
        <v>53</v>
      </c>
      <c r="Y1126" s="12" t="s">
        <v>61</v>
      </c>
      <c r="Z1126" s="35">
        <f t="shared" si="55"/>
        <v>334.00000000011642</v>
      </c>
    </row>
    <row r="1127" spans="1:26" s="12" customFormat="1" ht="210" customHeight="1" x14ac:dyDescent="0.25">
      <c r="A1127" s="12">
        <v>2020</v>
      </c>
      <c r="B1127" s="12" t="s">
        <v>2420</v>
      </c>
      <c r="C1127" s="43" t="s">
        <v>3813</v>
      </c>
      <c r="D1127" s="43" t="s">
        <v>22</v>
      </c>
      <c r="E1127" s="12" t="s">
        <v>20</v>
      </c>
      <c r="F1127" s="12" t="s">
        <v>2476</v>
      </c>
      <c r="G1127" s="12" t="s">
        <v>3835</v>
      </c>
      <c r="H1127" s="12" t="s">
        <v>319</v>
      </c>
      <c r="I1127" s="12" t="s">
        <v>197</v>
      </c>
      <c r="J1127" s="12" t="s">
        <v>21</v>
      </c>
      <c r="K1127" s="12" t="s">
        <v>3851</v>
      </c>
      <c r="L1127" s="60">
        <v>44095.291666666664</v>
      </c>
      <c r="M1127" s="60">
        <v>44098.791666666664</v>
      </c>
      <c r="N1127" s="60">
        <v>44095.291666666664</v>
      </c>
      <c r="O1127" s="12">
        <f t="shared" si="53"/>
        <v>84</v>
      </c>
      <c r="P1127" s="12">
        <f t="shared" si="54"/>
        <v>0</v>
      </c>
      <c r="Q1127" s="12" t="s">
        <v>22</v>
      </c>
      <c r="R1127" s="12" t="s">
        <v>22</v>
      </c>
      <c r="S1127" s="12" t="s">
        <v>22</v>
      </c>
      <c r="T1127" s="12" t="s">
        <v>49</v>
      </c>
      <c r="U1127" s="12" t="s">
        <v>139</v>
      </c>
      <c r="V1127" s="12" t="s">
        <v>34</v>
      </c>
      <c r="W1127" s="12" t="s">
        <v>88</v>
      </c>
      <c r="X1127" s="12" t="s">
        <v>17</v>
      </c>
      <c r="Y1127" s="12" t="s">
        <v>18</v>
      </c>
      <c r="Z1127" s="35">
        <f t="shared" si="55"/>
        <v>84</v>
      </c>
    </row>
    <row r="1128" spans="1:26" s="12" customFormat="1" ht="135" customHeight="1" x14ac:dyDescent="0.25">
      <c r="A1128" s="12">
        <v>2020</v>
      </c>
      <c r="B1128" s="12" t="s">
        <v>2420</v>
      </c>
      <c r="C1128" s="43" t="s">
        <v>3814</v>
      </c>
      <c r="D1128" s="43" t="s">
        <v>22</v>
      </c>
      <c r="E1128" s="12" t="s">
        <v>11</v>
      </c>
      <c r="F1128" s="12" t="s">
        <v>2476</v>
      </c>
      <c r="G1128" s="12" t="s">
        <v>2476</v>
      </c>
      <c r="H1128" s="12" t="s">
        <v>319</v>
      </c>
      <c r="I1128" s="12" t="s">
        <v>197</v>
      </c>
      <c r="J1128" s="12" t="s">
        <v>56</v>
      </c>
      <c r="K1128" s="12" t="s">
        <v>3852</v>
      </c>
      <c r="L1128" s="60">
        <v>44099.333333333336</v>
      </c>
      <c r="M1128" s="60">
        <v>44099.666666666664</v>
      </c>
      <c r="N1128" s="60">
        <v>44098.791666666664</v>
      </c>
      <c r="O1128" s="12">
        <f t="shared" si="53"/>
        <v>7.9999999998835847</v>
      </c>
      <c r="P1128" s="12">
        <f t="shared" si="54"/>
        <v>13.000000000116415</v>
      </c>
      <c r="Q1128" s="12" t="s">
        <v>22</v>
      </c>
      <c r="R1128" s="12" t="s">
        <v>22</v>
      </c>
      <c r="S1128" s="12" t="s">
        <v>22</v>
      </c>
      <c r="T1128" s="12" t="s">
        <v>1505</v>
      </c>
      <c r="U1128" s="12" t="s">
        <v>1505</v>
      </c>
      <c r="V1128" s="12" t="s">
        <v>1505</v>
      </c>
      <c r="W1128" s="12" t="s">
        <v>1505</v>
      </c>
      <c r="X1128" s="12" t="s">
        <v>17</v>
      </c>
      <c r="Y1128" s="12" t="s">
        <v>67</v>
      </c>
      <c r="Z1128" s="35">
        <f t="shared" si="55"/>
        <v>21</v>
      </c>
    </row>
    <row r="1129" spans="1:26" s="12" customFormat="1" ht="90" customHeight="1" x14ac:dyDescent="0.25">
      <c r="A1129" s="12">
        <v>2020</v>
      </c>
      <c r="B1129" s="12" t="s">
        <v>2420</v>
      </c>
      <c r="C1129" s="43" t="s">
        <v>3815</v>
      </c>
      <c r="D1129" s="43" t="s">
        <v>22</v>
      </c>
      <c r="E1129" s="12" t="s">
        <v>11</v>
      </c>
      <c r="F1129" s="12" t="s">
        <v>2476</v>
      </c>
      <c r="G1129" s="12" t="s">
        <v>2476</v>
      </c>
      <c r="H1129" s="12" t="s">
        <v>319</v>
      </c>
      <c r="I1129" s="12" t="s">
        <v>197</v>
      </c>
      <c r="J1129" s="12" t="s">
        <v>96</v>
      </c>
      <c r="K1129" s="12" t="s">
        <v>3069</v>
      </c>
      <c r="L1129" s="60">
        <v>44100.375</v>
      </c>
      <c r="M1129" s="60">
        <v>44100.5</v>
      </c>
      <c r="N1129" s="60">
        <v>44099.666666666664</v>
      </c>
      <c r="O1129" s="12">
        <f t="shared" si="53"/>
        <v>3</v>
      </c>
      <c r="P1129" s="12">
        <f t="shared" si="54"/>
        <v>17.000000000058208</v>
      </c>
      <c r="Q1129" s="12" t="s">
        <v>22</v>
      </c>
      <c r="R1129" s="12" t="s">
        <v>22</v>
      </c>
      <c r="S1129" s="12" t="s">
        <v>22</v>
      </c>
      <c r="T1129" s="12" t="s">
        <v>1505</v>
      </c>
      <c r="U1129" s="12" t="s">
        <v>1505</v>
      </c>
      <c r="V1129" s="12" t="s">
        <v>1505</v>
      </c>
      <c r="W1129" s="12" t="s">
        <v>1505</v>
      </c>
      <c r="X1129" s="12" t="s">
        <v>71</v>
      </c>
      <c r="Y1129" s="12" t="s">
        <v>61</v>
      </c>
      <c r="Z1129" s="35">
        <f t="shared" si="55"/>
        <v>20.000000000058208</v>
      </c>
    </row>
    <row r="1130" spans="1:26" s="12" customFormat="1" ht="75" customHeight="1" x14ac:dyDescent="0.25">
      <c r="A1130" s="12">
        <v>2020</v>
      </c>
      <c r="B1130" s="12" t="s">
        <v>2420</v>
      </c>
      <c r="C1130" s="43" t="s">
        <v>3816</v>
      </c>
      <c r="D1130" s="43" t="s">
        <v>13</v>
      </c>
      <c r="E1130" s="12" t="s">
        <v>30</v>
      </c>
      <c r="F1130" s="12" t="s">
        <v>3836</v>
      </c>
      <c r="G1130" s="12" t="s">
        <v>3837</v>
      </c>
      <c r="H1130" s="12" t="s">
        <v>319</v>
      </c>
      <c r="I1130" s="12" t="s">
        <v>195</v>
      </c>
      <c r="J1130" s="12" t="s">
        <v>56</v>
      </c>
      <c r="K1130" s="12" t="s">
        <v>3853</v>
      </c>
      <c r="L1130" s="60">
        <v>44103.875</v>
      </c>
      <c r="M1130" s="60">
        <v>44103.958333333336</v>
      </c>
      <c r="N1130" s="60">
        <v>44080.75</v>
      </c>
      <c r="O1130" s="12">
        <f t="shared" si="53"/>
        <v>2.0000000000582077</v>
      </c>
      <c r="P1130" s="12">
        <f t="shared" si="54"/>
        <v>555</v>
      </c>
      <c r="Q1130" s="12" t="s">
        <v>13</v>
      </c>
      <c r="R1130" s="12" t="s">
        <v>13</v>
      </c>
      <c r="S1130" s="12" t="s">
        <v>22</v>
      </c>
      <c r="T1130" s="12" t="s">
        <v>32</v>
      </c>
      <c r="U1130" s="12" t="s">
        <v>117</v>
      </c>
      <c r="V1130" s="12" t="s">
        <v>51</v>
      </c>
      <c r="W1130" s="12" t="s">
        <v>107</v>
      </c>
      <c r="X1130" s="12" t="s">
        <v>60</v>
      </c>
      <c r="Y1130" s="12" t="s">
        <v>18</v>
      </c>
      <c r="Z1130" s="35">
        <f t="shared" si="55"/>
        <v>557.00000000005821</v>
      </c>
    </row>
    <row r="1131" spans="1:26" s="12" customFormat="1" ht="60" customHeight="1" x14ac:dyDescent="0.25">
      <c r="A1131" s="12">
        <v>2020</v>
      </c>
      <c r="B1131" s="12" t="s">
        <v>2420</v>
      </c>
      <c r="C1131" s="43" t="s">
        <v>3817</v>
      </c>
      <c r="D1131" s="43" t="s">
        <v>22</v>
      </c>
      <c r="E1131" s="12" t="s">
        <v>30</v>
      </c>
      <c r="F1131" s="12" t="s">
        <v>3821</v>
      </c>
      <c r="G1131" s="12" t="s">
        <v>3619</v>
      </c>
      <c r="H1131" s="12" t="s">
        <v>319</v>
      </c>
      <c r="I1131" s="12" t="s">
        <v>196</v>
      </c>
      <c r="J1131" s="12" t="s">
        <v>80</v>
      </c>
      <c r="K1131" s="12" t="s">
        <v>3854</v>
      </c>
      <c r="L1131" s="60">
        <v>44102.333333333336</v>
      </c>
      <c r="M1131" s="60">
        <v>44102.708333333336</v>
      </c>
      <c r="N1131" s="60">
        <v>44091.791666666664</v>
      </c>
      <c r="O1131" s="12">
        <f t="shared" si="53"/>
        <v>9</v>
      </c>
      <c r="P1131" s="12">
        <f t="shared" si="54"/>
        <v>253.00000000011642</v>
      </c>
      <c r="Q1131" s="12" t="s">
        <v>22</v>
      </c>
      <c r="R1131" s="12" t="s">
        <v>22</v>
      </c>
      <c r="S1131" s="12" t="s">
        <v>22</v>
      </c>
      <c r="T1131" s="12" t="s">
        <v>32</v>
      </c>
      <c r="U1131" s="12" t="s">
        <v>114</v>
      </c>
      <c r="V1131" s="12" t="s">
        <v>25</v>
      </c>
      <c r="W1131" s="12" t="s">
        <v>59</v>
      </c>
      <c r="X1131" s="12" t="s">
        <v>53</v>
      </c>
      <c r="Y1131" s="12" t="s">
        <v>67</v>
      </c>
      <c r="Z1131" s="35">
        <f t="shared" si="55"/>
        <v>262.00000000011642</v>
      </c>
    </row>
    <row r="1132" spans="1:26" s="12" customFormat="1" ht="75" customHeight="1" x14ac:dyDescent="0.25">
      <c r="A1132" s="12">
        <v>2020</v>
      </c>
      <c r="B1132" s="12" t="s">
        <v>2420</v>
      </c>
      <c r="C1132" s="43" t="s">
        <v>3818</v>
      </c>
      <c r="D1132" s="43" t="s">
        <v>22</v>
      </c>
      <c r="E1132" s="12" t="s">
        <v>11</v>
      </c>
      <c r="F1132" s="12" t="s">
        <v>2476</v>
      </c>
      <c r="G1132" s="12" t="s">
        <v>2476</v>
      </c>
      <c r="H1132" s="12" t="s">
        <v>319</v>
      </c>
      <c r="I1132" s="12" t="s">
        <v>197</v>
      </c>
      <c r="J1132" s="12" t="s">
        <v>63</v>
      </c>
      <c r="K1132" s="12" t="s">
        <v>3069</v>
      </c>
      <c r="L1132" s="60">
        <v>44101.3125</v>
      </c>
      <c r="M1132" s="60">
        <v>44101.666666666664</v>
      </c>
      <c r="N1132" s="60">
        <v>44100.5</v>
      </c>
      <c r="O1132" s="12">
        <f t="shared" si="53"/>
        <v>8.4999999999417923</v>
      </c>
      <c r="P1132" s="12">
        <f t="shared" si="54"/>
        <v>19.5</v>
      </c>
      <c r="Q1132" s="12" t="s">
        <v>22</v>
      </c>
      <c r="R1132" s="12" t="s">
        <v>22</v>
      </c>
      <c r="S1132" s="12" t="s">
        <v>22</v>
      </c>
      <c r="T1132" s="12" t="s">
        <v>1505</v>
      </c>
      <c r="U1132" s="12" t="s">
        <v>1505</v>
      </c>
      <c r="V1132" s="12" t="s">
        <v>1505</v>
      </c>
      <c r="W1132" s="12" t="s">
        <v>1505</v>
      </c>
      <c r="X1132" s="12" t="s">
        <v>83</v>
      </c>
      <c r="Y1132" s="12" t="s">
        <v>67</v>
      </c>
      <c r="Z1132" s="35">
        <f t="shared" si="55"/>
        <v>27.999999999941792</v>
      </c>
    </row>
    <row r="1133" spans="1:26" s="12" customFormat="1" ht="60" customHeight="1" x14ac:dyDescent="0.25">
      <c r="A1133" s="12">
        <v>2020</v>
      </c>
      <c r="B1133" s="12" t="s">
        <v>2420</v>
      </c>
      <c r="C1133" s="43" t="s">
        <v>3819</v>
      </c>
      <c r="D1133" s="43" t="s">
        <v>22</v>
      </c>
      <c r="E1133" s="12" t="s">
        <v>11</v>
      </c>
      <c r="F1133" s="12" t="s">
        <v>2476</v>
      </c>
      <c r="G1133" s="12" t="s">
        <v>2476</v>
      </c>
      <c r="H1133" s="12" t="s">
        <v>319</v>
      </c>
      <c r="I1133" s="12" t="s">
        <v>195</v>
      </c>
      <c r="J1133" s="12" t="s">
        <v>31</v>
      </c>
      <c r="K1133" s="12" t="s">
        <v>3069</v>
      </c>
      <c r="L1133" s="60">
        <v>44104.291666666664</v>
      </c>
      <c r="M1133" s="60">
        <v>44104.791666666664</v>
      </c>
      <c r="N1133" s="60">
        <v>44103.958333333336</v>
      </c>
      <c r="O1133" s="12">
        <f t="shared" si="53"/>
        <v>12</v>
      </c>
      <c r="P1133" s="12">
        <f t="shared" si="54"/>
        <v>7.9999999998835847</v>
      </c>
      <c r="Q1133" s="12" t="s">
        <v>22</v>
      </c>
      <c r="R1133" s="12" t="s">
        <v>22</v>
      </c>
      <c r="S1133" s="12" t="s">
        <v>22</v>
      </c>
      <c r="T1133" s="12" t="s">
        <v>1505</v>
      </c>
      <c r="U1133" s="12" t="s">
        <v>1505</v>
      </c>
      <c r="V1133" s="12" t="s">
        <v>1505</v>
      </c>
      <c r="W1133" s="12" t="s">
        <v>1505</v>
      </c>
      <c r="X1133" s="12" t="s">
        <v>83</v>
      </c>
      <c r="Y1133" s="12" t="s">
        <v>67</v>
      </c>
      <c r="Z1133" s="35">
        <f t="shared" si="55"/>
        <v>19.999999999883585</v>
      </c>
    </row>
    <row r="1134" spans="1:26" s="12" customFormat="1" ht="60" hidden="1" customHeight="1" x14ac:dyDescent="0.25">
      <c r="A1134" s="12">
        <v>2020</v>
      </c>
      <c r="B1134" s="12" t="s">
        <v>2420</v>
      </c>
      <c r="C1134" s="43" t="s">
        <v>3855</v>
      </c>
      <c r="D1134" s="43" t="s">
        <v>22</v>
      </c>
      <c r="E1134" s="43" t="s">
        <v>11</v>
      </c>
      <c r="F1134" s="43" t="s">
        <v>3872</v>
      </c>
      <c r="G1134" s="43" t="s">
        <v>886</v>
      </c>
      <c r="H1134" s="12" t="s">
        <v>1764</v>
      </c>
      <c r="I1134" s="43" t="s">
        <v>164</v>
      </c>
      <c r="J1134" s="43" t="s">
        <v>56</v>
      </c>
      <c r="K1134" s="43" t="s">
        <v>3885</v>
      </c>
      <c r="L1134" s="51">
        <v>44077.333333333336</v>
      </c>
      <c r="M1134" s="51">
        <v>44077.333333333336</v>
      </c>
      <c r="N1134" s="60">
        <v>44012.999988425923</v>
      </c>
      <c r="O1134" s="12">
        <f t="shared" si="53"/>
        <v>0</v>
      </c>
      <c r="P1134" s="12">
        <f t="shared" si="54"/>
        <v>1544.0002777779009</v>
      </c>
      <c r="Q1134" s="43" t="s">
        <v>22</v>
      </c>
      <c r="R1134" s="43" t="s">
        <v>22</v>
      </c>
      <c r="S1134" s="43" t="s">
        <v>22</v>
      </c>
      <c r="T1134" s="43" t="s">
        <v>1505</v>
      </c>
      <c r="U1134" s="43" t="s">
        <v>1505</v>
      </c>
      <c r="V1134" s="43"/>
      <c r="W1134" s="43" t="s">
        <v>1505</v>
      </c>
      <c r="X1134" s="43" t="s">
        <v>83</v>
      </c>
      <c r="Y1134" s="43" t="s">
        <v>37</v>
      </c>
      <c r="Z1134" s="35">
        <f t="shared" si="55"/>
        <v>1544.0002777779009</v>
      </c>
    </row>
    <row r="1135" spans="1:26" s="12" customFormat="1" ht="75" hidden="1" customHeight="1" x14ac:dyDescent="0.25">
      <c r="A1135" s="12">
        <v>2020</v>
      </c>
      <c r="B1135" s="12" t="s">
        <v>2420</v>
      </c>
      <c r="C1135" s="43" t="s">
        <v>3856</v>
      </c>
      <c r="D1135" s="43" t="s">
        <v>22</v>
      </c>
      <c r="E1135" s="43" t="s">
        <v>11</v>
      </c>
      <c r="F1135" s="43" t="s">
        <v>762</v>
      </c>
      <c r="G1135" s="43" t="s">
        <v>886</v>
      </c>
      <c r="H1135" s="12" t="s">
        <v>1764</v>
      </c>
      <c r="I1135" s="43" t="s">
        <v>164</v>
      </c>
      <c r="J1135" s="43" t="s">
        <v>56</v>
      </c>
      <c r="K1135" s="43" t="s">
        <v>3886</v>
      </c>
      <c r="L1135" s="51">
        <v>44077.333333333336</v>
      </c>
      <c r="M1135" s="51">
        <v>44077.333333333336</v>
      </c>
      <c r="N1135" s="60">
        <v>44012.999988425923</v>
      </c>
      <c r="O1135" s="12">
        <f t="shared" si="53"/>
        <v>0</v>
      </c>
      <c r="P1135" s="12">
        <f t="shared" si="54"/>
        <v>1544.0002777779009</v>
      </c>
      <c r="Q1135" s="43" t="s">
        <v>22</v>
      </c>
      <c r="R1135" s="43" t="s">
        <v>22</v>
      </c>
      <c r="S1135" s="43" t="s">
        <v>22</v>
      </c>
      <c r="T1135" s="43" t="s">
        <v>1505</v>
      </c>
      <c r="U1135" s="43" t="s">
        <v>1505</v>
      </c>
      <c r="V1135" s="43"/>
      <c r="W1135" s="43" t="s">
        <v>1505</v>
      </c>
      <c r="X1135" s="43" t="s">
        <v>83</v>
      </c>
      <c r="Y1135" s="43" t="s">
        <v>37</v>
      </c>
      <c r="Z1135" s="35">
        <f t="shared" si="55"/>
        <v>1544.0002777779009</v>
      </c>
    </row>
    <row r="1136" spans="1:26" s="12" customFormat="1" ht="345" hidden="1" customHeight="1" x14ac:dyDescent="0.25">
      <c r="A1136" s="12">
        <v>2020</v>
      </c>
      <c r="B1136" s="12" t="s">
        <v>2420</v>
      </c>
      <c r="C1136" s="43" t="s">
        <v>3857</v>
      </c>
      <c r="D1136" s="43" t="s">
        <v>22</v>
      </c>
      <c r="E1136" s="43" t="s">
        <v>20</v>
      </c>
      <c r="F1136" s="43" t="s">
        <v>2609</v>
      </c>
      <c r="G1136" s="43" t="s">
        <v>3251</v>
      </c>
      <c r="H1136" s="12" t="s">
        <v>1764</v>
      </c>
      <c r="I1136" s="43" t="s">
        <v>164</v>
      </c>
      <c r="J1136" s="43" t="s">
        <v>56</v>
      </c>
      <c r="K1136" s="43" t="s">
        <v>3887</v>
      </c>
      <c r="L1136" s="51">
        <v>44077.333333333336</v>
      </c>
      <c r="M1136" s="51">
        <v>44077.708333333336</v>
      </c>
      <c r="N1136" s="60">
        <v>44012.999988425923</v>
      </c>
      <c r="O1136" s="12">
        <f t="shared" ref="O1136:O1172" si="56">(M1136-L1136)*24</f>
        <v>9</v>
      </c>
      <c r="P1136" s="12">
        <f t="shared" ref="P1136:P1172" si="57">(L1136-N1136)*24</f>
        <v>1544.0002777779009</v>
      </c>
      <c r="Q1136" s="43" t="s">
        <v>22</v>
      </c>
      <c r="R1136" s="43" t="s">
        <v>22</v>
      </c>
      <c r="S1136" s="43" t="s">
        <v>22</v>
      </c>
      <c r="T1136" s="43" t="s">
        <v>32</v>
      </c>
      <c r="U1136" s="43" t="s">
        <v>117</v>
      </c>
      <c r="V1136" s="43" t="s">
        <v>34</v>
      </c>
      <c r="W1136" s="43" t="s">
        <v>82</v>
      </c>
      <c r="X1136" s="43" t="s">
        <v>60</v>
      </c>
      <c r="Y1136" s="43" t="s">
        <v>18</v>
      </c>
      <c r="Z1136" s="35">
        <f t="shared" si="55"/>
        <v>1553.0002777779009</v>
      </c>
    </row>
    <row r="1137" spans="1:26" s="12" customFormat="1" ht="60" hidden="1" customHeight="1" x14ac:dyDescent="0.25">
      <c r="A1137" s="12">
        <v>2020</v>
      </c>
      <c r="B1137" s="12" t="s">
        <v>2420</v>
      </c>
      <c r="C1137" s="43" t="s">
        <v>3858</v>
      </c>
      <c r="D1137" s="43" t="s">
        <v>22</v>
      </c>
      <c r="E1137" s="43" t="s">
        <v>20</v>
      </c>
      <c r="F1137" s="43" t="s">
        <v>3873</v>
      </c>
      <c r="G1137" s="43" t="s">
        <v>1279</v>
      </c>
      <c r="H1137" s="12" t="s">
        <v>1764</v>
      </c>
      <c r="I1137" s="43" t="s">
        <v>167</v>
      </c>
      <c r="J1137" s="43" t="s">
        <v>1688</v>
      </c>
      <c r="K1137" s="43" t="s">
        <v>3888</v>
      </c>
      <c r="L1137" s="51">
        <v>44078.970138888886</v>
      </c>
      <c r="M1137" s="51">
        <v>44079.083333333336</v>
      </c>
      <c r="N1137" s="60">
        <v>44057.625</v>
      </c>
      <c r="O1137" s="12">
        <f t="shared" si="56"/>
        <v>2.716666666790843</v>
      </c>
      <c r="P1137" s="12">
        <f t="shared" si="57"/>
        <v>512.28333333326736</v>
      </c>
      <c r="Q1137" s="43" t="s">
        <v>22</v>
      </c>
      <c r="R1137" s="43" t="s">
        <v>22</v>
      </c>
      <c r="S1137" s="43" t="s">
        <v>22</v>
      </c>
      <c r="T1137" s="43" t="s">
        <v>41</v>
      </c>
      <c r="U1137" s="43" t="s">
        <v>93</v>
      </c>
      <c r="V1137" s="43" t="s">
        <v>1070</v>
      </c>
      <c r="W1137" s="43" t="s">
        <v>118</v>
      </c>
      <c r="X1137" s="43" t="s">
        <v>66</v>
      </c>
      <c r="Y1137" s="43" t="s">
        <v>18</v>
      </c>
      <c r="Z1137" s="35">
        <f t="shared" si="55"/>
        <v>515.00000000005821</v>
      </c>
    </row>
    <row r="1138" spans="1:26" s="12" customFormat="1" ht="60" hidden="1" customHeight="1" x14ac:dyDescent="0.25">
      <c r="A1138" s="12">
        <v>2020</v>
      </c>
      <c r="B1138" s="12" t="s">
        <v>2420</v>
      </c>
      <c r="C1138" s="43" t="s">
        <v>3859</v>
      </c>
      <c r="D1138" s="43" t="s">
        <v>22</v>
      </c>
      <c r="E1138" s="43" t="s">
        <v>20</v>
      </c>
      <c r="F1138" s="43" t="s">
        <v>3874</v>
      </c>
      <c r="G1138" s="43" t="s">
        <v>1912</v>
      </c>
      <c r="H1138" s="12" t="s">
        <v>1764</v>
      </c>
      <c r="I1138" s="43" t="s">
        <v>166</v>
      </c>
      <c r="J1138" s="43" t="s">
        <v>56</v>
      </c>
      <c r="K1138" s="43" t="s">
        <v>3889</v>
      </c>
      <c r="L1138" s="51">
        <v>44079.541666666664</v>
      </c>
      <c r="M1138" s="51">
        <v>44079.708333333336</v>
      </c>
      <c r="N1138" s="60">
        <v>44067.625</v>
      </c>
      <c r="O1138" s="12">
        <f t="shared" si="56"/>
        <v>4.0000000001164153</v>
      </c>
      <c r="P1138" s="12">
        <f t="shared" si="57"/>
        <v>285.99999999994179</v>
      </c>
      <c r="Q1138" s="43" t="s">
        <v>22</v>
      </c>
      <c r="R1138" s="43" t="s">
        <v>22</v>
      </c>
      <c r="S1138" s="43" t="s">
        <v>22</v>
      </c>
      <c r="T1138" s="43" t="s">
        <v>14</v>
      </c>
      <c r="U1138" s="43" t="s">
        <v>64</v>
      </c>
      <c r="V1138" s="43" t="s">
        <v>1070</v>
      </c>
      <c r="W1138" s="43" t="s">
        <v>118</v>
      </c>
      <c r="X1138" s="43" t="s">
        <v>53</v>
      </c>
      <c r="Y1138" s="43" t="s">
        <v>84</v>
      </c>
      <c r="Z1138" s="35">
        <f t="shared" si="55"/>
        <v>290.00000000005821</v>
      </c>
    </row>
    <row r="1139" spans="1:26" s="12" customFormat="1" ht="60" hidden="1" customHeight="1" x14ac:dyDescent="0.25">
      <c r="A1139" s="12">
        <v>2020</v>
      </c>
      <c r="B1139" s="12" t="s">
        <v>2420</v>
      </c>
      <c r="C1139" s="43" t="s">
        <v>3860</v>
      </c>
      <c r="D1139" s="43" t="s">
        <v>22</v>
      </c>
      <c r="E1139" s="43" t="s">
        <v>39</v>
      </c>
      <c r="F1139" s="43" t="s">
        <v>3875</v>
      </c>
      <c r="G1139" s="43" t="s">
        <v>998</v>
      </c>
      <c r="H1139" s="12" t="s">
        <v>1764</v>
      </c>
      <c r="I1139" s="43" t="s">
        <v>164</v>
      </c>
      <c r="J1139" s="43" t="s">
        <v>998</v>
      </c>
      <c r="K1139" s="43" t="s">
        <v>3890</v>
      </c>
      <c r="L1139" s="51">
        <v>44089.583333333336</v>
      </c>
      <c r="M1139" s="51">
        <v>44092.625</v>
      </c>
      <c r="N1139" s="51">
        <v>44086.791666666664</v>
      </c>
      <c r="O1139" s="12">
        <f t="shared" si="56"/>
        <v>72.999999999941792</v>
      </c>
      <c r="P1139" s="12">
        <f t="shared" si="57"/>
        <v>67.000000000116415</v>
      </c>
      <c r="Q1139" s="43" t="s">
        <v>22</v>
      </c>
      <c r="R1139" s="43" t="s">
        <v>22</v>
      </c>
      <c r="S1139" s="43" t="s">
        <v>22</v>
      </c>
      <c r="T1139" s="43" t="s">
        <v>14</v>
      </c>
      <c r="U1139" s="43" t="s">
        <v>15</v>
      </c>
      <c r="V1139" s="43" t="s">
        <v>34</v>
      </c>
      <c r="W1139" s="43" t="s">
        <v>88</v>
      </c>
      <c r="X1139" s="43" t="s">
        <v>45</v>
      </c>
      <c r="Y1139" s="43" t="s">
        <v>84</v>
      </c>
      <c r="Z1139" s="35">
        <f t="shared" si="55"/>
        <v>140.00000000005821</v>
      </c>
    </row>
    <row r="1140" spans="1:26" s="12" customFormat="1" ht="60" hidden="1" customHeight="1" x14ac:dyDescent="0.25">
      <c r="A1140" s="12">
        <v>2020</v>
      </c>
      <c r="B1140" s="12" t="s">
        <v>2420</v>
      </c>
      <c r="C1140" s="43" t="s">
        <v>3861</v>
      </c>
      <c r="D1140" s="43" t="s">
        <v>22</v>
      </c>
      <c r="E1140" s="43" t="s">
        <v>11</v>
      </c>
      <c r="F1140" s="43" t="s">
        <v>762</v>
      </c>
      <c r="G1140" s="43" t="s">
        <v>886</v>
      </c>
      <c r="H1140" s="12" t="s">
        <v>1764</v>
      </c>
      <c r="I1140" s="43" t="s">
        <v>164</v>
      </c>
      <c r="J1140" s="43" t="s">
        <v>56</v>
      </c>
      <c r="K1140" s="43" t="s">
        <v>3886</v>
      </c>
      <c r="L1140" s="51">
        <v>44086.333333333336</v>
      </c>
      <c r="M1140" s="51">
        <v>44086.791666666664</v>
      </c>
      <c r="N1140" s="51">
        <v>44077.708333333336</v>
      </c>
      <c r="O1140" s="12">
        <f t="shared" si="56"/>
        <v>10.999999999883585</v>
      </c>
      <c r="P1140" s="12">
        <f t="shared" si="57"/>
        <v>207</v>
      </c>
      <c r="Q1140" s="43" t="s">
        <v>22</v>
      </c>
      <c r="R1140" s="43" t="s">
        <v>22</v>
      </c>
      <c r="S1140" s="43" t="s">
        <v>22</v>
      </c>
      <c r="T1140" s="43" t="s">
        <v>1505</v>
      </c>
      <c r="U1140" s="43" t="s">
        <v>1505</v>
      </c>
      <c r="V1140" s="43"/>
      <c r="W1140" s="43" t="s">
        <v>1505</v>
      </c>
      <c r="X1140" s="43" t="s">
        <v>83</v>
      </c>
      <c r="Y1140" s="43" t="s">
        <v>37</v>
      </c>
      <c r="Z1140" s="35">
        <f t="shared" si="55"/>
        <v>217.99999999988358</v>
      </c>
    </row>
    <row r="1141" spans="1:26" s="12" customFormat="1" ht="60" hidden="1" customHeight="1" x14ac:dyDescent="0.25">
      <c r="A1141" s="12">
        <v>2020</v>
      </c>
      <c r="B1141" s="12" t="s">
        <v>2420</v>
      </c>
      <c r="C1141" s="43" t="s">
        <v>3862</v>
      </c>
      <c r="D1141" s="43" t="s">
        <v>22</v>
      </c>
      <c r="E1141" s="43" t="s">
        <v>39</v>
      </c>
      <c r="F1141" s="43" t="s">
        <v>3876</v>
      </c>
      <c r="G1141" s="43" t="s">
        <v>3521</v>
      </c>
      <c r="H1141" s="12" t="s">
        <v>1764</v>
      </c>
      <c r="I1141" s="43" t="s">
        <v>165</v>
      </c>
      <c r="J1141" s="43" t="s">
        <v>56</v>
      </c>
      <c r="K1141" s="43" t="s">
        <v>3891</v>
      </c>
      <c r="L1141" s="51">
        <v>44090.333333333336</v>
      </c>
      <c r="M1141" s="51">
        <v>44090.666666666664</v>
      </c>
      <c r="N1141" s="60">
        <v>44051.208333333336</v>
      </c>
      <c r="O1141" s="12">
        <f t="shared" si="56"/>
        <v>7.9999999998835847</v>
      </c>
      <c r="P1141" s="12">
        <f t="shared" si="57"/>
        <v>939</v>
      </c>
      <c r="Q1141" s="43" t="s">
        <v>22</v>
      </c>
      <c r="R1141" s="43" t="s">
        <v>22</v>
      </c>
      <c r="S1141" s="43" t="s">
        <v>22</v>
      </c>
      <c r="T1141" s="43" t="s">
        <v>32</v>
      </c>
      <c r="U1141" s="43" t="s">
        <v>114</v>
      </c>
      <c r="V1141" s="43" t="s">
        <v>25</v>
      </c>
      <c r="W1141" s="43" t="s">
        <v>52</v>
      </c>
      <c r="X1141" s="43" t="s">
        <v>45</v>
      </c>
      <c r="Y1141" s="43" t="s">
        <v>18</v>
      </c>
      <c r="Z1141" s="35">
        <f t="shared" si="55"/>
        <v>946.99999999988358</v>
      </c>
    </row>
    <row r="1142" spans="1:26" s="12" customFormat="1" ht="75" hidden="1" customHeight="1" x14ac:dyDescent="0.25">
      <c r="A1142" s="12">
        <v>2020</v>
      </c>
      <c r="B1142" s="12" t="s">
        <v>2420</v>
      </c>
      <c r="C1142" s="43" t="s">
        <v>3863</v>
      </c>
      <c r="D1142" s="43" t="s">
        <v>22</v>
      </c>
      <c r="E1142" s="43" t="s">
        <v>39</v>
      </c>
      <c r="F1142" s="43" t="s">
        <v>3877</v>
      </c>
      <c r="G1142" s="43" t="s">
        <v>3521</v>
      </c>
      <c r="H1142" s="12" t="s">
        <v>1764</v>
      </c>
      <c r="I1142" s="43" t="s">
        <v>165</v>
      </c>
      <c r="J1142" s="43" t="s">
        <v>56</v>
      </c>
      <c r="K1142" s="43" t="s">
        <v>3891</v>
      </c>
      <c r="L1142" s="51">
        <v>44090.333333333336</v>
      </c>
      <c r="M1142" s="51">
        <v>44090.666666666664</v>
      </c>
      <c r="N1142" s="60">
        <v>44051.208333333336</v>
      </c>
      <c r="O1142" s="12">
        <f t="shared" si="56"/>
        <v>7.9999999998835847</v>
      </c>
      <c r="P1142" s="12">
        <f t="shared" si="57"/>
        <v>939</v>
      </c>
      <c r="Q1142" s="43" t="s">
        <v>22</v>
      </c>
      <c r="R1142" s="43" t="s">
        <v>22</v>
      </c>
      <c r="S1142" s="43" t="s">
        <v>22</v>
      </c>
      <c r="T1142" s="43" t="s">
        <v>32</v>
      </c>
      <c r="U1142" s="43" t="s">
        <v>114</v>
      </c>
      <c r="V1142" s="43" t="s">
        <v>25</v>
      </c>
      <c r="W1142" s="43" t="s">
        <v>52</v>
      </c>
      <c r="X1142" s="43" t="s">
        <v>45</v>
      </c>
      <c r="Y1142" s="43" t="s">
        <v>18</v>
      </c>
      <c r="Z1142" s="35">
        <f t="shared" si="55"/>
        <v>946.99999999988358</v>
      </c>
    </row>
    <row r="1143" spans="1:26" s="12" customFormat="1" ht="60" hidden="1" customHeight="1" x14ac:dyDescent="0.25">
      <c r="A1143" s="12">
        <v>2020</v>
      </c>
      <c r="B1143" s="12" t="s">
        <v>2420</v>
      </c>
      <c r="C1143" s="43" t="s">
        <v>3864</v>
      </c>
      <c r="D1143" s="43" t="s">
        <v>22</v>
      </c>
      <c r="E1143" s="43" t="s">
        <v>11</v>
      </c>
      <c r="F1143" s="43" t="s">
        <v>3878</v>
      </c>
      <c r="G1143" s="43" t="s">
        <v>3251</v>
      </c>
      <c r="H1143" s="12" t="s">
        <v>1764</v>
      </c>
      <c r="I1143" s="43" t="s">
        <v>168</v>
      </c>
      <c r="J1143" s="43" t="s">
        <v>56</v>
      </c>
      <c r="K1143" s="43" t="s">
        <v>3892</v>
      </c>
      <c r="L1143" s="51">
        <v>44090.333333333336</v>
      </c>
      <c r="M1143" s="51">
        <v>44090.666666666664</v>
      </c>
      <c r="N1143" s="60">
        <v>44047.770833333336</v>
      </c>
      <c r="O1143" s="12">
        <f t="shared" si="56"/>
        <v>7.9999999998835847</v>
      </c>
      <c r="P1143" s="12">
        <f t="shared" si="57"/>
        <v>1021.5</v>
      </c>
      <c r="Q1143" s="43" t="s">
        <v>13</v>
      </c>
      <c r="R1143" s="43" t="s">
        <v>22</v>
      </c>
      <c r="S1143" s="43" t="s">
        <v>22</v>
      </c>
      <c r="T1143" s="43"/>
      <c r="U1143" s="43"/>
      <c r="V1143" s="43"/>
      <c r="W1143" s="43"/>
      <c r="X1143" s="43"/>
      <c r="Y1143" s="43"/>
      <c r="Z1143" s="35">
        <f t="shared" si="55"/>
        <v>1029.4999999998836</v>
      </c>
    </row>
    <row r="1144" spans="1:26" s="12" customFormat="1" ht="270" hidden="1" customHeight="1" x14ac:dyDescent="0.25">
      <c r="A1144" s="12">
        <v>2020</v>
      </c>
      <c r="B1144" s="12" t="s">
        <v>2420</v>
      </c>
      <c r="C1144" s="43" t="s">
        <v>3865</v>
      </c>
      <c r="D1144" s="43" t="s">
        <v>22</v>
      </c>
      <c r="E1144" s="43" t="s">
        <v>39</v>
      </c>
      <c r="F1144" s="43" t="s">
        <v>3879</v>
      </c>
      <c r="G1144" s="43" t="s">
        <v>3880</v>
      </c>
      <c r="H1144" s="12" t="s">
        <v>1764</v>
      </c>
      <c r="I1144" s="43" t="s">
        <v>165</v>
      </c>
      <c r="J1144" s="43" t="s">
        <v>56</v>
      </c>
      <c r="K1144" s="43" t="s">
        <v>3893</v>
      </c>
      <c r="L1144" s="51">
        <v>44090.291666666664</v>
      </c>
      <c r="M1144" s="51">
        <v>44090.75</v>
      </c>
      <c r="N1144" s="60">
        <v>44051.208333333336</v>
      </c>
      <c r="O1144" s="12">
        <f t="shared" si="56"/>
        <v>11.000000000058208</v>
      </c>
      <c r="P1144" s="12">
        <f t="shared" si="57"/>
        <v>937.99999999988358</v>
      </c>
      <c r="Q1144" s="43" t="s">
        <v>22</v>
      </c>
      <c r="R1144" s="43" t="s">
        <v>22</v>
      </c>
      <c r="S1144" s="43" t="s">
        <v>22</v>
      </c>
      <c r="T1144" s="43" t="s">
        <v>32</v>
      </c>
      <c r="U1144" s="43" t="s">
        <v>114</v>
      </c>
      <c r="V1144" s="43" t="s">
        <v>34</v>
      </c>
      <c r="W1144" s="43" t="s">
        <v>82</v>
      </c>
      <c r="X1144" s="43" t="s">
        <v>45</v>
      </c>
      <c r="Y1144" s="43" t="s">
        <v>67</v>
      </c>
      <c r="Z1144" s="35">
        <f t="shared" si="55"/>
        <v>948.99999999994179</v>
      </c>
    </row>
    <row r="1145" spans="1:26" s="12" customFormat="1" ht="150" hidden="1" customHeight="1" x14ac:dyDescent="0.25">
      <c r="A1145" s="12">
        <v>2020</v>
      </c>
      <c r="B1145" s="12" t="s">
        <v>2420</v>
      </c>
      <c r="C1145" s="43" t="s">
        <v>3866</v>
      </c>
      <c r="D1145" s="43" t="s">
        <v>22</v>
      </c>
      <c r="E1145" s="43" t="s">
        <v>11</v>
      </c>
      <c r="F1145" s="43" t="s">
        <v>2099</v>
      </c>
      <c r="G1145" s="43" t="s">
        <v>886</v>
      </c>
      <c r="H1145" s="12" t="s">
        <v>1764</v>
      </c>
      <c r="I1145" s="43" t="s">
        <v>165</v>
      </c>
      <c r="J1145" s="43" t="s">
        <v>56</v>
      </c>
      <c r="K1145" s="43" t="s">
        <v>3894</v>
      </c>
      <c r="L1145" s="51">
        <v>44090.520833333336</v>
      </c>
      <c r="M1145" s="51">
        <v>44090.6875</v>
      </c>
      <c r="N1145" s="60">
        <v>44051.208333333336</v>
      </c>
      <c r="O1145" s="12">
        <f t="shared" si="56"/>
        <v>3.9999999999417923</v>
      </c>
      <c r="P1145" s="12">
        <f t="shared" si="57"/>
        <v>943.5</v>
      </c>
      <c r="Q1145" s="43" t="s">
        <v>22</v>
      </c>
      <c r="R1145" s="43" t="s">
        <v>22</v>
      </c>
      <c r="S1145" s="43" t="s">
        <v>22</v>
      </c>
      <c r="T1145" s="43" t="s">
        <v>1505</v>
      </c>
      <c r="U1145" s="43" t="s">
        <v>1505</v>
      </c>
      <c r="V1145" s="43"/>
      <c r="W1145" s="43" t="s">
        <v>1505</v>
      </c>
      <c r="X1145" s="43" t="s">
        <v>83</v>
      </c>
      <c r="Y1145" s="43" t="s">
        <v>37</v>
      </c>
      <c r="Z1145" s="35">
        <f t="shared" si="55"/>
        <v>947.49999999994179</v>
      </c>
    </row>
    <row r="1146" spans="1:26" s="12" customFormat="1" ht="120" hidden="1" customHeight="1" x14ac:dyDescent="0.25">
      <c r="A1146" s="12">
        <v>2020</v>
      </c>
      <c r="B1146" s="12" t="s">
        <v>2420</v>
      </c>
      <c r="C1146" s="43" t="s">
        <v>3867</v>
      </c>
      <c r="D1146" s="43" t="s">
        <v>22</v>
      </c>
      <c r="E1146" s="43" t="s">
        <v>11</v>
      </c>
      <c r="F1146" s="43" t="s">
        <v>2099</v>
      </c>
      <c r="G1146" s="43" t="s">
        <v>886</v>
      </c>
      <c r="H1146" s="12" t="s">
        <v>1764</v>
      </c>
      <c r="I1146" s="43" t="s">
        <v>165</v>
      </c>
      <c r="J1146" s="43" t="s">
        <v>56</v>
      </c>
      <c r="K1146" s="43" t="s">
        <v>3886</v>
      </c>
      <c r="L1146" s="51">
        <v>44090.541666666664</v>
      </c>
      <c r="M1146" s="51">
        <v>44090.708333333336</v>
      </c>
      <c r="N1146" s="60">
        <v>44051.208333333336</v>
      </c>
      <c r="O1146" s="12">
        <f t="shared" si="56"/>
        <v>4.0000000001164153</v>
      </c>
      <c r="P1146" s="12">
        <f t="shared" si="57"/>
        <v>943.99999999988358</v>
      </c>
      <c r="Q1146" s="43" t="s">
        <v>22</v>
      </c>
      <c r="R1146" s="43" t="s">
        <v>22</v>
      </c>
      <c r="S1146" s="43" t="s">
        <v>22</v>
      </c>
      <c r="T1146" s="43" t="s">
        <v>1505</v>
      </c>
      <c r="U1146" s="43" t="s">
        <v>1505</v>
      </c>
      <c r="V1146" s="43"/>
      <c r="W1146" s="43" t="s">
        <v>1505</v>
      </c>
      <c r="X1146" s="43" t="s">
        <v>83</v>
      </c>
      <c r="Y1146" s="43" t="s">
        <v>37</v>
      </c>
      <c r="Z1146" s="35">
        <f t="shared" si="55"/>
        <v>948</v>
      </c>
    </row>
    <row r="1147" spans="1:26" s="12" customFormat="1" ht="150" hidden="1" customHeight="1" x14ac:dyDescent="0.25">
      <c r="A1147" s="12">
        <v>2020</v>
      </c>
      <c r="B1147" s="12" t="s">
        <v>2420</v>
      </c>
      <c r="C1147" s="43" t="s">
        <v>3868</v>
      </c>
      <c r="D1147" s="43" t="s">
        <v>22</v>
      </c>
      <c r="E1147" s="43" t="s">
        <v>30</v>
      </c>
      <c r="F1147" s="43" t="s">
        <v>3737</v>
      </c>
      <c r="G1147" s="43" t="s">
        <v>3881</v>
      </c>
      <c r="H1147" s="12" t="s">
        <v>1764</v>
      </c>
      <c r="I1147" s="43" t="s">
        <v>168</v>
      </c>
      <c r="J1147" s="43" t="s">
        <v>56</v>
      </c>
      <c r="K1147" s="43" t="s">
        <v>3895</v>
      </c>
      <c r="L1147" s="51">
        <v>44091.701388888891</v>
      </c>
      <c r="M1147" s="51">
        <v>44091.791666666664</v>
      </c>
      <c r="N1147" s="51">
        <v>44090.666666666664</v>
      </c>
      <c r="O1147" s="12">
        <f t="shared" si="56"/>
        <v>2.1666666665696539</v>
      </c>
      <c r="P1147" s="12">
        <f t="shared" si="57"/>
        <v>24.833333333430346</v>
      </c>
      <c r="Q1147" s="43" t="s">
        <v>13</v>
      </c>
      <c r="R1147" s="43" t="s">
        <v>13</v>
      </c>
      <c r="S1147" s="43" t="s">
        <v>22</v>
      </c>
      <c r="T1147" s="43" t="s">
        <v>57</v>
      </c>
      <c r="U1147" s="43" t="s">
        <v>149</v>
      </c>
      <c r="V1147" s="43" t="s">
        <v>34</v>
      </c>
      <c r="W1147" s="43" t="s">
        <v>82</v>
      </c>
      <c r="X1147" s="12" t="s">
        <v>60</v>
      </c>
      <c r="Y1147" s="43" t="s">
        <v>18</v>
      </c>
      <c r="Z1147" s="35">
        <f t="shared" si="55"/>
        <v>27</v>
      </c>
    </row>
    <row r="1148" spans="1:26" s="12" customFormat="1" ht="90" hidden="1" customHeight="1" x14ac:dyDescent="0.25">
      <c r="A1148" s="12">
        <v>2020</v>
      </c>
      <c r="B1148" s="12" t="s">
        <v>2420</v>
      </c>
      <c r="C1148" s="43" t="s">
        <v>3869</v>
      </c>
      <c r="D1148" s="43" t="s">
        <v>22</v>
      </c>
      <c r="E1148" s="43" t="s">
        <v>20</v>
      </c>
      <c r="F1148" s="43" t="s">
        <v>3882</v>
      </c>
      <c r="G1148" s="43" t="s">
        <v>998</v>
      </c>
      <c r="H1148" s="12" t="s">
        <v>1764</v>
      </c>
      <c r="I1148" s="43" t="s">
        <v>167</v>
      </c>
      <c r="J1148" s="43" t="s">
        <v>998</v>
      </c>
      <c r="K1148" s="43" t="s">
        <v>2846</v>
      </c>
      <c r="L1148" s="51">
        <v>44099.333333333336</v>
      </c>
      <c r="M1148" s="51">
        <v>44104.708333333336</v>
      </c>
      <c r="N1148" s="51">
        <v>44079.083333333336</v>
      </c>
      <c r="O1148" s="12">
        <f t="shared" si="56"/>
        <v>129</v>
      </c>
      <c r="P1148" s="12">
        <f t="shared" si="57"/>
        <v>486</v>
      </c>
      <c r="Q1148" s="43" t="s">
        <v>22</v>
      </c>
      <c r="R1148" s="43" t="s">
        <v>22</v>
      </c>
      <c r="S1148" s="43" t="s">
        <v>22</v>
      </c>
      <c r="T1148" s="43" t="s">
        <v>14</v>
      </c>
      <c r="U1148" s="43" t="s">
        <v>15</v>
      </c>
      <c r="V1148" s="43" t="s">
        <v>34</v>
      </c>
      <c r="W1148" s="43" t="s">
        <v>88</v>
      </c>
      <c r="X1148" s="43" t="s">
        <v>45</v>
      </c>
      <c r="Y1148" s="43" t="s">
        <v>84</v>
      </c>
      <c r="Z1148" s="35">
        <f t="shared" si="55"/>
        <v>615</v>
      </c>
    </row>
    <row r="1149" spans="1:26" s="12" customFormat="1" ht="120" hidden="1" customHeight="1" x14ac:dyDescent="0.25">
      <c r="A1149" s="12">
        <v>2020</v>
      </c>
      <c r="B1149" s="12" t="s">
        <v>2420</v>
      </c>
      <c r="C1149" s="43" t="s">
        <v>3870</v>
      </c>
      <c r="D1149" s="43" t="s">
        <v>22</v>
      </c>
      <c r="E1149" s="43" t="s">
        <v>30</v>
      </c>
      <c r="F1149" s="43" t="s">
        <v>743</v>
      </c>
      <c r="G1149" s="43" t="s">
        <v>3883</v>
      </c>
      <c r="H1149" s="12" t="s">
        <v>1764</v>
      </c>
      <c r="I1149" s="43" t="s">
        <v>166</v>
      </c>
      <c r="J1149" s="43" t="s">
        <v>56</v>
      </c>
      <c r="K1149" s="43" t="s">
        <v>3896</v>
      </c>
      <c r="L1149" s="51">
        <v>44103.958333333336</v>
      </c>
      <c r="M1149" s="51">
        <v>44104</v>
      </c>
      <c r="N1149" s="51">
        <v>44079.708333333336</v>
      </c>
      <c r="O1149" s="12">
        <f t="shared" si="56"/>
        <v>0.99999999994179234</v>
      </c>
      <c r="P1149" s="12">
        <f t="shared" si="57"/>
        <v>582</v>
      </c>
      <c r="Q1149" s="43" t="s">
        <v>22</v>
      </c>
      <c r="R1149" s="43" t="s">
        <v>22</v>
      </c>
      <c r="S1149" s="43" t="s">
        <v>22</v>
      </c>
      <c r="T1149" s="43" t="s">
        <v>32</v>
      </c>
      <c r="U1149" s="43" t="s">
        <v>117</v>
      </c>
      <c r="V1149" s="43" t="s">
        <v>51</v>
      </c>
      <c r="W1149" s="43" t="s">
        <v>118</v>
      </c>
      <c r="X1149" s="43" t="s">
        <v>45</v>
      </c>
      <c r="Y1149" s="43" t="s">
        <v>46</v>
      </c>
      <c r="Z1149" s="35">
        <f t="shared" si="55"/>
        <v>582.99999999994179</v>
      </c>
    </row>
    <row r="1150" spans="1:26" s="12" customFormat="1" ht="195" hidden="1" customHeight="1" x14ac:dyDescent="0.25">
      <c r="A1150" s="12">
        <v>2020</v>
      </c>
      <c r="B1150" s="12" t="s">
        <v>2420</v>
      </c>
      <c r="C1150" s="43" t="s">
        <v>3871</v>
      </c>
      <c r="D1150" s="43" t="s">
        <v>13</v>
      </c>
      <c r="E1150" s="43" t="s">
        <v>20</v>
      </c>
      <c r="F1150" s="43" t="s">
        <v>3884</v>
      </c>
      <c r="G1150" s="43" t="s">
        <v>989</v>
      </c>
      <c r="H1150" s="12" t="s">
        <v>1764</v>
      </c>
      <c r="I1150" s="43" t="s">
        <v>167</v>
      </c>
      <c r="J1150" s="43" t="s">
        <v>1581</v>
      </c>
      <c r="K1150" s="43" t="s">
        <v>3897</v>
      </c>
      <c r="L1150" s="51">
        <v>44102.333333333336</v>
      </c>
      <c r="M1150" s="51">
        <v>44104.999988425923</v>
      </c>
      <c r="N1150" s="51">
        <v>44079.083333333336</v>
      </c>
      <c r="O1150" s="12">
        <f t="shared" si="56"/>
        <v>63.999722222099081</v>
      </c>
      <c r="P1150" s="12">
        <f t="shared" si="57"/>
        <v>558</v>
      </c>
      <c r="Q1150" s="43" t="s">
        <v>13</v>
      </c>
      <c r="R1150" s="43" t="s">
        <v>22</v>
      </c>
      <c r="S1150" s="43" t="s">
        <v>22</v>
      </c>
      <c r="T1150" s="43" t="s">
        <v>14</v>
      </c>
      <c r="U1150" s="43" t="s">
        <v>42</v>
      </c>
      <c r="V1150" s="43" t="s">
        <v>51</v>
      </c>
      <c r="W1150" s="43" t="s">
        <v>118</v>
      </c>
      <c r="X1150" s="43" t="s">
        <v>45</v>
      </c>
      <c r="Y1150" s="43" t="s">
        <v>18</v>
      </c>
      <c r="Z1150" s="35">
        <f t="shared" si="55"/>
        <v>621.99972222209908</v>
      </c>
    </row>
    <row r="1151" spans="1:26" s="12" customFormat="1" ht="120" hidden="1" customHeight="1" x14ac:dyDescent="0.25">
      <c r="A1151" s="12">
        <v>2020</v>
      </c>
      <c r="B1151" s="12" t="s">
        <v>2420</v>
      </c>
      <c r="C1151" s="43" t="s">
        <v>3900</v>
      </c>
      <c r="D1151" s="43" t="s">
        <v>22</v>
      </c>
      <c r="E1151" s="43" t="s">
        <v>20</v>
      </c>
      <c r="F1151" s="43" t="s">
        <v>3905</v>
      </c>
      <c r="G1151" s="43" t="s">
        <v>3906</v>
      </c>
      <c r="H1151" s="12" t="s">
        <v>1789</v>
      </c>
      <c r="I1151" s="43" t="s">
        <v>178</v>
      </c>
      <c r="J1151" s="43" t="s">
        <v>40</v>
      </c>
      <c r="K1151" s="43" t="s">
        <v>3910</v>
      </c>
      <c r="L1151" s="51">
        <v>44079.291666666664</v>
      </c>
      <c r="M1151" s="51">
        <v>44079.791666666664</v>
      </c>
      <c r="N1151" s="60">
        <v>43976.5</v>
      </c>
      <c r="O1151" s="12">
        <f t="shared" si="56"/>
        <v>12</v>
      </c>
      <c r="P1151" s="12">
        <f t="shared" si="57"/>
        <v>2466.9999999999418</v>
      </c>
      <c r="Q1151" s="43" t="s">
        <v>13</v>
      </c>
      <c r="R1151" s="43" t="s">
        <v>22</v>
      </c>
      <c r="S1151" s="43" t="s">
        <v>22</v>
      </c>
      <c r="T1151" s="43" t="s">
        <v>32</v>
      </c>
      <c r="U1151" s="43" t="s">
        <v>114</v>
      </c>
      <c r="V1151" s="43" t="s">
        <v>34</v>
      </c>
      <c r="W1151" s="43" t="s">
        <v>88</v>
      </c>
      <c r="X1151" s="43" t="s">
        <v>53</v>
      </c>
      <c r="Y1151" s="43" t="s">
        <v>18</v>
      </c>
      <c r="Z1151" s="35">
        <f t="shared" si="55"/>
        <v>2478.9999999999418</v>
      </c>
    </row>
    <row r="1152" spans="1:26" s="12" customFormat="1" ht="90" hidden="1" customHeight="1" x14ac:dyDescent="0.25">
      <c r="A1152" s="12">
        <v>2020</v>
      </c>
      <c r="B1152" s="12" t="s">
        <v>2420</v>
      </c>
      <c r="C1152" s="43" t="s">
        <v>3901</v>
      </c>
      <c r="D1152" s="43" t="s">
        <v>22</v>
      </c>
      <c r="E1152" s="43" t="s">
        <v>30</v>
      </c>
      <c r="F1152" s="43" t="s">
        <v>3907</v>
      </c>
      <c r="G1152" s="43" t="s">
        <v>3907</v>
      </c>
      <c r="H1152" s="12" t="s">
        <v>1789</v>
      </c>
      <c r="I1152" s="43" t="s">
        <v>173</v>
      </c>
      <c r="J1152" s="43" t="s">
        <v>56</v>
      </c>
      <c r="K1152" s="43" t="s">
        <v>3911</v>
      </c>
      <c r="L1152" s="51">
        <v>44103.020833333336</v>
      </c>
      <c r="M1152" s="51">
        <v>44103.083333333336</v>
      </c>
      <c r="N1152" s="60">
        <v>44014</v>
      </c>
      <c r="O1152" s="12">
        <f t="shared" si="56"/>
        <v>1.5</v>
      </c>
      <c r="P1152" s="12">
        <f t="shared" si="57"/>
        <v>2136.5000000000582</v>
      </c>
      <c r="Q1152" s="43" t="s">
        <v>13</v>
      </c>
      <c r="R1152" s="43" t="s">
        <v>22</v>
      </c>
      <c r="S1152" s="43" t="s">
        <v>22</v>
      </c>
      <c r="T1152" s="43" t="s">
        <v>1070</v>
      </c>
      <c r="U1152" s="43" t="s">
        <v>1070</v>
      </c>
      <c r="V1152" s="43" t="s">
        <v>1070</v>
      </c>
      <c r="W1152" s="43" t="s">
        <v>1070</v>
      </c>
      <c r="X1152" s="43" t="s">
        <v>77</v>
      </c>
      <c r="Y1152" s="43" t="s">
        <v>46</v>
      </c>
      <c r="Z1152" s="35">
        <f t="shared" si="55"/>
        <v>2138.0000000000582</v>
      </c>
    </row>
    <row r="1153" spans="1:26" s="12" customFormat="1" ht="90" hidden="1" customHeight="1" x14ac:dyDescent="0.25">
      <c r="A1153" s="12">
        <v>2020</v>
      </c>
      <c r="B1153" s="12" t="s">
        <v>2420</v>
      </c>
      <c r="C1153" s="53" t="s">
        <v>3912</v>
      </c>
      <c r="D1153" s="43" t="s">
        <v>2261</v>
      </c>
      <c r="E1153" s="43" t="s">
        <v>20</v>
      </c>
      <c r="F1153" s="43" t="s">
        <v>3913</v>
      </c>
      <c r="G1153" s="43" t="s">
        <v>3914</v>
      </c>
      <c r="H1153" s="12" t="s">
        <v>1911</v>
      </c>
      <c r="I1153" s="43" t="s">
        <v>3915</v>
      </c>
      <c r="J1153" s="43" t="s">
        <v>1911</v>
      </c>
      <c r="K1153" s="52" t="s">
        <v>3916</v>
      </c>
      <c r="L1153" s="51">
        <v>44082.333333333336</v>
      </c>
      <c r="M1153" s="51">
        <v>44083.666666666664</v>
      </c>
      <c r="N1153" s="60">
        <v>43101</v>
      </c>
      <c r="O1153" s="12">
        <f t="shared" si="56"/>
        <v>31.999999999883585</v>
      </c>
      <c r="P1153" s="12">
        <f t="shared" si="57"/>
        <v>23552.000000000058</v>
      </c>
      <c r="Q1153" s="43" t="s">
        <v>13</v>
      </c>
      <c r="R1153" s="43" t="s">
        <v>22</v>
      </c>
      <c r="S1153" s="43" t="s">
        <v>22</v>
      </c>
      <c r="T1153" s="43" t="s">
        <v>14</v>
      </c>
      <c r="U1153" s="43" t="s">
        <v>24</v>
      </c>
      <c r="V1153" s="43" t="s">
        <v>34</v>
      </c>
      <c r="W1153" s="43" t="s">
        <v>88</v>
      </c>
      <c r="X1153" s="43" t="s">
        <v>17</v>
      </c>
      <c r="Y1153" s="43" t="s">
        <v>18</v>
      </c>
      <c r="Z1153" s="35">
        <f t="shared" si="55"/>
        <v>23583.999999999942</v>
      </c>
    </row>
    <row r="1154" spans="1:26" s="12" customFormat="1" ht="150" hidden="1" customHeight="1" x14ac:dyDescent="0.25">
      <c r="A1154" s="12">
        <v>2020</v>
      </c>
      <c r="B1154" s="12" t="s">
        <v>2420</v>
      </c>
      <c r="C1154" s="43" t="s">
        <v>3917</v>
      </c>
      <c r="D1154" s="43" t="s">
        <v>13</v>
      </c>
      <c r="E1154" s="43" t="s">
        <v>30</v>
      </c>
      <c r="F1154" s="43" t="s">
        <v>3919</v>
      </c>
      <c r="G1154" s="43" t="s">
        <v>3919</v>
      </c>
      <c r="H1154" s="12" t="s">
        <v>3594</v>
      </c>
      <c r="I1154" s="43" t="s">
        <v>199</v>
      </c>
      <c r="J1154" s="43"/>
      <c r="K1154" s="43" t="s">
        <v>3921</v>
      </c>
      <c r="L1154" s="51">
        <v>44085.541666666664</v>
      </c>
      <c r="M1154" s="51">
        <v>44085.666666666664</v>
      </c>
      <c r="N1154" s="60">
        <v>43458.041666666664</v>
      </c>
      <c r="O1154" s="12">
        <f t="shared" si="56"/>
        <v>3</v>
      </c>
      <c r="P1154" s="12">
        <f t="shared" si="57"/>
        <v>15060</v>
      </c>
      <c r="Q1154" s="43" t="s">
        <v>22</v>
      </c>
      <c r="R1154" s="43" t="s">
        <v>22</v>
      </c>
      <c r="S1154" s="43" t="s">
        <v>22</v>
      </c>
      <c r="T1154" s="43" t="s">
        <v>41</v>
      </c>
      <c r="U1154" s="43" t="s">
        <v>131</v>
      </c>
      <c r="V1154" s="43" t="s">
        <v>34</v>
      </c>
      <c r="W1154" s="43" t="s">
        <v>65</v>
      </c>
      <c r="X1154" s="43" t="s">
        <v>45</v>
      </c>
      <c r="Y1154" s="43" t="s">
        <v>18</v>
      </c>
      <c r="Z1154" s="35">
        <f t="shared" si="55"/>
        <v>15063</v>
      </c>
    </row>
    <row r="1155" spans="1:26" s="12" customFormat="1" ht="150" hidden="1" customHeight="1" x14ac:dyDescent="0.25">
      <c r="A1155" s="12">
        <v>2020</v>
      </c>
      <c r="B1155" s="12" t="s">
        <v>2420</v>
      </c>
      <c r="C1155" s="43" t="s">
        <v>3918</v>
      </c>
      <c r="D1155" s="43" t="s">
        <v>22</v>
      </c>
      <c r="E1155" s="43" t="s">
        <v>30</v>
      </c>
      <c r="F1155" s="43" t="s">
        <v>914</v>
      </c>
      <c r="G1155" s="43" t="s">
        <v>3920</v>
      </c>
      <c r="H1155" s="12" t="s">
        <v>3593</v>
      </c>
      <c r="I1155" s="43" t="s">
        <v>286</v>
      </c>
      <c r="J1155" s="43" t="s">
        <v>1688</v>
      </c>
      <c r="K1155" s="43" t="s">
        <v>3922</v>
      </c>
      <c r="L1155" s="51">
        <v>44092.416666666664</v>
      </c>
      <c r="M1155" s="51">
        <v>44092.666666666664</v>
      </c>
      <c r="N1155" s="60">
        <v>44012.999988425923</v>
      </c>
      <c r="O1155" s="12">
        <f t="shared" si="56"/>
        <v>6</v>
      </c>
      <c r="P1155" s="12">
        <f t="shared" si="57"/>
        <v>1906.0002777777845</v>
      </c>
      <c r="Q1155" s="43" t="s">
        <v>22</v>
      </c>
      <c r="R1155" s="43" t="s">
        <v>22</v>
      </c>
      <c r="S1155" s="43" t="s">
        <v>22</v>
      </c>
      <c r="T1155" s="43" t="s">
        <v>41</v>
      </c>
      <c r="U1155" s="43" t="s">
        <v>93</v>
      </c>
      <c r="V1155" s="43" t="s">
        <v>51</v>
      </c>
      <c r="W1155" s="43"/>
      <c r="X1155" s="43" t="s">
        <v>45</v>
      </c>
      <c r="Y1155" s="43" t="s">
        <v>18</v>
      </c>
      <c r="Z1155" s="35">
        <f t="shared" ref="Z1155:Z1172" si="58">O1155+P1155</f>
        <v>1912.0002777777845</v>
      </c>
    </row>
    <row r="1156" spans="1:26" s="12" customFormat="1" ht="90" hidden="1" customHeight="1" x14ac:dyDescent="0.25">
      <c r="A1156" s="12">
        <v>2020</v>
      </c>
      <c r="B1156" s="12" t="s">
        <v>2420</v>
      </c>
      <c r="C1156" s="43" t="s">
        <v>3927</v>
      </c>
      <c r="D1156" s="43" t="s">
        <v>22</v>
      </c>
      <c r="E1156" s="43" t="s">
        <v>39</v>
      </c>
      <c r="F1156" s="43" t="s">
        <v>1685</v>
      </c>
      <c r="G1156" s="43" t="s">
        <v>3928</v>
      </c>
      <c r="H1156" s="12" t="s">
        <v>1911</v>
      </c>
      <c r="I1156" s="43" t="s">
        <v>62</v>
      </c>
      <c r="J1156" s="43" t="s">
        <v>1911</v>
      </c>
      <c r="K1156" s="43" t="s">
        <v>3929</v>
      </c>
      <c r="L1156" s="51">
        <v>44102.354166666664</v>
      </c>
      <c r="M1156" s="51">
        <v>44103.875</v>
      </c>
      <c r="N1156" s="60">
        <v>43964.791666666664</v>
      </c>
      <c r="O1156" s="12">
        <f t="shared" si="56"/>
        <v>36.500000000058208</v>
      </c>
      <c r="P1156" s="12">
        <f t="shared" si="57"/>
        <v>3301.5</v>
      </c>
      <c r="Q1156" s="43" t="s">
        <v>13</v>
      </c>
      <c r="R1156" s="43" t="s">
        <v>22</v>
      </c>
      <c r="S1156" s="43" t="s">
        <v>22</v>
      </c>
      <c r="T1156" s="43" t="s">
        <v>14</v>
      </c>
      <c r="U1156" s="43" t="s">
        <v>24</v>
      </c>
      <c r="V1156" s="43" t="s">
        <v>1070</v>
      </c>
      <c r="W1156" s="43" t="s">
        <v>118</v>
      </c>
      <c r="X1156" s="43" t="s">
        <v>53</v>
      </c>
      <c r="Y1156" s="43" t="s">
        <v>18</v>
      </c>
      <c r="Z1156" s="35">
        <f t="shared" si="58"/>
        <v>3338.0000000000582</v>
      </c>
    </row>
    <row r="1157" spans="1:26" s="12" customFormat="1" ht="105" hidden="1" customHeight="1" x14ac:dyDescent="0.25">
      <c r="A1157" s="12">
        <v>2020</v>
      </c>
      <c r="B1157" s="12" t="s">
        <v>2420</v>
      </c>
      <c r="C1157" s="43" t="s">
        <v>3930</v>
      </c>
      <c r="D1157" s="43" t="s">
        <v>13</v>
      </c>
      <c r="E1157" s="43" t="s">
        <v>30</v>
      </c>
      <c r="F1157" s="43" t="s">
        <v>3933</v>
      </c>
      <c r="G1157" s="43" t="s">
        <v>3933</v>
      </c>
      <c r="H1157" s="12" t="s">
        <v>1911</v>
      </c>
      <c r="I1157" s="43" t="s">
        <v>125</v>
      </c>
      <c r="J1157" s="43" t="s">
        <v>1911</v>
      </c>
      <c r="K1157" s="43" t="s">
        <v>3937</v>
      </c>
      <c r="L1157" s="51">
        <v>44075.333333333336</v>
      </c>
      <c r="M1157" s="51">
        <v>44075.625</v>
      </c>
      <c r="N1157" s="60">
        <v>44006.759722222225</v>
      </c>
      <c r="O1157" s="12">
        <f t="shared" si="56"/>
        <v>6.9999999999417923</v>
      </c>
      <c r="P1157" s="12">
        <f t="shared" si="57"/>
        <v>1645.7666666666628</v>
      </c>
      <c r="Q1157" s="43" t="s">
        <v>13</v>
      </c>
      <c r="R1157" s="43" t="s">
        <v>22</v>
      </c>
      <c r="S1157" s="43" t="s">
        <v>22</v>
      </c>
      <c r="T1157" s="43" t="s">
        <v>14</v>
      </c>
      <c r="U1157" s="43" t="s">
        <v>58</v>
      </c>
      <c r="V1157" s="43" t="s">
        <v>34</v>
      </c>
      <c r="W1157" s="43" t="s">
        <v>82</v>
      </c>
      <c r="X1157" s="43" t="s">
        <v>77</v>
      </c>
      <c r="Y1157" s="43" t="s">
        <v>46</v>
      </c>
      <c r="Z1157" s="35">
        <f t="shared" si="58"/>
        <v>1652.7666666666046</v>
      </c>
    </row>
    <row r="1158" spans="1:26" s="12" customFormat="1" ht="255" hidden="1" customHeight="1" x14ac:dyDescent="0.25">
      <c r="A1158" s="12">
        <v>2020</v>
      </c>
      <c r="B1158" s="12" t="s">
        <v>2420</v>
      </c>
      <c r="C1158" s="43" t="s">
        <v>3931</v>
      </c>
      <c r="D1158" s="43" t="s">
        <v>22</v>
      </c>
      <c r="E1158" s="43" t="s">
        <v>20</v>
      </c>
      <c r="F1158" s="43" t="s">
        <v>3934</v>
      </c>
      <c r="G1158" s="43" t="s">
        <v>3935</v>
      </c>
      <c r="H1158" s="12" t="s">
        <v>1911</v>
      </c>
      <c r="I1158" s="43" t="s">
        <v>123</v>
      </c>
      <c r="J1158" s="43" t="s">
        <v>1911</v>
      </c>
      <c r="K1158" s="43" t="s">
        <v>3527</v>
      </c>
      <c r="L1158" s="51">
        <v>44078.333333333336</v>
      </c>
      <c r="M1158" s="51">
        <v>44078.708333333336</v>
      </c>
      <c r="N1158" s="60">
        <v>44071.708333333336</v>
      </c>
      <c r="O1158" s="12">
        <f t="shared" si="56"/>
        <v>9</v>
      </c>
      <c r="P1158" s="12">
        <f t="shared" si="57"/>
        <v>159</v>
      </c>
      <c r="Q1158" s="43" t="s">
        <v>13</v>
      </c>
      <c r="R1158" s="43" t="s">
        <v>22</v>
      </c>
      <c r="S1158" s="43" t="s">
        <v>22</v>
      </c>
      <c r="T1158" s="43" t="s">
        <v>32</v>
      </c>
      <c r="U1158" s="43" t="s">
        <v>117</v>
      </c>
      <c r="V1158" s="43" t="s">
        <v>34</v>
      </c>
      <c r="W1158" s="43" t="s">
        <v>70</v>
      </c>
      <c r="X1158" s="43" t="s">
        <v>77</v>
      </c>
      <c r="Y1158" s="43" t="s">
        <v>18</v>
      </c>
      <c r="Z1158" s="35">
        <f t="shared" si="58"/>
        <v>168</v>
      </c>
    </row>
    <row r="1159" spans="1:26" s="12" customFormat="1" ht="195" hidden="1" customHeight="1" x14ac:dyDescent="0.25">
      <c r="A1159" s="12">
        <v>2020</v>
      </c>
      <c r="B1159" s="12" t="s">
        <v>2420</v>
      </c>
      <c r="C1159" s="43" t="s">
        <v>3932</v>
      </c>
      <c r="D1159" s="43" t="s">
        <v>13</v>
      </c>
      <c r="E1159" s="43" t="s">
        <v>30</v>
      </c>
      <c r="F1159" s="43" t="s">
        <v>3936</v>
      </c>
      <c r="G1159" s="43" t="s">
        <v>3936</v>
      </c>
      <c r="H1159" s="12" t="s">
        <v>1911</v>
      </c>
      <c r="I1159" s="43" t="s">
        <v>158</v>
      </c>
      <c r="J1159" s="43" t="s">
        <v>1911</v>
      </c>
      <c r="K1159" s="43" t="s">
        <v>3938</v>
      </c>
      <c r="L1159" s="51">
        <v>44097.541666666664</v>
      </c>
      <c r="M1159" s="51">
        <v>44104.708333333336</v>
      </c>
      <c r="N1159" s="60">
        <v>44072.75</v>
      </c>
      <c r="O1159" s="12">
        <f t="shared" si="56"/>
        <v>172.00000000011642</v>
      </c>
      <c r="P1159" s="12">
        <f t="shared" si="57"/>
        <v>594.99999999994179</v>
      </c>
      <c r="Q1159" s="43" t="s">
        <v>13</v>
      </c>
      <c r="R1159" s="43" t="s">
        <v>13</v>
      </c>
      <c r="S1159" s="43" t="s">
        <v>22</v>
      </c>
      <c r="T1159" s="43" t="s">
        <v>32</v>
      </c>
      <c r="U1159" s="43" t="s">
        <v>114</v>
      </c>
      <c r="V1159" s="43" t="s">
        <v>1070</v>
      </c>
      <c r="W1159" s="43" t="s">
        <v>118</v>
      </c>
      <c r="X1159" s="43" t="s">
        <v>60</v>
      </c>
      <c r="Y1159" s="43" t="s">
        <v>18</v>
      </c>
      <c r="Z1159" s="35">
        <f t="shared" si="58"/>
        <v>767.00000000005821</v>
      </c>
    </row>
    <row r="1160" spans="1:26" s="12" customFormat="1" ht="120" hidden="1" customHeight="1" x14ac:dyDescent="0.25">
      <c r="A1160" s="12">
        <v>2020</v>
      </c>
      <c r="B1160" s="12" t="s">
        <v>2420</v>
      </c>
      <c r="C1160" s="43" t="s">
        <v>3939</v>
      </c>
      <c r="D1160" s="43" t="s">
        <v>22</v>
      </c>
      <c r="E1160" s="43" t="s">
        <v>30</v>
      </c>
      <c r="F1160" s="43" t="s">
        <v>3953</v>
      </c>
      <c r="G1160" s="43" t="s">
        <v>3756</v>
      </c>
      <c r="H1160" s="12" t="s">
        <v>1788</v>
      </c>
      <c r="I1160" s="43" t="s">
        <v>169</v>
      </c>
      <c r="J1160" s="43" t="s">
        <v>1557</v>
      </c>
      <c r="K1160" s="43" t="s">
        <v>3419</v>
      </c>
      <c r="L1160" s="51">
        <v>44075.333333333336</v>
      </c>
      <c r="M1160" s="51">
        <v>44076.775000000001</v>
      </c>
      <c r="N1160" s="60">
        <v>44029.645833333336</v>
      </c>
      <c r="O1160" s="12">
        <f t="shared" si="56"/>
        <v>34.599999999976717</v>
      </c>
      <c r="P1160" s="12">
        <f t="shared" si="57"/>
        <v>1096.5</v>
      </c>
      <c r="Q1160" s="43" t="s">
        <v>13</v>
      </c>
      <c r="R1160" s="43" t="s">
        <v>22</v>
      </c>
      <c r="S1160" s="43" t="s">
        <v>22</v>
      </c>
      <c r="T1160" s="43" t="s">
        <v>14</v>
      </c>
      <c r="U1160" s="43" t="s">
        <v>64</v>
      </c>
      <c r="V1160" s="43" t="s">
        <v>34</v>
      </c>
      <c r="W1160" s="43" t="s">
        <v>70</v>
      </c>
      <c r="X1160" s="43" t="s">
        <v>77</v>
      </c>
      <c r="Y1160" s="43" t="s">
        <v>18</v>
      </c>
      <c r="Z1160" s="35">
        <f t="shared" si="58"/>
        <v>1131.0999999999767</v>
      </c>
    </row>
    <row r="1161" spans="1:26" s="12" customFormat="1" ht="165" hidden="1" customHeight="1" x14ac:dyDescent="0.25">
      <c r="A1161" s="12">
        <v>2020</v>
      </c>
      <c r="B1161" s="12" t="s">
        <v>2420</v>
      </c>
      <c r="C1161" s="43" t="s">
        <v>3940</v>
      </c>
      <c r="D1161" s="43" t="s">
        <v>22</v>
      </c>
      <c r="E1161" s="43" t="s">
        <v>30</v>
      </c>
      <c r="F1161" s="43" t="s">
        <v>3954</v>
      </c>
      <c r="G1161" s="43" t="s">
        <v>3954</v>
      </c>
      <c r="H1161" s="12" t="s">
        <v>1788</v>
      </c>
      <c r="I1161" s="43" t="s">
        <v>169</v>
      </c>
      <c r="J1161" s="43" t="s">
        <v>998</v>
      </c>
      <c r="K1161" s="43" t="s">
        <v>3970</v>
      </c>
      <c r="L1161" s="51">
        <v>44080.666666666664</v>
      </c>
      <c r="M1161" s="51">
        <v>44081.625</v>
      </c>
      <c r="N1161" s="51">
        <v>44076.775000000001</v>
      </c>
      <c r="O1161" s="12">
        <f t="shared" si="56"/>
        <v>23.000000000058208</v>
      </c>
      <c r="P1161" s="12">
        <f t="shared" si="57"/>
        <v>93.399999999906868</v>
      </c>
      <c r="Q1161" s="43" t="s">
        <v>22</v>
      </c>
      <c r="R1161" s="43" t="s">
        <v>22</v>
      </c>
      <c r="S1161" s="43" t="s">
        <v>22</v>
      </c>
      <c r="T1161" s="43" t="s">
        <v>14</v>
      </c>
      <c r="U1161" s="43" t="s">
        <v>58</v>
      </c>
      <c r="V1161" s="43" t="s">
        <v>34</v>
      </c>
      <c r="W1161" s="43" t="s">
        <v>82</v>
      </c>
      <c r="X1161" s="43" t="s">
        <v>77</v>
      </c>
      <c r="Y1161" s="43" t="s">
        <v>46</v>
      </c>
      <c r="Z1161" s="35">
        <f t="shared" si="58"/>
        <v>116.39999999996508</v>
      </c>
    </row>
    <row r="1162" spans="1:26" s="12" customFormat="1" ht="90" hidden="1" customHeight="1" x14ac:dyDescent="0.25">
      <c r="A1162" s="12">
        <v>2020</v>
      </c>
      <c r="B1162" s="12" t="s">
        <v>2420</v>
      </c>
      <c r="C1162" s="43" t="s">
        <v>3942</v>
      </c>
      <c r="D1162" s="43" t="s">
        <v>22</v>
      </c>
      <c r="E1162" s="43" t="s">
        <v>20</v>
      </c>
      <c r="F1162" s="43" t="s">
        <v>3957</v>
      </c>
      <c r="G1162" s="43" t="s">
        <v>3958</v>
      </c>
      <c r="H1162" s="12" t="s">
        <v>1788</v>
      </c>
      <c r="I1162" s="43" t="s">
        <v>169</v>
      </c>
      <c r="J1162" s="43" t="s">
        <v>1557</v>
      </c>
      <c r="K1162" s="43" t="s">
        <v>3972</v>
      </c>
      <c r="L1162" s="51">
        <v>44083.333333333336</v>
      </c>
      <c r="M1162" s="51">
        <v>44084.668749999997</v>
      </c>
      <c r="N1162" s="51">
        <v>44081.625</v>
      </c>
      <c r="O1162" s="12">
        <f t="shared" si="56"/>
        <v>32.049999999871943</v>
      </c>
      <c r="P1162" s="12">
        <f t="shared" si="57"/>
        <v>41.000000000058208</v>
      </c>
      <c r="Q1162" s="43" t="s">
        <v>13</v>
      </c>
      <c r="R1162" s="43" t="s">
        <v>22</v>
      </c>
      <c r="S1162" s="43" t="s">
        <v>22</v>
      </c>
      <c r="T1162" s="43" t="s">
        <v>32</v>
      </c>
      <c r="U1162" s="43" t="s">
        <v>117</v>
      </c>
      <c r="V1162" s="43" t="s">
        <v>1070</v>
      </c>
      <c r="W1162" s="43" t="s">
        <v>118</v>
      </c>
      <c r="X1162" s="43" t="s">
        <v>45</v>
      </c>
      <c r="Y1162" s="43" t="s">
        <v>61</v>
      </c>
      <c r="Z1162" s="35">
        <f t="shared" si="58"/>
        <v>73.049999999930151</v>
      </c>
    </row>
    <row r="1163" spans="1:26" s="12" customFormat="1" ht="135" hidden="1" customHeight="1" x14ac:dyDescent="0.25">
      <c r="A1163" s="12">
        <v>2020</v>
      </c>
      <c r="B1163" s="12" t="s">
        <v>2420</v>
      </c>
      <c r="C1163" s="43" t="s">
        <v>3943</v>
      </c>
      <c r="D1163" s="43" t="s">
        <v>22</v>
      </c>
      <c r="E1163" s="43" t="s">
        <v>11</v>
      </c>
      <c r="F1163" s="43"/>
      <c r="G1163" s="43"/>
      <c r="H1163" s="12" t="s">
        <v>1788</v>
      </c>
      <c r="I1163" s="43" t="s">
        <v>169</v>
      </c>
      <c r="J1163" s="43" t="s">
        <v>96</v>
      </c>
      <c r="K1163" s="43" t="s">
        <v>3973</v>
      </c>
      <c r="L1163" s="51">
        <v>44088.333333333336</v>
      </c>
      <c r="M1163" s="51">
        <v>44095.630555555559</v>
      </c>
      <c r="N1163" s="51">
        <v>44084.668749999997</v>
      </c>
      <c r="O1163" s="12">
        <f t="shared" si="56"/>
        <v>175.1333333333605</v>
      </c>
      <c r="P1163" s="12">
        <f t="shared" si="57"/>
        <v>87.950000000128057</v>
      </c>
      <c r="Q1163" s="43" t="s">
        <v>13</v>
      </c>
      <c r="R1163" s="43" t="s">
        <v>22</v>
      </c>
      <c r="S1163" s="43" t="s">
        <v>22</v>
      </c>
      <c r="T1163" s="43" t="s">
        <v>1505</v>
      </c>
      <c r="U1163" s="43" t="s">
        <v>1505</v>
      </c>
      <c r="V1163" s="43" t="s">
        <v>1505</v>
      </c>
      <c r="W1163" s="43" t="s">
        <v>1505</v>
      </c>
      <c r="X1163" s="43"/>
      <c r="Y1163" s="43" t="s">
        <v>37</v>
      </c>
      <c r="Z1163" s="35">
        <f t="shared" si="58"/>
        <v>263.08333333348855</v>
      </c>
    </row>
    <row r="1164" spans="1:26" s="12" customFormat="1" ht="75" hidden="1" customHeight="1" x14ac:dyDescent="0.25">
      <c r="A1164" s="12">
        <v>2020</v>
      </c>
      <c r="B1164" s="12" t="s">
        <v>2420</v>
      </c>
      <c r="C1164" s="43" t="s">
        <v>3944</v>
      </c>
      <c r="D1164" s="43" t="s">
        <v>22</v>
      </c>
      <c r="E1164" s="43" t="s">
        <v>11</v>
      </c>
      <c r="F1164" s="43"/>
      <c r="G1164" s="43"/>
      <c r="H1164" s="12" t="s">
        <v>1788</v>
      </c>
      <c r="I1164" s="43" t="s">
        <v>169</v>
      </c>
      <c r="J1164" s="43" t="s">
        <v>63</v>
      </c>
      <c r="K1164" s="43" t="s">
        <v>3974</v>
      </c>
      <c r="L1164" s="51">
        <v>44090.354166666664</v>
      </c>
      <c r="M1164" s="51">
        <v>44090.6875</v>
      </c>
      <c r="N1164" s="51">
        <v>44084.668749999997</v>
      </c>
      <c r="O1164" s="12">
        <f t="shared" si="56"/>
        <v>8.0000000000582077</v>
      </c>
      <c r="P1164" s="12">
        <f t="shared" si="57"/>
        <v>136.45000000001164</v>
      </c>
      <c r="Q1164" s="43" t="s">
        <v>13</v>
      </c>
      <c r="R1164" s="43" t="s">
        <v>22</v>
      </c>
      <c r="S1164" s="43" t="s">
        <v>22</v>
      </c>
      <c r="T1164" s="43" t="s">
        <v>1505</v>
      </c>
      <c r="U1164" s="43" t="s">
        <v>1505</v>
      </c>
      <c r="V1164" s="43" t="s">
        <v>1505</v>
      </c>
      <c r="W1164" s="43" t="s">
        <v>1505</v>
      </c>
      <c r="X1164" s="43"/>
      <c r="Y1164" s="43" t="s">
        <v>18</v>
      </c>
      <c r="Z1164" s="35">
        <f t="shared" si="58"/>
        <v>144.45000000006985</v>
      </c>
    </row>
    <row r="1165" spans="1:26" s="12" customFormat="1" ht="60" hidden="1" customHeight="1" x14ac:dyDescent="0.25">
      <c r="A1165" s="12">
        <v>2020</v>
      </c>
      <c r="B1165" s="12" t="s">
        <v>2420</v>
      </c>
      <c r="C1165" s="43" t="s">
        <v>3945</v>
      </c>
      <c r="D1165" s="43" t="s">
        <v>22</v>
      </c>
      <c r="E1165" s="43" t="s">
        <v>11</v>
      </c>
      <c r="F1165" s="43"/>
      <c r="G1165" s="43"/>
      <c r="H1165" s="12" t="s">
        <v>1788</v>
      </c>
      <c r="I1165" s="43" t="s">
        <v>169</v>
      </c>
      <c r="J1165" s="43" t="s">
        <v>1688</v>
      </c>
      <c r="K1165" s="43" t="s">
        <v>3975</v>
      </c>
      <c r="L1165" s="51">
        <v>44090.354166666664</v>
      </c>
      <c r="M1165" s="51">
        <v>44091.708333333336</v>
      </c>
      <c r="N1165" s="51">
        <v>44084.668749999997</v>
      </c>
      <c r="O1165" s="12">
        <f t="shared" si="56"/>
        <v>32.500000000116415</v>
      </c>
      <c r="P1165" s="12">
        <f t="shared" si="57"/>
        <v>136.45000000001164</v>
      </c>
      <c r="Q1165" s="43" t="s">
        <v>13</v>
      </c>
      <c r="R1165" s="43" t="s">
        <v>22</v>
      </c>
      <c r="S1165" s="43" t="s">
        <v>22</v>
      </c>
      <c r="T1165" s="43" t="s">
        <v>1505</v>
      </c>
      <c r="U1165" s="43" t="s">
        <v>1505</v>
      </c>
      <c r="V1165" s="43" t="s">
        <v>1505</v>
      </c>
      <c r="W1165" s="43" t="s">
        <v>1505</v>
      </c>
      <c r="X1165" s="43"/>
      <c r="Y1165" s="43" t="s">
        <v>46</v>
      </c>
      <c r="Z1165" s="35">
        <f t="shared" si="58"/>
        <v>168.95000000012806</v>
      </c>
    </row>
    <row r="1166" spans="1:26" s="12" customFormat="1" ht="120" hidden="1" customHeight="1" x14ac:dyDescent="0.25">
      <c r="A1166" s="12">
        <v>2020</v>
      </c>
      <c r="B1166" s="12" t="s">
        <v>2420</v>
      </c>
      <c r="C1166" s="43" t="s">
        <v>3946</v>
      </c>
      <c r="D1166" s="43" t="s">
        <v>22</v>
      </c>
      <c r="E1166" s="43" t="s">
        <v>20</v>
      </c>
      <c r="F1166" s="43" t="s">
        <v>3959</v>
      </c>
      <c r="G1166" s="43" t="s">
        <v>3667</v>
      </c>
      <c r="H1166" s="12" t="s">
        <v>1788</v>
      </c>
      <c r="I1166" s="43" t="s">
        <v>169</v>
      </c>
      <c r="J1166" s="43" t="s">
        <v>21</v>
      </c>
      <c r="K1166" s="43" t="s">
        <v>3976</v>
      </c>
      <c r="L1166" s="51">
        <v>44090.333333333336</v>
      </c>
      <c r="M1166" s="51">
        <v>44096.666666666664</v>
      </c>
      <c r="N1166" s="51">
        <v>44084.668749999997</v>
      </c>
      <c r="O1166" s="12">
        <f t="shared" si="56"/>
        <v>151.99999999988358</v>
      </c>
      <c r="P1166" s="12">
        <f t="shared" si="57"/>
        <v>135.95000000012806</v>
      </c>
      <c r="Q1166" s="43" t="s">
        <v>13</v>
      </c>
      <c r="R1166" s="43" t="s">
        <v>22</v>
      </c>
      <c r="S1166" s="43" t="s">
        <v>22</v>
      </c>
      <c r="T1166" s="43" t="s">
        <v>14</v>
      </c>
      <c r="U1166" s="43" t="s">
        <v>24</v>
      </c>
      <c r="V1166" s="43" t="s">
        <v>34</v>
      </c>
      <c r="W1166" s="43" t="s">
        <v>88</v>
      </c>
      <c r="X1166" s="43" t="s">
        <v>71</v>
      </c>
      <c r="Y1166" s="43" t="s">
        <v>61</v>
      </c>
      <c r="Z1166" s="35">
        <f t="shared" si="58"/>
        <v>287.95000000001164</v>
      </c>
    </row>
    <row r="1167" spans="1:26" s="12" customFormat="1" ht="60" hidden="1" customHeight="1" x14ac:dyDescent="0.25">
      <c r="A1167" s="12">
        <v>2020</v>
      </c>
      <c r="B1167" s="12" t="s">
        <v>2420</v>
      </c>
      <c r="C1167" s="43" t="s">
        <v>3947</v>
      </c>
      <c r="D1167" s="43" t="s">
        <v>22</v>
      </c>
      <c r="E1167" s="43" t="s">
        <v>20</v>
      </c>
      <c r="F1167" s="43" t="s">
        <v>3960</v>
      </c>
      <c r="G1167" s="43" t="s">
        <v>3961</v>
      </c>
      <c r="H1167" s="12" t="s">
        <v>1788</v>
      </c>
      <c r="I1167" s="43" t="s">
        <v>169</v>
      </c>
      <c r="J1167" s="43" t="s">
        <v>63</v>
      </c>
      <c r="K1167" s="43" t="s">
        <v>3977</v>
      </c>
      <c r="L1167" s="51">
        <v>44090.416666666664</v>
      </c>
      <c r="M1167" s="51">
        <v>44091.643750000003</v>
      </c>
      <c r="N1167" s="51">
        <v>44084.668749999997</v>
      </c>
      <c r="O1167" s="12">
        <f t="shared" si="56"/>
        <v>29.450000000128057</v>
      </c>
      <c r="P1167" s="12">
        <f t="shared" si="57"/>
        <v>137.95000000001164</v>
      </c>
      <c r="Q1167" s="43" t="s">
        <v>13</v>
      </c>
      <c r="R1167" s="43" t="s">
        <v>22</v>
      </c>
      <c r="S1167" s="43" t="s">
        <v>22</v>
      </c>
      <c r="T1167" s="43" t="s">
        <v>14</v>
      </c>
      <c r="U1167" s="43" t="s">
        <v>42</v>
      </c>
      <c r="V1167" s="43" t="s">
        <v>1070</v>
      </c>
      <c r="W1167" s="43" t="s">
        <v>118</v>
      </c>
      <c r="X1167" s="43" t="s">
        <v>66</v>
      </c>
      <c r="Y1167" s="43" t="s">
        <v>28</v>
      </c>
      <c r="Z1167" s="35">
        <f t="shared" si="58"/>
        <v>167.4000000001397</v>
      </c>
    </row>
    <row r="1168" spans="1:26" s="12" customFormat="1" ht="30" hidden="1" customHeight="1" x14ac:dyDescent="0.25">
      <c r="A1168" s="12">
        <v>2020</v>
      </c>
      <c r="B1168" s="12" t="s">
        <v>2420</v>
      </c>
      <c r="C1168" s="43" t="s">
        <v>3948</v>
      </c>
      <c r="D1168" s="43" t="s">
        <v>22</v>
      </c>
      <c r="E1168" s="43" t="s">
        <v>39</v>
      </c>
      <c r="F1168" s="43" t="s">
        <v>3962</v>
      </c>
      <c r="G1168" s="43" t="s">
        <v>3963</v>
      </c>
      <c r="H1168" s="12" t="s">
        <v>1788</v>
      </c>
      <c r="I1168" s="43" t="s">
        <v>169</v>
      </c>
      <c r="J1168" s="43" t="s">
        <v>63</v>
      </c>
      <c r="K1168" s="43" t="s">
        <v>3978</v>
      </c>
      <c r="L1168" s="51">
        <v>44091.345833333333</v>
      </c>
      <c r="M1168" s="51">
        <v>44092.723611111112</v>
      </c>
      <c r="N1168" s="51">
        <v>44084.668749999997</v>
      </c>
      <c r="O1168" s="12">
        <f t="shared" si="56"/>
        <v>33.066666666709352</v>
      </c>
      <c r="P1168" s="12">
        <f t="shared" si="57"/>
        <v>160.25000000005821</v>
      </c>
      <c r="Q1168" s="43" t="s">
        <v>13</v>
      </c>
      <c r="R1168" s="43" t="s">
        <v>22</v>
      </c>
      <c r="S1168" s="43" t="s">
        <v>22</v>
      </c>
      <c r="T1168" s="43" t="s">
        <v>41</v>
      </c>
      <c r="U1168" s="43" t="s">
        <v>93</v>
      </c>
      <c r="V1168" s="43" t="s">
        <v>34</v>
      </c>
      <c r="W1168" s="43" t="s">
        <v>88</v>
      </c>
      <c r="X1168" s="43" t="s">
        <v>53</v>
      </c>
      <c r="Y1168" s="43" t="s">
        <v>18</v>
      </c>
      <c r="Z1168" s="35">
        <f t="shared" si="58"/>
        <v>193.31666666676756</v>
      </c>
    </row>
    <row r="1169" spans="1:26" s="12" customFormat="1" ht="120" hidden="1" customHeight="1" x14ac:dyDescent="0.25">
      <c r="A1169" s="12">
        <v>2020</v>
      </c>
      <c r="B1169" s="12" t="s">
        <v>2420</v>
      </c>
      <c r="C1169" s="43" t="s">
        <v>3949</v>
      </c>
      <c r="D1169" s="43" t="s">
        <v>22</v>
      </c>
      <c r="E1169" s="43" t="s">
        <v>39</v>
      </c>
      <c r="F1169" s="43" t="s">
        <v>3964</v>
      </c>
      <c r="G1169" s="43" t="s">
        <v>3963</v>
      </c>
      <c r="H1169" s="12" t="s">
        <v>1788</v>
      </c>
      <c r="I1169" s="43" t="s">
        <v>169</v>
      </c>
      <c r="J1169" s="43" t="s">
        <v>63</v>
      </c>
      <c r="K1169" s="43" t="s">
        <v>3978</v>
      </c>
      <c r="L1169" s="51">
        <v>44091.359722222223</v>
      </c>
      <c r="M1169" s="51">
        <v>44092.693055555559</v>
      </c>
      <c r="N1169" s="51">
        <v>44084.668749999997</v>
      </c>
      <c r="O1169" s="12">
        <f t="shared" si="56"/>
        <v>32.000000000058208</v>
      </c>
      <c r="P1169" s="12">
        <f t="shared" si="57"/>
        <v>160.58333333343035</v>
      </c>
      <c r="Q1169" s="43" t="s">
        <v>13</v>
      </c>
      <c r="R1169" s="43" t="s">
        <v>22</v>
      </c>
      <c r="S1169" s="43" t="s">
        <v>22</v>
      </c>
      <c r="T1169" s="43" t="s">
        <v>41</v>
      </c>
      <c r="U1169" s="43" t="s">
        <v>93</v>
      </c>
      <c r="V1169" s="43" t="s">
        <v>34</v>
      </c>
      <c r="W1169" s="43" t="s">
        <v>88</v>
      </c>
      <c r="X1169" s="43" t="s">
        <v>53</v>
      </c>
      <c r="Y1169" s="43" t="s">
        <v>18</v>
      </c>
      <c r="Z1169" s="35">
        <f t="shared" si="58"/>
        <v>192.58333333348855</v>
      </c>
    </row>
    <row r="1170" spans="1:26" s="12" customFormat="1" ht="60" hidden="1" customHeight="1" x14ac:dyDescent="0.25">
      <c r="A1170" s="12">
        <v>2020</v>
      </c>
      <c r="B1170" s="12" t="s">
        <v>2420</v>
      </c>
      <c r="C1170" s="43" t="s">
        <v>3950</v>
      </c>
      <c r="D1170" s="43" t="s">
        <v>22</v>
      </c>
      <c r="E1170" s="43" t="s">
        <v>20</v>
      </c>
      <c r="F1170" s="43" t="s">
        <v>3965</v>
      </c>
      <c r="G1170" s="43" t="s">
        <v>3966</v>
      </c>
      <c r="H1170" s="12" t="s">
        <v>1788</v>
      </c>
      <c r="I1170" s="43" t="s">
        <v>169</v>
      </c>
      <c r="J1170" s="43" t="s">
        <v>1557</v>
      </c>
      <c r="K1170" s="43" t="s">
        <v>3673</v>
      </c>
      <c r="L1170" s="51">
        <v>44091.291666666664</v>
      </c>
      <c r="M1170" s="51">
        <v>44091.770833333336</v>
      </c>
      <c r="N1170" s="51">
        <v>44084.668749999997</v>
      </c>
      <c r="O1170" s="12">
        <f t="shared" si="56"/>
        <v>11.500000000116415</v>
      </c>
      <c r="P1170" s="12">
        <f t="shared" si="57"/>
        <v>158.95000000001164</v>
      </c>
      <c r="Q1170" s="43" t="s">
        <v>13</v>
      </c>
      <c r="R1170" s="43" t="s">
        <v>22</v>
      </c>
      <c r="S1170" s="43" t="s">
        <v>22</v>
      </c>
      <c r="T1170" s="43" t="s">
        <v>32</v>
      </c>
      <c r="U1170" s="43" t="s">
        <v>117</v>
      </c>
      <c r="V1170" s="43" t="s">
        <v>1070</v>
      </c>
      <c r="W1170" s="43" t="s">
        <v>118</v>
      </c>
      <c r="X1170" s="43" t="s">
        <v>53</v>
      </c>
      <c r="Y1170" s="43" t="s">
        <v>18</v>
      </c>
      <c r="Z1170" s="35">
        <f t="shared" si="58"/>
        <v>170.45000000012806</v>
      </c>
    </row>
    <row r="1171" spans="1:26" s="12" customFormat="1" ht="60" hidden="1" customHeight="1" x14ac:dyDescent="0.25">
      <c r="A1171" s="12">
        <v>2020</v>
      </c>
      <c r="B1171" s="12" t="s">
        <v>2420</v>
      </c>
      <c r="C1171" s="43" t="s">
        <v>3951</v>
      </c>
      <c r="D1171" s="43" t="s">
        <v>22</v>
      </c>
      <c r="E1171" s="43" t="s">
        <v>20</v>
      </c>
      <c r="F1171" s="43" t="s">
        <v>3967</v>
      </c>
      <c r="G1171" s="43" t="s">
        <v>3956</v>
      </c>
      <c r="H1171" s="12" t="s">
        <v>1788</v>
      </c>
      <c r="I1171" s="43" t="s">
        <v>169</v>
      </c>
      <c r="J1171" s="43" t="s">
        <v>63</v>
      </c>
      <c r="K1171" s="43" t="s">
        <v>3971</v>
      </c>
      <c r="L1171" s="51">
        <v>44091.333333333336</v>
      </c>
      <c r="M1171" s="51">
        <v>44091.708333333336</v>
      </c>
      <c r="N1171" s="51">
        <v>44084.668749999997</v>
      </c>
      <c r="O1171" s="12">
        <f t="shared" si="56"/>
        <v>9</v>
      </c>
      <c r="P1171" s="12">
        <f t="shared" si="57"/>
        <v>159.95000000012806</v>
      </c>
      <c r="Q1171" s="43" t="s">
        <v>13</v>
      </c>
      <c r="R1171" s="43" t="s">
        <v>22</v>
      </c>
      <c r="S1171" s="43" t="s">
        <v>22</v>
      </c>
      <c r="T1171" s="43" t="s">
        <v>41</v>
      </c>
      <c r="U1171" s="43" t="s">
        <v>135</v>
      </c>
      <c r="V1171" s="43" t="s">
        <v>16</v>
      </c>
      <c r="W1171" s="43" t="s">
        <v>35</v>
      </c>
      <c r="X1171" s="43" t="s">
        <v>66</v>
      </c>
      <c r="Y1171" s="43" t="s">
        <v>18</v>
      </c>
      <c r="Z1171" s="35">
        <f t="shared" si="58"/>
        <v>168.95000000012806</v>
      </c>
    </row>
    <row r="1172" spans="1:26" s="12" customFormat="1" ht="120" hidden="1" customHeight="1" x14ac:dyDescent="0.25">
      <c r="A1172" s="12">
        <v>2020</v>
      </c>
      <c r="B1172" s="12" t="s">
        <v>2420</v>
      </c>
      <c r="C1172" s="43" t="s">
        <v>3952</v>
      </c>
      <c r="D1172" s="43" t="s">
        <v>22</v>
      </c>
      <c r="E1172" s="43" t="s">
        <v>30</v>
      </c>
      <c r="F1172" s="43" t="s">
        <v>3968</v>
      </c>
      <c r="G1172" s="43" t="s">
        <v>3969</v>
      </c>
      <c r="H1172" s="12" t="s">
        <v>1788</v>
      </c>
      <c r="I1172" s="43" t="s">
        <v>169</v>
      </c>
      <c r="J1172" s="43" t="s">
        <v>1557</v>
      </c>
      <c r="K1172" s="43" t="s">
        <v>3979</v>
      </c>
      <c r="L1172" s="51">
        <v>44094.666666666664</v>
      </c>
      <c r="M1172" s="51">
        <v>44094.791666666664</v>
      </c>
      <c r="N1172" s="51">
        <v>44084.668749999997</v>
      </c>
      <c r="O1172" s="12">
        <f t="shared" si="56"/>
        <v>3</v>
      </c>
      <c r="P1172" s="12">
        <f t="shared" si="57"/>
        <v>239.95000000001164</v>
      </c>
      <c r="Q1172" s="43" t="s">
        <v>13</v>
      </c>
      <c r="R1172" s="43" t="s">
        <v>22</v>
      </c>
      <c r="S1172" s="43" t="s">
        <v>22</v>
      </c>
      <c r="T1172" s="43" t="s">
        <v>32</v>
      </c>
      <c r="U1172" s="43" t="s">
        <v>114</v>
      </c>
      <c r="V1172" s="43" t="s">
        <v>34</v>
      </c>
      <c r="W1172" s="43" t="s">
        <v>82</v>
      </c>
      <c r="X1172" s="43" t="s">
        <v>53</v>
      </c>
      <c r="Y1172" s="43" t="s">
        <v>46</v>
      </c>
      <c r="Z1172" s="35">
        <f t="shared" si="58"/>
        <v>242.95000000001164</v>
      </c>
    </row>
    <row r="1173" spans="1:26" s="12" customFormat="1" ht="165" customHeight="1" x14ac:dyDescent="0.25">
      <c r="A1173" s="12">
        <v>2020</v>
      </c>
      <c r="B1173" s="12" t="s">
        <v>2421</v>
      </c>
      <c r="C1173" s="43" t="s">
        <v>3980</v>
      </c>
      <c r="D1173" s="43" t="s">
        <v>13</v>
      </c>
      <c r="E1173" s="43" t="s">
        <v>30</v>
      </c>
      <c r="F1173" s="43" t="s">
        <v>3998</v>
      </c>
      <c r="G1173" s="43" t="s">
        <v>3999</v>
      </c>
      <c r="H1173" s="12" t="s">
        <v>319</v>
      </c>
      <c r="I1173" s="43" t="s">
        <v>196</v>
      </c>
      <c r="J1173" s="43" t="s">
        <v>63</v>
      </c>
      <c r="K1173" s="43" t="s">
        <v>3510</v>
      </c>
      <c r="L1173" s="51">
        <v>44105.451388888891</v>
      </c>
      <c r="M1173" s="51">
        <v>44106.451388888891</v>
      </c>
      <c r="N1173" s="60">
        <v>44102.708333333336</v>
      </c>
      <c r="O1173" s="12">
        <f t="shared" ref="O1173:O1191" si="59">(M1173-L1173)*24</f>
        <v>24</v>
      </c>
      <c r="P1173" s="12">
        <f t="shared" ref="P1173:P1191" si="60">(L1173-N1173)*24</f>
        <v>65.833333333313931</v>
      </c>
      <c r="Q1173" s="43" t="s">
        <v>13</v>
      </c>
      <c r="R1173" s="43" t="s">
        <v>13</v>
      </c>
      <c r="S1173" s="43" t="s">
        <v>22</v>
      </c>
      <c r="T1173" s="43" t="s">
        <v>14</v>
      </c>
      <c r="U1173" s="43" t="s">
        <v>64</v>
      </c>
      <c r="V1173" s="43" t="s">
        <v>34</v>
      </c>
      <c r="W1173" s="43" t="s">
        <v>82</v>
      </c>
      <c r="X1173" s="43" t="s">
        <v>77</v>
      </c>
      <c r="Y1173" s="43" t="s">
        <v>67</v>
      </c>
      <c r="Z1173" s="35">
        <f t="shared" ref="Z1173:Z1210" si="61">O1173+P1173</f>
        <v>89.833333333313931</v>
      </c>
    </row>
    <row r="1174" spans="1:26" s="12" customFormat="1" ht="409.5" customHeight="1" x14ac:dyDescent="0.25">
      <c r="A1174" s="12">
        <v>2020</v>
      </c>
      <c r="B1174" s="12" t="s">
        <v>2421</v>
      </c>
      <c r="C1174" s="43" t="s">
        <v>3981</v>
      </c>
      <c r="D1174" s="43" t="s">
        <v>22</v>
      </c>
      <c r="E1174" s="43" t="s">
        <v>11</v>
      </c>
      <c r="F1174" s="43" t="s">
        <v>2476</v>
      </c>
      <c r="G1174" s="43" t="s">
        <v>2476</v>
      </c>
      <c r="H1174" s="12" t="s">
        <v>319</v>
      </c>
      <c r="I1174" s="43" t="s">
        <v>196</v>
      </c>
      <c r="J1174" s="43" t="s">
        <v>31</v>
      </c>
      <c r="K1174" s="43" t="s">
        <v>3069</v>
      </c>
      <c r="L1174" s="51">
        <v>44109.291666666664</v>
      </c>
      <c r="M1174" s="51">
        <v>44113.75</v>
      </c>
      <c r="N1174" s="51">
        <v>44106.451388888891</v>
      </c>
      <c r="O1174" s="12">
        <f t="shared" si="59"/>
        <v>107.00000000005821</v>
      </c>
      <c r="P1174" s="12">
        <f t="shared" si="60"/>
        <v>68.166666666569654</v>
      </c>
      <c r="Q1174" s="43" t="s">
        <v>22</v>
      </c>
      <c r="R1174" s="43" t="s">
        <v>22</v>
      </c>
      <c r="S1174" s="43" t="s">
        <v>22</v>
      </c>
      <c r="T1174" s="43" t="s">
        <v>1505</v>
      </c>
      <c r="U1174" s="43" t="s">
        <v>1505</v>
      </c>
      <c r="V1174" s="43" t="s">
        <v>1505</v>
      </c>
      <c r="W1174" s="43" t="s">
        <v>1505</v>
      </c>
      <c r="X1174" s="43" t="s">
        <v>83</v>
      </c>
      <c r="Y1174" s="43" t="s">
        <v>67</v>
      </c>
      <c r="Z1174" s="35">
        <f t="shared" si="61"/>
        <v>175.16666666662786</v>
      </c>
    </row>
    <row r="1175" spans="1:26" s="12" customFormat="1" ht="192" customHeight="1" x14ac:dyDescent="0.25">
      <c r="A1175" s="12">
        <v>2020</v>
      </c>
      <c r="B1175" s="12" t="s">
        <v>2421</v>
      </c>
      <c r="C1175" s="43" t="s">
        <v>3982</v>
      </c>
      <c r="D1175" s="43" t="s">
        <v>13</v>
      </c>
      <c r="E1175" s="43" t="s">
        <v>30</v>
      </c>
      <c r="F1175" s="43" t="s">
        <v>2476</v>
      </c>
      <c r="G1175" s="43" t="s">
        <v>4000</v>
      </c>
      <c r="H1175" s="12" t="s">
        <v>319</v>
      </c>
      <c r="I1175" s="43" t="s">
        <v>196</v>
      </c>
      <c r="J1175" s="43" t="s">
        <v>31</v>
      </c>
      <c r="K1175" s="43" t="s">
        <v>3069</v>
      </c>
      <c r="L1175" s="51">
        <v>44113.75</v>
      </c>
      <c r="M1175" s="51">
        <v>44114.708333333336</v>
      </c>
      <c r="N1175" s="51">
        <v>44113.75</v>
      </c>
      <c r="O1175" s="12">
        <f t="shared" si="59"/>
        <v>23.000000000058208</v>
      </c>
      <c r="P1175" s="12">
        <f t="shared" si="60"/>
        <v>0</v>
      </c>
      <c r="Q1175" s="43" t="s">
        <v>13</v>
      </c>
      <c r="R1175" s="43" t="s">
        <v>22</v>
      </c>
      <c r="S1175" s="43" t="s">
        <v>22</v>
      </c>
      <c r="T1175" s="43" t="s">
        <v>32</v>
      </c>
      <c r="U1175" s="43" t="s">
        <v>111</v>
      </c>
      <c r="V1175" s="43" t="s">
        <v>51</v>
      </c>
      <c r="W1175" s="43" t="s">
        <v>104</v>
      </c>
      <c r="X1175" s="43" t="s">
        <v>77</v>
      </c>
      <c r="Y1175" s="43" t="s">
        <v>46</v>
      </c>
      <c r="Z1175" s="35">
        <f t="shared" si="61"/>
        <v>23.000000000058208</v>
      </c>
    </row>
    <row r="1176" spans="1:26" s="12" customFormat="1" ht="90" x14ac:dyDescent="0.25">
      <c r="A1176" s="12">
        <v>2020</v>
      </c>
      <c r="B1176" s="12" t="s">
        <v>2421</v>
      </c>
      <c r="C1176" s="43" t="s">
        <v>3983</v>
      </c>
      <c r="D1176" s="43" t="s">
        <v>22</v>
      </c>
      <c r="E1176" s="43" t="s">
        <v>11</v>
      </c>
      <c r="F1176" s="43" t="s">
        <v>2476</v>
      </c>
      <c r="G1176" s="43" t="s">
        <v>2476</v>
      </c>
      <c r="H1176" s="12" t="s">
        <v>319</v>
      </c>
      <c r="I1176" s="43" t="s">
        <v>195</v>
      </c>
      <c r="J1176" s="43" t="s">
        <v>31</v>
      </c>
      <c r="K1176" s="43" t="s">
        <v>3069</v>
      </c>
      <c r="L1176" s="51">
        <v>44107.291666666664</v>
      </c>
      <c r="M1176" s="51">
        <v>44107.791666666664</v>
      </c>
      <c r="N1176" s="60">
        <v>44104.791666666664</v>
      </c>
      <c r="O1176" s="12">
        <f t="shared" si="59"/>
        <v>12</v>
      </c>
      <c r="P1176" s="12">
        <f t="shared" si="60"/>
        <v>60</v>
      </c>
      <c r="Q1176" s="43" t="s">
        <v>22</v>
      </c>
      <c r="R1176" s="43" t="s">
        <v>22</v>
      </c>
      <c r="S1176" s="43" t="s">
        <v>22</v>
      </c>
      <c r="T1176" s="43" t="s">
        <v>1505</v>
      </c>
      <c r="U1176" s="43" t="s">
        <v>1505</v>
      </c>
      <c r="V1176" s="43" t="s">
        <v>1505</v>
      </c>
      <c r="W1176" s="43" t="s">
        <v>1505</v>
      </c>
      <c r="X1176" s="43" t="s">
        <v>83</v>
      </c>
      <c r="Y1176" s="43" t="s">
        <v>67</v>
      </c>
      <c r="Z1176" s="35">
        <f t="shared" si="61"/>
        <v>72</v>
      </c>
    </row>
    <row r="1177" spans="1:26" s="12" customFormat="1" ht="60" customHeight="1" x14ac:dyDescent="0.25">
      <c r="A1177" s="12">
        <v>2020</v>
      </c>
      <c r="B1177" s="12" t="s">
        <v>2421</v>
      </c>
      <c r="C1177" s="43" t="s">
        <v>3984</v>
      </c>
      <c r="D1177" s="43" t="s">
        <v>22</v>
      </c>
      <c r="E1177" s="43" t="s">
        <v>11</v>
      </c>
      <c r="F1177" s="43" t="s">
        <v>2476</v>
      </c>
      <c r="G1177" s="43" t="s">
        <v>2476</v>
      </c>
      <c r="H1177" s="12" t="s">
        <v>319</v>
      </c>
      <c r="I1177" s="43" t="s">
        <v>197</v>
      </c>
      <c r="J1177" s="43" t="s">
        <v>56</v>
      </c>
      <c r="K1177" s="43" t="s">
        <v>4007</v>
      </c>
      <c r="L1177" s="51">
        <v>44112.333333333336</v>
      </c>
      <c r="M1177" s="51">
        <v>44112.708333333336</v>
      </c>
      <c r="N1177" s="60">
        <v>44101.666666666664</v>
      </c>
      <c r="O1177" s="12">
        <f t="shared" si="59"/>
        <v>9</v>
      </c>
      <c r="P1177" s="12">
        <f t="shared" si="60"/>
        <v>256.00000000011642</v>
      </c>
      <c r="Q1177" s="43" t="s">
        <v>22</v>
      </c>
      <c r="R1177" s="43" t="s">
        <v>22</v>
      </c>
      <c r="S1177" s="43" t="s">
        <v>22</v>
      </c>
      <c r="T1177" s="43" t="s">
        <v>1505</v>
      </c>
      <c r="U1177" s="43" t="s">
        <v>1505</v>
      </c>
      <c r="V1177" s="43" t="s">
        <v>1505</v>
      </c>
      <c r="W1177" s="43" t="s">
        <v>1505</v>
      </c>
      <c r="X1177" s="43" t="s">
        <v>17</v>
      </c>
      <c r="Y1177" s="43" t="s">
        <v>54</v>
      </c>
      <c r="Z1177" s="35">
        <f t="shared" si="61"/>
        <v>265.00000000011642</v>
      </c>
    </row>
    <row r="1178" spans="1:26" s="12" customFormat="1" ht="90" customHeight="1" x14ac:dyDescent="0.25">
      <c r="A1178" s="12">
        <v>2020</v>
      </c>
      <c r="B1178" s="12" t="s">
        <v>2421</v>
      </c>
      <c r="C1178" s="43" t="s">
        <v>3985</v>
      </c>
      <c r="D1178" s="43" t="s">
        <v>22</v>
      </c>
      <c r="E1178" s="43" t="s">
        <v>20</v>
      </c>
      <c r="F1178" s="43" t="s">
        <v>2924</v>
      </c>
      <c r="G1178" s="43" t="s">
        <v>3726</v>
      </c>
      <c r="H1178" s="12" t="s">
        <v>319</v>
      </c>
      <c r="I1178" s="43" t="s">
        <v>197</v>
      </c>
      <c r="J1178" s="43" t="s">
        <v>31</v>
      </c>
      <c r="K1178" s="43" t="s">
        <v>3069</v>
      </c>
      <c r="L1178" s="51">
        <v>44119.333333333336</v>
      </c>
      <c r="M1178" s="51">
        <v>44119.708333333336</v>
      </c>
      <c r="N1178" s="51">
        <v>44112.708333333336</v>
      </c>
      <c r="O1178" s="12">
        <f t="shared" si="59"/>
        <v>9</v>
      </c>
      <c r="P1178" s="12">
        <f t="shared" si="60"/>
        <v>159</v>
      </c>
      <c r="Q1178" s="43" t="s">
        <v>22</v>
      </c>
      <c r="R1178" s="43" t="s">
        <v>22</v>
      </c>
      <c r="S1178" s="43" t="s">
        <v>22</v>
      </c>
      <c r="T1178" s="43" t="s">
        <v>41</v>
      </c>
      <c r="U1178" s="43" t="s">
        <v>135</v>
      </c>
      <c r="V1178" s="43" t="s">
        <v>34</v>
      </c>
      <c r="W1178" s="43" t="s">
        <v>88</v>
      </c>
      <c r="X1178" s="43" t="s">
        <v>27</v>
      </c>
      <c r="Y1178" s="43" t="s">
        <v>61</v>
      </c>
      <c r="Z1178" s="35">
        <f t="shared" si="61"/>
        <v>168</v>
      </c>
    </row>
    <row r="1179" spans="1:26" s="12" customFormat="1" ht="105" customHeight="1" x14ac:dyDescent="0.25">
      <c r="A1179" s="12">
        <v>2020</v>
      </c>
      <c r="B1179" s="12" t="s">
        <v>2421</v>
      </c>
      <c r="C1179" s="43" t="s">
        <v>3986</v>
      </c>
      <c r="D1179" s="43" t="s">
        <v>22</v>
      </c>
      <c r="E1179" s="43" t="s">
        <v>20</v>
      </c>
      <c r="F1179" s="43" t="s">
        <v>2924</v>
      </c>
      <c r="G1179" s="43" t="s">
        <v>3726</v>
      </c>
      <c r="H1179" s="12" t="s">
        <v>319</v>
      </c>
      <c r="I1179" s="43" t="s">
        <v>197</v>
      </c>
      <c r="J1179" s="43" t="s">
        <v>31</v>
      </c>
      <c r="K1179" s="43" t="s">
        <v>3069</v>
      </c>
      <c r="L1179" s="51">
        <v>44120.333333333336</v>
      </c>
      <c r="M1179" s="51">
        <v>44120.708333333336</v>
      </c>
      <c r="N1179" s="51">
        <v>44119.708333333336</v>
      </c>
      <c r="O1179" s="12">
        <f t="shared" si="59"/>
        <v>9</v>
      </c>
      <c r="P1179" s="12">
        <f t="shared" si="60"/>
        <v>15</v>
      </c>
      <c r="Q1179" s="43" t="s">
        <v>22</v>
      </c>
      <c r="R1179" s="43" t="s">
        <v>22</v>
      </c>
      <c r="S1179" s="43" t="s">
        <v>22</v>
      </c>
      <c r="T1179" s="43" t="s">
        <v>41</v>
      </c>
      <c r="U1179" s="43" t="s">
        <v>135</v>
      </c>
      <c r="V1179" s="43" t="s">
        <v>34</v>
      </c>
      <c r="W1179" s="43" t="s">
        <v>88</v>
      </c>
      <c r="X1179" s="43" t="s">
        <v>27</v>
      </c>
      <c r="Y1179" s="43" t="s">
        <v>61</v>
      </c>
      <c r="Z1179" s="35">
        <f t="shared" si="61"/>
        <v>24</v>
      </c>
    </row>
    <row r="1180" spans="1:26" s="12" customFormat="1" ht="135" customHeight="1" x14ac:dyDescent="0.25">
      <c r="A1180" s="12">
        <v>2020</v>
      </c>
      <c r="B1180" s="12" t="s">
        <v>2421</v>
      </c>
      <c r="C1180" s="43" t="s">
        <v>3987</v>
      </c>
      <c r="D1180" s="43" t="s">
        <v>22</v>
      </c>
      <c r="E1180" s="43" t="s">
        <v>20</v>
      </c>
      <c r="F1180" s="43" t="s">
        <v>2924</v>
      </c>
      <c r="G1180" s="43" t="s">
        <v>3726</v>
      </c>
      <c r="H1180" s="12" t="s">
        <v>319</v>
      </c>
      <c r="I1180" s="43" t="s">
        <v>197</v>
      </c>
      <c r="J1180" s="43" t="s">
        <v>31</v>
      </c>
      <c r="K1180" s="43" t="s">
        <v>3069</v>
      </c>
      <c r="L1180" s="51">
        <v>44126.333333333336</v>
      </c>
      <c r="M1180" s="51">
        <v>44126.625</v>
      </c>
      <c r="N1180" s="51">
        <v>44120.708333333336</v>
      </c>
      <c r="O1180" s="12">
        <f t="shared" si="59"/>
        <v>6.9999999999417923</v>
      </c>
      <c r="P1180" s="12">
        <f t="shared" si="60"/>
        <v>135</v>
      </c>
      <c r="Q1180" s="43" t="s">
        <v>22</v>
      </c>
      <c r="R1180" s="43" t="s">
        <v>22</v>
      </c>
      <c r="S1180" s="43" t="s">
        <v>22</v>
      </c>
      <c r="T1180" s="43" t="s">
        <v>41</v>
      </c>
      <c r="U1180" s="43" t="s">
        <v>135</v>
      </c>
      <c r="V1180" s="43" t="s">
        <v>34</v>
      </c>
      <c r="W1180" s="43" t="s">
        <v>88</v>
      </c>
      <c r="X1180" s="43" t="s">
        <v>27</v>
      </c>
      <c r="Y1180" s="43" t="s">
        <v>61</v>
      </c>
      <c r="Z1180" s="35">
        <f t="shared" si="61"/>
        <v>141.99999999994179</v>
      </c>
    </row>
    <row r="1181" spans="1:26" s="12" customFormat="1" ht="60" customHeight="1" x14ac:dyDescent="0.25">
      <c r="A1181" s="12">
        <v>2020</v>
      </c>
      <c r="B1181" s="12" t="s">
        <v>2421</v>
      </c>
      <c r="C1181" s="43" t="s">
        <v>3988</v>
      </c>
      <c r="D1181" s="43" t="s">
        <v>22</v>
      </c>
      <c r="E1181" s="43" t="s">
        <v>11</v>
      </c>
      <c r="F1181" s="43" t="s">
        <v>2476</v>
      </c>
      <c r="G1181" s="43" t="s">
        <v>2476</v>
      </c>
      <c r="H1181" s="12" t="s">
        <v>319</v>
      </c>
      <c r="I1181" s="43" t="s">
        <v>197</v>
      </c>
      <c r="J1181" s="43" t="s">
        <v>56</v>
      </c>
      <c r="K1181" s="43" t="s">
        <v>4008</v>
      </c>
      <c r="L1181" s="51">
        <v>44121.583333333336</v>
      </c>
      <c r="M1181" s="51">
        <v>44121.75</v>
      </c>
      <c r="N1181" s="51">
        <v>44121.583333333336</v>
      </c>
      <c r="O1181" s="12">
        <f t="shared" si="59"/>
        <v>3.9999999999417923</v>
      </c>
      <c r="P1181" s="12">
        <f t="shared" si="60"/>
        <v>0</v>
      </c>
      <c r="Q1181" s="43" t="s">
        <v>22</v>
      </c>
      <c r="R1181" s="43" t="s">
        <v>22</v>
      </c>
      <c r="S1181" s="43" t="s">
        <v>22</v>
      </c>
      <c r="T1181" s="43" t="s">
        <v>1505</v>
      </c>
      <c r="U1181" s="43" t="s">
        <v>1505</v>
      </c>
      <c r="V1181" s="43" t="s">
        <v>1505</v>
      </c>
      <c r="W1181" s="43" t="s">
        <v>1505</v>
      </c>
      <c r="X1181" s="43" t="s">
        <v>83</v>
      </c>
      <c r="Y1181" s="43" t="s">
        <v>67</v>
      </c>
      <c r="Z1181" s="35">
        <f t="shared" si="61"/>
        <v>3.9999999999417923</v>
      </c>
    </row>
    <row r="1182" spans="1:26" s="12" customFormat="1" ht="315" customHeight="1" x14ac:dyDescent="0.25">
      <c r="A1182" s="12">
        <v>2020</v>
      </c>
      <c r="B1182" s="12" t="s">
        <v>2421</v>
      </c>
      <c r="C1182" s="43" t="s">
        <v>3989</v>
      </c>
      <c r="D1182" s="43" t="s">
        <v>22</v>
      </c>
      <c r="E1182" s="43" t="s">
        <v>30</v>
      </c>
      <c r="F1182" s="43" t="s">
        <v>4001</v>
      </c>
      <c r="G1182" s="43" t="s">
        <v>4002</v>
      </c>
      <c r="H1182" s="12" t="s">
        <v>319</v>
      </c>
      <c r="I1182" s="43" t="s">
        <v>197</v>
      </c>
      <c r="J1182" s="43" t="s">
        <v>91</v>
      </c>
      <c r="K1182" s="43" t="s">
        <v>4009</v>
      </c>
      <c r="L1182" s="51">
        <v>44126.291666666664</v>
      </c>
      <c r="M1182" s="51">
        <v>44126.791666666664</v>
      </c>
      <c r="N1182" s="51">
        <v>44120.708333333336</v>
      </c>
      <c r="O1182" s="12">
        <f t="shared" si="59"/>
        <v>12</v>
      </c>
      <c r="P1182" s="12">
        <f t="shared" si="60"/>
        <v>133.99999999988358</v>
      </c>
      <c r="Q1182" s="43" t="s">
        <v>13</v>
      </c>
      <c r="R1182" s="43" t="s">
        <v>22</v>
      </c>
      <c r="S1182" s="43" t="s">
        <v>22</v>
      </c>
      <c r="T1182" s="43" t="s">
        <v>14</v>
      </c>
      <c r="U1182" s="43" t="s">
        <v>64</v>
      </c>
      <c r="V1182" s="43" t="s">
        <v>34</v>
      </c>
      <c r="W1182" s="43" t="s">
        <v>82</v>
      </c>
      <c r="X1182" s="43" t="s">
        <v>60</v>
      </c>
      <c r="Y1182" s="43" t="s">
        <v>84</v>
      </c>
      <c r="Z1182" s="35">
        <f t="shared" si="61"/>
        <v>145.99999999988358</v>
      </c>
    </row>
    <row r="1183" spans="1:26" s="12" customFormat="1" ht="135" customHeight="1" x14ac:dyDescent="0.25">
      <c r="A1183" s="12">
        <v>2020</v>
      </c>
      <c r="B1183" s="12" t="s">
        <v>2421</v>
      </c>
      <c r="C1183" s="43" t="s">
        <v>3990</v>
      </c>
      <c r="D1183" s="43" t="s">
        <v>22</v>
      </c>
      <c r="E1183" s="43" t="s">
        <v>30</v>
      </c>
      <c r="F1183" s="43" t="s">
        <v>4001</v>
      </c>
      <c r="G1183" s="43" t="s">
        <v>4002</v>
      </c>
      <c r="H1183" s="12" t="s">
        <v>319</v>
      </c>
      <c r="I1183" s="43" t="s">
        <v>197</v>
      </c>
      <c r="J1183" s="43" t="s">
        <v>91</v>
      </c>
      <c r="K1183" s="43" t="s">
        <v>3069</v>
      </c>
      <c r="L1183" s="51">
        <v>44128.3125</v>
      </c>
      <c r="M1183" s="51">
        <v>44128.791666666664</v>
      </c>
      <c r="N1183" s="51">
        <v>44126.791666666664</v>
      </c>
      <c r="O1183" s="12">
        <f t="shared" si="59"/>
        <v>11.499999999941792</v>
      </c>
      <c r="P1183" s="12">
        <f t="shared" si="60"/>
        <v>36.500000000058208</v>
      </c>
      <c r="Q1183" s="43" t="s">
        <v>13</v>
      </c>
      <c r="R1183" s="43" t="s">
        <v>22</v>
      </c>
      <c r="S1183" s="43" t="s">
        <v>22</v>
      </c>
      <c r="T1183" s="43" t="s">
        <v>14</v>
      </c>
      <c r="U1183" s="43" t="s">
        <v>64</v>
      </c>
      <c r="V1183" s="43" t="s">
        <v>34</v>
      </c>
      <c r="W1183" s="43" t="s">
        <v>82</v>
      </c>
      <c r="X1183" s="43" t="s">
        <v>60</v>
      </c>
      <c r="Y1183" s="43" t="s">
        <v>84</v>
      </c>
      <c r="Z1183" s="35">
        <f t="shared" si="61"/>
        <v>48</v>
      </c>
    </row>
    <row r="1184" spans="1:26" s="12" customFormat="1" ht="105" customHeight="1" x14ac:dyDescent="0.25">
      <c r="A1184" s="12">
        <v>2020</v>
      </c>
      <c r="B1184" s="12" t="s">
        <v>2421</v>
      </c>
      <c r="C1184" s="43" t="s">
        <v>3991</v>
      </c>
      <c r="D1184" s="43" t="s">
        <v>22</v>
      </c>
      <c r="E1184" s="43" t="s">
        <v>30</v>
      </c>
      <c r="F1184" s="43" t="s">
        <v>4001</v>
      </c>
      <c r="G1184" s="43" t="s">
        <v>4002</v>
      </c>
      <c r="H1184" s="12" t="s">
        <v>319</v>
      </c>
      <c r="I1184" s="43" t="s">
        <v>197</v>
      </c>
      <c r="J1184" s="43" t="s">
        <v>91</v>
      </c>
      <c r="K1184" s="43" t="s">
        <v>3069</v>
      </c>
      <c r="L1184" s="51">
        <v>44129.3125</v>
      </c>
      <c r="M1184" s="51">
        <v>44129.791666666664</v>
      </c>
      <c r="N1184" s="51">
        <v>44128.791666666664</v>
      </c>
      <c r="O1184" s="12">
        <f t="shared" si="59"/>
        <v>11.499999999941792</v>
      </c>
      <c r="P1184" s="12">
        <f t="shared" si="60"/>
        <v>12.500000000058208</v>
      </c>
      <c r="Q1184" s="43" t="s">
        <v>13</v>
      </c>
      <c r="R1184" s="43" t="s">
        <v>22</v>
      </c>
      <c r="S1184" s="43" t="s">
        <v>22</v>
      </c>
      <c r="T1184" s="43" t="s">
        <v>14</v>
      </c>
      <c r="U1184" s="43" t="s">
        <v>64</v>
      </c>
      <c r="V1184" s="43" t="s">
        <v>34</v>
      </c>
      <c r="W1184" s="43" t="s">
        <v>82</v>
      </c>
      <c r="X1184" s="43" t="s">
        <v>60</v>
      </c>
      <c r="Y1184" s="43" t="s">
        <v>84</v>
      </c>
      <c r="Z1184" s="35">
        <f t="shared" si="61"/>
        <v>24</v>
      </c>
    </row>
    <row r="1185" spans="1:26" s="12" customFormat="1" ht="30" customHeight="1" x14ac:dyDescent="0.25">
      <c r="A1185" s="12">
        <v>2020</v>
      </c>
      <c r="B1185" s="12" t="s">
        <v>2421</v>
      </c>
      <c r="C1185" s="43" t="s">
        <v>3992</v>
      </c>
      <c r="D1185" s="43" t="s">
        <v>22</v>
      </c>
      <c r="E1185" s="43" t="s">
        <v>30</v>
      </c>
      <c r="F1185" s="43" t="s">
        <v>4001</v>
      </c>
      <c r="G1185" s="43" t="s">
        <v>4002</v>
      </c>
      <c r="H1185" s="12" t="s">
        <v>319</v>
      </c>
      <c r="I1185" s="43" t="s">
        <v>197</v>
      </c>
      <c r="J1185" s="43" t="s">
        <v>91</v>
      </c>
      <c r="K1185" s="43" t="s">
        <v>3069</v>
      </c>
      <c r="L1185" s="51">
        <v>44130.3125</v>
      </c>
      <c r="M1185" s="51">
        <v>44130.791666666664</v>
      </c>
      <c r="N1185" s="51">
        <v>44129.791666666664</v>
      </c>
      <c r="O1185" s="12">
        <f t="shared" si="59"/>
        <v>11.499999999941792</v>
      </c>
      <c r="P1185" s="12">
        <f t="shared" si="60"/>
        <v>12.500000000058208</v>
      </c>
      <c r="Q1185" s="43" t="s">
        <v>13</v>
      </c>
      <c r="R1185" s="43" t="s">
        <v>22</v>
      </c>
      <c r="S1185" s="43" t="s">
        <v>22</v>
      </c>
      <c r="T1185" s="43" t="s">
        <v>14</v>
      </c>
      <c r="U1185" s="43" t="s">
        <v>64</v>
      </c>
      <c r="V1185" s="43" t="s">
        <v>34</v>
      </c>
      <c r="W1185" s="43" t="s">
        <v>82</v>
      </c>
      <c r="X1185" s="43" t="s">
        <v>60</v>
      </c>
      <c r="Y1185" s="43" t="s">
        <v>84</v>
      </c>
      <c r="Z1185" s="35">
        <f t="shared" si="61"/>
        <v>24</v>
      </c>
    </row>
    <row r="1186" spans="1:26" s="12" customFormat="1" ht="75" customHeight="1" x14ac:dyDescent="0.25">
      <c r="A1186" s="12">
        <v>2020</v>
      </c>
      <c r="B1186" s="12" t="s">
        <v>2421</v>
      </c>
      <c r="C1186" s="43" t="s">
        <v>3993</v>
      </c>
      <c r="D1186" s="43" t="s">
        <v>22</v>
      </c>
      <c r="E1186" s="43" t="s">
        <v>30</v>
      </c>
      <c r="F1186" s="43" t="s">
        <v>4001</v>
      </c>
      <c r="G1186" s="43" t="s">
        <v>4002</v>
      </c>
      <c r="H1186" s="12" t="s">
        <v>319</v>
      </c>
      <c r="I1186" s="43" t="s">
        <v>197</v>
      </c>
      <c r="J1186" s="43" t="s">
        <v>91</v>
      </c>
      <c r="K1186" s="43" t="s">
        <v>3069</v>
      </c>
      <c r="L1186" s="51">
        <v>44132.3125</v>
      </c>
      <c r="M1186" s="51">
        <v>44132.791666666664</v>
      </c>
      <c r="N1186" s="51">
        <v>44130.791666666664</v>
      </c>
      <c r="O1186" s="12">
        <f t="shared" si="59"/>
        <v>11.499999999941792</v>
      </c>
      <c r="P1186" s="12">
        <f t="shared" si="60"/>
        <v>36.500000000058208</v>
      </c>
      <c r="Q1186" s="43" t="s">
        <v>13</v>
      </c>
      <c r="R1186" s="43" t="s">
        <v>22</v>
      </c>
      <c r="S1186" s="43" t="s">
        <v>22</v>
      </c>
      <c r="T1186" s="43" t="s">
        <v>14</v>
      </c>
      <c r="U1186" s="43" t="s">
        <v>64</v>
      </c>
      <c r="V1186" s="43" t="s">
        <v>34</v>
      </c>
      <c r="W1186" s="43" t="s">
        <v>82</v>
      </c>
      <c r="X1186" s="43" t="s">
        <v>60</v>
      </c>
      <c r="Y1186" s="43" t="s">
        <v>84</v>
      </c>
      <c r="Z1186" s="35">
        <f t="shared" si="61"/>
        <v>48</v>
      </c>
    </row>
    <row r="1187" spans="1:26" s="12" customFormat="1" ht="60" customHeight="1" x14ac:dyDescent="0.25">
      <c r="A1187" s="12">
        <v>2020</v>
      </c>
      <c r="B1187" s="12" t="s">
        <v>2421</v>
      </c>
      <c r="C1187" s="43" t="s">
        <v>3994</v>
      </c>
      <c r="D1187" s="43" t="s">
        <v>22</v>
      </c>
      <c r="E1187" s="43" t="s">
        <v>30</v>
      </c>
      <c r="F1187" s="43" t="s">
        <v>4001</v>
      </c>
      <c r="G1187" s="43" t="s">
        <v>4002</v>
      </c>
      <c r="H1187" s="12" t="s">
        <v>319</v>
      </c>
      <c r="I1187" s="43" t="s">
        <v>197</v>
      </c>
      <c r="J1187" s="43" t="s">
        <v>91</v>
      </c>
      <c r="K1187" s="43" t="s">
        <v>3069</v>
      </c>
      <c r="L1187" s="51">
        <v>44133.3125</v>
      </c>
      <c r="M1187" s="51">
        <v>44133.791666666664</v>
      </c>
      <c r="N1187" s="51">
        <v>44132.791666666664</v>
      </c>
      <c r="O1187" s="12">
        <f t="shared" si="59"/>
        <v>11.499999999941792</v>
      </c>
      <c r="P1187" s="12">
        <f t="shared" si="60"/>
        <v>12.500000000058208</v>
      </c>
      <c r="Q1187" s="43" t="s">
        <v>13</v>
      </c>
      <c r="R1187" s="43" t="s">
        <v>22</v>
      </c>
      <c r="S1187" s="43" t="s">
        <v>22</v>
      </c>
      <c r="T1187" s="43" t="s">
        <v>14</v>
      </c>
      <c r="U1187" s="43" t="s">
        <v>64</v>
      </c>
      <c r="V1187" s="43" t="s">
        <v>34</v>
      </c>
      <c r="W1187" s="43" t="s">
        <v>82</v>
      </c>
      <c r="X1187" s="43" t="s">
        <v>60</v>
      </c>
      <c r="Y1187" s="43" t="s">
        <v>84</v>
      </c>
      <c r="Z1187" s="35">
        <f t="shared" si="61"/>
        <v>24</v>
      </c>
    </row>
    <row r="1188" spans="1:26" s="12" customFormat="1" ht="409.5" x14ac:dyDescent="0.25">
      <c r="A1188" s="12">
        <v>2020</v>
      </c>
      <c r="B1188" s="12" t="s">
        <v>2421</v>
      </c>
      <c r="C1188" s="43" t="s">
        <v>3995</v>
      </c>
      <c r="D1188" s="43" t="s">
        <v>13</v>
      </c>
      <c r="E1188" s="43" t="s">
        <v>30</v>
      </c>
      <c r="F1188" s="43" t="s">
        <v>4003</v>
      </c>
      <c r="G1188" s="43" t="s">
        <v>4004</v>
      </c>
      <c r="H1188" s="12" t="s">
        <v>319</v>
      </c>
      <c r="I1188" s="43" t="s">
        <v>195</v>
      </c>
      <c r="J1188" s="43" t="s">
        <v>31</v>
      </c>
      <c r="K1188" s="43" t="s">
        <v>3510</v>
      </c>
      <c r="L1188" s="51">
        <v>44124.75</v>
      </c>
      <c r="M1188" s="51">
        <v>44125.708333333336</v>
      </c>
      <c r="N1188" s="51">
        <v>44107.791666666664</v>
      </c>
      <c r="O1188" s="12">
        <f t="shared" si="59"/>
        <v>23.000000000058208</v>
      </c>
      <c r="P1188" s="12">
        <f t="shared" si="60"/>
        <v>407.00000000005821</v>
      </c>
      <c r="Q1188" s="43" t="s">
        <v>13</v>
      </c>
      <c r="R1188" s="43" t="s">
        <v>22</v>
      </c>
      <c r="S1188" s="43" t="s">
        <v>22</v>
      </c>
      <c r="T1188" s="43" t="s">
        <v>14</v>
      </c>
      <c r="U1188" s="43" t="s">
        <v>64</v>
      </c>
      <c r="V1188" s="43" t="s">
        <v>34</v>
      </c>
      <c r="W1188" s="43" t="s">
        <v>82</v>
      </c>
      <c r="X1188" s="43" t="s">
        <v>77</v>
      </c>
      <c r="Y1188" s="43" t="s">
        <v>89</v>
      </c>
      <c r="Z1188" s="35">
        <f t="shared" si="61"/>
        <v>430.00000000011642</v>
      </c>
    </row>
    <row r="1189" spans="1:26" s="12" customFormat="1" ht="45" customHeight="1" x14ac:dyDescent="0.25">
      <c r="A1189" s="12">
        <v>2020</v>
      </c>
      <c r="B1189" s="12" t="s">
        <v>2421</v>
      </c>
      <c r="C1189" s="43" t="s">
        <v>3996</v>
      </c>
      <c r="D1189" s="43" t="s">
        <v>22</v>
      </c>
      <c r="E1189" s="43" t="s">
        <v>11</v>
      </c>
      <c r="F1189" s="43" t="s">
        <v>2476</v>
      </c>
      <c r="G1189" s="43" t="s">
        <v>2476</v>
      </c>
      <c r="H1189" s="12" t="s">
        <v>319</v>
      </c>
      <c r="I1189" s="43" t="s">
        <v>196</v>
      </c>
      <c r="J1189" s="43" t="s">
        <v>56</v>
      </c>
      <c r="K1189" s="43" t="s">
        <v>3510</v>
      </c>
      <c r="L1189" s="51">
        <v>44124.333333333336</v>
      </c>
      <c r="M1189" s="51">
        <v>44124.708333333336</v>
      </c>
      <c r="N1189" s="51">
        <v>44114.708333333336</v>
      </c>
      <c r="O1189" s="12">
        <f t="shared" si="59"/>
        <v>9</v>
      </c>
      <c r="P1189" s="12">
        <f t="shared" si="60"/>
        <v>231</v>
      </c>
      <c r="Q1189" s="43" t="s">
        <v>22</v>
      </c>
      <c r="R1189" s="43" t="s">
        <v>22</v>
      </c>
      <c r="S1189" s="43" t="s">
        <v>22</v>
      </c>
      <c r="T1189" s="43" t="s">
        <v>1505</v>
      </c>
      <c r="U1189" s="43" t="s">
        <v>1505</v>
      </c>
      <c r="V1189" s="43" t="s">
        <v>1505</v>
      </c>
      <c r="W1189" s="43" t="s">
        <v>1505</v>
      </c>
      <c r="X1189" s="43" t="s">
        <v>83</v>
      </c>
      <c r="Y1189" s="43" t="s">
        <v>18</v>
      </c>
      <c r="Z1189" s="35">
        <f t="shared" si="61"/>
        <v>240</v>
      </c>
    </row>
    <row r="1190" spans="1:26" s="12" customFormat="1" ht="60" customHeight="1" x14ac:dyDescent="0.25">
      <c r="A1190" s="12">
        <v>2020</v>
      </c>
      <c r="B1190" s="12" t="s">
        <v>2421</v>
      </c>
      <c r="C1190" s="43" t="s">
        <v>3997</v>
      </c>
      <c r="D1190" s="43" t="s">
        <v>22</v>
      </c>
      <c r="E1190" s="43" t="s">
        <v>4005</v>
      </c>
      <c r="F1190" s="43" t="s">
        <v>4006</v>
      </c>
      <c r="G1190" s="43" t="s">
        <v>3619</v>
      </c>
      <c r="H1190" s="12" t="s">
        <v>319</v>
      </c>
      <c r="I1190" s="43" t="s">
        <v>197</v>
      </c>
      <c r="J1190" s="43" t="s">
        <v>80</v>
      </c>
      <c r="K1190" s="43" t="s">
        <v>3510</v>
      </c>
      <c r="L1190" s="51">
        <v>44132.583333333336</v>
      </c>
      <c r="M1190" s="51">
        <v>44132.666666666664</v>
      </c>
      <c r="N1190" s="51">
        <v>44130.791666666664</v>
      </c>
      <c r="O1190" s="12">
        <f t="shared" si="59"/>
        <v>1.9999999998835847</v>
      </c>
      <c r="P1190" s="12">
        <f t="shared" si="60"/>
        <v>43.000000000116415</v>
      </c>
      <c r="Q1190" s="43" t="s">
        <v>22</v>
      </c>
      <c r="R1190" s="43" t="s">
        <v>22</v>
      </c>
      <c r="S1190" s="43" t="s">
        <v>22</v>
      </c>
      <c r="T1190" s="43" t="s">
        <v>32</v>
      </c>
      <c r="U1190" s="43" t="s">
        <v>114</v>
      </c>
      <c r="V1190" s="43" t="s">
        <v>25</v>
      </c>
      <c r="W1190" s="43" t="s">
        <v>44</v>
      </c>
      <c r="X1190" s="43" t="s">
        <v>45</v>
      </c>
      <c r="Y1190" s="43" t="s">
        <v>54</v>
      </c>
      <c r="Z1190" s="35">
        <f t="shared" si="61"/>
        <v>45</v>
      </c>
    </row>
    <row r="1191" spans="1:26" s="12" customFormat="1" ht="60" customHeight="1" x14ac:dyDescent="0.25">
      <c r="A1191" s="12">
        <v>2020</v>
      </c>
      <c r="B1191" s="12" t="s">
        <v>2421</v>
      </c>
      <c r="C1191" s="43" t="s">
        <v>3997</v>
      </c>
      <c r="D1191" s="43" t="s">
        <v>22</v>
      </c>
      <c r="E1191" s="43" t="s">
        <v>4005</v>
      </c>
      <c r="F1191" s="43" t="s">
        <v>4006</v>
      </c>
      <c r="G1191" s="43" t="s">
        <v>3619</v>
      </c>
      <c r="H1191" s="12" t="s">
        <v>319</v>
      </c>
      <c r="I1191" s="43" t="s">
        <v>197</v>
      </c>
      <c r="J1191" s="43" t="s">
        <v>80</v>
      </c>
      <c r="K1191" s="43" t="s">
        <v>3510</v>
      </c>
      <c r="L1191" s="51">
        <v>44133.333333333336</v>
      </c>
      <c r="M1191" s="51">
        <v>44133.645833333336</v>
      </c>
      <c r="N1191" s="51">
        <v>44132.791666666664</v>
      </c>
      <c r="O1191" s="12">
        <f t="shared" si="59"/>
        <v>7.5</v>
      </c>
      <c r="P1191" s="12">
        <f t="shared" si="60"/>
        <v>13.000000000116415</v>
      </c>
      <c r="Q1191" s="43" t="s">
        <v>22</v>
      </c>
      <c r="R1191" s="43" t="s">
        <v>22</v>
      </c>
      <c r="S1191" s="43" t="s">
        <v>22</v>
      </c>
      <c r="T1191" s="43" t="s">
        <v>32</v>
      </c>
      <c r="U1191" s="43" t="s">
        <v>114</v>
      </c>
      <c r="V1191" s="43" t="s">
        <v>25</v>
      </c>
      <c r="W1191" s="43" t="s">
        <v>44</v>
      </c>
      <c r="X1191" s="43" t="s">
        <v>45</v>
      </c>
      <c r="Y1191" s="43" t="s">
        <v>54</v>
      </c>
      <c r="Z1191" s="35">
        <f t="shared" si="61"/>
        <v>20.500000000116415</v>
      </c>
    </row>
    <row r="1192" spans="1:26" s="12" customFormat="1" ht="120" hidden="1" customHeight="1" x14ac:dyDescent="0.25">
      <c r="A1192" s="12">
        <v>2020</v>
      </c>
      <c r="B1192" s="12" t="s">
        <v>2421</v>
      </c>
      <c r="C1192" s="43" t="s">
        <v>4010</v>
      </c>
      <c r="D1192" s="43" t="s">
        <v>13</v>
      </c>
      <c r="E1192" s="43" t="s">
        <v>30</v>
      </c>
      <c r="F1192" s="43" t="s">
        <v>3250</v>
      </c>
      <c r="G1192" s="43" t="s">
        <v>989</v>
      </c>
      <c r="H1192" s="12" t="s">
        <v>1764</v>
      </c>
      <c r="I1192" s="43" t="s">
        <v>167</v>
      </c>
      <c r="J1192" s="43" t="s">
        <v>1581</v>
      </c>
      <c r="K1192" s="43" t="s">
        <v>4018</v>
      </c>
      <c r="L1192" s="51">
        <v>44105</v>
      </c>
      <c r="M1192" s="51">
        <v>44105.583333333336</v>
      </c>
      <c r="N1192" s="51">
        <v>44104.999988425923</v>
      </c>
      <c r="O1192" s="12">
        <f t="shared" ref="O1192:O1210" si="62">(M1192-L1192)*24</f>
        <v>14.000000000058208</v>
      </c>
      <c r="P1192" s="12">
        <f t="shared" ref="P1192:P1210" si="63">(L1192-N1192)*24</f>
        <v>2.7777784271165729E-4</v>
      </c>
      <c r="Q1192" s="43" t="s">
        <v>13</v>
      </c>
      <c r="R1192" s="43" t="s">
        <v>22</v>
      </c>
      <c r="S1192" s="43" t="s">
        <v>22</v>
      </c>
      <c r="T1192" s="43" t="s">
        <v>14</v>
      </c>
      <c r="U1192" s="43" t="s">
        <v>33</v>
      </c>
      <c r="V1192" s="43" t="s">
        <v>1070</v>
      </c>
      <c r="W1192" s="43" t="s">
        <v>115</v>
      </c>
      <c r="X1192" s="43" t="s">
        <v>45</v>
      </c>
      <c r="Y1192" s="43" t="s">
        <v>18</v>
      </c>
      <c r="Z1192" s="35">
        <f t="shared" si="61"/>
        <v>14.000277777900919</v>
      </c>
    </row>
    <row r="1193" spans="1:26" s="12" customFormat="1" ht="60" hidden="1" customHeight="1" x14ac:dyDescent="0.25">
      <c r="A1193" s="12">
        <v>2020</v>
      </c>
      <c r="B1193" s="12" t="s">
        <v>2421</v>
      </c>
      <c r="C1193" s="43" t="s">
        <v>4011</v>
      </c>
      <c r="D1193" s="43" t="s">
        <v>22</v>
      </c>
      <c r="E1193" s="43" t="s">
        <v>11</v>
      </c>
      <c r="F1193" s="43" t="s">
        <v>4014</v>
      </c>
      <c r="G1193" s="43" t="s">
        <v>2693</v>
      </c>
      <c r="H1193" s="12" t="s">
        <v>1764</v>
      </c>
      <c r="I1193" s="43" t="s">
        <v>165</v>
      </c>
      <c r="J1193" s="43" t="s">
        <v>1557</v>
      </c>
      <c r="K1193" s="43" t="s">
        <v>3886</v>
      </c>
      <c r="L1193" s="51">
        <v>44109.333333333336</v>
      </c>
      <c r="M1193" s="51">
        <v>44109.333333333336</v>
      </c>
      <c r="N1193" s="51">
        <v>44090.708333333336</v>
      </c>
      <c r="O1193" s="12">
        <f t="shared" si="62"/>
        <v>0</v>
      </c>
      <c r="P1193" s="12">
        <f t="shared" si="63"/>
        <v>447</v>
      </c>
      <c r="Q1193" s="43" t="s">
        <v>22</v>
      </c>
      <c r="R1193" s="43" t="s">
        <v>22</v>
      </c>
      <c r="S1193" s="43" t="s">
        <v>22</v>
      </c>
      <c r="T1193" s="43" t="s">
        <v>1505</v>
      </c>
      <c r="U1193" s="43" t="s">
        <v>1505</v>
      </c>
      <c r="V1193" s="43" t="s">
        <v>1505</v>
      </c>
      <c r="W1193" s="43" t="s">
        <v>1505</v>
      </c>
      <c r="X1193" s="43" t="s">
        <v>83</v>
      </c>
      <c r="Y1193" s="43" t="s">
        <v>37</v>
      </c>
      <c r="Z1193" s="35">
        <f t="shared" si="61"/>
        <v>447</v>
      </c>
    </row>
    <row r="1194" spans="1:26" s="12" customFormat="1" ht="165" hidden="1" customHeight="1" x14ac:dyDescent="0.25">
      <c r="A1194" s="12">
        <v>2020</v>
      </c>
      <c r="B1194" s="12" t="s">
        <v>2421</v>
      </c>
      <c r="C1194" s="43" t="s">
        <v>4012</v>
      </c>
      <c r="D1194" s="43" t="s">
        <v>22</v>
      </c>
      <c r="E1194" s="43" t="s">
        <v>20</v>
      </c>
      <c r="F1194" s="43" t="s">
        <v>4015</v>
      </c>
      <c r="G1194" s="43" t="s">
        <v>998</v>
      </c>
      <c r="H1194" s="12" t="s">
        <v>1764</v>
      </c>
      <c r="I1194" s="43" t="s">
        <v>167</v>
      </c>
      <c r="J1194" s="43" t="s">
        <v>63</v>
      </c>
      <c r="K1194" s="43" t="s">
        <v>4019</v>
      </c>
      <c r="L1194" s="51">
        <v>44117.333333333336</v>
      </c>
      <c r="M1194" s="51">
        <v>44120.75</v>
      </c>
      <c r="N1194" s="51">
        <v>44105.583333333336</v>
      </c>
      <c r="O1194" s="12">
        <f t="shared" si="62"/>
        <v>81.999999999941792</v>
      </c>
      <c r="P1194" s="12">
        <f t="shared" si="63"/>
        <v>282</v>
      </c>
      <c r="Q1194" s="43" t="s">
        <v>22</v>
      </c>
      <c r="R1194" s="43" t="s">
        <v>22</v>
      </c>
      <c r="S1194" s="43" t="s">
        <v>22</v>
      </c>
      <c r="T1194" s="43" t="s">
        <v>1505</v>
      </c>
      <c r="U1194" s="43" t="s">
        <v>1505</v>
      </c>
      <c r="V1194" s="43" t="s">
        <v>1505</v>
      </c>
      <c r="W1194" s="43" t="s">
        <v>1505</v>
      </c>
      <c r="X1194" s="43" t="s">
        <v>83</v>
      </c>
      <c r="Y1194" s="43" t="s">
        <v>84</v>
      </c>
      <c r="Z1194" s="35">
        <f t="shared" si="61"/>
        <v>363.99999999994179</v>
      </c>
    </row>
    <row r="1195" spans="1:26" s="12" customFormat="1" ht="45" hidden="1" customHeight="1" x14ac:dyDescent="0.25">
      <c r="A1195" s="12">
        <v>2020</v>
      </c>
      <c r="B1195" s="12" t="s">
        <v>2421</v>
      </c>
      <c r="C1195" s="43" t="s">
        <v>4013</v>
      </c>
      <c r="D1195" s="43" t="s">
        <v>22</v>
      </c>
      <c r="E1195" s="43" t="s">
        <v>11</v>
      </c>
      <c r="F1195" s="43" t="s">
        <v>4016</v>
      </c>
      <c r="G1195" s="43" t="s">
        <v>4017</v>
      </c>
      <c r="H1195" s="12" t="s">
        <v>1764</v>
      </c>
      <c r="I1195" s="43" t="s">
        <v>167</v>
      </c>
      <c r="J1195" s="43" t="s">
        <v>63</v>
      </c>
      <c r="K1195" s="43" t="s">
        <v>4020</v>
      </c>
      <c r="L1195" s="51">
        <v>44135.333333333336</v>
      </c>
      <c r="M1195" s="51">
        <v>44135.5</v>
      </c>
      <c r="N1195" s="51">
        <v>44120.75</v>
      </c>
      <c r="O1195" s="12">
        <f t="shared" si="62"/>
        <v>3.9999999999417923</v>
      </c>
      <c r="P1195" s="12">
        <f t="shared" si="63"/>
        <v>350.00000000005821</v>
      </c>
      <c r="Q1195" s="43" t="s">
        <v>22</v>
      </c>
      <c r="R1195" s="43" t="s">
        <v>22</v>
      </c>
      <c r="S1195" s="43" t="s">
        <v>22</v>
      </c>
      <c r="T1195" s="43" t="s">
        <v>1505</v>
      </c>
      <c r="U1195" s="43" t="s">
        <v>1505</v>
      </c>
      <c r="V1195" s="43" t="s">
        <v>1505</v>
      </c>
      <c r="W1195" s="43" t="s">
        <v>1505</v>
      </c>
      <c r="X1195" s="43" t="s">
        <v>83</v>
      </c>
      <c r="Y1195" s="43" t="s">
        <v>18</v>
      </c>
      <c r="Z1195" s="35">
        <f t="shared" si="61"/>
        <v>354</v>
      </c>
    </row>
    <row r="1196" spans="1:26" s="12" customFormat="1" ht="135" hidden="1" customHeight="1" x14ac:dyDescent="0.25">
      <c r="A1196" s="12">
        <v>2020</v>
      </c>
      <c r="B1196" s="12" t="s">
        <v>2421</v>
      </c>
      <c r="C1196" s="43" t="s">
        <v>4021</v>
      </c>
      <c r="D1196" s="43" t="s">
        <v>22</v>
      </c>
      <c r="E1196" s="43" t="s">
        <v>20</v>
      </c>
      <c r="F1196" s="43" t="s">
        <v>4026</v>
      </c>
      <c r="G1196" s="43" t="s">
        <v>4027</v>
      </c>
      <c r="H1196" s="12" t="s">
        <v>1788</v>
      </c>
      <c r="I1196" s="43" t="s">
        <v>174</v>
      </c>
      <c r="J1196" s="43" t="s">
        <v>56</v>
      </c>
      <c r="K1196" s="43" t="s">
        <v>4033</v>
      </c>
      <c r="L1196" s="51">
        <v>44105.291666666664</v>
      </c>
      <c r="M1196" s="51">
        <v>44106.542361111111</v>
      </c>
      <c r="N1196" s="60">
        <v>43931.791666666664</v>
      </c>
      <c r="O1196" s="12">
        <f t="shared" si="62"/>
        <v>30.016666666720994</v>
      </c>
      <c r="P1196" s="12">
        <f t="shared" si="63"/>
        <v>4164</v>
      </c>
      <c r="Q1196" s="43" t="s">
        <v>13</v>
      </c>
      <c r="R1196" s="43" t="s">
        <v>22</v>
      </c>
      <c r="S1196" s="43" t="s">
        <v>22</v>
      </c>
      <c r="T1196" s="43" t="s">
        <v>32</v>
      </c>
      <c r="U1196" s="43" t="s">
        <v>117</v>
      </c>
      <c r="V1196" s="43" t="s">
        <v>34</v>
      </c>
      <c r="W1196" s="43" t="s">
        <v>88</v>
      </c>
      <c r="X1196" s="43" t="s">
        <v>53</v>
      </c>
      <c r="Y1196" s="43" t="s">
        <v>18</v>
      </c>
      <c r="Z1196" s="35">
        <f t="shared" si="61"/>
        <v>4194.016666666721</v>
      </c>
    </row>
    <row r="1197" spans="1:26" s="12" customFormat="1" ht="195" hidden="1" customHeight="1" x14ac:dyDescent="0.25">
      <c r="A1197" s="12">
        <v>2020</v>
      </c>
      <c r="B1197" s="12" t="s">
        <v>2421</v>
      </c>
      <c r="C1197" s="43" t="s">
        <v>4022</v>
      </c>
      <c r="D1197" s="43" t="s">
        <v>22</v>
      </c>
      <c r="E1197" s="43" t="s">
        <v>11</v>
      </c>
      <c r="F1197" s="43" t="s">
        <v>4028</v>
      </c>
      <c r="G1197" s="43"/>
      <c r="H1197" s="12" t="s">
        <v>1788</v>
      </c>
      <c r="I1197" s="43" t="s">
        <v>174</v>
      </c>
      <c r="J1197" s="43" t="s">
        <v>56</v>
      </c>
      <c r="K1197" s="43"/>
      <c r="L1197" s="51">
        <v>44105.291666666664</v>
      </c>
      <c r="M1197" s="51">
        <v>44107.791666666664</v>
      </c>
      <c r="N1197" s="60">
        <v>43931.791666666664</v>
      </c>
      <c r="O1197" s="12">
        <f t="shared" si="62"/>
        <v>60</v>
      </c>
      <c r="P1197" s="12">
        <f t="shared" si="63"/>
        <v>4164</v>
      </c>
      <c r="Q1197" s="43" t="s">
        <v>13</v>
      </c>
      <c r="R1197" s="43" t="s">
        <v>22</v>
      </c>
      <c r="S1197" s="43" t="s">
        <v>22</v>
      </c>
      <c r="T1197" s="43" t="s">
        <v>1505</v>
      </c>
      <c r="U1197" s="43" t="s">
        <v>1505</v>
      </c>
      <c r="V1197" s="43" t="s">
        <v>1505</v>
      </c>
      <c r="W1197" s="43" t="s">
        <v>1505</v>
      </c>
      <c r="X1197" s="43"/>
      <c r="Y1197" s="43" t="s">
        <v>37</v>
      </c>
      <c r="Z1197" s="35">
        <f t="shared" si="61"/>
        <v>4224</v>
      </c>
    </row>
    <row r="1198" spans="1:26" s="12" customFormat="1" ht="165" hidden="1" customHeight="1" x14ac:dyDescent="0.25">
      <c r="A1198" s="12">
        <v>2020</v>
      </c>
      <c r="B1198" s="12" t="s">
        <v>2421</v>
      </c>
      <c r="C1198" s="43" t="s">
        <v>4023</v>
      </c>
      <c r="D1198" s="43" t="s">
        <v>13</v>
      </c>
      <c r="E1198" s="43" t="s">
        <v>30</v>
      </c>
      <c r="F1198" s="43" t="s">
        <v>4029</v>
      </c>
      <c r="G1198" s="43" t="s">
        <v>3526</v>
      </c>
      <c r="H1198" s="12" t="s">
        <v>1788</v>
      </c>
      <c r="I1198" s="43" t="s">
        <v>174</v>
      </c>
      <c r="J1198" s="43" t="s">
        <v>56</v>
      </c>
      <c r="K1198" s="43" t="s">
        <v>4034</v>
      </c>
      <c r="L1198" s="51">
        <v>44125</v>
      </c>
      <c r="M1198" s="51">
        <v>44125.645833333336</v>
      </c>
      <c r="N1198" s="51">
        <v>44107.791666666664</v>
      </c>
      <c r="O1198" s="12">
        <f t="shared" si="62"/>
        <v>15.500000000058208</v>
      </c>
      <c r="P1198" s="12">
        <f t="shared" si="63"/>
        <v>413.00000000005821</v>
      </c>
      <c r="Q1198" s="43" t="s">
        <v>13</v>
      </c>
      <c r="R1198" s="43" t="s">
        <v>13</v>
      </c>
      <c r="S1198" s="43" t="s">
        <v>22</v>
      </c>
      <c r="T1198" s="43" t="s">
        <v>23</v>
      </c>
      <c r="U1198" s="43" t="s">
        <v>106</v>
      </c>
      <c r="V1198" s="43" t="s">
        <v>16</v>
      </c>
      <c r="W1198" s="43" t="s">
        <v>35</v>
      </c>
      <c r="X1198" s="43" t="s">
        <v>77</v>
      </c>
      <c r="Y1198" s="43" t="s">
        <v>72</v>
      </c>
      <c r="Z1198" s="35">
        <f t="shared" si="61"/>
        <v>428.50000000011642</v>
      </c>
    </row>
    <row r="1199" spans="1:26" s="12" customFormat="1" ht="135" hidden="1" customHeight="1" x14ac:dyDescent="0.25">
      <c r="A1199" s="12">
        <v>2020</v>
      </c>
      <c r="B1199" s="12" t="s">
        <v>2421</v>
      </c>
      <c r="C1199" s="43" t="s">
        <v>4024</v>
      </c>
      <c r="D1199" s="43" t="s">
        <v>13</v>
      </c>
      <c r="E1199" s="43" t="s">
        <v>30</v>
      </c>
      <c r="F1199" s="43" t="s">
        <v>4030</v>
      </c>
      <c r="G1199" s="43" t="s">
        <v>2476</v>
      </c>
      <c r="H1199" s="12" t="s">
        <v>1788</v>
      </c>
      <c r="I1199" s="43" t="s">
        <v>175</v>
      </c>
      <c r="J1199" s="43" t="s">
        <v>63</v>
      </c>
      <c r="K1199" s="43" t="s">
        <v>4035</v>
      </c>
      <c r="L1199" s="51">
        <v>44125.526388888888</v>
      </c>
      <c r="M1199" s="51">
        <v>44125.625</v>
      </c>
      <c r="N1199" s="60">
        <v>44070.5</v>
      </c>
      <c r="O1199" s="12">
        <f t="shared" si="62"/>
        <v>2.3666666666977108</v>
      </c>
      <c r="P1199" s="12">
        <f t="shared" si="63"/>
        <v>1320.6333333333023</v>
      </c>
      <c r="Q1199" s="43" t="s">
        <v>13</v>
      </c>
      <c r="R1199" s="43" t="s">
        <v>13</v>
      </c>
      <c r="S1199" s="43" t="s">
        <v>13</v>
      </c>
      <c r="T1199" s="43" t="s">
        <v>49</v>
      </c>
      <c r="U1199" s="43" t="s">
        <v>139</v>
      </c>
      <c r="V1199" s="43" t="s">
        <v>43</v>
      </c>
      <c r="W1199" s="43" t="s">
        <v>104</v>
      </c>
      <c r="X1199" s="43" t="s">
        <v>60</v>
      </c>
      <c r="Y1199" s="43" t="s">
        <v>18</v>
      </c>
      <c r="Z1199" s="35">
        <f t="shared" si="61"/>
        <v>1323</v>
      </c>
    </row>
    <row r="1200" spans="1:26" s="12" customFormat="1" ht="75" hidden="1" customHeight="1" x14ac:dyDescent="0.25">
      <c r="A1200" s="12">
        <v>2020</v>
      </c>
      <c r="B1200" s="12" t="s">
        <v>2421</v>
      </c>
      <c r="C1200" s="43" t="s">
        <v>4025</v>
      </c>
      <c r="D1200" s="43" t="s">
        <v>22</v>
      </c>
      <c r="E1200" s="43" t="s">
        <v>30</v>
      </c>
      <c r="F1200" s="43" t="s">
        <v>4031</v>
      </c>
      <c r="G1200" s="43" t="s">
        <v>4032</v>
      </c>
      <c r="H1200" s="12" t="s">
        <v>1788</v>
      </c>
      <c r="I1200" s="43" t="s">
        <v>169</v>
      </c>
      <c r="J1200" s="43" t="s">
        <v>63</v>
      </c>
      <c r="K1200" s="43" t="s">
        <v>4036</v>
      </c>
      <c r="L1200" s="51">
        <v>44134</v>
      </c>
      <c r="M1200" s="51">
        <v>44135.999305555553</v>
      </c>
      <c r="N1200" s="51">
        <v>44094.791666666664</v>
      </c>
      <c r="O1200" s="12">
        <f t="shared" si="62"/>
        <v>47.983333333279006</v>
      </c>
      <c r="P1200" s="12">
        <f t="shared" si="63"/>
        <v>941.00000000005821</v>
      </c>
      <c r="Q1200" s="43" t="s">
        <v>22</v>
      </c>
      <c r="R1200" s="43" t="s">
        <v>22</v>
      </c>
      <c r="S1200" s="43" t="s">
        <v>22</v>
      </c>
      <c r="T1200" s="43" t="s">
        <v>14</v>
      </c>
      <c r="U1200" s="43" t="s">
        <v>33</v>
      </c>
      <c r="V1200" s="43" t="s">
        <v>16</v>
      </c>
      <c r="W1200" s="43" t="s">
        <v>26</v>
      </c>
      <c r="X1200" s="43" t="s">
        <v>45</v>
      </c>
      <c r="Y1200" s="43" t="s">
        <v>28</v>
      </c>
      <c r="Z1200" s="35">
        <f t="shared" si="61"/>
        <v>988.98333333333721</v>
      </c>
    </row>
    <row r="1201" spans="1:27" ht="120" hidden="1" customHeight="1" x14ac:dyDescent="0.25">
      <c r="A1201" s="12">
        <v>2020</v>
      </c>
      <c r="B1201" s="12" t="s">
        <v>2421</v>
      </c>
      <c r="C1201" s="52" t="s">
        <v>3899</v>
      </c>
      <c r="D1201" s="43" t="s">
        <v>22</v>
      </c>
      <c r="E1201" s="43" t="s">
        <v>20</v>
      </c>
      <c r="F1201" s="43" t="s">
        <v>3903</v>
      </c>
      <c r="G1201" s="43" t="s">
        <v>3904</v>
      </c>
      <c r="H1201" s="12" t="s">
        <v>1789</v>
      </c>
      <c r="I1201" s="43" t="s">
        <v>172</v>
      </c>
      <c r="J1201" s="12" t="s">
        <v>1911</v>
      </c>
      <c r="K1201" s="43" t="s">
        <v>3909</v>
      </c>
      <c r="L1201" s="51">
        <v>44105</v>
      </c>
      <c r="M1201" s="51">
        <v>44124</v>
      </c>
      <c r="N1201" s="60">
        <v>43870.791666666664</v>
      </c>
      <c r="O1201" s="12">
        <f t="shared" si="62"/>
        <v>456</v>
      </c>
      <c r="P1201" s="12">
        <f t="shared" si="63"/>
        <v>5621.0000000000582</v>
      </c>
      <c r="Q1201" s="43" t="s">
        <v>22</v>
      </c>
      <c r="R1201" s="43" t="s">
        <v>22</v>
      </c>
      <c r="S1201" s="43" t="s">
        <v>22</v>
      </c>
      <c r="T1201" s="12" t="s">
        <v>14</v>
      </c>
      <c r="U1201" s="12" t="s">
        <v>64</v>
      </c>
      <c r="V1201" s="12" t="s">
        <v>1070</v>
      </c>
      <c r="W1201" s="12" t="s">
        <v>88</v>
      </c>
      <c r="X1201" s="12" t="s">
        <v>77</v>
      </c>
      <c r="Y1201" s="12" t="s">
        <v>18</v>
      </c>
      <c r="Z1201" s="35">
        <f t="shared" si="61"/>
        <v>6077.0000000000582</v>
      </c>
      <c r="AA1201" s="12"/>
    </row>
    <row r="1202" spans="1:27" ht="105" hidden="1" customHeight="1" x14ac:dyDescent="0.25">
      <c r="A1202" s="12">
        <v>2020</v>
      </c>
      <c r="B1202" s="12" t="s">
        <v>2421</v>
      </c>
      <c r="C1202" s="52" t="s">
        <v>4037</v>
      </c>
      <c r="D1202" s="43" t="s">
        <v>22</v>
      </c>
      <c r="E1202" s="43" t="s">
        <v>30</v>
      </c>
      <c r="F1202" s="43" t="s">
        <v>4038</v>
      </c>
      <c r="G1202" s="43" t="s">
        <v>2251</v>
      </c>
      <c r="H1202" s="12" t="s">
        <v>1789</v>
      </c>
      <c r="I1202" s="43" t="s">
        <v>173</v>
      </c>
      <c r="J1202" s="12" t="s">
        <v>56</v>
      </c>
      <c r="K1202" s="43" t="s">
        <v>4039</v>
      </c>
      <c r="L1202" s="51">
        <v>44117.625</v>
      </c>
      <c r="M1202" s="51">
        <v>44117.791666666664</v>
      </c>
      <c r="N1202" s="51">
        <v>44103.083333333336</v>
      </c>
      <c r="O1202" s="12">
        <f t="shared" si="62"/>
        <v>3.9999999999417923</v>
      </c>
      <c r="P1202" s="12">
        <f t="shared" si="63"/>
        <v>348.99999999994179</v>
      </c>
      <c r="Q1202" s="43" t="s">
        <v>13</v>
      </c>
      <c r="R1202" s="43" t="s">
        <v>22</v>
      </c>
      <c r="S1202" s="43" t="s">
        <v>22</v>
      </c>
      <c r="T1202" s="12" t="s">
        <v>57</v>
      </c>
      <c r="U1202" s="12" t="s">
        <v>114</v>
      </c>
      <c r="V1202" s="12" t="s">
        <v>34</v>
      </c>
      <c r="W1202" s="12" t="s">
        <v>118</v>
      </c>
      <c r="X1202" s="12" t="s">
        <v>77</v>
      </c>
      <c r="Y1202" s="12" t="s">
        <v>18</v>
      </c>
      <c r="Z1202" s="35">
        <f t="shared" si="61"/>
        <v>352.99999999988358</v>
      </c>
      <c r="AA1202" s="12"/>
    </row>
    <row r="1203" spans="1:27" ht="75" hidden="1" customHeight="1" x14ac:dyDescent="0.25">
      <c r="A1203" s="12">
        <v>2020</v>
      </c>
      <c r="B1203" s="12" t="s">
        <v>2421</v>
      </c>
      <c r="C1203" s="43" t="s">
        <v>4040</v>
      </c>
      <c r="D1203" s="43" t="s">
        <v>22</v>
      </c>
      <c r="E1203" s="43" t="s">
        <v>20</v>
      </c>
      <c r="F1203" s="43" t="s">
        <v>4042</v>
      </c>
      <c r="G1203" s="43" t="s">
        <v>2247</v>
      </c>
      <c r="H1203" s="12" t="s">
        <v>1920</v>
      </c>
      <c r="I1203" s="43" t="s">
        <v>182</v>
      </c>
      <c r="J1203" s="43" t="s">
        <v>1920</v>
      </c>
      <c r="K1203" s="43" t="s">
        <v>4043</v>
      </c>
      <c r="L1203" s="51">
        <v>44127.240972222222</v>
      </c>
      <c r="M1203" s="51">
        <v>44128.631249999999</v>
      </c>
      <c r="N1203" s="60">
        <v>43375.625</v>
      </c>
      <c r="O1203" s="12">
        <f t="shared" si="62"/>
        <v>33.366666666639503</v>
      </c>
      <c r="P1203" s="12">
        <f t="shared" si="63"/>
        <v>18038.783333333326</v>
      </c>
      <c r="Q1203" s="43" t="s">
        <v>22</v>
      </c>
      <c r="R1203" s="43" t="s">
        <v>22</v>
      </c>
      <c r="S1203" s="43" t="s">
        <v>22</v>
      </c>
      <c r="T1203" s="43" t="s">
        <v>1070</v>
      </c>
      <c r="U1203" s="43" t="s">
        <v>153</v>
      </c>
      <c r="V1203" s="43" t="s">
        <v>1070</v>
      </c>
      <c r="W1203" s="43" t="s">
        <v>118</v>
      </c>
      <c r="X1203" s="43" t="s">
        <v>53</v>
      </c>
      <c r="Y1203" s="43" t="s">
        <v>61</v>
      </c>
      <c r="Z1203" s="35">
        <f t="shared" si="61"/>
        <v>18072.149999999965</v>
      </c>
      <c r="AA1203" s="12"/>
    </row>
    <row r="1204" spans="1:27" ht="75" hidden="1" customHeight="1" x14ac:dyDescent="0.25">
      <c r="A1204" s="12">
        <v>2020</v>
      </c>
      <c r="B1204" s="12" t="s">
        <v>2421</v>
      </c>
      <c r="C1204" s="43" t="s">
        <v>4041</v>
      </c>
      <c r="D1204" s="43" t="s">
        <v>22</v>
      </c>
      <c r="E1204" s="43" t="s">
        <v>20</v>
      </c>
      <c r="F1204" s="43" t="s">
        <v>4042</v>
      </c>
      <c r="G1204" s="43" t="s">
        <v>2247</v>
      </c>
      <c r="H1204" s="12" t="s">
        <v>1920</v>
      </c>
      <c r="I1204" s="43" t="s">
        <v>182</v>
      </c>
      <c r="J1204" s="43" t="s">
        <v>1920</v>
      </c>
      <c r="K1204" s="43" t="s">
        <v>4043</v>
      </c>
      <c r="L1204" s="51">
        <v>44132.541666666664</v>
      </c>
      <c r="M1204" s="51">
        <v>44132.666666666664</v>
      </c>
      <c r="N1204" s="51">
        <v>44128.631249999999</v>
      </c>
      <c r="O1204" s="12">
        <f t="shared" si="62"/>
        <v>3</v>
      </c>
      <c r="P1204" s="12">
        <f t="shared" si="63"/>
        <v>93.849999999976717</v>
      </c>
      <c r="Q1204" s="43" t="s">
        <v>22</v>
      </c>
      <c r="R1204" s="43" t="s">
        <v>22</v>
      </c>
      <c r="S1204" s="43" t="s">
        <v>22</v>
      </c>
      <c r="T1204" s="43" t="s">
        <v>1070</v>
      </c>
      <c r="U1204" s="43" t="s">
        <v>153</v>
      </c>
      <c r="V1204" s="43" t="s">
        <v>1070</v>
      </c>
      <c r="W1204" s="43" t="s">
        <v>118</v>
      </c>
      <c r="X1204" s="43" t="s">
        <v>53</v>
      </c>
      <c r="Y1204" s="43" t="s">
        <v>61</v>
      </c>
      <c r="Z1204" s="35">
        <f t="shared" si="61"/>
        <v>96.849999999976717</v>
      </c>
      <c r="AA1204" s="12"/>
    </row>
    <row r="1205" spans="1:27" ht="135" hidden="1" customHeight="1" x14ac:dyDescent="0.25">
      <c r="A1205" s="12">
        <v>2020</v>
      </c>
      <c r="B1205" s="12" t="s">
        <v>2421</v>
      </c>
      <c r="C1205" s="43" t="s">
        <v>4044</v>
      </c>
      <c r="D1205" s="43" t="s">
        <v>22</v>
      </c>
      <c r="E1205" s="43" t="s">
        <v>20</v>
      </c>
      <c r="F1205" s="43" t="s">
        <v>110</v>
      </c>
      <c r="G1205" s="43" t="s">
        <v>4045</v>
      </c>
      <c r="H1205" s="12" t="s">
        <v>1911</v>
      </c>
      <c r="I1205" s="43" t="s">
        <v>110</v>
      </c>
      <c r="J1205" s="43" t="s">
        <v>1911</v>
      </c>
      <c r="K1205" s="43" t="s">
        <v>4046</v>
      </c>
      <c r="L1205" s="51">
        <v>44117.208333333336</v>
      </c>
      <c r="M1205" s="51">
        <v>44119.758333333331</v>
      </c>
      <c r="N1205" s="60">
        <v>44057.416666666664</v>
      </c>
      <c r="O1205" s="12">
        <f t="shared" si="62"/>
        <v>61.199999999895226</v>
      </c>
      <c r="P1205" s="12">
        <f t="shared" si="63"/>
        <v>1435.0000000001164</v>
      </c>
      <c r="Q1205" s="43" t="s">
        <v>13</v>
      </c>
      <c r="R1205" s="43" t="s">
        <v>22</v>
      </c>
      <c r="S1205" s="43" t="s">
        <v>22</v>
      </c>
      <c r="T1205" s="43" t="s">
        <v>23</v>
      </c>
      <c r="U1205" s="43" t="s">
        <v>92</v>
      </c>
      <c r="V1205" s="43" t="s">
        <v>34</v>
      </c>
      <c r="W1205" s="43" t="s">
        <v>118</v>
      </c>
      <c r="X1205" s="43" t="s">
        <v>45</v>
      </c>
      <c r="Y1205" s="43" t="s">
        <v>18</v>
      </c>
      <c r="Z1205" s="35">
        <f t="shared" si="61"/>
        <v>1496.2000000000116</v>
      </c>
      <c r="AA1205" s="12"/>
    </row>
    <row r="1206" spans="1:27" ht="15" hidden="1" customHeight="1" x14ac:dyDescent="0.25">
      <c r="A1206" s="12">
        <v>2020</v>
      </c>
      <c r="B1206" s="12" t="s">
        <v>2421</v>
      </c>
      <c r="C1206" s="43" t="s">
        <v>4047</v>
      </c>
      <c r="D1206" s="43" t="s">
        <v>22</v>
      </c>
      <c r="E1206" s="43" t="s">
        <v>30</v>
      </c>
      <c r="F1206" s="43" t="s">
        <v>4050</v>
      </c>
      <c r="G1206" s="43" t="s">
        <v>4050</v>
      </c>
      <c r="H1206" s="12" t="s">
        <v>1911</v>
      </c>
      <c r="I1206" s="43" t="s">
        <v>146</v>
      </c>
      <c r="J1206" s="3" t="s">
        <v>31</v>
      </c>
      <c r="K1206" s="52" t="s">
        <v>4054</v>
      </c>
      <c r="L1206" s="51">
        <v>44110</v>
      </c>
      <c r="M1206" s="51">
        <v>44124</v>
      </c>
      <c r="N1206" s="60">
        <v>43474.708333333336</v>
      </c>
      <c r="O1206" s="12">
        <f t="shared" si="62"/>
        <v>336</v>
      </c>
      <c r="P1206" s="12">
        <f t="shared" si="63"/>
        <v>15246.999999999942</v>
      </c>
      <c r="Q1206" s="43" t="s">
        <v>22</v>
      </c>
      <c r="R1206" s="43" t="s">
        <v>13</v>
      </c>
      <c r="S1206" s="43" t="s">
        <v>22</v>
      </c>
      <c r="T1206" s="12" t="s">
        <v>57</v>
      </c>
      <c r="U1206" s="12" t="s">
        <v>149</v>
      </c>
      <c r="V1206" s="12" t="s">
        <v>34</v>
      </c>
      <c r="W1206" s="12" t="s">
        <v>82</v>
      </c>
      <c r="X1206" s="12" t="s">
        <v>27</v>
      </c>
      <c r="Y1206" s="12" t="s">
        <v>37</v>
      </c>
      <c r="Z1206" s="35">
        <f t="shared" si="61"/>
        <v>15582.999999999942</v>
      </c>
      <c r="AA1206" s="12"/>
    </row>
    <row r="1207" spans="1:27" ht="15" hidden="1" customHeight="1" x14ac:dyDescent="0.25">
      <c r="A1207" s="12">
        <v>2020</v>
      </c>
      <c r="B1207" s="12" t="s">
        <v>2421</v>
      </c>
      <c r="C1207" s="43" t="s">
        <v>4048</v>
      </c>
      <c r="D1207" s="43" t="s">
        <v>22</v>
      </c>
      <c r="E1207" s="43" t="s">
        <v>20</v>
      </c>
      <c r="F1207" s="43" t="s">
        <v>4051</v>
      </c>
      <c r="G1207" s="43" t="s">
        <v>3111</v>
      </c>
      <c r="H1207" s="12" t="s">
        <v>1911</v>
      </c>
      <c r="I1207" s="43" t="s">
        <v>148</v>
      </c>
      <c r="J1207" s="3" t="s">
        <v>31</v>
      </c>
      <c r="K1207" s="52" t="s">
        <v>4055</v>
      </c>
      <c r="L1207" s="51">
        <v>44112</v>
      </c>
      <c r="M1207" s="51">
        <v>44118</v>
      </c>
      <c r="N1207" s="60">
        <v>43735.625</v>
      </c>
      <c r="O1207" s="12">
        <f t="shared" si="62"/>
        <v>144</v>
      </c>
      <c r="P1207" s="12">
        <f t="shared" si="63"/>
        <v>9033</v>
      </c>
      <c r="Q1207" s="43" t="s">
        <v>22</v>
      </c>
      <c r="R1207" s="43" t="s">
        <v>22</v>
      </c>
      <c r="S1207" s="43" t="s">
        <v>22</v>
      </c>
      <c r="T1207" s="12" t="s">
        <v>14</v>
      </c>
      <c r="U1207" s="12" t="s">
        <v>24</v>
      </c>
      <c r="V1207" s="12" t="s">
        <v>34</v>
      </c>
      <c r="W1207" s="12" t="s">
        <v>118</v>
      </c>
      <c r="X1207" s="12" t="s">
        <v>66</v>
      </c>
      <c r="Y1207" s="12" t="s">
        <v>89</v>
      </c>
      <c r="Z1207" s="35">
        <f t="shared" si="61"/>
        <v>9177</v>
      </c>
      <c r="AA1207" s="12"/>
    </row>
    <row r="1208" spans="1:27" ht="75" hidden="1" customHeight="1" x14ac:dyDescent="0.25">
      <c r="A1208" s="12">
        <v>2020</v>
      </c>
      <c r="B1208" s="12" t="s">
        <v>2421</v>
      </c>
      <c r="C1208" s="43" t="s">
        <v>4049</v>
      </c>
      <c r="D1208" s="43" t="s">
        <v>22</v>
      </c>
      <c r="E1208" s="43" t="s">
        <v>30</v>
      </c>
      <c r="F1208" s="43" t="s">
        <v>4052</v>
      </c>
      <c r="G1208" s="43" t="s">
        <v>4053</v>
      </c>
      <c r="H1208" s="12" t="s">
        <v>1911</v>
      </c>
      <c r="I1208" s="43" t="s">
        <v>126</v>
      </c>
      <c r="J1208" s="12" t="s">
        <v>4056</v>
      </c>
      <c r="K1208" s="52" t="s">
        <v>4057</v>
      </c>
      <c r="L1208" s="51">
        <v>44120.375</v>
      </c>
      <c r="M1208" s="51">
        <v>44120.541666666664</v>
      </c>
      <c r="N1208" s="60">
        <v>44019</v>
      </c>
      <c r="O1208" s="12">
        <f t="shared" si="62"/>
        <v>3.9999999999417923</v>
      </c>
      <c r="P1208" s="12">
        <f t="shared" si="63"/>
        <v>2433</v>
      </c>
      <c r="Q1208" s="43" t="s">
        <v>22</v>
      </c>
      <c r="R1208" s="43" t="s">
        <v>22</v>
      </c>
      <c r="S1208" s="43" t="s">
        <v>22</v>
      </c>
      <c r="T1208" s="12" t="s">
        <v>57</v>
      </c>
      <c r="U1208" s="12" t="s">
        <v>24</v>
      </c>
      <c r="V1208" s="12" t="s">
        <v>34</v>
      </c>
      <c r="W1208" s="12" t="s">
        <v>112</v>
      </c>
      <c r="X1208" s="12" t="s">
        <v>66</v>
      </c>
      <c r="Y1208" s="12" t="s">
        <v>28</v>
      </c>
      <c r="Z1208" s="35">
        <f t="shared" si="61"/>
        <v>2436.9999999999418</v>
      </c>
      <c r="AA1208" s="12"/>
    </row>
    <row r="1209" spans="1:27" ht="75" hidden="1" customHeight="1" x14ac:dyDescent="0.25">
      <c r="A1209" s="12">
        <v>2020</v>
      </c>
      <c r="B1209" s="12" t="s">
        <v>2421</v>
      </c>
      <c r="C1209" s="43" t="s">
        <v>4058</v>
      </c>
      <c r="D1209" s="43" t="s">
        <v>22</v>
      </c>
      <c r="E1209" s="43" t="s">
        <v>11</v>
      </c>
      <c r="F1209" s="43" t="s">
        <v>4059</v>
      </c>
      <c r="G1209" s="43" t="s">
        <v>4060</v>
      </c>
      <c r="H1209" s="12" t="s">
        <v>3593</v>
      </c>
      <c r="I1209" s="43" t="s">
        <v>253</v>
      </c>
      <c r="J1209" s="43" t="s">
        <v>1688</v>
      </c>
      <c r="K1209" s="43" t="s">
        <v>4061</v>
      </c>
      <c r="L1209" s="51">
        <v>44111.409722222219</v>
      </c>
      <c r="M1209" s="51">
        <v>44111.493055555555</v>
      </c>
      <c r="N1209" s="60">
        <v>43101</v>
      </c>
      <c r="O1209" s="12">
        <f t="shared" si="62"/>
        <v>2.0000000000582077</v>
      </c>
      <c r="P1209" s="12">
        <f t="shared" si="63"/>
        <v>24249.833333333256</v>
      </c>
      <c r="Q1209" s="43" t="s">
        <v>22</v>
      </c>
      <c r="R1209" s="43" t="s">
        <v>22</v>
      </c>
      <c r="S1209" s="43" t="s">
        <v>22</v>
      </c>
      <c r="T1209" s="43" t="s">
        <v>1505</v>
      </c>
      <c r="U1209" s="43" t="s">
        <v>1505</v>
      </c>
      <c r="V1209" s="43" t="s">
        <v>1505</v>
      </c>
      <c r="W1209" s="43"/>
      <c r="X1209" s="43"/>
      <c r="Y1209" s="43" t="s">
        <v>46</v>
      </c>
      <c r="Z1209" s="35">
        <f t="shared" si="61"/>
        <v>24251.833333333314</v>
      </c>
      <c r="AA1209" s="12"/>
    </row>
    <row r="1210" spans="1:27" ht="405" hidden="1" customHeight="1" x14ac:dyDescent="0.25">
      <c r="A1210" s="12">
        <v>2020</v>
      </c>
      <c r="B1210" s="12" t="s">
        <v>2421</v>
      </c>
      <c r="C1210" s="52" t="s">
        <v>4062</v>
      </c>
      <c r="D1210" s="43" t="s">
        <v>13</v>
      </c>
      <c r="E1210" s="43" t="s">
        <v>30</v>
      </c>
      <c r="F1210" s="43" t="s">
        <v>302</v>
      </c>
      <c r="G1210" s="43" t="s">
        <v>4063</v>
      </c>
      <c r="H1210" s="12" t="s">
        <v>1935</v>
      </c>
      <c r="I1210" s="43" t="s">
        <v>302</v>
      </c>
      <c r="J1210" s="43" t="s">
        <v>69</v>
      </c>
      <c r="K1210" s="43" t="s">
        <v>4064</v>
      </c>
      <c r="L1210" s="51">
        <v>44106.560416666667</v>
      </c>
      <c r="M1210" s="51">
        <v>44106.59652777778</v>
      </c>
      <c r="N1210" s="128">
        <v>43101</v>
      </c>
      <c r="O1210" s="12">
        <f t="shared" si="62"/>
        <v>0.86666666669771075</v>
      </c>
      <c r="P1210" s="12">
        <f t="shared" si="63"/>
        <v>24133.450000000012</v>
      </c>
      <c r="Q1210" s="43" t="s">
        <v>13</v>
      </c>
      <c r="R1210" s="43" t="s">
        <v>13</v>
      </c>
      <c r="S1210" s="43" t="s">
        <v>13</v>
      </c>
      <c r="T1210" s="43" t="s">
        <v>23</v>
      </c>
      <c r="U1210" s="43" t="s">
        <v>106</v>
      </c>
      <c r="V1210" s="43" t="s">
        <v>34</v>
      </c>
      <c r="W1210" s="43" t="s">
        <v>88</v>
      </c>
      <c r="X1210" s="43" t="s">
        <v>60</v>
      </c>
      <c r="Y1210" s="43" t="s">
        <v>37</v>
      </c>
      <c r="Z1210" s="35">
        <f t="shared" si="61"/>
        <v>24134.316666666709</v>
      </c>
      <c r="AA1210" s="12"/>
    </row>
    <row r="1211" spans="1:27" ht="195" hidden="1" x14ac:dyDescent="0.25">
      <c r="A1211" s="12">
        <v>2020</v>
      </c>
      <c r="B1211" s="12" t="s">
        <v>2423</v>
      </c>
      <c r="C1211" s="129" t="s">
        <v>4066</v>
      </c>
      <c r="D1211" s="43" t="s">
        <v>22</v>
      </c>
      <c r="E1211" s="43" t="s">
        <v>20</v>
      </c>
      <c r="F1211" s="43" t="s">
        <v>4068</v>
      </c>
      <c r="G1211" s="43" t="s">
        <v>4068</v>
      </c>
      <c r="H1211" s="12" t="s">
        <v>1920</v>
      </c>
      <c r="I1211" s="43" t="s">
        <v>182</v>
      </c>
      <c r="J1211" s="43" t="s">
        <v>56</v>
      </c>
      <c r="K1211" s="43" t="s">
        <v>4070</v>
      </c>
      <c r="L1211" s="51">
        <v>44146.442361111112</v>
      </c>
      <c r="M1211" s="51">
        <v>44146.462500000001</v>
      </c>
      <c r="N1211" s="51">
        <v>44132.666666666664</v>
      </c>
      <c r="O1211" s="12">
        <f t="shared" ref="O1211:O1212" si="64">(M1211-L1211)*24</f>
        <v>0.48333333333721384</v>
      </c>
      <c r="P1211" s="12">
        <f t="shared" ref="P1211:P1212" si="65">(L1211-N1211)*24</f>
        <v>330.61666666675592</v>
      </c>
      <c r="Q1211" s="43" t="s">
        <v>22</v>
      </c>
      <c r="R1211" s="43" t="s">
        <v>22</v>
      </c>
      <c r="S1211" s="43" t="s">
        <v>22</v>
      </c>
      <c r="T1211" s="43" t="s">
        <v>1070</v>
      </c>
      <c r="U1211" s="43" t="s">
        <v>153</v>
      </c>
      <c r="V1211" s="43" t="s">
        <v>1070</v>
      </c>
      <c r="W1211" s="43" t="s">
        <v>118</v>
      </c>
      <c r="X1211" s="43" t="s">
        <v>60</v>
      </c>
      <c r="Y1211" s="43" t="s">
        <v>72</v>
      </c>
      <c r="Z1211" s="35">
        <f t="shared" ref="Z1211:Z1258" si="66">O1211+P1211</f>
        <v>331.10000000009313</v>
      </c>
    </row>
    <row r="1212" spans="1:27" ht="105" hidden="1" x14ac:dyDescent="0.25">
      <c r="A1212" s="12">
        <v>2020</v>
      </c>
      <c r="B1212" s="12" t="s">
        <v>2423</v>
      </c>
      <c r="C1212" s="43" t="s">
        <v>4067</v>
      </c>
      <c r="D1212" s="43" t="s">
        <v>22</v>
      </c>
      <c r="E1212" s="43" t="s">
        <v>20</v>
      </c>
      <c r="F1212" s="43" t="s">
        <v>4069</v>
      </c>
      <c r="G1212" s="43" t="s">
        <v>4069</v>
      </c>
      <c r="H1212" s="12" t="s">
        <v>1920</v>
      </c>
      <c r="I1212" s="43" t="s">
        <v>184</v>
      </c>
      <c r="J1212" s="43" t="s">
        <v>1688</v>
      </c>
      <c r="K1212" s="43" t="s">
        <v>4070</v>
      </c>
      <c r="L1212" s="51">
        <v>44153.365972222222</v>
      </c>
      <c r="M1212" s="51">
        <v>44153.668055555558</v>
      </c>
      <c r="N1212" s="60">
        <v>44026.75</v>
      </c>
      <c r="O1212" s="12">
        <f t="shared" si="64"/>
        <v>7.2500000000582077</v>
      </c>
      <c r="P1212" s="12">
        <f t="shared" si="65"/>
        <v>3038.7833333333256</v>
      </c>
      <c r="Q1212" s="43" t="s">
        <v>22</v>
      </c>
      <c r="R1212" s="43" t="s">
        <v>22</v>
      </c>
      <c r="S1212" s="43" t="s">
        <v>22</v>
      </c>
      <c r="T1212" s="43" t="s">
        <v>1070</v>
      </c>
      <c r="U1212" s="43" t="s">
        <v>153</v>
      </c>
      <c r="V1212" s="43" t="s">
        <v>1070</v>
      </c>
      <c r="W1212" s="43" t="s">
        <v>118</v>
      </c>
      <c r="X1212" s="43" t="s">
        <v>60</v>
      </c>
      <c r="Y1212" s="43" t="s">
        <v>72</v>
      </c>
      <c r="Z1212" s="35">
        <f t="shared" si="66"/>
        <v>3046.0333333333838</v>
      </c>
    </row>
    <row r="1213" spans="1:27" ht="409.5" hidden="1" x14ac:dyDescent="0.25">
      <c r="A1213" s="12">
        <v>2020</v>
      </c>
      <c r="B1213" s="12" t="s">
        <v>2423</v>
      </c>
      <c r="C1213" s="118" t="s">
        <v>4071</v>
      </c>
      <c r="D1213" s="43" t="s">
        <v>22</v>
      </c>
      <c r="E1213" s="43" t="s">
        <v>20</v>
      </c>
      <c r="F1213" s="43" t="s">
        <v>4074</v>
      </c>
      <c r="G1213" s="43" t="s">
        <v>4074</v>
      </c>
      <c r="H1213" s="12" t="s">
        <v>1911</v>
      </c>
      <c r="I1213" s="43" t="s">
        <v>148</v>
      </c>
      <c r="J1213" s="43" t="s">
        <v>1911</v>
      </c>
      <c r="K1213" s="52" t="s">
        <v>4076</v>
      </c>
      <c r="L1213" s="51">
        <v>44112</v>
      </c>
      <c r="M1213" s="51">
        <v>44117</v>
      </c>
      <c r="N1213" s="60">
        <v>43735.625</v>
      </c>
      <c r="O1213" s="12">
        <f t="shared" ref="O1213:O1231" si="67">(M1213-L1213)*24</f>
        <v>120</v>
      </c>
      <c r="P1213" s="12">
        <f t="shared" ref="P1213:P1231" si="68">(L1213-N1213)*24</f>
        <v>9033</v>
      </c>
      <c r="Q1213" s="43" t="s">
        <v>22</v>
      </c>
      <c r="R1213" s="43" t="s">
        <v>22</v>
      </c>
      <c r="S1213" s="43" t="s">
        <v>22</v>
      </c>
      <c r="T1213" s="43" t="s">
        <v>57</v>
      </c>
      <c r="U1213" s="43" t="s">
        <v>24</v>
      </c>
      <c r="V1213" s="43" t="s">
        <v>51</v>
      </c>
      <c r="W1213" s="43" t="s">
        <v>88</v>
      </c>
      <c r="X1213" s="43" t="s">
        <v>66</v>
      </c>
      <c r="Y1213" s="3" t="s">
        <v>18</v>
      </c>
      <c r="Z1213" s="35">
        <f t="shared" si="66"/>
        <v>9153</v>
      </c>
    </row>
    <row r="1214" spans="1:27" ht="225" hidden="1" x14ac:dyDescent="0.25">
      <c r="A1214" s="12">
        <v>2020</v>
      </c>
      <c r="B1214" s="12" t="s">
        <v>2423</v>
      </c>
      <c r="C1214" s="118" t="s">
        <v>4072</v>
      </c>
      <c r="D1214" s="43" t="s">
        <v>22</v>
      </c>
      <c r="E1214" s="43" t="s">
        <v>20</v>
      </c>
      <c r="F1214" s="43" t="s">
        <v>4074</v>
      </c>
      <c r="G1214" s="43" t="s">
        <v>4074</v>
      </c>
      <c r="H1214" s="12" t="s">
        <v>1911</v>
      </c>
      <c r="I1214" s="43" t="s">
        <v>144</v>
      </c>
      <c r="J1214" s="43" t="s">
        <v>1911</v>
      </c>
      <c r="K1214" s="52" t="s">
        <v>4077</v>
      </c>
      <c r="L1214" s="51">
        <v>44140.333333333336</v>
      </c>
      <c r="M1214" s="51">
        <v>44140.583333333336</v>
      </c>
      <c r="N1214" s="60">
        <v>43256.458333333336</v>
      </c>
      <c r="O1214" s="12">
        <f t="shared" si="67"/>
        <v>6</v>
      </c>
      <c r="P1214" s="12">
        <f t="shared" si="68"/>
        <v>21213</v>
      </c>
      <c r="Q1214" s="43" t="s">
        <v>22</v>
      </c>
      <c r="R1214" s="43" t="s">
        <v>22</v>
      </c>
      <c r="S1214" s="43" t="s">
        <v>22</v>
      </c>
      <c r="T1214" s="43" t="s">
        <v>57</v>
      </c>
      <c r="U1214" s="43" t="s">
        <v>58</v>
      </c>
      <c r="V1214" s="43" t="s">
        <v>51</v>
      </c>
      <c r="W1214" s="43" t="s">
        <v>88</v>
      </c>
      <c r="X1214" s="43" t="s">
        <v>66</v>
      </c>
      <c r="Y1214" s="43" t="s">
        <v>18</v>
      </c>
      <c r="Z1214" s="35">
        <f t="shared" si="66"/>
        <v>21219</v>
      </c>
    </row>
    <row r="1215" spans="1:27" ht="150" hidden="1" x14ac:dyDescent="0.25">
      <c r="A1215" s="12">
        <v>2020</v>
      </c>
      <c r="B1215" s="12" t="s">
        <v>2423</v>
      </c>
      <c r="C1215" s="118" t="s">
        <v>4073</v>
      </c>
      <c r="D1215" s="43" t="s">
        <v>22</v>
      </c>
      <c r="E1215" s="43" t="s">
        <v>20</v>
      </c>
      <c r="F1215" s="43" t="s">
        <v>2388</v>
      </c>
      <c r="G1215" s="43" t="s">
        <v>2388</v>
      </c>
      <c r="H1215" s="12" t="s">
        <v>1911</v>
      </c>
      <c r="I1215" s="43" t="s">
        <v>4075</v>
      </c>
      <c r="J1215" s="43" t="s">
        <v>1911</v>
      </c>
      <c r="K1215" s="52" t="s">
        <v>4078</v>
      </c>
      <c r="L1215" s="51">
        <v>44147</v>
      </c>
      <c r="M1215" s="51">
        <v>44153</v>
      </c>
      <c r="N1215" s="128">
        <v>43101</v>
      </c>
      <c r="O1215" s="12">
        <f t="shared" si="67"/>
        <v>144</v>
      </c>
      <c r="P1215" s="12">
        <f t="shared" si="68"/>
        <v>25104</v>
      </c>
      <c r="Q1215" s="43" t="s">
        <v>13</v>
      </c>
      <c r="R1215" s="43" t="s">
        <v>22</v>
      </c>
      <c r="S1215" s="43" t="s">
        <v>22</v>
      </c>
      <c r="T1215" s="43" t="s">
        <v>57</v>
      </c>
      <c r="U1215" s="43" t="s">
        <v>24</v>
      </c>
      <c r="V1215" s="43" t="s">
        <v>51</v>
      </c>
      <c r="W1215" s="43" t="s">
        <v>88</v>
      </c>
      <c r="X1215" s="43" t="s">
        <v>66</v>
      </c>
      <c r="Y1215" s="43" t="s">
        <v>18</v>
      </c>
      <c r="Z1215" s="35">
        <f t="shared" si="66"/>
        <v>25248</v>
      </c>
    </row>
    <row r="1216" spans="1:27" ht="409.5" hidden="1" x14ac:dyDescent="0.25">
      <c r="A1216" s="12">
        <v>2020</v>
      </c>
      <c r="B1216" s="12" t="s">
        <v>2423</v>
      </c>
      <c r="C1216" s="129" t="s">
        <v>4079</v>
      </c>
      <c r="D1216" s="43" t="s">
        <v>13</v>
      </c>
      <c r="E1216" s="43" t="s">
        <v>30</v>
      </c>
      <c r="F1216" s="43" t="s">
        <v>734</v>
      </c>
      <c r="G1216" s="43" t="s">
        <v>4085</v>
      </c>
      <c r="H1216" s="12" t="s">
        <v>1788</v>
      </c>
      <c r="I1216" s="43" t="s">
        <v>174</v>
      </c>
      <c r="J1216" s="43" t="s">
        <v>86</v>
      </c>
      <c r="K1216" s="43" t="s">
        <v>2863</v>
      </c>
      <c r="L1216" s="51">
        <v>44140.645833333336</v>
      </c>
      <c r="M1216" s="51">
        <v>44142.583333333336</v>
      </c>
      <c r="N1216" s="51">
        <v>44125.645833333336</v>
      </c>
      <c r="O1216" s="12">
        <f t="shared" si="67"/>
        <v>46.5</v>
      </c>
      <c r="P1216" s="12">
        <f t="shared" si="68"/>
        <v>360</v>
      </c>
      <c r="Q1216" s="43" t="s">
        <v>13</v>
      </c>
      <c r="R1216" s="43" t="s">
        <v>22</v>
      </c>
      <c r="S1216" s="43" t="s">
        <v>22</v>
      </c>
      <c r="T1216" s="43" t="s">
        <v>23</v>
      </c>
      <c r="U1216" s="43" t="s">
        <v>97</v>
      </c>
      <c r="V1216" s="43" t="s">
        <v>16</v>
      </c>
      <c r="W1216" s="43" t="s">
        <v>35</v>
      </c>
      <c r="X1216" s="43" t="s">
        <v>60</v>
      </c>
      <c r="Y1216" s="43" t="s">
        <v>18</v>
      </c>
      <c r="Z1216" s="35">
        <f t="shared" si="66"/>
        <v>406.5</v>
      </c>
    </row>
    <row r="1217" spans="1:26" ht="150" hidden="1" x14ac:dyDescent="0.25">
      <c r="A1217" s="12">
        <v>2020</v>
      </c>
      <c r="B1217" s="12" t="s">
        <v>2423</v>
      </c>
      <c r="C1217" s="43" t="s">
        <v>4080</v>
      </c>
      <c r="D1217" s="43" t="s">
        <v>22</v>
      </c>
      <c r="E1217" s="43" t="s">
        <v>30</v>
      </c>
      <c r="F1217" s="43" t="s">
        <v>4086</v>
      </c>
      <c r="G1217" s="43" t="s">
        <v>2247</v>
      </c>
      <c r="H1217" s="12" t="s">
        <v>1788</v>
      </c>
      <c r="I1217" s="43" t="s">
        <v>170</v>
      </c>
      <c r="J1217" s="43" t="s">
        <v>63</v>
      </c>
      <c r="K1217" s="43" t="s">
        <v>4070</v>
      </c>
      <c r="L1217" s="51">
        <v>44146.291666666664</v>
      </c>
      <c r="M1217" s="51">
        <v>44146.708333333336</v>
      </c>
      <c r="N1217" s="60">
        <v>44069.791666666664</v>
      </c>
      <c r="O1217" s="12">
        <f t="shared" si="67"/>
        <v>10.000000000116415</v>
      </c>
      <c r="P1217" s="12">
        <f t="shared" si="68"/>
        <v>1836</v>
      </c>
      <c r="Q1217" s="43" t="s">
        <v>22</v>
      </c>
      <c r="R1217" s="43" t="s">
        <v>22</v>
      </c>
      <c r="S1217" s="43" t="s">
        <v>22</v>
      </c>
      <c r="T1217" s="43" t="s">
        <v>1070</v>
      </c>
      <c r="U1217" s="43" t="s">
        <v>153</v>
      </c>
      <c r="V1217" s="43" t="s">
        <v>1070</v>
      </c>
      <c r="W1217" s="43" t="s">
        <v>118</v>
      </c>
      <c r="X1217" s="43" t="s">
        <v>45</v>
      </c>
      <c r="Y1217" s="43" t="s">
        <v>72</v>
      </c>
      <c r="Z1217" s="35">
        <f t="shared" si="66"/>
        <v>1846.0000000001164</v>
      </c>
    </row>
    <row r="1218" spans="1:26" ht="255" hidden="1" x14ac:dyDescent="0.25">
      <c r="A1218" s="12">
        <v>2020</v>
      </c>
      <c r="B1218" s="12" t="s">
        <v>2423</v>
      </c>
      <c r="C1218" s="43" t="s">
        <v>4081</v>
      </c>
      <c r="D1218" s="43" t="s">
        <v>22</v>
      </c>
      <c r="E1218" s="43" t="s">
        <v>39</v>
      </c>
      <c r="F1218" s="43" t="s">
        <v>2504</v>
      </c>
      <c r="G1218" s="43" t="s">
        <v>4087</v>
      </c>
      <c r="H1218" s="12" t="s">
        <v>1788</v>
      </c>
      <c r="I1218" s="43" t="s">
        <v>171</v>
      </c>
      <c r="J1218" s="43" t="s">
        <v>1581</v>
      </c>
      <c r="K1218" s="43" t="s">
        <v>4092</v>
      </c>
      <c r="L1218" s="51">
        <v>44146.541666666664</v>
      </c>
      <c r="M1218" s="51">
        <v>44148.5</v>
      </c>
      <c r="N1218" s="60">
        <v>44066.791666666664</v>
      </c>
      <c r="O1218" s="12">
        <f t="shared" si="67"/>
        <v>47.000000000058208</v>
      </c>
      <c r="P1218" s="12">
        <f t="shared" si="68"/>
        <v>1914</v>
      </c>
      <c r="Q1218" s="43" t="s">
        <v>13</v>
      </c>
      <c r="R1218" s="43" t="s">
        <v>22</v>
      </c>
      <c r="S1218" s="43" t="s">
        <v>22</v>
      </c>
      <c r="T1218" s="43" t="s">
        <v>23</v>
      </c>
      <c r="U1218" s="43" t="s">
        <v>92</v>
      </c>
      <c r="V1218" s="43" t="s">
        <v>34</v>
      </c>
      <c r="W1218" s="43" t="s">
        <v>88</v>
      </c>
      <c r="X1218" s="43" t="s">
        <v>45</v>
      </c>
      <c r="Y1218" s="43" t="s">
        <v>78</v>
      </c>
      <c r="Z1218" s="35">
        <f t="shared" si="66"/>
        <v>1961.0000000000582</v>
      </c>
    </row>
    <row r="1219" spans="1:26" ht="270" hidden="1" x14ac:dyDescent="0.25">
      <c r="A1219" s="12">
        <v>2020</v>
      </c>
      <c r="B1219" s="12" t="s">
        <v>2423</v>
      </c>
      <c r="C1219" s="43" t="s">
        <v>4082</v>
      </c>
      <c r="D1219" s="43" t="s">
        <v>22</v>
      </c>
      <c r="E1219" s="43" t="s">
        <v>30</v>
      </c>
      <c r="F1219" s="43" t="s">
        <v>4088</v>
      </c>
      <c r="G1219" s="43" t="s">
        <v>4089</v>
      </c>
      <c r="H1219" s="12" t="s">
        <v>1788</v>
      </c>
      <c r="I1219" s="43" t="s">
        <v>174</v>
      </c>
      <c r="J1219" s="43" t="s">
        <v>56</v>
      </c>
      <c r="K1219" s="43" t="s">
        <v>4093</v>
      </c>
      <c r="L1219" s="51">
        <v>44148.625</v>
      </c>
      <c r="M1219" s="51">
        <v>44148.708333333336</v>
      </c>
      <c r="N1219" s="51">
        <v>44142.583333333336</v>
      </c>
      <c r="O1219" s="12">
        <f t="shared" si="67"/>
        <v>2.0000000000582077</v>
      </c>
      <c r="P1219" s="12">
        <f t="shared" si="68"/>
        <v>144.99999999994179</v>
      </c>
      <c r="Q1219" s="43" t="s">
        <v>22</v>
      </c>
      <c r="R1219" s="43" t="s">
        <v>22</v>
      </c>
      <c r="S1219" s="43" t="s">
        <v>22</v>
      </c>
      <c r="T1219" s="43" t="s">
        <v>32</v>
      </c>
      <c r="U1219" s="43" t="s">
        <v>117</v>
      </c>
      <c r="V1219" s="43" t="s">
        <v>1070</v>
      </c>
      <c r="W1219" s="43" t="s">
        <v>118</v>
      </c>
      <c r="X1219" s="43" t="s">
        <v>45</v>
      </c>
      <c r="Y1219" s="43" t="s">
        <v>61</v>
      </c>
      <c r="Z1219" s="35">
        <f t="shared" si="66"/>
        <v>147</v>
      </c>
    </row>
    <row r="1220" spans="1:26" ht="105" hidden="1" x14ac:dyDescent="0.25">
      <c r="A1220" s="12">
        <v>2020</v>
      </c>
      <c r="B1220" s="12" t="s">
        <v>2423</v>
      </c>
      <c r="C1220" s="43" t="s">
        <v>4083</v>
      </c>
      <c r="D1220" s="43" t="s">
        <v>22</v>
      </c>
      <c r="E1220" s="43" t="s">
        <v>11</v>
      </c>
      <c r="F1220" s="43"/>
      <c r="G1220" s="43"/>
      <c r="H1220" s="12" t="s">
        <v>1788</v>
      </c>
      <c r="I1220" s="43" t="s">
        <v>171</v>
      </c>
      <c r="J1220" s="43" t="s">
        <v>56</v>
      </c>
      <c r="K1220" s="43" t="s">
        <v>4094</v>
      </c>
      <c r="L1220" s="51">
        <v>44149.333333333336</v>
      </c>
      <c r="M1220" s="51">
        <v>44149.791666666664</v>
      </c>
      <c r="N1220" s="51">
        <v>44148.5</v>
      </c>
      <c r="O1220" s="12">
        <f t="shared" si="67"/>
        <v>10.999999999883585</v>
      </c>
      <c r="P1220" s="12">
        <f t="shared" si="68"/>
        <v>20.000000000058208</v>
      </c>
      <c r="Q1220" s="43" t="s">
        <v>13</v>
      </c>
      <c r="R1220" s="43" t="s">
        <v>22</v>
      </c>
      <c r="S1220" s="43" t="s">
        <v>22</v>
      </c>
      <c r="T1220" s="43" t="s">
        <v>1505</v>
      </c>
      <c r="U1220" s="43" t="s">
        <v>1505</v>
      </c>
      <c r="V1220" s="43" t="s">
        <v>1505</v>
      </c>
      <c r="W1220" s="43" t="s">
        <v>1505</v>
      </c>
      <c r="X1220" s="43"/>
      <c r="Y1220" s="43" t="s">
        <v>37</v>
      </c>
      <c r="Z1220" s="35">
        <f t="shared" si="66"/>
        <v>30.999999999941792</v>
      </c>
    </row>
    <row r="1221" spans="1:26" ht="240" hidden="1" x14ac:dyDescent="0.25">
      <c r="A1221" s="12">
        <v>2020</v>
      </c>
      <c r="B1221" s="12" t="s">
        <v>2423</v>
      </c>
      <c r="C1221" s="43" t="s">
        <v>4084</v>
      </c>
      <c r="D1221" s="43" t="s">
        <v>13</v>
      </c>
      <c r="E1221" s="43" t="s">
        <v>30</v>
      </c>
      <c r="F1221" s="43" t="s">
        <v>4090</v>
      </c>
      <c r="G1221" s="43" t="s">
        <v>4091</v>
      </c>
      <c r="H1221" s="12" t="s">
        <v>1788</v>
      </c>
      <c r="I1221" s="43" t="s">
        <v>169</v>
      </c>
      <c r="J1221" s="43" t="s">
        <v>63</v>
      </c>
      <c r="K1221" s="43" t="s">
        <v>4095</v>
      </c>
      <c r="L1221" s="51">
        <v>44162.588194444441</v>
      </c>
      <c r="M1221" s="51">
        <v>44163.708333333336</v>
      </c>
      <c r="N1221" s="51">
        <v>44135.999305555553</v>
      </c>
      <c r="O1221" s="12">
        <f t="shared" si="67"/>
        <v>26.883333333476912</v>
      </c>
      <c r="P1221" s="12">
        <f t="shared" si="68"/>
        <v>638.13333333330229</v>
      </c>
      <c r="Q1221" s="43" t="s">
        <v>22</v>
      </c>
      <c r="R1221" s="43" t="s">
        <v>22</v>
      </c>
      <c r="S1221" s="43" t="s">
        <v>22</v>
      </c>
      <c r="T1221" s="43" t="s">
        <v>23</v>
      </c>
      <c r="U1221" s="43" t="s">
        <v>97</v>
      </c>
      <c r="V1221" s="43" t="s">
        <v>16</v>
      </c>
      <c r="W1221" s="43" t="s">
        <v>26</v>
      </c>
      <c r="X1221" s="43" t="s">
        <v>45</v>
      </c>
      <c r="Y1221" s="43" t="s">
        <v>28</v>
      </c>
      <c r="Z1221" s="35">
        <f t="shared" si="66"/>
        <v>665.0166666667792</v>
      </c>
    </row>
    <row r="1222" spans="1:26" ht="90" hidden="1" x14ac:dyDescent="0.25">
      <c r="A1222" s="12">
        <v>2020</v>
      </c>
      <c r="B1222" s="12" t="s">
        <v>2423</v>
      </c>
      <c r="C1222" s="52" t="s">
        <v>4096</v>
      </c>
      <c r="D1222" s="43" t="s">
        <v>22</v>
      </c>
      <c r="E1222" s="43" t="s">
        <v>20</v>
      </c>
      <c r="F1222" s="43" t="s">
        <v>2010</v>
      </c>
      <c r="G1222" s="43" t="s">
        <v>4097</v>
      </c>
      <c r="H1222" s="12" t="s">
        <v>1789</v>
      </c>
      <c r="I1222" s="43" t="s">
        <v>173</v>
      </c>
      <c r="J1222" s="43" t="s">
        <v>40</v>
      </c>
      <c r="K1222" s="43" t="s">
        <v>4098</v>
      </c>
      <c r="L1222" s="51">
        <v>44148</v>
      </c>
      <c r="M1222" s="51">
        <v>44151</v>
      </c>
      <c r="N1222" s="51">
        <v>44117.791666666664</v>
      </c>
      <c r="O1222" s="12">
        <f t="shared" si="67"/>
        <v>72</v>
      </c>
      <c r="P1222" s="12">
        <f t="shared" si="68"/>
        <v>725.00000000005821</v>
      </c>
      <c r="Q1222" s="43" t="s">
        <v>13</v>
      </c>
      <c r="R1222" s="43" t="s">
        <v>22</v>
      </c>
      <c r="S1222" s="43" t="s">
        <v>22</v>
      </c>
      <c r="T1222" s="43" t="s">
        <v>1505</v>
      </c>
      <c r="U1222" s="43" t="s">
        <v>58</v>
      </c>
      <c r="V1222" s="43" t="s">
        <v>51</v>
      </c>
      <c r="W1222" s="43" t="s">
        <v>88</v>
      </c>
      <c r="X1222" s="43" t="s">
        <v>77</v>
      </c>
      <c r="Y1222" s="43" t="s">
        <v>84</v>
      </c>
      <c r="Z1222" s="35">
        <f t="shared" si="66"/>
        <v>797.00000000005821</v>
      </c>
    </row>
    <row r="1223" spans="1:26" ht="90" hidden="1" x14ac:dyDescent="0.25">
      <c r="A1223" s="12">
        <v>2020</v>
      </c>
      <c r="B1223" s="12" t="s">
        <v>2423</v>
      </c>
      <c r="C1223" s="52" t="s">
        <v>4105</v>
      </c>
      <c r="D1223" s="43" t="s">
        <v>22</v>
      </c>
      <c r="E1223" s="43" t="s">
        <v>30</v>
      </c>
      <c r="F1223" s="43" t="s">
        <v>3370</v>
      </c>
      <c r="G1223" s="43" t="s">
        <v>4108</v>
      </c>
      <c r="H1223" s="12" t="s">
        <v>3593</v>
      </c>
      <c r="I1223" s="43" t="s">
        <v>290</v>
      </c>
      <c r="J1223" s="43" t="s">
        <v>1688</v>
      </c>
      <c r="K1223" s="43" t="s">
        <v>4113</v>
      </c>
      <c r="L1223" s="51">
        <v>44136</v>
      </c>
      <c r="M1223" s="51">
        <v>44165.999305555553</v>
      </c>
      <c r="N1223" s="128">
        <v>43101</v>
      </c>
      <c r="O1223" s="12">
        <f t="shared" si="67"/>
        <v>719.98333333327901</v>
      </c>
      <c r="P1223" s="12">
        <f t="shared" si="68"/>
        <v>24840</v>
      </c>
      <c r="Q1223" s="12" t="s">
        <v>13</v>
      </c>
      <c r="R1223" s="43" t="s">
        <v>22</v>
      </c>
      <c r="S1223" s="43" t="s">
        <v>22</v>
      </c>
      <c r="T1223" s="12" t="s">
        <v>41</v>
      </c>
      <c r="U1223" s="3" t="s">
        <v>1070</v>
      </c>
      <c r="V1223" s="43" t="s">
        <v>51</v>
      </c>
      <c r="W1223" s="43" t="s">
        <v>104</v>
      </c>
      <c r="X1223" s="8" t="s">
        <v>45</v>
      </c>
      <c r="Y1223" s="43"/>
      <c r="Z1223" s="35">
        <f t="shared" si="66"/>
        <v>25559.983333333279</v>
      </c>
    </row>
    <row r="1224" spans="1:26" ht="315" hidden="1" x14ac:dyDescent="0.25">
      <c r="A1224" s="12">
        <v>2020</v>
      </c>
      <c r="B1224" s="12" t="s">
        <v>2423</v>
      </c>
      <c r="C1224" s="43" t="s">
        <v>4106</v>
      </c>
      <c r="D1224" s="43" t="s">
        <v>22</v>
      </c>
      <c r="E1224" s="43" t="s">
        <v>30</v>
      </c>
      <c r="F1224" s="43" t="s">
        <v>4109</v>
      </c>
      <c r="G1224" s="43" t="s">
        <v>4110</v>
      </c>
      <c r="H1224" s="12" t="s">
        <v>3593</v>
      </c>
      <c r="I1224" s="43" t="s">
        <v>263</v>
      </c>
      <c r="J1224" s="43" t="s">
        <v>1688</v>
      </c>
      <c r="K1224" s="43" t="s">
        <v>4114</v>
      </c>
      <c r="L1224" s="51">
        <v>44139.472222222219</v>
      </c>
      <c r="M1224" s="51">
        <v>44148.743055555555</v>
      </c>
      <c r="N1224" s="128">
        <v>43101</v>
      </c>
      <c r="O1224" s="12">
        <f t="shared" si="67"/>
        <v>222.50000000005821</v>
      </c>
      <c r="P1224" s="12">
        <f t="shared" si="68"/>
        <v>24923.333333333256</v>
      </c>
      <c r="Q1224" s="43" t="s">
        <v>22</v>
      </c>
      <c r="R1224" s="43" t="s">
        <v>22</v>
      </c>
      <c r="S1224" s="43" t="s">
        <v>22</v>
      </c>
      <c r="T1224" s="43" t="s">
        <v>32</v>
      </c>
      <c r="U1224" s="43" t="s">
        <v>111</v>
      </c>
      <c r="V1224" s="43" t="s">
        <v>25</v>
      </c>
      <c r="W1224" s="43" t="s">
        <v>59</v>
      </c>
      <c r="X1224" s="43" t="s">
        <v>60</v>
      </c>
      <c r="Y1224" s="43" t="s">
        <v>18</v>
      </c>
      <c r="Z1224" s="35">
        <f t="shared" si="66"/>
        <v>25145.833333333314</v>
      </c>
    </row>
    <row r="1225" spans="1:26" ht="409.5" hidden="1" x14ac:dyDescent="0.25">
      <c r="A1225" s="12">
        <v>2020</v>
      </c>
      <c r="B1225" s="12" t="s">
        <v>2423</v>
      </c>
      <c r="C1225" s="43" t="s">
        <v>4107</v>
      </c>
      <c r="D1225" s="43" t="s">
        <v>22</v>
      </c>
      <c r="E1225" s="43" t="s">
        <v>30</v>
      </c>
      <c r="F1225" s="43" t="s">
        <v>4111</v>
      </c>
      <c r="G1225" s="43" t="s">
        <v>4112</v>
      </c>
      <c r="H1225" s="12" t="s">
        <v>3593</v>
      </c>
      <c r="I1225" s="43" t="s">
        <v>288</v>
      </c>
      <c r="J1225" s="43" t="s">
        <v>1688</v>
      </c>
      <c r="K1225" s="43" t="s">
        <v>4115</v>
      </c>
      <c r="L1225" s="51">
        <v>44152.902777777781</v>
      </c>
      <c r="M1225" s="51">
        <v>44165.999305555553</v>
      </c>
      <c r="N1225" s="60">
        <v>43101</v>
      </c>
      <c r="O1225" s="12">
        <f t="shared" si="67"/>
        <v>314.31666666653473</v>
      </c>
      <c r="P1225" s="12">
        <f t="shared" si="68"/>
        <v>25245.666666666744</v>
      </c>
      <c r="Q1225" s="43" t="s">
        <v>13</v>
      </c>
      <c r="R1225" s="43" t="s">
        <v>22</v>
      </c>
      <c r="S1225" s="43" t="s">
        <v>22</v>
      </c>
      <c r="T1225" s="43" t="s">
        <v>32</v>
      </c>
      <c r="U1225" s="43" t="s">
        <v>117</v>
      </c>
      <c r="V1225" s="43" t="s">
        <v>25</v>
      </c>
      <c r="W1225" s="43" t="s">
        <v>52</v>
      </c>
      <c r="X1225" s="43" t="s">
        <v>60</v>
      </c>
      <c r="Y1225" s="43" t="s">
        <v>46</v>
      </c>
      <c r="Z1225" s="35">
        <f t="shared" si="66"/>
        <v>25559.983333333279</v>
      </c>
    </row>
    <row r="1226" spans="1:26" ht="75" hidden="1" x14ac:dyDescent="0.25">
      <c r="A1226" s="12">
        <v>2020</v>
      </c>
      <c r="B1226" s="12" t="s">
        <v>2423</v>
      </c>
      <c r="C1226" s="43" t="s">
        <v>4099</v>
      </c>
      <c r="D1226" s="43" t="s">
        <v>22</v>
      </c>
      <c r="E1226" s="43" t="s">
        <v>11</v>
      </c>
      <c r="F1226" s="43" t="s">
        <v>4101</v>
      </c>
      <c r="G1226" s="43"/>
      <c r="H1226" s="12" t="s">
        <v>3593</v>
      </c>
      <c r="I1226" s="43" t="s">
        <v>199</v>
      </c>
      <c r="J1226" s="43" t="s">
        <v>1688</v>
      </c>
      <c r="K1226" s="43" t="s">
        <v>11</v>
      </c>
      <c r="L1226" s="51">
        <v>44151.395833333336</v>
      </c>
      <c r="M1226" s="51">
        <v>44151.770833333336</v>
      </c>
      <c r="N1226" s="51">
        <v>44085.666666666664</v>
      </c>
      <c r="O1226" s="12">
        <f t="shared" si="67"/>
        <v>9</v>
      </c>
      <c r="P1226" s="12">
        <f t="shared" si="68"/>
        <v>1577.5000000001164</v>
      </c>
      <c r="Q1226" s="43" t="s">
        <v>22</v>
      </c>
      <c r="R1226" s="43" t="s">
        <v>22</v>
      </c>
      <c r="S1226" s="43" t="s">
        <v>22</v>
      </c>
      <c r="T1226" s="43" t="s">
        <v>1505</v>
      </c>
      <c r="U1226" s="43" t="s">
        <v>1505</v>
      </c>
      <c r="V1226" s="43"/>
      <c r="W1226" s="43"/>
      <c r="X1226" s="43"/>
      <c r="Y1226" s="43"/>
      <c r="Z1226" s="35">
        <f t="shared" si="66"/>
        <v>1586.5000000001164</v>
      </c>
    </row>
    <row r="1227" spans="1:26" ht="150" hidden="1" x14ac:dyDescent="0.25">
      <c r="A1227" s="12">
        <v>2020</v>
      </c>
      <c r="B1227" s="12" t="s">
        <v>2423</v>
      </c>
      <c r="C1227" s="43" t="s">
        <v>4100</v>
      </c>
      <c r="D1227" s="43" t="s">
        <v>22</v>
      </c>
      <c r="E1227" s="43" t="s">
        <v>11</v>
      </c>
      <c r="F1227" s="43" t="s">
        <v>4102</v>
      </c>
      <c r="G1227" s="43" t="s">
        <v>4103</v>
      </c>
      <c r="H1227" s="12" t="s">
        <v>3593</v>
      </c>
      <c r="I1227" s="43"/>
      <c r="J1227" s="43" t="s">
        <v>1688</v>
      </c>
      <c r="K1227" s="43" t="s">
        <v>4104</v>
      </c>
      <c r="L1227" s="51">
        <v>44154.416666666664</v>
      </c>
      <c r="M1227" s="51">
        <v>44154.4375</v>
      </c>
      <c r="O1227" s="12">
        <f t="shared" si="67"/>
        <v>0.50000000005820766</v>
      </c>
      <c r="P1227" s="12">
        <f t="shared" si="68"/>
        <v>1059706</v>
      </c>
      <c r="Q1227" s="43" t="s">
        <v>22</v>
      </c>
      <c r="R1227" s="43" t="s">
        <v>13</v>
      </c>
      <c r="S1227" s="43" t="s">
        <v>22</v>
      </c>
      <c r="T1227" s="43" t="s">
        <v>1505</v>
      </c>
      <c r="U1227" s="43" t="s">
        <v>1505</v>
      </c>
      <c r="V1227" s="43"/>
      <c r="W1227" s="43"/>
      <c r="X1227" s="43" t="s">
        <v>60</v>
      </c>
      <c r="Y1227" s="43" t="s">
        <v>37</v>
      </c>
      <c r="Z1227" s="35">
        <f t="shared" si="66"/>
        <v>1059706.5</v>
      </c>
    </row>
    <row r="1228" spans="1:26" ht="285" x14ac:dyDescent="0.25">
      <c r="A1228" s="12">
        <v>2020</v>
      </c>
      <c r="B1228" s="12" t="s">
        <v>2423</v>
      </c>
      <c r="C1228" s="43" t="s">
        <v>4116</v>
      </c>
      <c r="D1228" s="43" t="s">
        <v>22</v>
      </c>
      <c r="E1228" s="43" t="s">
        <v>30</v>
      </c>
      <c r="F1228" s="43" t="s">
        <v>4137</v>
      </c>
      <c r="G1228" s="43" t="s">
        <v>4137</v>
      </c>
      <c r="H1228" s="12" t="s">
        <v>319</v>
      </c>
      <c r="I1228" s="43" t="s">
        <v>197</v>
      </c>
      <c r="J1228" s="43" t="s">
        <v>80</v>
      </c>
      <c r="K1228" s="43" t="s">
        <v>3510</v>
      </c>
      <c r="L1228" s="51">
        <v>44140.375</v>
      </c>
      <c r="M1228" s="51">
        <v>44140.770833333336</v>
      </c>
      <c r="N1228" s="51">
        <v>44133.645833333336</v>
      </c>
      <c r="O1228" s="12">
        <f t="shared" si="67"/>
        <v>9.5000000000582077</v>
      </c>
      <c r="P1228" s="12">
        <f t="shared" si="68"/>
        <v>161.49999999994179</v>
      </c>
      <c r="Q1228" s="43" t="s">
        <v>22</v>
      </c>
      <c r="R1228" s="43" t="s">
        <v>22</v>
      </c>
      <c r="S1228" s="43" t="s">
        <v>22</v>
      </c>
      <c r="T1228" s="43" t="s">
        <v>32</v>
      </c>
      <c r="U1228" s="43" t="s">
        <v>114</v>
      </c>
      <c r="V1228" s="43" t="s">
        <v>34</v>
      </c>
      <c r="W1228" s="43" t="s">
        <v>88</v>
      </c>
      <c r="X1228" s="43" t="s">
        <v>53</v>
      </c>
      <c r="Y1228" s="43" t="s">
        <v>18</v>
      </c>
      <c r="Z1228" s="35">
        <f t="shared" si="66"/>
        <v>171</v>
      </c>
    </row>
    <row r="1229" spans="1:26" ht="285" x14ac:dyDescent="0.25">
      <c r="A1229" s="12">
        <v>2020</v>
      </c>
      <c r="B1229" s="12" t="s">
        <v>2423</v>
      </c>
      <c r="C1229" s="43" t="s">
        <v>4117</v>
      </c>
      <c r="D1229" s="43" t="s">
        <v>13</v>
      </c>
      <c r="E1229" s="43" t="s">
        <v>30</v>
      </c>
      <c r="F1229" s="43" t="s">
        <v>4138</v>
      </c>
      <c r="G1229" s="43" t="s">
        <v>4139</v>
      </c>
      <c r="H1229" s="12" t="s">
        <v>319</v>
      </c>
      <c r="I1229" s="43" t="s">
        <v>197</v>
      </c>
      <c r="J1229" s="43" t="s">
        <v>31</v>
      </c>
      <c r="K1229" s="43" t="s">
        <v>3510</v>
      </c>
      <c r="L1229" s="51">
        <v>44144.704861111109</v>
      </c>
      <c r="M1229" s="51">
        <v>44145.59375</v>
      </c>
      <c r="N1229" s="51">
        <v>44140.770833333336</v>
      </c>
      <c r="O1229" s="12">
        <f t="shared" si="67"/>
        <v>21.333333333372138</v>
      </c>
      <c r="P1229" s="12">
        <f t="shared" si="68"/>
        <v>94.416666666569654</v>
      </c>
      <c r="Q1229" s="43" t="s">
        <v>22</v>
      </c>
      <c r="R1229" s="43" t="s">
        <v>13</v>
      </c>
      <c r="S1229" s="43" t="s">
        <v>22</v>
      </c>
      <c r="T1229" s="43" t="s">
        <v>49</v>
      </c>
      <c r="U1229" s="43" t="s">
        <v>139</v>
      </c>
      <c r="V1229" s="43" t="s">
        <v>25</v>
      </c>
      <c r="W1229" s="43" t="s">
        <v>52</v>
      </c>
      <c r="X1229" s="43" t="s">
        <v>77</v>
      </c>
      <c r="Y1229" s="43" t="s">
        <v>67</v>
      </c>
      <c r="Z1229" s="35">
        <f t="shared" si="66"/>
        <v>115.74999999994179</v>
      </c>
    </row>
    <row r="1230" spans="1:26" ht="105" x14ac:dyDescent="0.25">
      <c r="A1230" s="12">
        <v>2020</v>
      </c>
      <c r="B1230" s="12" t="s">
        <v>2423</v>
      </c>
      <c r="C1230" s="43" t="s">
        <v>4118</v>
      </c>
      <c r="D1230" s="43" t="s">
        <v>22</v>
      </c>
      <c r="E1230" s="43" t="s">
        <v>20</v>
      </c>
      <c r="F1230" s="43" t="s">
        <v>1549</v>
      </c>
      <c r="G1230" s="43" t="s">
        <v>4140</v>
      </c>
      <c r="H1230" s="12" t="s">
        <v>319</v>
      </c>
      <c r="I1230" s="43" t="s">
        <v>195</v>
      </c>
      <c r="J1230" s="43" t="s">
        <v>56</v>
      </c>
      <c r="K1230" s="43" t="s">
        <v>3510</v>
      </c>
      <c r="L1230" s="51">
        <v>44145.333333333336</v>
      </c>
      <c r="M1230" s="51">
        <v>44145.75</v>
      </c>
      <c r="N1230" s="51">
        <v>44125.708333333336</v>
      </c>
      <c r="O1230" s="12">
        <f t="shared" si="67"/>
        <v>9.9999999999417923</v>
      </c>
      <c r="P1230" s="12">
        <f t="shared" si="68"/>
        <v>471</v>
      </c>
      <c r="Q1230" s="43" t="s">
        <v>22</v>
      </c>
      <c r="R1230" s="43" t="s">
        <v>22</v>
      </c>
      <c r="S1230" s="43" t="s">
        <v>22</v>
      </c>
      <c r="T1230" s="43" t="s">
        <v>41</v>
      </c>
      <c r="U1230" s="43" t="s">
        <v>131</v>
      </c>
      <c r="V1230" s="43" t="s">
        <v>51</v>
      </c>
      <c r="W1230" s="43" t="s">
        <v>107</v>
      </c>
      <c r="X1230" s="43" t="s">
        <v>71</v>
      </c>
      <c r="Y1230" s="43" t="s">
        <v>61</v>
      </c>
      <c r="Z1230" s="35">
        <f t="shared" si="66"/>
        <v>480.99999999994179</v>
      </c>
    </row>
    <row r="1231" spans="1:26" ht="60" x14ac:dyDescent="0.25">
      <c r="A1231" s="12">
        <v>2020</v>
      </c>
      <c r="B1231" s="12" t="s">
        <v>2423</v>
      </c>
      <c r="C1231" s="43" t="s">
        <v>4119</v>
      </c>
      <c r="D1231" s="43" t="s">
        <v>22</v>
      </c>
      <c r="E1231" s="43" t="s">
        <v>11</v>
      </c>
      <c r="F1231" s="43" t="s">
        <v>2476</v>
      </c>
      <c r="G1231" s="43" t="s">
        <v>2476</v>
      </c>
      <c r="H1231" s="12" t="s">
        <v>319</v>
      </c>
      <c r="I1231" s="43" t="s">
        <v>196</v>
      </c>
      <c r="J1231" s="43" t="s">
        <v>21</v>
      </c>
      <c r="K1231" s="43" t="s">
        <v>3510</v>
      </c>
      <c r="L1231" s="51">
        <v>44146.4375</v>
      </c>
      <c r="M1231" s="51">
        <v>44146.791666666664</v>
      </c>
      <c r="N1231" s="51">
        <v>44124.708333333336</v>
      </c>
      <c r="O1231" s="12">
        <f t="shared" si="67"/>
        <v>8.4999999999417923</v>
      </c>
      <c r="P1231" s="12">
        <f t="shared" si="68"/>
        <v>521.49999999994179</v>
      </c>
      <c r="Q1231" s="43" t="s">
        <v>22</v>
      </c>
      <c r="R1231" s="43" t="s">
        <v>22</v>
      </c>
      <c r="S1231" s="43" t="s">
        <v>22</v>
      </c>
      <c r="T1231" s="43" t="s">
        <v>1505</v>
      </c>
      <c r="U1231" s="43" t="s">
        <v>1505</v>
      </c>
      <c r="V1231" s="43" t="s">
        <v>1505</v>
      </c>
      <c r="W1231" s="43" t="s">
        <v>1505</v>
      </c>
      <c r="X1231" s="43" t="s">
        <v>17</v>
      </c>
      <c r="Y1231" s="43" t="s">
        <v>54</v>
      </c>
      <c r="Z1231" s="35">
        <f t="shared" si="66"/>
        <v>529.99999999988358</v>
      </c>
    </row>
    <row r="1232" spans="1:26" ht="285" x14ac:dyDescent="0.25">
      <c r="A1232" s="12">
        <v>2020</v>
      </c>
      <c r="B1232" s="12" t="s">
        <v>2423</v>
      </c>
      <c r="C1232" s="43" t="s">
        <v>4120</v>
      </c>
      <c r="D1232" s="43" t="s">
        <v>22</v>
      </c>
      <c r="E1232" s="43" t="s">
        <v>11</v>
      </c>
      <c r="F1232" s="43" t="s">
        <v>2476</v>
      </c>
      <c r="G1232" s="43" t="s">
        <v>2476</v>
      </c>
      <c r="H1232" s="12" t="s">
        <v>319</v>
      </c>
      <c r="I1232" s="43" t="s">
        <v>196</v>
      </c>
      <c r="J1232" s="43" t="s">
        <v>21</v>
      </c>
      <c r="K1232" s="43" t="s">
        <v>3510</v>
      </c>
      <c r="L1232" s="51">
        <v>44147.3125</v>
      </c>
      <c r="M1232" s="51">
        <v>44147.791666666664</v>
      </c>
      <c r="N1232" s="51">
        <v>44146.791666666664</v>
      </c>
      <c r="O1232" s="12">
        <f t="shared" ref="O1232:O1249" si="69">(M1232-L1232)*24</f>
        <v>11.499999999941792</v>
      </c>
      <c r="P1232" s="12">
        <f t="shared" ref="P1232:P1249" si="70">(L1232-N1232)*24</f>
        <v>12.500000000058208</v>
      </c>
      <c r="Q1232" s="43" t="s">
        <v>22</v>
      </c>
      <c r="R1232" s="43" t="s">
        <v>22</v>
      </c>
      <c r="S1232" s="43" t="s">
        <v>22</v>
      </c>
      <c r="T1232" s="43" t="s">
        <v>1505</v>
      </c>
      <c r="U1232" s="43" t="s">
        <v>1505</v>
      </c>
      <c r="V1232" s="43" t="s">
        <v>1505</v>
      </c>
      <c r="W1232" s="43" t="s">
        <v>1505</v>
      </c>
      <c r="X1232" s="43" t="s">
        <v>17</v>
      </c>
      <c r="Y1232" s="43" t="s">
        <v>54</v>
      </c>
      <c r="Z1232" s="35">
        <f t="shared" si="66"/>
        <v>24</v>
      </c>
    </row>
    <row r="1233" spans="1:26" ht="75" x14ac:dyDescent="0.25">
      <c r="A1233" s="12">
        <v>2020</v>
      </c>
      <c r="B1233" s="12" t="s">
        <v>2423</v>
      </c>
      <c r="C1233" s="43" t="s">
        <v>4121</v>
      </c>
      <c r="D1233" s="43" t="s">
        <v>22</v>
      </c>
      <c r="E1233" s="43" t="s">
        <v>11</v>
      </c>
      <c r="F1233" s="43" t="s">
        <v>2476</v>
      </c>
      <c r="G1233" s="43" t="s">
        <v>2476</v>
      </c>
      <c r="H1233" s="12" t="s">
        <v>319</v>
      </c>
      <c r="I1233" s="43" t="s">
        <v>195</v>
      </c>
      <c r="J1233" s="43" t="s">
        <v>56</v>
      </c>
      <c r="K1233" s="43" t="s">
        <v>3510</v>
      </c>
      <c r="L1233" s="51">
        <v>44148.333333333336</v>
      </c>
      <c r="M1233" s="51">
        <v>44148.708333333336</v>
      </c>
      <c r="N1233" s="51">
        <v>44145.75</v>
      </c>
      <c r="O1233" s="12">
        <f t="shared" si="69"/>
        <v>9</v>
      </c>
      <c r="P1233" s="12">
        <f t="shared" si="70"/>
        <v>62.000000000058208</v>
      </c>
      <c r="Q1233" s="43" t="s">
        <v>22</v>
      </c>
      <c r="R1233" s="43" t="s">
        <v>22</v>
      </c>
      <c r="S1233" s="43" t="s">
        <v>22</v>
      </c>
      <c r="T1233" s="43" t="s">
        <v>1505</v>
      </c>
      <c r="U1233" s="43" t="s">
        <v>1505</v>
      </c>
      <c r="V1233" s="43" t="s">
        <v>1505</v>
      </c>
      <c r="W1233" s="43" t="s">
        <v>1505</v>
      </c>
      <c r="X1233" s="43" t="s">
        <v>17</v>
      </c>
      <c r="Y1233" s="43" t="s">
        <v>18</v>
      </c>
      <c r="Z1233" s="35">
        <f t="shared" si="66"/>
        <v>71.000000000058208</v>
      </c>
    </row>
    <row r="1234" spans="1:26" ht="409.5" x14ac:dyDescent="0.25">
      <c r="A1234" s="12">
        <v>2020</v>
      </c>
      <c r="B1234" s="12" t="s">
        <v>2423</v>
      </c>
      <c r="C1234" s="43" t="s">
        <v>4122</v>
      </c>
      <c r="D1234" s="43" t="s">
        <v>22</v>
      </c>
      <c r="E1234" s="43" t="s">
        <v>30</v>
      </c>
      <c r="F1234" s="43" t="s">
        <v>828</v>
      </c>
      <c r="G1234" s="43" t="s">
        <v>4141</v>
      </c>
      <c r="H1234" s="12" t="s">
        <v>319</v>
      </c>
      <c r="I1234" s="43" t="s">
        <v>196</v>
      </c>
      <c r="J1234" s="43" t="s">
        <v>91</v>
      </c>
      <c r="K1234" s="43" t="s">
        <v>3510</v>
      </c>
      <c r="L1234" s="51">
        <v>44149.333333333336</v>
      </c>
      <c r="M1234" s="51">
        <v>44149.791666666664</v>
      </c>
      <c r="N1234" s="51">
        <v>44147.791666666664</v>
      </c>
      <c r="O1234" s="12">
        <f t="shared" si="69"/>
        <v>10.999999999883585</v>
      </c>
      <c r="P1234" s="12">
        <f t="shared" si="70"/>
        <v>37.000000000116415</v>
      </c>
      <c r="Q1234" s="43" t="s">
        <v>22</v>
      </c>
      <c r="R1234" s="43" t="s">
        <v>22</v>
      </c>
      <c r="S1234" s="43" t="s">
        <v>22</v>
      </c>
      <c r="T1234" s="43" t="s">
        <v>14</v>
      </c>
      <c r="U1234" s="43" t="s">
        <v>64</v>
      </c>
      <c r="V1234" s="43" t="s">
        <v>34</v>
      </c>
      <c r="W1234" s="43" t="s">
        <v>82</v>
      </c>
      <c r="X1234" s="43" t="s">
        <v>77</v>
      </c>
      <c r="Y1234" s="43" t="s">
        <v>72</v>
      </c>
      <c r="Z1234" s="35">
        <f t="shared" si="66"/>
        <v>48</v>
      </c>
    </row>
    <row r="1235" spans="1:26" ht="75" x14ac:dyDescent="0.25">
      <c r="A1235" s="12">
        <v>2020</v>
      </c>
      <c r="B1235" s="12" t="s">
        <v>2423</v>
      </c>
      <c r="C1235" s="43" t="s">
        <v>4123</v>
      </c>
      <c r="D1235" s="43" t="s">
        <v>22</v>
      </c>
      <c r="E1235" s="43" t="s">
        <v>11</v>
      </c>
      <c r="F1235" s="43" t="s">
        <v>2476</v>
      </c>
      <c r="G1235" s="43" t="s">
        <v>2476</v>
      </c>
      <c r="H1235" s="12" t="s">
        <v>319</v>
      </c>
      <c r="I1235" s="43" t="s">
        <v>195</v>
      </c>
      <c r="J1235" s="43" t="s">
        <v>21</v>
      </c>
      <c r="K1235" s="43" t="s">
        <v>3510</v>
      </c>
      <c r="L1235" s="51">
        <v>44149.3125</v>
      </c>
      <c r="M1235" s="51">
        <v>44149.583333333336</v>
      </c>
      <c r="N1235" s="51">
        <v>44148.708333333336</v>
      </c>
      <c r="O1235" s="12">
        <f t="shared" si="69"/>
        <v>6.5000000000582077</v>
      </c>
      <c r="P1235" s="12">
        <f t="shared" si="70"/>
        <v>14.499999999941792</v>
      </c>
      <c r="Q1235" s="43" t="s">
        <v>22</v>
      </c>
      <c r="R1235" s="43" t="s">
        <v>22</v>
      </c>
      <c r="S1235" s="43" t="s">
        <v>22</v>
      </c>
      <c r="T1235" s="43" t="s">
        <v>1505</v>
      </c>
      <c r="U1235" s="43" t="s">
        <v>1505</v>
      </c>
      <c r="V1235" s="43" t="s">
        <v>1505</v>
      </c>
      <c r="W1235" s="43" t="s">
        <v>1505</v>
      </c>
      <c r="X1235" s="43" t="s">
        <v>17</v>
      </c>
      <c r="Y1235" s="43" t="s">
        <v>54</v>
      </c>
      <c r="Z1235" s="35">
        <f t="shared" si="66"/>
        <v>21</v>
      </c>
    </row>
    <row r="1236" spans="1:26" ht="105" x14ac:dyDescent="0.25">
      <c r="A1236" s="12">
        <v>2020</v>
      </c>
      <c r="B1236" s="12" t="s">
        <v>2423</v>
      </c>
      <c r="C1236" s="43" t="s">
        <v>4124</v>
      </c>
      <c r="D1236" s="43" t="s">
        <v>22</v>
      </c>
      <c r="E1236" s="43" t="s">
        <v>11</v>
      </c>
      <c r="F1236" s="43" t="s">
        <v>2476</v>
      </c>
      <c r="G1236" s="43" t="s">
        <v>2476</v>
      </c>
      <c r="H1236" s="12" t="s">
        <v>319</v>
      </c>
      <c r="I1236" s="43" t="s">
        <v>195</v>
      </c>
      <c r="J1236" s="43" t="s">
        <v>21</v>
      </c>
      <c r="K1236" s="43" t="s">
        <v>3510</v>
      </c>
      <c r="L1236" s="51">
        <v>44150.3125</v>
      </c>
      <c r="M1236" s="51">
        <v>44150.791666666664</v>
      </c>
      <c r="N1236" s="51">
        <v>44149.583333333336</v>
      </c>
      <c r="O1236" s="12">
        <f t="shared" si="69"/>
        <v>11.499999999941792</v>
      </c>
      <c r="P1236" s="12">
        <f t="shared" si="70"/>
        <v>17.499999999941792</v>
      </c>
      <c r="Q1236" s="43" t="s">
        <v>22</v>
      </c>
      <c r="R1236" s="43" t="s">
        <v>22</v>
      </c>
      <c r="S1236" s="43" t="s">
        <v>22</v>
      </c>
      <c r="T1236" s="43" t="s">
        <v>1505</v>
      </c>
      <c r="U1236" s="43" t="s">
        <v>1505</v>
      </c>
      <c r="V1236" s="43" t="s">
        <v>1505</v>
      </c>
      <c r="W1236" s="43" t="s">
        <v>1505</v>
      </c>
      <c r="X1236" s="43" t="s">
        <v>17</v>
      </c>
      <c r="Y1236" s="43" t="s">
        <v>54</v>
      </c>
      <c r="Z1236" s="35">
        <f t="shared" si="66"/>
        <v>28.999999999883585</v>
      </c>
    </row>
    <row r="1237" spans="1:26" ht="75" x14ac:dyDescent="0.25">
      <c r="A1237" s="12">
        <v>2020</v>
      </c>
      <c r="B1237" s="12" t="s">
        <v>2423</v>
      </c>
      <c r="C1237" s="43" t="s">
        <v>4125</v>
      </c>
      <c r="D1237" s="43" t="s">
        <v>22</v>
      </c>
      <c r="E1237" s="43" t="s">
        <v>20</v>
      </c>
      <c r="F1237" s="43" t="s">
        <v>2476</v>
      </c>
      <c r="G1237" s="43" t="s">
        <v>2476</v>
      </c>
      <c r="H1237" s="12" t="s">
        <v>319</v>
      </c>
      <c r="I1237" s="43" t="s">
        <v>195</v>
      </c>
      <c r="J1237" s="43" t="s">
        <v>56</v>
      </c>
      <c r="K1237" s="43" t="s">
        <v>3510</v>
      </c>
      <c r="L1237" s="51">
        <v>44151.333333333336</v>
      </c>
      <c r="M1237" s="51">
        <v>44151.791666666664</v>
      </c>
      <c r="N1237" s="51">
        <v>44150.791666666664</v>
      </c>
      <c r="O1237" s="12">
        <f t="shared" si="69"/>
        <v>10.999999999883585</v>
      </c>
      <c r="P1237" s="12">
        <f t="shared" si="70"/>
        <v>13.000000000116415</v>
      </c>
      <c r="Q1237" s="43" t="s">
        <v>22</v>
      </c>
      <c r="R1237" s="43" t="s">
        <v>22</v>
      </c>
      <c r="S1237" s="43" t="s">
        <v>22</v>
      </c>
      <c r="T1237" s="43" t="s">
        <v>57</v>
      </c>
      <c r="U1237" s="43" t="s">
        <v>145</v>
      </c>
      <c r="V1237" s="43" t="s">
        <v>51</v>
      </c>
      <c r="W1237" s="43" t="s">
        <v>104</v>
      </c>
      <c r="X1237" s="43" t="s">
        <v>71</v>
      </c>
      <c r="Y1237" s="43" t="s">
        <v>37</v>
      </c>
      <c r="Z1237" s="35">
        <f t="shared" si="66"/>
        <v>24</v>
      </c>
    </row>
    <row r="1238" spans="1:26" ht="409.5" x14ac:dyDescent="0.25">
      <c r="A1238" s="12">
        <v>2020</v>
      </c>
      <c r="B1238" s="12" t="s">
        <v>2423</v>
      </c>
      <c r="C1238" s="43" t="s">
        <v>4126</v>
      </c>
      <c r="D1238" s="43" t="s">
        <v>22</v>
      </c>
      <c r="E1238" s="43" t="s">
        <v>30</v>
      </c>
      <c r="F1238" s="43" t="s">
        <v>4142</v>
      </c>
      <c r="G1238" s="43" t="s">
        <v>2476</v>
      </c>
      <c r="H1238" s="12" t="s">
        <v>319</v>
      </c>
      <c r="I1238" s="43" t="s">
        <v>195</v>
      </c>
      <c r="J1238" s="43" t="s">
        <v>48</v>
      </c>
      <c r="K1238" s="43" t="s">
        <v>3510</v>
      </c>
      <c r="L1238" s="51">
        <v>44151.291666666664</v>
      </c>
      <c r="M1238" s="51">
        <v>44151.333333333336</v>
      </c>
      <c r="N1238" s="51">
        <v>44150.791666666664</v>
      </c>
      <c r="O1238" s="12">
        <f t="shared" si="69"/>
        <v>1.0000000001164153</v>
      </c>
      <c r="P1238" s="12">
        <f t="shared" si="70"/>
        <v>12</v>
      </c>
      <c r="Q1238" s="43" t="s">
        <v>22</v>
      </c>
      <c r="R1238" s="43" t="s">
        <v>22</v>
      </c>
      <c r="S1238" s="43" t="s">
        <v>22</v>
      </c>
      <c r="T1238" s="43" t="s">
        <v>14</v>
      </c>
      <c r="U1238" s="43" t="s">
        <v>24</v>
      </c>
      <c r="V1238" s="43" t="s">
        <v>34</v>
      </c>
      <c r="W1238" s="43" t="s">
        <v>65</v>
      </c>
      <c r="X1238" s="43" t="s">
        <v>45</v>
      </c>
      <c r="Y1238" s="43" t="s">
        <v>67</v>
      </c>
      <c r="Z1238" s="35">
        <f t="shared" si="66"/>
        <v>13.000000000116415</v>
      </c>
    </row>
    <row r="1239" spans="1:26" ht="409.5" x14ac:dyDescent="0.25">
      <c r="A1239" s="12">
        <v>2020</v>
      </c>
      <c r="B1239" s="12" t="s">
        <v>2423</v>
      </c>
      <c r="C1239" s="43" t="s">
        <v>4126</v>
      </c>
      <c r="D1239" s="43" t="s">
        <v>22</v>
      </c>
      <c r="E1239" s="43" t="s">
        <v>30</v>
      </c>
      <c r="F1239" s="43" t="s">
        <v>4142</v>
      </c>
      <c r="G1239" s="43" t="s">
        <v>2476</v>
      </c>
      <c r="H1239" s="12" t="s">
        <v>319</v>
      </c>
      <c r="I1239" s="43" t="s">
        <v>195</v>
      </c>
      <c r="J1239" s="43" t="s">
        <v>48</v>
      </c>
      <c r="K1239" s="43" t="s">
        <v>3510</v>
      </c>
      <c r="L1239" s="51">
        <v>44152.3125</v>
      </c>
      <c r="M1239" s="51">
        <v>44152.75</v>
      </c>
      <c r="N1239" s="51">
        <v>44151.333333333336</v>
      </c>
      <c r="O1239" s="12">
        <f t="shared" si="69"/>
        <v>10.5</v>
      </c>
      <c r="P1239" s="12">
        <f t="shared" si="70"/>
        <v>23.499999999941792</v>
      </c>
      <c r="Q1239" s="43" t="s">
        <v>22</v>
      </c>
      <c r="R1239" s="43" t="s">
        <v>22</v>
      </c>
      <c r="S1239" s="43" t="s">
        <v>22</v>
      </c>
      <c r="T1239" s="43" t="s">
        <v>14</v>
      </c>
      <c r="U1239" s="43" t="s">
        <v>24</v>
      </c>
      <c r="V1239" s="43" t="s">
        <v>34</v>
      </c>
      <c r="W1239" s="43" t="s">
        <v>65</v>
      </c>
      <c r="X1239" s="43" t="s">
        <v>45</v>
      </c>
      <c r="Y1239" s="43" t="s">
        <v>67</v>
      </c>
      <c r="Z1239" s="35">
        <f t="shared" si="66"/>
        <v>33.999999999941792</v>
      </c>
    </row>
    <row r="1240" spans="1:26" ht="105" x14ac:dyDescent="0.25">
      <c r="A1240" s="12">
        <v>2020</v>
      </c>
      <c r="B1240" s="12" t="s">
        <v>2423</v>
      </c>
      <c r="C1240" s="43" t="s">
        <v>4127</v>
      </c>
      <c r="D1240" s="43" t="s">
        <v>22</v>
      </c>
      <c r="E1240" s="43" t="s">
        <v>11</v>
      </c>
      <c r="F1240" s="43" t="s">
        <v>2476</v>
      </c>
      <c r="G1240" s="43" t="s">
        <v>2476</v>
      </c>
      <c r="H1240" s="12" t="s">
        <v>319</v>
      </c>
      <c r="I1240" s="43" t="s">
        <v>195</v>
      </c>
      <c r="J1240" s="43" t="s">
        <v>40</v>
      </c>
      <c r="K1240" s="43" t="s">
        <v>3510</v>
      </c>
      <c r="L1240" s="51">
        <v>44152.75</v>
      </c>
      <c r="M1240" s="51">
        <v>44152.75</v>
      </c>
      <c r="N1240" s="51">
        <v>44151.333333333336</v>
      </c>
      <c r="O1240" s="12">
        <f t="shared" si="69"/>
        <v>0</v>
      </c>
      <c r="P1240" s="12">
        <f t="shared" si="70"/>
        <v>33.999999999941792</v>
      </c>
      <c r="Q1240" s="43" t="s">
        <v>22</v>
      </c>
      <c r="R1240" s="43" t="s">
        <v>22</v>
      </c>
      <c r="S1240" s="43" t="s">
        <v>22</v>
      </c>
      <c r="T1240" s="43" t="s">
        <v>1505</v>
      </c>
      <c r="U1240" s="43" t="s">
        <v>1505</v>
      </c>
      <c r="V1240" s="43" t="s">
        <v>1505</v>
      </c>
      <c r="W1240" s="43" t="s">
        <v>1505</v>
      </c>
      <c r="X1240" s="43" t="s">
        <v>17</v>
      </c>
      <c r="Y1240" s="43" t="s">
        <v>61</v>
      </c>
      <c r="Z1240" s="35">
        <f t="shared" si="66"/>
        <v>33.999999999941792</v>
      </c>
    </row>
    <row r="1241" spans="1:26" ht="30" x14ac:dyDescent="0.25">
      <c r="A1241" s="12">
        <v>2020</v>
      </c>
      <c r="B1241" s="12" t="s">
        <v>2423</v>
      </c>
      <c r="C1241" s="43" t="s">
        <v>4128</v>
      </c>
      <c r="D1241" s="43" t="s">
        <v>22</v>
      </c>
      <c r="E1241" s="43" t="s">
        <v>11</v>
      </c>
      <c r="F1241" s="43" t="s">
        <v>2476</v>
      </c>
      <c r="G1241" s="43" t="s">
        <v>2476</v>
      </c>
      <c r="H1241" s="12" t="s">
        <v>319</v>
      </c>
      <c r="I1241" s="43" t="s">
        <v>195</v>
      </c>
      <c r="J1241" s="43" t="s">
        <v>40</v>
      </c>
      <c r="K1241" s="43" t="s">
        <v>3510</v>
      </c>
      <c r="L1241" s="51">
        <v>44153.354166666664</v>
      </c>
      <c r="M1241" s="51">
        <v>44153.701388888891</v>
      </c>
      <c r="N1241" s="51">
        <v>44152.75</v>
      </c>
      <c r="O1241" s="12">
        <f t="shared" si="69"/>
        <v>8.3333333334303461</v>
      </c>
      <c r="P1241" s="12">
        <f t="shared" si="70"/>
        <v>14.499999999941792</v>
      </c>
      <c r="Q1241" s="43" t="s">
        <v>22</v>
      </c>
      <c r="R1241" s="43" t="s">
        <v>22</v>
      </c>
      <c r="S1241" s="43" t="s">
        <v>22</v>
      </c>
      <c r="T1241" s="43" t="s">
        <v>1505</v>
      </c>
      <c r="U1241" s="43" t="s">
        <v>1505</v>
      </c>
      <c r="V1241" s="43" t="s">
        <v>1505</v>
      </c>
      <c r="W1241" s="43" t="s">
        <v>1505</v>
      </c>
      <c r="X1241" s="43" t="s">
        <v>17</v>
      </c>
      <c r="Y1241" s="43" t="s">
        <v>61</v>
      </c>
      <c r="Z1241" s="35">
        <f t="shared" si="66"/>
        <v>22.833333333372138</v>
      </c>
    </row>
    <row r="1242" spans="1:26" ht="60" x14ac:dyDescent="0.25">
      <c r="A1242" s="12">
        <v>2020</v>
      </c>
      <c r="B1242" s="12" t="s">
        <v>2423</v>
      </c>
      <c r="C1242" s="43" t="s">
        <v>4129</v>
      </c>
      <c r="D1242" s="43" t="s">
        <v>22</v>
      </c>
      <c r="E1242" s="43" t="s">
        <v>11</v>
      </c>
      <c r="F1242" s="43" t="s">
        <v>2476</v>
      </c>
      <c r="G1242" s="43" t="s">
        <v>2476</v>
      </c>
      <c r="H1242" s="12" t="s">
        <v>319</v>
      </c>
      <c r="I1242" s="43" t="s">
        <v>195</v>
      </c>
      <c r="J1242" s="43" t="s">
        <v>40</v>
      </c>
      <c r="K1242" s="43" t="s">
        <v>3510</v>
      </c>
      <c r="L1242" s="51">
        <v>44154.354166666664</v>
      </c>
      <c r="M1242" s="51">
        <v>44154.6875</v>
      </c>
      <c r="N1242" s="51">
        <v>44153.701388888891</v>
      </c>
      <c r="O1242" s="12">
        <f t="shared" si="69"/>
        <v>8.0000000000582077</v>
      </c>
      <c r="P1242" s="12">
        <f t="shared" si="70"/>
        <v>15.666666666569654</v>
      </c>
      <c r="Q1242" s="43" t="s">
        <v>22</v>
      </c>
      <c r="R1242" s="43" t="s">
        <v>22</v>
      </c>
      <c r="S1242" s="43" t="s">
        <v>22</v>
      </c>
      <c r="T1242" s="43" t="s">
        <v>1505</v>
      </c>
      <c r="U1242" s="43" t="s">
        <v>1505</v>
      </c>
      <c r="V1242" s="43" t="s">
        <v>1505</v>
      </c>
      <c r="W1242" s="43" t="s">
        <v>1505</v>
      </c>
      <c r="X1242" s="43" t="s">
        <v>17</v>
      </c>
      <c r="Y1242" s="43" t="s">
        <v>61</v>
      </c>
      <c r="Z1242" s="35">
        <f t="shared" si="66"/>
        <v>23.666666666627862</v>
      </c>
    </row>
    <row r="1243" spans="1:26" ht="240" x14ac:dyDescent="0.25">
      <c r="A1243" s="12">
        <v>2020</v>
      </c>
      <c r="B1243" s="12" t="s">
        <v>2423</v>
      </c>
      <c r="C1243" s="43" t="s">
        <v>4130</v>
      </c>
      <c r="D1243" s="43" t="s">
        <v>22</v>
      </c>
      <c r="E1243" s="43" t="s">
        <v>20</v>
      </c>
      <c r="F1243" s="43" t="s">
        <v>828</v>
      </c>
      <c r="G1243" s="43" t="s">
        <v>4141</v>
      </c>
      <c r="H1243" s="12" t="s">
        <v>319</v>
      </c>
      <c r="I1243" s="43" t="s">
        <v>196</v>
      </c>
      <c r="J1243" s="43" t="s">
        <v>91</v>
      </c>
      <c r="K1243" s="43" t="s">
        <v>3510</v>
      </c>
      <c r="L1243" s="51">
        <v>44153.333333333336</v>
      </c>
      <c r="M1243" s="51">
        <v>44153.75</v>
      </c>
      <c r="N1243" s="51">
        <v>44149.791666666664</v>
      </c>
      <c r="O1243" s="12">
        <f t="shared" si="69"/>
        <v>9.9999999999417923</v>
      </c>
      <c r="P1243" s="12">
        <f t="shared" si="70"/>
        <v>85.000000000116415</v>
      </c>
      <c r="Q1243" s="43" t="s">
        <v>22</v>
      </c>
      <c r="R1243" s="43" t="s">
        <v>22</v>
      </c>
      <c r="S1243" s="43" t="s">
        <v>22</v>
      </c>
      <c r="T1243" s="43" t="s">
        <v>14</v>
      </c>
      <c r="U1243" s="43" t="s">
        <v>64</v>
      </c>
      <c r="V1243" s="43" t="s">
        <v>34</v>
      </c>
      <c r="W1243" s="43" t="s">
        <v>82</v>
      </c>
      <c r="X1243" s="43" t="s">
        <v>71</v>
      </c>
      <c r="Y1243" s="43" t="s">
        <v>54</v>
      </c>
      <c r="Z1243" s="35">
        <f t="shared" si="66"/>
        <v>95.000000000058208</v>
      </c>
    </row>
    <row r="1244" spans="1:26" ht="75" x14ac:dyDescent="0.25">
      <c r="A1244" s="12">
        <v>2020</v>
      </c>
      <c r="B1244" s="12" t="s">
        <v>2423</v>
      </c>
      <c r="C1244" s="43" t="s">
        <v>4131</v>
      </c>
      <c r="D1244" s="43" t="s">
        <v>22</v>
      </c>
      <c r="E1244" s="43" t="s">
        <v>11</v>
      </c>
      <c r="F1244" s="43" t="s">
        <v>2476</v>
      </c>
      <c r="G1244" s="43" t="s">
        <v>2476</v>
      </c>
      <c r="H1244" s="12" t="s">
        <v>319</v>
      </c>
      <c r="I1244" s="43" t="s">
        <v>195</v>
      </c>
      <c r="J1244" s="43" t="s">
        <v>91</v>
      </c>
      <c r="K1244" s="43" t="s">
        <v>3510</v>
      </c>
      <c r="L1244" s="51">
        <v>44154.333333333336</v>
      </c>
      <c r="M1244" s="51">
        <v>44154.791666666664</v>
      </c>
      <c r="N1244" s="51">
        <v>44153.701388888891</v>
      </c>
      <c r="O1244" s="12">
        <f t="shared" si="69"/>
        <v>10.999999999883585</v>
      </c>
      <c r="P1244" s="12">
        <f t="shared" si="70"/>
        <v>15.166666666686069</v>
      </c>
      <c r="Q1244" s="43" t="s">
        <v>22</v>
      </c>
      <c r="R1244" s="43" t="s">
        <v>22</v>
      </c>
      <c r="S1244" s="43" t="s">
        <v>22</v>
      </c>
      <c r="T1244" s="43" t="s">
        <v>14</v>
      </c>
      <c r="U1244" s="43" t="s">
        <v>64</v>
      </c>
      <c r="V1244" s="43" t="s">
        <v>34</v>
      </c>
      <c r="W1244" s="43" t="s">
        <v>82</v>
      </c>
      <c r="X1244" s="43" t="s">
        <v>27</v>
      </c>
      <c r="Y1244" s="43" t="s">
        <v>61</v>
      </c>
      <c r="Z1244" s="35">
        <f t="shared" si="66"/>
        <v>26.166666666569654</v>
      </c>
    </row>
    <row r="1245" spans="1:26" ht="180" x14ac:dyDescent="0.25">
      <c r="A1245" s="12">
        <v>2020</v>
      </c>
      <c r="B1245" s="12" t="s">
        <v>2423</v>
      </c>
      <c r="C1245" s="43" t="s">
        <v>4132</v>
      </c>
      <c r="D1245" s="43" t="s">
        <v>22</v>
      </c>
      <c r="E1245" s="43" t="s">
        <v>11</v>
      </c>
      <c r="F1245" s="43" t="s">
        <v>2476</v>
      </c>
      <c r="G1245" s="43" t="s">
        <v>2476</v>
      </c>
      <c r="H1245" s="12" t="s">
        <v>319</v>
      </c>
      <c r="I1245" s="43" t="s">
        <v>195</v>
      </c>
      <c r="J1245" s="43" t="s">
        <v>91</v>
      </c>
      <c r="K1245" s="43" t="s">
        <v>3510</v>
      </c>
      <c r="L1245" s="51">
        <v>44155.291666666664</v>
      </c>
      <c r="M1245" s="51">
        <v>44155.791666666664</v>
      </c>
      <c r="N1245" s="51">
        <v>44154.791666666664</v>
      </c>
      <c r="O1245" s="12">
        <f t="shared" si="69"/>
        <v>12</v>
      </c>
      <c r="P1245" s="12">
        <f t="shared" si="70"/>
        <v>12</v>
      </c>
      <c r="Q1245" s="43" t="s">
        <v>22</v>
      </c>
      <c r="R1245" s="43" t="s">
        <v>22</v>
      </c>
      <c r="S1245" s="43" t="s">
        <v>22</v>
      </c>
      <c r="T1245" s="43" t="s">
        <v>14</v>
      </c>
      <c r="U1245" s="43" t="s">
        <v>64</v>
      </c>
      <c r="V1245" s="43" t="s">
        <v>34</v>
      </c>
      <c r="W1245" s="43" t="s">
        <v>82</v>
      </c>
      <c r="X1245" s="43" t="s">
        <v>27</v>
      </c>
      <c r="Y1245" s="43" t="s">
        <v>61</v>
      </c>
      <c r="Z1245" s="35">
        <f t="shared" si="66"/>
        <v>24</v>
      </c>
    </row>
    <row r="1246" spans="1:26" ht="165" x14ac:dyDescent="0.25">
      <c r="A1246" s="12">
        <v>2020</v>
      </c>
      <c r="B1246" s="12" t="s">
        <v>2423</v>
      </c>
      <c r="C1246" s="43" t="s">
        <v>4133</v>
      </c>
      <c r="D1246" s="43" t="s">
        <v>22</v>
      </c>
      <c r="E1246" s="43" t="s">
        <v>11</v>
      </c>
      <c r="F1246" s="43" t="s">
        <v>2476</v>
      </c>
      <c r="G1246" s="43" t="s">
        <v>2476</v>
      </c>
      <c r="H1246" s="12" t="s">
        <v>319</v>
      </c>
      <c r="I1246" s="43" t="s">
        <v>195</v>
      </c>
      <c r="J1246" s="43" t="s">
        <v>91</v>
      </c>
      <c r="K1246" s="43" t="s">
        <v>3510</v>
      </c>
      <c r="L1246" s="51">
        <v>44156.291666666664</v>
      </c>
      <c r="M1246" s="51">
        <v>44156.791666666664</v>
      </c>
      <c r="N1246" s="51">
        <v>44155.791666666664</v>
      </c>
      <c r="O1246" s="12">
        <f t="shared" si="69"/>
        <v>12</v>
      </c>
      <c r="P1246" s="12">
        <f t="shared" si="70"/>
        <v>12</v>
      </c>
      <c r="Q1246" s="43" t="s">
        <v>22</v>
      </c>
      <c r="R1246" s="43" t="s">
        <v>22</v>
      </c>
      <c r="S1246" s="43" t="s">
        <v>22</v>
      </c>
      <c r="T1246" s="43" t="s">
        <v>14</v>
      </c>
      <c r="U1246" s="43" t="s">
        <v>64</v>
      </c>
      <c r="V1246" s="43" t="s">
        <v>34</v>
      </c>
      <c r="W1246" s="43" t="s">
        <v>82</v>
      </c>
      <c r="X1246" s="43" t="s">
        <v>27</v>
      </c>
      <c r="Y1246" s="43" t="s">
        <v>61</v>
      </c>
      <c r="Z1246" s="35">
        <f t="shared" si="66"/>
        <v>24</v>
      </c>
    </row>
    <row r="1247" spans="1:26" ht="409.5" x14ac:dyDescent="0.25">
      <c r="A1247" s="12">
        <v>2020</v>
      </c>
      <c r="B1247" s="12" t="s">
        <v>2423</v>
      </c>
      <c r="C1247" s="43" t="s">
        <v>4134</v>
      </c>
      <c r="D1247" s="43" t="s">
        <v>22</v>
      </c>
      <c r="E1247" s="43" t="s">
        <v>20</v>
      </c>
      <c r="F1247" s="43" t="s">
        <v>4143</v>
      </c>
      <c r="G1247" s="43" t="s">
        <v>4144</v>
      </c>
      <c r="H1247" s="12" t="s">
        <v>319</v>
      </c>
      <c r="I1247" s="43" t="s">
        <v>195</v>
      </c>
      <c r="J1247" s="43" t="s">
        <v>56</v>
      </c>
      <c r="K1247" s="43" t="s">
        <v>3510</v>
      </c>
      <c r="L1247" s="51">
        <v>44158.291666666664</v>
      </c>
      <c r="M1247" s="51">
        <v>44163.708333333336</v>
      </c>
      <c r="N1247" s="51">
        <v>44156.791666666664</v>
      </c>
      <c r="O1247" s="12">
        <f t="shared" si="69"/>
        <v>130.00000000011642</v>
      </c>
      <c r="P1247" s="12">
        <f t="shared" si="70"/>
        <v>36</v>
      </c>
      <c r="Q1247" s="43" t="s">
        <v>22</v>
      </c>
      <c r="R1247" s="43" t="s">
        <v>22</v>
      </c>
      <c r="S1247" s="43" t="s">
        <v>22</v>
      </c>
      <c r="T1247" s="43" t="s">
        <v>32</v>
      </c>
      <c r="U1247" s="43" t="s">
        <v>114</v>
      </c>
      <c r="V1247" s="43" t="s">
        <v>1070</v>
      </c>
      <c r="W1247" s="43" t="s">
        <v>118</v>
      </c>
      <c r="X1247" s="43" t="s">
        <v>53</v>
      </c>
      <c r="Y1247" s="43" t="s">
        <v>18</v>
      </c>
      <c r="Z1247" s="35">
        <f t="shared" si="66"/>
        <v>166.00000000011642</v>
      </c>
    </row>
    <row r="1248" spans="1:26" ht="375" x14ac:dyDescent="0.25">
      <c r="A1248" s="12">
        <v>2020</v>
      </c>
      <c r="B1248" s="12" t="s">
        <v>2423</v>
      </c>
      <c r="C1248" s="43" t="s">
        <v>4135</v>
      </c>
      <c r="D1248" s="43" t="s">
        <v>22</v>
      </c>
      <c r="E1248" s="43" t="s">
        <v>30</v>
      </c>
      <c r="F1248" s="43" t="s">
        <v>4145</v>
      </c>
      <c r="G1248" s="43" t="s">
        <v>4145</v>
      </c>
      <c r="H1248" s="12" t="s">
        <v>319</v>
      </c>
      <c r="I1248" s="43" t="s">
        <v>195</v>
      </c>
      <c r="J1248" s="43" t="s">
        <v>91</v>
      </c>
      <c r="K1248" s="43" t="s">
        <v>3510</v>
      </c>
      <c r="L1248" s="51">
        <v>44163.708333333336</v>
      </c>
      <c r="M1248" s="51">
        <v>44165.999305555553</v>
      </c>
      <c r="N1248" s="51">
        <v>44156.791666666664</v>
      </c>
      <c r="O1248" s="12">
        <f t="shared" si="69"/>
        <v>54.983333333220799</v>
      </c>
      <c r="P1248" s="12">
        <f t="shared" si="70"/>
        <v>166.00000000011642</v>
      </c>
      <c r="Q1248" s="43" t="s">
        <v>22</v>
      </c>
      <c r="R1248" s="43" t="s">
        <v>22</v>
      </c>
      <c r="S1248" s="43" t="s">
        <v>22</v>
      </c>
      <c r="T1248" s="43" t="s">
        <v>14</v>
      </c>
      <c r="U1248" s="43" t="s">
        <v>24</v>
      </c>
      <c r="V1248" s="43" t="s">
        <v>25</v>
      </c>
      <c r="W1248" s="43" t="s">
        <v>59</v>
      </c>
      <c r="X1248" s="43" t="s">
        <v>66</v>
      </c>
      <c r="Y1248" s="43" t="s">
        <v>18</v>
      </c>
      <c r="Z1248" s="35">
        <f t="shared" si="66"/>
        <v>220.98333333333721</v>
      </c>
    </row>
    <row r="1249" spans="1:26" ht="120" x14ac:dyDescent="0.25">
      <c r="A1249" s="12">
        <v>2020</v>
      </c>
      <c r="B1249" s="12" t="s">
        <v>2423</v>
      </c>
      <c r="C1249" s="43" t="s">
        <v>4136</v>
      </c>
      <c r="D1249" s="43" t="s">
        <v>13</v>
      </c>
      <c r="E1249" s="43" t="s">
        <v>30</v>
      </c>
      <c r="F1249" s="43" t="s">
        <v>4146</v>
      </c>
      <c r="G1249" s="43" t="s">
        <v>4147</v>
      </c>
      <c r="H1249" s="12" t="s">
        <v>319</v>
      </c>
      <c r="I1249" s="43" t="s">
        <v>198</v>
      </c>
      <c r="J1249" s="43" t="s">
        <v>63</v>
      </c>
      <c r="K1249" s="43" t="s">
        <v>3510</v>
      </c>
      <c r="L1249" s="51">
        <v>44165.416666666664</v>
      </c>
      <c r="M1249" s="51">
        <v>44165.770833333336</v>
      </c>
      <c r="N1249" s="60">
        <v>44073.857638888891</v>
      </c>
      <c r="O1249" s="12">
        <f t="shared" si="69"/>
        <v>8.5000000001164153</v>
      </c>
      <c r="P1249" s="12">
        <f t="shared" si="70"/>
        <v>2197.4166666665697</v>
      </c>
      <c r="Q1249" s="43" t="s">
        <v>22</v>
      </c>
      <c r="R1249" s="43" t="s">
        <v>13</v>
      </c>
      <c r="S1249" s="43" t="s">
        <v>22</v>
      </c>
      <c r="T1249" s="43" t="s">
        <v>32</v>
      </c>
      <c r="U1249" s="43" t="s">
        <v>114</v>
      </c>
      <c r="V1249" s="43" t="s">
        <v>34</v>
      </c>
      <c r="W1249" s="43" t="s">
        <v>82</v>
      </c>
      <c r="X1249" s="43" t="s">
        <v>77</v>
      </c>
      <c r="Y1249" s="43" t="s">
        <v>18</v>
      </c>
      <c r="Z1249" s="35">
        <f t="shared" si="66"/>
        <v>2205.9166666666861</v>
      </c>
    </row>
    <row r="1250" spans="1:26" ht="135" hidden="1" x14ac:dyDescent="0.25">
      <c r="A1250" s="12">
        <v>2020</v>
      </c>
      <c r="B1250" s="12" t="s">
        <v>2423</v>
      </c>
      <c r="C1250" s="43" t="s">
        <v>4148</v>
      </c>
      <c r="D1250" s="43" t="s">
        <v>22</v>
      </c>
      <c r="E1250" s="43" t="s">
        <v>11</v>
      </c>
      <c r="F1250" s="43" t="s">
        <v>4157</v>
      </c>
      <c r="G1250" s="43" t="s">
        <v>4017</v>
      </c>
      <c r="H1250" s="12" t="s">
        <v>1764</v>
      </c>
      <c r="I1250" s="43" t="s">
        <v>166</v>
      </c>
      <c r="J1250" s="43" t="s">
        <v>63</v>
      </c>
      <c r="K1250" s="43" t="s">
        <v>4020</v>
      </c>
      <c r="L1250" s="51">
        <v>44136.333333333336</v>
      </c>
      <c r="M1250" s="51">
        <v>44136.5</v>
      </c>
      <c r="N1250" s="51">
        <v>44104</v>
      </c>
      <c r="O1250" s="12">
        <f t="shared" ref="O1250:O1258" si="71">(M1250-L1250)*24</f>
        <v>3.9999999999417923</v>
      </c>
      <c r="P1250" s="12">
        <f t="shared" ref="P1250:P1258" si="72">(L1250-N1250)*24</f>
        <v>776.00000000005821</v>
      </c>
      <c r="Q1250" s="43" t="s">
        <v>22</v>
      </c>
      <c r="R1250" s="43" t="s">
        <v>22</v>
      </c>
      <c r="S1250" s="43" t="s">
        <v>22</v>
      </c>
      <c r="T1250" s="43" t="s">
        <v>1505</v>
      </c>
      <c r="U1250" s="43" t="s">
        <v>1505</v>
      </c>
      <c r="V1250" s="43" t="s">
        <v>1505</v>
      </c>
      <c r="W1250" s="43" t="s">
        <v>1505</v>
      </c>
      <c r="X1250" s="43" t="s">
        <v>83</v>
      </c>
      <c r="Y1250" s="43" t="s">
        <v>18</v>
      </c>
      <c r="Z1250" s="35">
        <f t="shared" si="66"/>
        <v>780</v>
      </c>
    </row>
    <row r="1251" spans="1:26" ht="75" hidden="1" x14ac:dyDescent="0.25">
      <c r="A1251" s="12">
        <v>2020</v>
      </c>
      <c r="B1251" s="12" t="s">
        <v>2423</v>
      </c>
      <c r="C1251" s="43" t="s">
        <v>4149</v>
      </c>
      <c r="D1251" s="43" t="s">
        <v>22</v>
      </c>
      <c r="E1251" s="43" t="s">
        <v>11</v>
      </c>
      <c r="F1251" s="43" t="s">
        <v>4158</v>
      </c>
      <c r="G1251" s="43" t="s">
        <v>4017</v>
      </c>
      <c r="H1251" s="12" t="s">
        <v>1764</v>
      </c>
      <c r="I1251" s="43" t="s">
        <v>164</v>
      </c>
      <c r="J1251" s="43" t="s">
        <v>63</v>
      </c>
      <c r="K1251" s="43" t="s">
        <v>4020</v>
      </c>
      <c r="L1251" s="51">
        <v>44138.333333333336</v>
      </c>
      <c r="M1251" s="51">
        <v>44138.5</v>
      </c>
      <c r="N1251" s="51">
        <v>44086.791666666664</v>
      </c>
      <c r="O1251" s="12">
        <f t="shared" si="71"/>
        <v>3.9999999999417923</v>
      </c>
      <c r="P1251" s="12">
        <f t="shared" si="72"/>
        <v>1237.0000000001164</v>
      </c>
      <c r="Q1251" s="43" t="s">
        <v>22</v>
      </c>
      <c r="R1251" s="43" t="s">
        <v>22</v>
      </c>
      <c r="S1251" s="43" t="s">
        <v>22</v>
      </c>
      <c r="T1251" s="43" t="s">
        <v>1505</v>
      </c>
      <c r="U1251" s="43" t="s">
        <v>1505</v>
      </c>
      <c r="V1251" s="43" t="s">
        <v>1505</v>
      </c>
      <c r="W1251" s="43" t="s">
        <v>1505</v>
      </c>
      <c r="X1251" s="43" t="s">
        <v>83</v>
      </c>
      <c r="Y1251" s="43" t="s">
        <v>18</v>
      </c>
      <c r="Z1251" s="35">
        <f t="shared" si="66"/>
        <v>1241.0000000000582</v>
      </c>
    </row>
    <row r="1252" spans="1:26" ht="135" hidden="1" x14ac:dyDescent="0.25">
      <c r="A1252" s="12">
        <v>2020</v>
      </c>
      <c r="B1252" s="12" t="s">
        <v>2423</v>
      </c>
      <c r="C1252" s="43" t="s">
        <v>4150</v>
      </c>
      <c r="D1252" s="43" t="s">
        <v>22</v>
      </c>
      <c r="E1252" s="43" t="s">
        <v>11</v>
      </c>
      <c r="F1252" s="43" t="s">
        <v>4159</v>
      </c>
      <c r="G1252" s="43" t="s">
        <v>4017</v>
      </c>
      <c r="H1252" s="12" t="s">
        <v>1764</v>
      </c>
      <c r="I1252" s="43" t="s">
        <v>165</v>
      </c>
      <c r="J1252" s="43" t="s">
        <v>63</v>
      </c>
      <c r="K1252" s="43" t="s">
        <v>4020</v>
      </c>
      <c r="L1252" s="51">
        <v>44161.333333333336</v>
      </c>
      <c r="M1252" s="51">
        <v>44161.5</v>
      </c>
      <c r="N1252" s="51">
        <v>44152.416666666664</v>
      </c>
      <c r="O1252" s="12">
        <f t="shared" si="71"/>
        <v>3.9999999999417923</v>
      </c>
      <c r="P1252" s="12">
        <f t="shared" si="72"/>
        <v>214.00000000011642</v>
      </c>
      <c r="Q1252" s="43" t="s">
        <v>22</v>
      </c>
      <c r="R1252" s="43" t="s">
        <v>22</v>
      </c>
      <c r="S1252" s="43" t="s">
        <v>22</v>
      </c>
      <c r="T1252" s="43" t="s">
        <v>1505</v>
      </c>
      <c r="U1252" s="43" t="s">
        <v>1505</v>
      </c>
      <c r="V1252" s="43" t="s">
        <v>1505</v>
      </c>
      <c r="W1252" s="43" t="s">
        <v>1505</v>
      </c>
      <c r="X1252" s="43" t="s">
        <v>83</v>
      </c>
      <c r="Y1252" s="43" t="s">
        <v>18</v>
      </c>
      <c r="Z1252" s="35">
        <f t="shared" si="66"/>
        <v>218.00000000005821</v>
      </c>
    </row>
    <row r="1253" spans="1:26" ht="409.5" hidden="1" x14ac:dyDescent="0.25">
      <c r="A1253" s="12">
        <v>2020</v>
      </c>
      <c r="B1253" s="12" t="s">
        <v>2423</v>
      </c>
      <c r="C1253" s="43" t="s">
        <v>4151</v>
      </c>
      <c r="D1253" s="43" t="s">
        <v>22</v>
      </c>
      <c r="E1253" s="43" t="s">
        <v>30</v>
      </c>
      <c r="F1253" s="43" t="s">
        <v>4160</v>
      </c>
      <c r="G1253" s="43" t="s">
        <v>1001</v>
      </c>
      <c r="H1253" s="12" t="s">
        <v>1764</v>
      </c>
      <c r="I1253" s="43" t="s">
        <v>167</v>
      </c>
      <c r="J1253" s="43" t="s">
        <v>998</v>
      </c>
      <c r="K1253" s="43" t="s">
        <v>4166</v>
      </c>
      <c r="L1253" s="51">
        <v>44143.333333333336</v>
      </c>
      <c r="M1253" s="51">
        <v>44143.333333333336</v>
      </c>
      <c r="N1253" s="51">
        <v>44135.5</v>
      </c>
      <c r="O1253" s="12">
        <f t="shared" si="71"/>
        <v>0</v>
      </c>
      <c r="P1253" s="12">
        <f t="shared" si="72"/>
        <v>188.00000000005821</v>
      </c>
      <c r="Q1253" s="43" t="s">
        <v>22</v>
      </c>
      <c r="R1253" s="43" t="s">
        <v>22</v>
      </c>
      <c r="S1253" s="43" t="s">
        <v>22</v>
      </c>
      <c r="T1253" s="43" t="s">
        <v>41</v>
      </c>
      <c r="U1253" s="43" t="s">
        <v>127</v>
      </c>
      <c r="V1253" s="43" t="s">
        <v>25</v>
      </c>
      <c r="W1253" s="43" t="s">
        <v>59</v>
      </c>
      <c r="X1253" s="43" t="s">
        <v>45</v>
      </c>
      <c r="Y1253" s="43" t="s">
        <v>18</v>
      </c>
      <c r="Z1253" s="35">
        <f t="shared" si="66"/>
        <v>188.00000000005821</v>
      </c>
    </row>
    <row r="1254" spans="1:26" ht="285" hidden="1" x14ac:dyDescent="0.25">
      <c r="A1254" s="12">
        <v>2020</v>
      </c>
      <c r="B1254" s="12" t="s">
        <v>2423</v>
      </c>
      <c r="C1254" s="43" t="s">
        <v>4152</v>
      </c>
      <c r="D1254" s="43" t="s">
        <v>22</v>
      </c>
      <c r="E1254" s="43" t="s">
        <v>30</v>
      </c>
      <c r="F1254" s="43" t="s">
        <v>4161</v>
      </c>
      <c r="G1254" s="43" t="s">
        <v>667</v>
      </c>
      <c r="H1254" s="12" t="s">
        <v>1764</v>
      </c>
      <c r="I1254" s="43" t="s">
        <v>166</v>
      </c>
      <c r="J1254" s="43" t="s">
        <v>56</v>
      </c>
      <c r="K1254" s="43" t="s">
        <v>4167</v>
      </c>
      <c r="L1254" s="51">
        <v>44143.333333333336</v>
      </c>
      <c r="M1254" s="51">
        <v>44143.75</v>
      </c>
      <c r="N1254" s="51">
        <v>44136.5</v>
      </c>
      <c r="O1254" s="12">
        <f t="shared" si="71"/>
        <v>9.9999999999417923</v>
      </c>
      <c r="P1254" s="12">
        <f t="shared" si="72"/>
        <v>164.00000000005821</v>
      </c>
      <c r="Q1254" s="43" t="s">
        <v>22</v>
      </c>
      <c r="R1254" s="43" t="s">
        <v>22</v>
      </c>
      <c r="S1254" s="43" t="s">
        <v>22</v>
      </c>
      <c r="T1254" s="43" t="s">
        <v>32</v>
      </c>
      <c r="U1254" s="43" t="s">
        <v>114</v>
      </c>
      <c r="V1254" s="43" t="s">
        <v>25</v>
      </c>
      <c r="W1254" s="43" t="s">
        <v>52</v>
      </c>
      <c r="X1254" s="43" t="s">
        <v>45</v>
      </c>
      <c r="Y1254" s="43" t="s">
        <v>18</v>
      </c>
      <c r="Z1254" s="35">
        <f t="shared" si="66"/>
        <v>174</v>
      </c>
    </row>
    <row r="1255" spans="1:26" ht="270" hidden="1" x14ac:dyDescent="0.25">
      <c r="A1255" s="12">
        <v>2020</v>
      </c>
      <c r="B1255" s="12" t="s">
        <v>2423</v>
      </c>
      <c r="C1255" s="43" t="s">
        <v>4153</v>
      </c>
      <c r="D1255" s="43" t="s">
        <v>22</v>
      </c>
      <c r="E1255" s="43" t="s">
        <v>30</v>
      </c>
      <c r="F1255" s="43" t="s">
        <v>4162</v>
      </c>
      <c r="G1255" s="43" t="s">
        <v>4163</v>
      </c>
      <c r="H1255" s="12" t="s">
        <v>1764</v>
      </c>
      <c r="I1255" s="43" t="s">
        <v>165</v>
      </c>
      <c r="J1255" s="43" t="s">
        <v>56</v>
      </c>
      <c r="K1255" s="43" t="s">
        <v>4168</v>
      </c>
      <c r="L1255" s="51">
        <v>44152.333333333336</v>
      </c>
      <c r="M1255" s="51">
        <v>44152.416666666664</v>
      </c>
      <c r="N1255" s="51">
        <v>44109.333333333336</v>
      </c>
      <c r="O1255" s="12">
        <f t="shared" si="71"/>
        <v>1.9999999998835847</v>
      </c>
      <c r="P1255" s="12">
        <f t="shared" si="72"/>
        <v>1032</v>
      </c>
      <c r="Q1255" s="43" t="s">
        <v>22</v>
      </c>
      <c r="R1255" s="43" t="s">
        <v>22</v>
      </c>
      <c r="S1255" s="43" t="s">
        <v>22</v>
      </c>
      <c r="T1255" s="43" t="s">
        <v>32</v>
      </c>
      <c r="U1255" s="43" t="s">
        <v>114</v>
      </c>
      <c r="V1255" s="43" t="s">
        <v>1070</v>
      </c>
      <c r="W1255" s="43" t="s">
        <v>118</v>
      </c>
      <c r="X1255" s="43" t="s">
        <v>45</v>
      </c>
      <c r="Y1255" s="43" t="s">
        <v>46</v>
      </c>
      <c r="Z1255" s="35">
        <f t="shared" si="66"/>
        <v>1033.9999999998836</v>
      </c>
    </row>
    <row r="1256" spans="1:26" ht="105" hidden="1" x14ac:dyDescent="0.25">
      <c r="A1256" s="12">
        <v>2020</v>
      </c>
      <c r="B1256" s="12" t="s">
        <v>2423</v>
      </c>
      <c r="C1256" s="43" t="s">
        <v>4154</v>
      </c>
      <c r="D1256" s="43" t="s">
        <v>22</v>
      </c>
      <c r="E1256" s="43" t="s">
        <v>11</v>
      </c>
      <c r="F1256" s="43" t="s">
        <v>667</v>
      </c>
      <c r="G1256" s="43" t="s">
        <v>667</v>
      </c>
      <c r="H1256" s="12" t="s">
        <v>1764</v>
      </c>
      <c r="I1256" s="43" t="s">
        <v>165</v>
      </c>
      <c r="J1256" s="43" t="s">
        <v>56</v>
      </c>
      <c r="K1256" s="43" t="s">
        <v>4167</v>
      </c>
      <c r="L1256" s="51">
        <v>44161.833333333336</v>
      </c>
      <c r="M1256" s="51">
        <v>44162.208333333336</v>
      </c>
      <c r="N1256" s="51">
        <v>44152.416666666664</v>
      </c>
      <c r="O1256" s="12">
        <f t="shared" ref="O1256" si="73">(M1256-L1256)*24</f>
        <v>9</v>
      </c>
      <c r="P1256" s="12">
        <f t="shared" ref="P1256" si="74">(L1256-N1256)*24</f>
        <v>226.00000000011642</v>
      </c>
      <c r="Q1256" s="43" t="s">
        <v>22</v>
      </c>
      <c r="R1256" s="43" t="s">
        <v>22</v>
      </c>
      <c r="S1256" s="43" t="s">
        <v>22</v>
      </c>
      <c r="T1256" s="43" t="s">
        <v>32</v>
      </c>
      <c r="U1256" s="43" t="s">
        <v>114</v>
      </c>
      <c r="V1256" s="43" t="s">
        <v>25</v>
      </c>
      <c r="W1256" s="43" t="s">
        <v>52</v>
      </c>
      <c r="X1256" s="43" t="s">
        <v>45</v>
      </c>
      <c r="Y1256" s="43" t="s">
        <v>18</v>
      </c>
      <c r="Z1256" s="35">
        <f t="shared" si="66"/>
        <v>235.00000000011642</v>
      </c>
    </row>
    <row r="1257" spans="1:26" ht="120" hidden="1" x14ac:dyDescent="0.25">
      <c r="A1257" s="12">
        <v>2020</v>
      </c>
      <c r="B1257" s="12" t="s">
        <v>2423</v>
      </c>
      <c r="C1257" s="43" t="s">
        <v>4155</v>
      </c>
      <c r="D1257" s="43" t="s">
        <v>13</v>
      </c>
      <c r="E1257" s="43" t="s">
        <v>30</v>
      </c>
      <c r="F1257" s="43" t="s">
        <v>1279</v>
      </c>
      <c r="G1257" s="43" t="s">
        <v>4164</v>
      </c>
      <c r="H1257" s="12" t="s">
        <v>1764</v>
      </c>
      <c r="I1257" s="43" t="s">
        <v>166</v>
      </c>
      <c r="J1257" s="43" t="s">
        <v>1688</v>
      </c>
      <c r="K1257" s="43" t="s">
        <v>4169</v>
      </c>
      <c r="L1257" s="51">
        <v>44165.416666666664</v>
      </c>
      <c r="M1257" s="51">
        <v>44165.5</v>
      </c>
      <c r="N1257" s="51">
        <v>44143.75</v>
      </c>
      <c r="O1257" s="12">
        <f t="shared" si="71"/>
        <v>2.0000000000582077</v>
      </c>
      <c r="P1257" s="12">
        <f t="shared" si="72"/>
        <v>519.99999999994179</v>
      </c>
      <c r="Q1257" s="43" t="s">
        <v>13</v>
      </c>
      <c r="R1257" s="43" t="s">
        <v>13</v>
      </c>
      <c r="S1257" s="43" t="s">
        <v>22</v>
      </c>
      <c r="T1257" s="43" t="s">
        <v>41</v>
      </c>
      <c r="U1257" s="43" t="s">
        <v>129</v>
      </c>
      <c r="V1257" s="43" t="s">
        <v>1070</v>
      </c>
      <c r="W1257" s="43" t="s">
        <v>115</v>
      </c>
      <c r="X1257" s="43" t="s">
        <v>77</v>
      </c>
      <c r="Y1257" s="43" t="s">
        <v>46</v>
      </c>
      <c r="Z1257" s="35">
        <f t="shared" si="66"/>
        <v>522</v>
      </c>
    </row>
    <row r="1258" spans="1:26" ht="45" hidden="1" x14ac:dyDescent="0.25">
      <c r="A1258" s="12">
        <v>2020</v>
      </c>
      <c r="B1258" s="12" t="s">
        <v>2423</v>
      </c>
      <c r="C1258" s="43" t="s">
        <v>4156</v>
      </c>
      <c r="D1258" s="43" t="s">
        <v>13</v>
      </c>
      <c r="E1258" s="43" t="s">
        <v>30</v>
      </c>
      <c r="F1258" s="43" t="s">
        <v>4165</v>
      </c>
      <c r="G1258" s="43"/>
      <c r="H1258" s="12" t="s">
        <v>1764</v>
      </c>
      <c r="I1258" s="43" t="s">
        <v>168</v>
      </c>
      <c r="J1258" s="43" t="s">
        <v>1581</v>
      </c>
      <c r="K1258" s="43" t="s">
        <v>4170</v>
      </c>
      <c r="L1258" s="51">
        <v>44165.416666666664</v>
      </c>
      <c r="M1258" s="51">
        <v>44165.5</v>
      </c>
      <c r="N1258" s="51">
        <v>44091.791666666664</v>
      </c>
      <c r="O1258" s="12">
        <f t="shared" si="71"/>
        <v>2.0000000000582077</v>
      </c>
      <c r="P1258" s="12">
        <f t="shared" si="72"/>
        <v>1767</v>
      </c>
      <c r="Q1258" s="43" t="s">
        <v>13</v>
      </c>
      <c r="R1258" s="43" t="s">
        <v>13</v>
      </c>
      <c r="S1258" s="43" t="s">
        <v>22</v>
      </c>
      <c r="T1258" s="43" t="s">
        <v>32</v>
      </c>
      <c r="U1258" s="43"/>
      <c r="V1258" s="43" t="s">
        <v>1070</v>
      </c>
      <c r="W1258" s="43" t="s">
        <v>115</v>
      </c>
      <c r="X1258" s="43" t="s">
        <v>77</v>
      </c>
      <c r="Y1258" s="43"/>
      <c r="Z1258" s="35">
        <f t="shared" si="66"/>
        <v>1769.0000000000582</v>
      </c>
    </row>
    <row r="1259" spans="1:26" ht="225" hidden="1" x14ac:dyDescent="0.25">
      <c r="A1259" s="12">
        <v>2020</v>
      </c>
      <c r="B1259" s="12" t="s">
        <v>2423</v>
      </c>
      <c r="C1259" s="52" t="s">
        <v>4171</v>
      </c>
      <c r="D1259" s="43" t="s">
        <v>22</v>
      </c>
      <c r="E1259" s="43" t="s">
        <v>20</v>
      </c>
      <c r="F1259" s="43" t="s">
        <v>4172</v>
      </c>
      <c r="G1259" s="43" t="s">
        <v>4173</v>
      </c>
      <c r="H1259" s="12" t="s">
        <v>4174</v>
      </c>
      <c r="I1259" s="12" t="s">
        <v>276</v>
      </c>
      <c r="J1259" s="43" t="s">
        <v>56</v>
      </c>
      <c r="K1259" s="43" t="s">
        <v>4175</v>
      </c>
      <c r="L1259" s="51">
        <v>44154.575694444444</v>
      </c>
      <c r="M1259" s="51">
        <v>44154.613888888889</v>
      </c>
      <c r="N1259" s="128">
        <v>43101</v>
      </c>
      <c r="O1259" s="12">
        <f t="shared" ref="O1259" si="75">(M1259-L1259)*24</f>
        <v>0.91666666668606922</v>
      </c>
      <c r="P1259" s="12">
        <f t="shared" ref="P1259" si="76">(L1259-N1259)*24</f>
        <v>25285.816666666651</v>
      </c>
      <c r="Q1259" s="43" t="s">
        <v>13</v>
      </c>
      <c r="R1259" s="43" t="s">
        <v>13</v>
      </c>
      <c r="S1259" s="43" t="s">
        <v>22</v>
      </c>
      <c r="T1259" s="43" t="s">
        <v>57</v>
      </c>
      <c r="U1259" s="43" t="s">
        <v>15</v>
      </c>
      <c r="V1259" s="43" t="s">
        <v>34</v>
      </c>
      <c r="W1259" s="43" t="s">
        <v>1070</v>
      </c>
      <c r="X1259" s="43" t="s">
        <v>60</v>
      </c>
      <c r="Y1259" s="43" t="s">
        <v>67</v>
      </c>
      <c r="Z1259" s="35">
        <f t="shared" ref="Z1259" si="77">O1259+P1259</f>
        <v>25286.733333333337</v>
      </c>
    </row>
    <row r="1260" spans="1:26" ht="165" hidden="1" x14ac:dyDescent="0.25">
      <c r="A1260" s="43">
        <v>2020</v>
      </c>
      <c r="B1260" s="43" t="s">
        <v>2422</v>
      </c>
      <c r="C1260" s="43" t="s">
        <v>4176</v>
      </c>
      <c r="D1260" s="43" t="s">
        <v>13</v>
      </c>
      <c r="E1260" s="43" t="s">
        <v>30</v>
      </c>
      <c r="F1260" s="43" t="s">
        <v>4177</v>
      </c>
      <c r="G1260" s="43" t="s">
        <v>4178</v>
      </c>
      <c r="H1260" s="12" t="s">
        <v>1920</v>
      </c>
      <c r="I1260" s="43" t="s">
        <v>184</v>
      </c>
      <c r="J1260" s="43" t="s">
        <v>56</v>
      </c>
      <c r="K1260" s="43" t="s">
        <v>4179</v>
      </c>
      <c r="L1260" s="51">
        <v>44176.253020833334</v>
      </c>
      <c r="M1260" s="51">
        <v>44177.595729166664</v>
      </c>
      <c r="N1260" s="51">
        <v>44153.668055555558</v>
      </c>
      <c r="O1260" s="12">
        <f t="shared" ref="O1260" si="78">(M1260-L1260)*24</f>
        <v>32.224999999918509</v>
      </c>
      <c r="P1260" s="12">
        <f t="shared" ref="P1260" si="79">(L1260-N1260)*24</f>
        <v>542.03916666662553</v>
      </c>
      <c r="Q1260" s="43" t="s">
        <v>13</v>
      </c>
      <c r="R1260" s="43" t="s">
        <v>13</v>
      </c>
      <c r="S1260" s="43" t="s">
        <v>22</v>
      </c>
      <c r="T1260" s="43" t="s">
        <v>14</v>
      </c>
      <c r="U1260" s="43" t="s">
        <v>58</v>
      </c>
      <c r="V1260" s="43" t="s">
        <v>34</v>
      </c>
      <c r="W1260" s="43" t="s">
        <v>82</v>
      </c>
      <c r="X1260" s="43" t="s">
        <v>60</v>
      </c>
      <c r="Y1260" s="43" t="s">
        <v>46</v>
      </c>
      <c r="Z1260" s="35">
        <f t="shared" ref="Z1260" si="80">O1260+P1260</f>
        <v>574.26416666654404</v>
      </c>
    </row>
    <row r="1261" spans="1:26" ht="409.5" hidden="1" x14ac:dyDescent="0.25">
      <c r="A1261" s="43">
        <v>2020</v>
      </c>
      <c r="B1261" s="43" t="s">
        <v>2422</v>
      </c>
      <c r="C1261" s="43" t="s">
        <v>4180</v>
      </c>
      <c r="D1261" s="43" t="s">
        <v>22</v>
      </c>
      <c r="E1261" s="43" t="s">
        <v>20</v>
      </c>
      <c r="F1261" s="43" t="s">
        <v>68</v>
      </c>
      <c r="G1261" s="43" t="s">
        <v>4186</v>
      </c>
      <c r="H1261" s="12" t="s">
        <v>1911</v>
      </c>
      <c r="I1261" s="43" t="s">
        <v>68</v>
      </c>
      <c r="J1261" s="43" t="s">
        <v>1911</v>
      </c>
      <c r="K1261" s="43" t="s">
        <v>4192</v>
      </c>
      <c r="L1261" s="51">
        <v>44179.333333333336</v>
      </c>
      <c r="M1261" s="51">
        <v>44183.510659722226</v>
      </c>
      <c r="N1261" s="51">
        <v>44162.208333333336</v>
      </c>
      <c r="O1261" s="12">
        <f t="shared" ref="O1261:O1317" si="81">(M1261-L1261)*24</f>
        <v>100.25583333335817</v>
      </c>
      <c r="P1261" s="12">
        <f t="shared" ref="P1261:P1317" si="82">(L1261-N1261)*24</f>
        <v>411</v>
      </c>
      <c r="Q1261" s="43" t="s">
        <v>13</v>
      </c>
      <c r="R1261" s="43" t="s">
        <v>22</v>
      </c>
      <c r="S1261" s="43" t="s">
        <v>22</v>
      </c>
      <c r="T1261" s="43" t="s">
        <v>23</v>
      </c>
      <c r="U1261" s="43" t="s">
        <v>87</v>
      </c>
      <c r="V1261" s="43" t="s">
        <v>34</v>
      </c>
      <c r="W1261" s="43" t="s">
        <v>70</v>
      </c>
      <c r="X1261" s="43" t="s">
        <v>60</v>
      </c>
      <c r="Y1261" s="43" t="s">
        <v>18</v>
      </c>
    </row>
    <row r="1262" spans="1:26" ht="90" hidden="1" x14ac:dyDescent="0.25">
      <c r="A1262" s="43">
        <v>2020</v>
      </c>
      <c r="B1262" s="43" t="s">
        <v>2422</v>
      </c>
      <c r="C1262" s="43" t="s">
        <v>4181</v>
      </c>
      <c r="D1262" s="43" t="s">
        <v>22</v>
      </c>
      <c r="E1262" s="43" t="s">
        <v>39</v>
      </c>
      <c r="F1262" s="43" t="s">
        <v>4187</v>
      </c>
      <c r="G1262" s="43" t="s">
        <v>660</v>
      </c>
      <c r="H1262" s="12" t="s">
        <v>3115</v>
      </c>
      <c r="I1262" s="43" t="s">
        <v>207</v>
      </c>
      <c r="J1262" s="43" t="s">
        <v>998</v>
      </c>
      <c r="K1262" s="43" t="s">
        <v>4193</v>
      </c>
      <c r="L1262" s="51">
        <v>44176.168541666666</v>
      </c>
      <c r="M1262" s="51">
        <v>44176.612638888888</v>
      </c>
      <c r="N1262" s="60">
        <v>43440.791666666664</v>
      </c>
      <c r="O1262" s="12">
        <f t="shared" si="81"/>
        <v>10.658333333325572</v>
      </c>
      <c r="P1262" s="12">
        <f t="shared" si="82"/>
        <v>17649.045000000042</v>
      </c>
      <c r="Q1262" s="43" t="s">
        <v>13</v>
      </c>
      <c r="R1262" s="43" t="s">
        <v>22</v>
      </c>
      <c r="S1262" s="43" t="s">
        <v>22</v>
      </c>
      <c r="T1262" s="43" t="s">
        <v>14</v>
      </c>
      <c r="U1262" s="43" t="s">
        <v>58</v>
      </c>
      <c r="V1262" s="43" t="s">
        <v>34</v>
      </c>
      <c r="W1262" s="43" t="s">
        <v>88</v>
      </c>
      <c r="X1262" s="43" t="s">
        <v>45</v>
      </c>
      <c r="Y1262" s="43" t="s">
        <v>46</v>
      </c>
    </row>
    <row r="1263" spans="1:26" ht="75" hidden="1" x14ac:dyDescent="0.25">
      <c r="A1263" s="43">
        <v>2020</v>
      </c>
      <c r="B1263" s="43" t="s">
        <v>2422</v>
      </c>
      <c r="C1263" s="43" t="s">
        <v>4182</v>
      </c>
      <c r="D1263" s="43" t="s">
        <v>22</v>
      </c>
      <c r="E1263" s="43" t="s">
        <v>39</v>
      </c>
      <c r="F1263" s="43" t="s">
        <v>4188</v>
      </c>
      <c r="G1263" s="43" t="s">
        <v>660</v>
      </c>
      <c r="H1263" s="12" t="s">
        <v>3115</v>
      </c>
      <c r="I1263" s="43" t="s">
        <v>217</v>
      </c>
      <c r="J1263" s="43" t="s">
        <v>998</v>
      </c>
      <c r="K1263" s="43" t="s">
        <v>4194</v>
      </c>
      <c r="L1263" s="51">
        <v>44176.605694444443</v>
      </c>
      <c r="M1263" s="51">
        <v>44176.685902777775</v>
      </c>
      <c r="N1263" s="60">
        <v>43445</v>
      </c>
      <c r="O1263" s="12">
        <f t="shared" si="81"/>
        <v>1.9249999999883585</v>
      </c>
      <c r="P1263" s="12">
        <f t="shared" si="82"/>
        <v>17558.536666666623</v>
      </c>
      <c r="Q1263" s="43" t="s">
        <v>13</v>
      </c>
      <c r="R1263" s="43" t="s">
        <v>22</v>
      </c>
      <c r="S1263" s="43" t="s">
        <v>22</v>
      </c>
      <c r="T1263" s="43" t="s">
        <v>23</v>
      </c>
      <c r="U1263" s="43" t="s">
        <v>92</v>
      </c>
      <c r="V1263" s="43" t="s">
        <v>34</v>
      </c>
      <c r="W1263" s="43" t="s">
        <v>88</v>
      </c>
      <c r="X1263" s="43" t="s">
        <v>45</v>
      </c>
      <c r="Y1263" s="43" t="s">
        <v>18</v>
      </c>
    </row>
    <row r="1264" spans="1:26" ht="135" hidden="1" x14ac:dyDescent="0.25">
      <c r="A1264" s="43">
        <v>2020</v>
      </c>
      <c r="B1264" s="43" t="s">
        <v>2422</v>
      </c>
      <c r="C1264" s="43" t="s">
        <v>4183</v>
      </c>
      <c r="D1264" s="43" t="s">
        <v>22</v>
      </c>
      <c r="E1264" s="43" t="s">
        <v>11</v>
      </c>
      <c r="F1264" s="43"/>
      <c r="G1264" s="43"/>
      <c r="H1264" s="12" t="s">
        <v>1911</v>
      </c>
      <c r="I1264" s="43" t="s">
        <v>99</v>
      </c>
      <c r="J1264" s="43" t="s">
        <v>1911</v>
      </c>
      <c r="K1264" s="43" t="s">
        <v>4195</v>
      </c>
      <c r="L1264" s="51">
        <v>44176.333333333336</v>
      </c>
      <c r="M1264" s="51">
        <v>44176.708333333336</v>
      </c>
      <c r="N1264" s="128">
        <v>43101</v>
      </c>
      <c r="O1264" s="12">
        <f t="shared" si="81"/>
        <v>9</v>
      </c>
      <c r="P1264" s="12">
        <f t="shared" si="82"/>
        <v>25808.000000000058</v>
      </c>
      <c r="Q1264" s="43" t="s">
        <v>13</v>
      </c>
      <c r="R1264" s="43" t="s">
        <v>22</v>
      </c>
      <c r="S1264" s="43" t="s">
        <v>22</v>
      </c>
      <c r="T1264" s="43"/>
      <c r="U1264" s="43"/>
      <c r="V1264" s="43"/>
      <c r="W1264" s="43"/>
      <c r="X1264" s="43"/>
      <c r="Y1264" s="43" t="s">
        <v>46</v>
      </c>
    </row>
    <row r="1265" spans="1:25" ht="165" hidden="1" x14ac:dyDescent="0.25">
      <c r="A1265" s="43">
        <v>2020</v>
      </c>
      <c r="B1265" s="43" t="s">
        <v>2422</v>
      </c>
      <c r="C1265" s="43" t="s">
        <v>4184</v>
      </c>
      <c r="D1265" s="43" t="s">
        <v>22</v>
      </c>
      <c r="E1265" s="43" t="s">
        <v>30</v>
      </c>
      <c r="F1265" s="43" t="s">
        <v>4189</v>
      </c>
      <c r="G1265" s="43" t="s">
        <v>4190</v>
      </c>
      <c r="H1265" s="12" t="s">
        <v>1911</v>
      </c>
      <c r="I1265" s="43" t="s">
        <v>68</v>
      </c>
      <c r="J1265" s="43" t="s">
        <v>1911</v>
      </c>
      <c r="K1265" s="43" t="s">
        <v>4196</v>
      </c>
      <c r="L1265" s="51">
        <v>44187.513888888891</v>
      </c>
      <c r="M1265" s="51">
        <v>44187.706388888888</v>
      </c>
      <c r="N1265" s="51">
        <v>44183.510659722226</v>
      </c>
      <c r="O1265" s="12">
        <f t="shared" si="81"/>
        <v>4.6199999999371357</v>
      </c>
      <c r="P1265" s="12">
        <f t="shared" si="82"/>
        <v>96.077499999955762</v>
      </c>
      <c r="Q1265" s="43" t="s">
        <v>13</v>
      </c>
      <c r="R1265" s="43" t="s">
        <v>22</v>
      </c>
      <c r="S1265" s="43" t="s">
        <v>22</v>
      </c>
      <c r="T1265" s="43" t="s">
        <v>23</v>
      </c>
      <c r="U1265" s="43" t="s">
        <v>92</v>
      </c>
      <c r="V1265" s="43" t="s">
        <v>34</v>
      </c>
      <c r="W1265" s="43" t="s">
        <v>82</v>
      </c>
      <c r="X1265" s="43" t="s">
        <v>66</v>
      </c>
      <c r="Y1265" s="43" t="s">
        <v>18</v>
      </c>
    </row>
    <row r="1266" spans="1:25" ht="405" hidden="1" x14ac:dyDescent="0.25">
      <c r="A1266" s="43">
        <v>2020</v>
      </c>
      <c r="B1266" s="43" t="s">
        <v>2422</v>
      </c>
      <c r="C1266" s="43" t="s">
        <v>4185</v>
      </c>
      <c r="D1266" s="43" t="s">
        <v>22</v>
      </c>
      <c r="E1266" s="43" t="s">
        <v>30</v>
      </c>
      <c r="F1266" s="43" t="s">
        <v>4191</v>
      </c>
      <c r="G1266" s="43" t="s">
        <v>4191</v>
      </c>
      <c r="H1266" s="12" t="s">
        <v>1911</v>
      </c>
      <c r="I1266" s="43" t="s">
        <v>110</v>
      </c>
      <c r="J1266" s="43" t="s">
        <v>1911</v>
      </c>
      <c r="K1266" s="43" t="s">
        <v>4197</v>
      </c>
      <c r="L1266" s="51">
        <v>44194.34375</v>
      </c>
      <c r="M1266" s="51">
        <v>44194.708333333336</v>
      </c>
      <c r="N1266" s="51">
        <v>44119.758333333331</v>
      </c>
      <c r="O1266" s="12">
        <f t="shared" si="81"/>
        <v>8.7500000000582077</v>
      </c>
      <c r="P1266" s="12">
        <f t="shared" si="82"/>
        <v>1790.0500000000466</v>
      </c>
      <c r="Q1266" s="43" t="s">
        <v>13</v>
      </c>
      <c r="R1266" s="43" t="s">
        <v>22</v>
      </c>
      <c r="S1266" s="43" t="s">
        <v>22</v>
      </c>
      <c r="T1266" s="43" t="s">
        <v>14</v>
      </c>
      <c r="U1266" s="43" t="s">
        <v>24</v>
      </c>
      <c r="V1266" s="43" t="s">
        <v>34</v>
      </c>
      <c r="W1266" s="43" t="s">
        <v>82</v>
      </c>
      <c r="X1266" s="43" t="s">
        <v>53</v>
      </c>
      <c r="Y1266" s="43" t="s">
        <v>46</v>
      </c>
    </row>
    <row r="1267" spans="1:25" ht="409.5" hidden="1" x14ac:dyDescent="0.25">
      <c r="A1267" s="43">
        <v>2020</v>
      </c>
      <c r="B1267" s="43" t="s">
        <v>2422</v>
      </c>
      <c r="C1267" s="52" t="s">
        <v>4198</v>
      </c>
      <c r="D1267" s="43" t="s">
        <v>13</v>
      </c>
      <c r="E1267" s="43" t="s">
        <v>30</v>
      </c>
      <c r="F1267" s="43" t="s">
        <v>1267</v>
      </c>
      <c r="G1267" s="43" t="s">
        <v>1267</v>
      </c>
      <c r="H1267" s="12" t="s">
        <v>1911</v>
      </c>
      <c r="I1267" s="43" t="s">
        <v>148</v>
      </c>
      <c r="J1267" s="43" t="s">
        <v>1911</v>
      </c>
      <c r="K1267" s="52" t="s">
        <v>4204</v>
      </c>
      <c r="L1267" s="51">
        <v>44166</v>
      </c>
      <c r="M1267" s="51">
        <v>44227.999305555553</v>
      </c>
      <c r="N1267" s="51">
        <v>44117</v>
      </c>
      <c r="O1267" s="12">
        <f t="shared" si="81"/>
        <v>1487.983333333279</v>
      </c>
      <c r="P1267" s="12">
        <f t="shared" si="82"/>
        <v>1176</v>
      </c>
      <c r="Q1267" s="43" t="s">
        <v>13</v>
      </c>
      <c r="R1267" s="43" t="s">
        <v>13</v>
      </c>
      <c r="S1267" s="43" t="s">
        <v>22</v>
      </c>
      <c r="T1267" s="43" t="s">
        <v>1070</v>
      </c>
      <c r="U1267" s="43" t="s">
        <v>153</v>
      </c>
      <c r="V1267" s="43" t="s">
        <v>1070</v>
      </c>
      <c r="W1267" s="43" t="s">
        <v>118</v>
      </c>
      <c r="X1267" s="43" t="s">
        <v>60</v>
      </c>
      <c r="Y1267" s="43" t="s">
        <v>28</v>
      </c>
    </row>
    <row r="1268" spans="1:25" ht="195" hidden="1" x14ac:dyDescent="0.25">
      <c r="A1268" s="43">
        <v>2020</v>
      </c>
      <c r="B1268" s="43" t="s">
        <v>2422</v>
      </c>
      <c r="C1268" s="52" t="s">
        <v>4199</v>
      </c>
      <c r="D1268" s="43" t="s">
        <v>22</v>
      </c>
      <c r="E1268" s="43" t="s">
        <v>30</v>
      </c>
      <c r="F1268" s="43" t="s">
        <v>4202</v>
      </c>
      <c r="G1268" s="43" t="s">
        <v>2247</v>
      </c>
      <c r="H1268" s="12" t="s">
        <v>1911</v>
      </c>
      <c r="I1268" s="43" t="s">
        <v>162</v>
      </c>
      <c r="J1268" s="43" t="s">
        <v>1911</v>
      </c>
      <c r="K1268" s="52" t="s">
        <v>4205</v>
      </c>
      <c r="L1268" s="51">
        <v>44189.308333333334</v>
      </c>
      <c r="M1268" s="51">
        <v>44189.798611111109</v>
      </c>
      <c r="N1268" s="60">
        <v>43411.75</v>
      </c>
      <c r="O1268" s="12">
        <f t="shared" si="81"/>
        <v>11.766666666604578</v>
      </c>
      <c r="P1268" s="12">
        <f t="shared" si="82"/>
        <v>18661.400000000023</v>
      </c>
      <c r="Q1268" s="43" t="s">
        <v>13</v>
      </c>
      <c r="R1268" s="43" t="s">
        <v>22</v>
      </c>
      <c r="S1268" s="43" t="s">
        <v>22</v>
      </c>
      <c r="T1268" s="43" t="s">
        <v>1070</v>
      </c>
      <c r="U1268" s="43" t="s">
        <v>153</v>
      </c>
      <c r="V1268" s="43" t="s">
        <v>1070</v>
      </c>
      <c r="W1268" s="43" t="s">
        <v>118</v>
      </c>
      <c r="X1268" s="43" t="s">
        <v>60</v>
      </c>
      <c r="Y1268" s="43" t="s">
        <v>61</v>
      </c>
    </row>
    <row r="1269" spans="1:25" ht="300" hidden="1" x14ac:dyDescent="0.25">
      <c r="A1269" s="43">
        <v>2020</v>
      </c>
      <c r="B1269" s="43" t="s">
        <v>2422</v>
      </c>
      <c r="C1269" s="52" t="s">
        <v>4200</v>
      </c>
      <c r="D1269" s="43" t="s">
        <v>22</v>
      </c>
      <c r="E1269" s="43" t="s">
        <v>20</v>
      </c>
      <c r="F1269" s="43" t="s">
        <v>146</v>
      </c>
      <c r="G1269" s="43" t="s">
        <v>146</v>
      </c>
      <c r="H1269" s="12" t="s">
        <v>1911</v>
      </c>
      <c r="I1269" s="43" t="s">
        <v>146</v>
      </c>
      <c r="J1269" s="43" t="s">
        <v>1911</v>
      </c>
      <c r="K1269" s="52" t="s">
        <v>4206</v>
      </c>
      <c r="L1269" s="51">
        <v>44196.3125</v>
      </c>
      <c r="M1269" s="51">
        <v>44196.666666666664</v>
      </c>
      <c r="N1269" s="51">
        <v>44124</v>
      </c>
      <c r="O1269" s="12">
        <f t="shared" si="81"/>
        <v>8.4999999999417923</v>
      </c>
      <c r="P1269" s="12">
        <f t="shared" si="82"/>
        <v>1735.5</v>
      </c>
      <c r="Q1269" s="43" t="s">
        <v>13</v>
      </c>
      <c r="R1269" s="43" t="s">
        <v>22</v>
      </c>
      <c r="S1269" s="43" t="s">
        <v>22</v>
      </c>
      <c r="T1269" s="43" t="s">
        <v>1070</v>
      </c>
      <c r="U1269" s="43" t="s">
        <v>147</v>
      </c>
      <c r="V1269" s="43" t="s">
        <v>1070</v>
      </c>
      <c r="W1269" s="43" t="s">
        <v>107</v>
      </c>
      <c r="X1269" s="43" t="s">
        <v>27</v>
      </c>
      <c r="Y1269" s="43" t="s">
        <v>72</v>
      </c>
    </row>
    <row r="1270" spans="1:25" ht="120" hidden="1" x14ac:dyDescent="0.25">
      <c r="A1270" s="43">
        <v>2020</v>
      </c>
      <c r="B1270" s="43" t="s">
        <v>2422</v>
      </c>
      <c r="C1270" s="52" t="s">
        <v>4201</v>
      </c>
      <c r="D1270" s="43" t="s">
        <v>22</v>
      </c>
      <c r="E1270" s="43" t="s">
        <v>20</v>
      </c>
      <c r="F1270" s="43" t="s">
        <v>4203</v>
      </c>
      <c r="G1270" s="43" t="s">
        <v>660</v>
      </c>
      <c r="H1270" s="12" t="s">
        <v>3115</v>
      </c>
      <c r="I1270" s="43" t="s">
        <v>236</v>
      </c>
      <c r="J1270" s="43" t="s">
        <v>998</v>
      </c>
      <c r="K1270" s="52" t="s">
        <v>4207</v>
      </c>
      <c r="L1270" s="51">
        <v>44196.668194444443</v>
      </c>
      <c r="M1270" s="51">
        <v>44196.779166666667</v>
      </c>
      <c r="N1270" s="60">
        <v>43423.645833333336</v>
      </c>
      <c r="O1270" s="12">
        <f>(M1270-L1270)*24</f>
        <v>2.6633333333884366</v>
      </c>
      <c r="P1270" s="12">
        <f t="shared" si="82"/>
        <v>18552.536666666565</v>
      </c>
      <c r="Q1270" s="43" t="s">
        <v>13</v>
      </c>
      <c r="R1270" s="43" t="s">
        <v>22</v>
      </c>
      <c r="S1270" s="43" t="s">
        <v>22</v>
      </c>
      <c r="T1270" s="43" t="s">
        <v>14</v>
      </c>
      <c r="U1270" s="43" t="s">
        <v>58</v>
      </c>
      <c r="V1270" s="43" t="s">
        <v>34</v>
      </c>
      <c r="W1270" s="43" t="s">
        <v>88</v>
      </c>
      <c r="X1270" s="43" t="s">
        <v>66</v>
      </c>
      <c r="Y1270" s="43" t="s">
        <v>18</v>
      </c>
    </row>
    <row r="1271" spans="1:25" ht="409.5" hidden="1" x14ac:dyDescent="0.25">
      <c r="A1271" s="43">
        <v>2020</v>
      </c>
      <c r="B1271" s="43" t="s">
        <v>2422</v>
      </c>
      <c r="C1271" s="43" t="s">
        <v>4208</v>
      </c>
      <c r="D1271" s="43" t="s">
        <v>13</v>
      </c>
      <c r="E1271" s="43" t="s">
        <v>30</v>
      </c>
      <c r="F1271" s="43" t="s">
        <v>4215</v>
      </c>
      <c r="G1271" s="43" t="s">
        <v>4216</v>
      </c>
      <c r="H1271" s="12" t="s">
        <v>1788</v>
      </c>
      <c r="I1271" s="43" t="s">
        <v>174</v>
      </c>
      <c r="J1271" s="43" t="s">
        <v>56</v>
      </c>
      <c r="K1271" s="43" t="s">
        <v>4221</v>
      </c>
      <c r="L1271" s="51">
        <v>44170.667361111111</v>
      </c>
      <c r="M1271" s="51">
        <v>44171.706921296296</v>
      </c>
      <c r="N1271" s="51">
        <v>44148.708333333336</v>
      </c>
      <c r="O1271" s="12">
        <f t="shared" si="81"/>
        <v>24.949444444442634</v>
      </c>
      <c r="P1271" s="12">
        <f t="shared" si="82"/>
        <v>527.01666666660458</v>
      </c>
      <c r="Q1271" s="43" t="s">
        <v>13</v>
      </c>
      <c r="R1271" s="43" t="s">
        <v>13</v>
      </c>
      <c r="S1271" s="43" t="s">
        <v>13</v>
      </c>
      <c r="T1271" s="43" t="s">
        <v>23</v>
      </c>
      <c r="U1271" s="43" t="s">
        <v>97</v>
      </c>
      <c r="V1271" s="43" t="s">
        <v>34</v>
      </c>
      <c r="W1271" s="43" t="s">
        <v>82</v>
      </c>
      <c r="X1271" s="43" t="s">
        <v>60</v>
      </c>
      <c r="Y1271" s="43" t="s">
        <v>18</v>
      </c>
    </row>
    <row r="1272" spans="1:25" ht="225" hidden="1" x14ac:dyDescent="0.25">
      <c r="A1272" s="43">
        <v>2020</v>
      </c>
      <c r="B1272" s="43" t="s">
        <v>2422</v>
      </c>
      <c r="C1272" s="43" t="s">
        <v>4209</v>
      </c>
      <c r="D1272" s="43" t="s">
        <v>22</v>
      </c>
      <c r="E1272" s="43" t="s">
        <v>20</v>
      </c>
      <c r="F1272" s="43" t="s">
        <v>3669</v>
      </c>
      <c r="G1272" s="43" t="s">
        <v>2247</v>
      </c>
      <c r="H1272" s="12" t="s">
        <v>1788</v>
      </c>
      <c r="I1272" s="43" t="s">
        <v>171</v>
      </c>
      <c r="J1272" s="43" t="s">
        <v>56</v>
      </c>
      <c r="K1272" s="43" t="s">
        <v>4222</v>
      </c>
      <c r="L1272" s="51">
        <v>44175.291666666664</v>
      </c>
      <c r="M1272" s="51">
        <v>44175.791666666664</v>
      </c>
      <c r="N1272" s="51">
        <v>44149.791666666664</v>
      </c>
      <c r="O1272" s="12">
        <f t="shared" si="81"/>
        <v>12</v>
      </c>
      <c r="P1272" s="12">
        <f t="shared" si="82"/>
        <v>612</v>
      </c>
      <c r="Q1272" s="43" t="s">
        <v>22</v>
      </c>
      <c r="R1272" s="43" t="s">
        <v>22</v>
      </c>
      <c r="S1272" s="43" t="s">
        <v>22</v>
      </c>
      <c r="T1272" s="43" t="s">
        <v>1070</v>
      </c>
      <c r="U1272" s="43" t="s">
        <v>153</v>
      </c>
      <c r="V1272" s="43" t="s">
        <v>1070</v>
      </c>
      <c r="W1272" s="43" t="s">
        <v>118</v>
      </c>
      <c r="X1272" s="43" t="s">
        <v>66</v>
      </c>
      <c r="Y1272" s="43" t="s">
        <v>61</v>
      </c>
    </row>
    <row r="1273" spans="1:25" ht="210" hidden="1" x14ac:dyDescent="0.25">
      <c r="A1273" s="43">
        <v>2020</v>
      </c>
      <c r="B1273" s="43" t="s">
        <v>2422</v>
      </c>
      <c r="C1273" s="43" t="s">
        <v>4210</v>
      </c>
      <c r="D1273" s="43" t="s">
        <v>22</v>
      </c>
      <c r="E1273" s="43" t="s">
        <v>11</v>
      </c>
      <c r="F1273" s="43"/>
      <c r="G1273" s="43"/>
      <c r="H1273" s="12" t="s">
        <v>1788</v>
      </c>
      <c r="I1273" s="43" t="s">
        <v>170</v>
      </c>
      <c r="J1273" s="43" t="s">
        <v>63</v>
      </c>
      <c r="K1273" s="43" t="s">
        <v>4223</v>
      </c>
      <c r="L1273" s="51">
        <v>44186.354166666664</v>
      </c>
      <c r="M1273" s="51">
        <v>44186.78125</v>
      </c>
      <c r="N1273" s="51">
        <v>44146.708333333336</v>
      </c>
      <c r="O1273" s="12">
        <f t="shared" si="81"/>
        <v>10.250000000058208</v>
      </c>
      <c r="P1273" s="12">
        <f t="shared" si="82"/>
        <v>951.49999999988358</v>
      </c>
      <c r="Q1273" s="43" t="s">
        <v>13</v>
      </c>
      <c r="R1273" s="43" t="s">
        <v>22</v>
      </c>
      <c r="S1273" s="43" t="s">
        <v>22</v>
      </c>
      <c r="T1273" s="43"/>
      <c r="U1273" s="43"/>
      <c r="V1273" s="43"/>
      <c r="W1273" s="43"/>
      <c r="X1273" s="43"/>
      <c r="Y1273" s="43" t="s">
        <v>84</v>
      </c>
    </row>
    <row r="1274" spans="1:25" ht="285" hidden="1" x14ac:dyDescent="0.25">
      <c r="A1274" s="43">
        <v>2020</v>
      </c>
      <c r="B1274" s="43" t="s">
        <v>2422</v>
      </c>
      <c r="C1274" s="43" t="s">
        <v>4211</v>
      </c>
      <c r="D1274" s="43" t="s">
        <v>22</v>
      </c>
      <c r="E1274" s="43" t="s">
        <v>30</v>
      </c>
      <c r="F1274" s="43" t="s">
        <v>1656</v>
      </c>
      <c r="G1274" s="43" t="s">
        <v>4217</v>
      </c>
      <c r="H1274" s="12" t="s">
        <v>1788</v>
      </c>
      <c r="I1274" s="43" t="s">
        <v>169</v>
      </c>
      <c r="J1274" s="43" t="s">
        <v>56</v>
      </c>
      <c r="K1274" s="43" t="s">
        <v>4224</v>
      </c>
      <c r="L1274" s="51">
        <v>44190.291666666664</v>
      </c>
      <c r="M1274" s="51">
        <v>44190.762337962966</v>
      </c>
      <c r="N1274" s="51">
        <v>44163.708333333336</v>
      </c>
      <c r="O1274" s="12">
        <f t="shared" si="81"/>
        <v>11.296111111238133</v>
      </c>
      <c r="P1274" s="12">
        <f t="shared" si="82"/>
        <v>637.99999999988358</v>
      </c>
      <c r="Q1274" s="43" t="s">
        <v>22</v>
      </c>
      <c r="R1274" s="43" t="s">
        <v>22</v>
      </c>
      <c r="S1274" s="43" t="s">
        <v>22</v>
      </c>
      <c r="T1274" s="43" t="s">
        <v>14</v>
      </c>
      <c r="U1274" s="43" t="s">
        <v>58</v>
      </c>
      <c r="V1274" s="43" t="s">
        <v>16</v>
      </c>
      <c r="W1274" s="43" t="s">
        <v>35</v>
      </c>
      <c r="X1274" s="43" t="s">
        <v>66</v>
      </c>
      <c r="Y1274" s="43" t="s">
        <v>46</v>
      </c>
    </row>
    <row r="1275" spans="1:25" ht="135" hidden="1" x14ac:dyDescent="0.25">
      <c r="A1275" s="43">
        <v>2020</v>
      </c>
      <c r="B1275" s="43" t="s">
        <v>2422</v>
      </c>
      <c r="C1275" s="43" t="s">
        <v>4212</v>
      </c>
      <c r="D1275" s="43" t="s">
        <v>22</v>
      </c>
      <c r="E1275" s="43" t="s">
        <v>30</v>
      </c>
      <c r="F1275" s="43" t="s">
        <v>4029</v>
      </c>
      <c r="G1275" s="43" t="s">
        <v>3526</v>
      </c>
      <c r="H1275" s="12" t="s">
        <v>1788</v>
      </c>
      <c r="I1275" s="43" t="s">
        <v>174</v>
      </c>
      <c r="J1275" s="43" t="s">
        <v>56</v>
      </c>
      <c r="K1275" s="43" t="s">
        <v>2863</v>
      </c>
      <c r="L1275" s="51">
        <v>44190.291666666664</v>
      </c>
      <c r="M1275" s="51">
        <v>44191.745821759258</v>
      </c>
      <c r="N1275" s="51">
        <v>44171.706921296296</v>
      </c>
      <c r="O1275" s="12">
        <f t="shared" si="81"/>
        <v>34.899722222238779</v>
      </c>
      <c r="P1275" s="12">
        <f t="shared" si="82"/>
        <v>446.03388888883637</v>
      </c>
      <c r="Q1275" s="43" t="s">
        <v>13</v>
      </c>
      <c r="R1275" s="43" t="s">
        <v>22</v>
      </c>
      <c r="S1275" s="43" t="s">
        <v>22</v>
      </c>
      <c r="T1275" s="43" t="s">
        <v>41</v>
      </c>
      <c r="U1275" s="43" t="s">
        <v>129</v>
      </c>
      <c r="V1275" s="43" t="s">
        <v>34</v>
      </c>
      <c r="W1275" s="43" t="s">
        <v>82</v>
      </c>
      <c r="X1275" s="43" t="s">
        <v>60</v>
      </c>
      <c r="Y1275" s="43" t="s">
        <v>18</v>
      </c>
    </row>
    <row r="1276" spans="1:25" ht="150" hidden="1" x14ac:dyDescent="0.25">
      <c r="A1276" s="43">
        <v>2020</v>
      </c>
      <c r="B1276" s="43" t="s">
        <v>2422</v>
      </c>
      <c r="C1276" s="43" t="s">
        <v>4213</v>
      </c>
      <c r="D1276" s="43" t="s">
        <v>22</v>
      </c>
      <c r="E1276" s="43" t="s">
        <v>39</v>
      </c>
      <c r="F1276" s="43" t="s">
        <v>4218</v>
      </c>
      <c r="G1276" s="43" t="s">
        <v>2247</v>
      </c>
      <c r="H1276" s="12" t="s">
        <v>1788</v>
      </c>
      <c r="I1276" s="43" t="s">
        <v>170</v>
      </c>
      <c r="J1276" s="43" t="s">
        <v>63</v>
      </c>
      <c r="K1276" s="43" t="s">
        <v>4225</v>
      </c>
      <c r="L1276" s="51">
        <v>44195.291666666664</v>
      </c>
      <c r="M1276" s="51">
        <v>44196.773796296293</v>
      </c>
      <c r="N1276" s="51">
        <v>44186.78125</v>
      </c>
      <c r="O1276" s="12">
        <f t="shared" si="81"/>
        <v>35.571111111086793</v>
      </c>
      <c r="P1276" s="12">
        <f t="shared" si="82"/>
        <v>204.24999999994179</v>
      </c>
      <c r="Q1276" s="43" t="s">
        <v>13</v>
      </c>
      <c r="R1276" s="43" t="s">
        <v>22</v>
      </c>
      <c r="S1276" s="43" t="s">
        <v>22</v>
      </c>
      <c r="T1276" s="43" t="s">
        <v>1070</v>
      </c>
      <c r="U1276" s="43" t="s">
        <v>153</v>
      </c>
      <c r="V1276" s="43" t="s">
        <v>1070</v>
      </c>
      <c r="W1276" s="43" t="s">
        <v>118</v>
      </c>
      <c r="X1276" s="43" t="s">
        <v>53</v>
      </c>
      <c r="Y1276" s="43" t="s">
        <v>61</v>
      </c>
    </row>
    <row r="1277" spans="1:25" ht="360" hidden="1" x14ac:dyDescent="0.25">
      <c r="A1277" s="43">
        <v>2020</v>
      </c>
      <c r="B1277" s="43" t="s">
        <v>2422</v>
      </c>
      <c r="C1277" s="43" t="s">
        <v>4214</v>
      </c>
      <c r="D1277" s="43" t="s">
        <v>13</v>
      </c>
      <c r="E1277" s="43" t="s">
        <v>30</v>
      </c>
      <c r="F1277" s="43" t="s">
        <v>4219</v>
      </c>
      <c r="G1277" s="43" t="s">
        <v>4220</v>
      </c>
      <c r="H1277" s="12" t="s">
        <v>1788</v>
      </c>
      <c r="I1277" s="43" t="s">
        <v>169</v>
      </c>
      <c r="J1277" s="43" t="s">
        <v>63</v>
      </c>
      <c r="K1277" s="43" t="s">
        <v>4226</v>
      </c>
      <c r="L1277" s="51">
        <v>44196.551400462966</v>
      </c>
      <c r="M1277" s="51">
        <v>44196.770833333336</v>
      </c>
      <c r="N1277" s="51">
        <v>44190.762337962966</v>
      </c>
      <c r="O1277" s="12">
        <f t="shared" si="81"/>
        <v>5.2663888888782822</v>
      </c>
      <c r="P1277" s="12">
        <f t="shared" si="82"/>
        <v>138.9375</v>
      </c>
      <c r="Q1277" s="43" t="s">
        <v>13</v>
      </c>
      <c r="R1277" s="43" t="s">
        <v>22</v>
      </c>
      <c r="S1277" s="43" t="s">
        <v>22</v>
      </c>
      <c r="T1277" s="43" t="s">
        <v>14</v>
      </c>
      <c r="U1277" s="43" t="s">
        <v>64</v>
      </c>
      <c r="V1277" s="43" t="s">
        <v>34</v>
      </c>
      <c r="W1277" s="43" t="s">
        <v>82</v>
      </c>
      <c r="X1277" s="43" t="s">
        <v>77</v>
      </c>
      <c r="Y1277" s="43" t="s">
        <v>46</v>
      </c>
    </row>
    <row r="1278" spans="1:25" ht="75" hidden="1" x14ac:dyDescent="0.25">
      <c r="A1278" s="43">
        <v>2020</v>
      </c>
      <c r="B1278" s="43" t="s">
        <v>2422</v>
      </c>
      <c r="C1278" s="43" t="s">
        <v>4227</v>
      </c>
      <c r="D1278" s="43" t="s">
        <v>22</v>
      </c>
      <c r="E1278" s="43" t="s">
        <v>30</v>
      </c>
      <c r="F1278" s="43" t="s">
        <v>4231</v>
      </c>
      <c r="G1278" s="43" t="s">
        <v>3668</v>
      </c>
      <c r="H1278" s="12" t="s">
        <v>1789</v>
      </c>
      <c r="I1278" s="43" t="s">
        <v>172</v>
      </c>
      <c r="J1278" s="43" t="s">
        <v>40</v>
      </c>
      <c r="K1278" s="43" t="s">
        <v>4235</v>
      </c>
      <c r="L1278" s="51">
        <v>44166</v>
      </c>
      <c r="M1278" s="51">
        <v>44168.708333333336</v>
      </c>
      <c r="N1278" s="51">
        <v>44124</v>
      </c>
      <c r="O1278" s="12">
        <f t="shared" si="81"/>
        <v>65.000000000058208</v>
      </c>
      <c r="P1278" s="12">
        <f t="shared" si="82"/>
        <v>1008</v>
      </c>
      <c r="Q1278" s="43" t="s">
        <v>13</v>
      </c>
      <c r="R1278" s="43" t="s">
        <v>22</v>
      </c>
      <c r="S1278" s="43" t="s">
        <v>22</v>
      </c>
      <c r="T1278" s="43" t="s">
        <v>23</v>
      </c>
      <c r="U1278" s="43" t="s">
        <v>97</v>
      </c>
      <c r="V1278" s="43" t="s">
        <v>16</v>
      </c>
      <c r="W1278" s="43" t="s">
        <v>26</v>
      </c>
      <c r="X1278" s="43" t="s">
        <v>60</v>
      </c>
      <c r="Y1278" s="43" t="s">
        <v>28</v>
      </c>
    </row>
    <row r="1279" spans="1:25" ht="409.5" hidden="1" x14ac:dyDescent="0.25">
      <c r="A1279" s="43">
        <v>2020</v>
      </c>
      <c r="B1279" s="43" t="s">
        <v>2422</v>
      </c>
      <c r="C1279" s="43" t="s">
        <v>4228</v>
      </c>
      <c r="D1279" s="43" t="s">
        <v>13</v>
      </c>
      <c r="E1279" s="43" t="s">
        <v>30</v>
      </c>
      <c r="F1279" s="43" t="s">
        <v>173</v>
      </c>
      <c r="G1279" s="43" t="s">
        <v>889</v>
      </c>
      <c r="H1279" s="12" t="s">
        <v>1789</v>
      </c>
      <c r="I1279" s="43" t="s">
        <v>173</v>
      </c>
      <c r="J1279" s="43" t="s">
        <v>1581</v>
      </c>
      <c r="K1279" s="43" t="s">
        <v>4236</v>
      </c>
      <c r="L1279" s="51">
        <v>44171.718611111108</v>
      </c>
      <c r="M1279" s="51">
        <v>44177.416666666664</v>
      </c>
      <c r="N1279" s="51">
        <v>44151</v>
      </c>
      <c r="O1279" s="12">
        <f t="shared" si="81"/>
        <v>136.75333333335584</v>
      </c>
      <c r="P1279" s="12">
        <f t="shared" si="82"/>
        <v>497.24666666658595</v>
      </c>
      <c r="Q1279" s="43" t="s">
        <v>13</v>
      </c>
      <c r="R1279" s="43" t="s">
        <v>13</v>
      </c>
      <c r="S1279" s="43" t="s">
        <v>22</v>
      </c>
      <c r="T1279" s="43" t="s">
        <v>1070</v>
      </c>
      <c r="U1279" s="43" t="s">
        <v>153</v>
      </c>
      <c r="V1279" s="43" t="s">
        <v>1070</v>
      </c>
      <c r="W1279" s="43" t="s">
        <v>1070</v>
      </c>
      <c r="X1279" s="43" t="s">
        <v>60</v>
      </c>
      <c r="Y1279" s="43" t="s">
        <v>18</v>
      </c>
    </row>
    <row r="1280" spans="1:25" ht="225" hidden="1" x14ac:dyDescent="0.25">
      <c r="A1280" s="43">
        <v>2020</v>
      </c>
      <c r="B1280" s="43" t="s">
        <v>2422</v>
      </c>
      <c r="C1280" s="43" t="s">
        <v>4229</v>
      </c>
      <c r="D1280" s="43" t="s">
        <v>22</v>
      </c>
      <c r="E1280" s="43" t="s">
        <v>30</v>
      </c>
      <c r="F1280" s="43" t="s">
        <v>4232</v>
      </c>
      <c r="G1280" s="43" t="s">
        <v>4233</v>
      </c>
      <c r="H1280" s="12" t="s">
        <v>1789</v>
      </c>
      <c r="I1280" s="43" t="s">
        <v>172</v>
      </c>
      <c r="J1280" s="43" t="s">
        <v>40</v>
      </c>
      <c r="K1280" s="43" t="s">
        <v>4237</v>
      </c>
      <c r="L1280" s="51">
        <v>44172.583333333336</v>
      </c>
      <c r="M1280" s="51">
        <v>44172.597222222219</v>
      </c>
      <c r="N1280" s="51">
        <v>44168.708333333336</v>
      </c>
      <c r="O1280" s="12">
        <f t="shared" si="81"/>
        <v>0.33333333319751546</v>
      </c>
      <c r="P1280" s="12">
        <f t="shared" si="82"/>
        <v>93</v>
      </c>
      <c r="Q1280" s="43" t="s">
        <v>22</v>
      </c>
      <c r="R1280" s="43" t="s">
        <v>22</v>
      </c>
      <c r="S1280" s="43" t="s">
        <v>22</v>
      </c>
      <c r="T1280" s="43" t="s">
        <v>57</v>
      </c>
      <c r="U1280" s="43" t="s">
        <v>151</v>
      </c>
      <c r="V1280" s="43"/>
      <c r="W1280" s="43"/>
      <c r="X1280" s="43" t="s">
        <v>66</v>
      </c>
      <c r="Y1280" s="43" t="s">
        <v>94</v>
      </c>
    </row>
    <row r="1281" spans="1:25" ht="409.5" hidden="1" x14ac:dyDescent="0.25">
      <c r="A1281" s="43">
        <v>2020</v>
      </c>
      <c r="B1281" s="43" t="s">
        <v>2422</v>
      </c>
      <c r="C1281" s="52" t="s">
        <v>4230</v>
      </c>
      <c r="D1281" s="43" t="s">
        <v>22</v>
      </c>
      <c r="E1281" s="43" t="s">
        <v>30</v>
      </c>
      <c r="F1281" s="43" t="s">
        <v>4234</v>
      </c>
      <c r="G1281" s="43" t="s">
        <v>4234</v>
      </c>
      <c r="H1281" s="12" t="s">
        <v>1789</v>
      </c>
      <c r="I1281" s="43" t="s">
        <v>177</v>
      </c>
      <c r="J1281" s="43" t="s">
        <v>773</v>
      </c>
      <c r="K1281" s="52" t="s">
        <v>4238</v>
      </c>
      <c r="L1281" s="51">
        <v>44181.156944444447</v>
      </c>
      <c r="M1281" s="51">
        <v>44181.167361111111</v>
      </c>
      <c r="N1281" s="60">
        <v>43976.458333333336</v>
      </c>
      <c r="O1281" s="12">
        <f t="shared" si="81"/>
        <v>0.24999999994179234</v>
      </c>
      <c r="P1281" s="12">
        <f t="shared" si="82"/>
        <v>4912.7666666666628</v>
      </c>
      <c r="Q1281" s="43" t="s">
        <v>22</v>
      </c>
      <c r="R1281" s="43" t="s">
        <v>22</v>
      </c>
      <c r="S1281" s="43" t="s">
        <v>22</v>
      </c>
      <c r="T1281" s="43" t="s">
        <v>32</v>
      </c>
      <c r="U1281" s="43" t="s">
        <v>117</v>
      </c>
      <c r="V1281" s="43" t="s">
        <v>1070</v>
      </c>
      <c r="W1281" s="43" t="s">
        <v>118</v>
      </c>
      <c r="X1281" s="43" t="s">
        <v>60</v>
      </c>
      <c r="Y1281" s="43" t="s">
        <v>18</v>
      </c>
    </row>
    <row r="1282" spans="1:25" ht="90" hidden="1" x14ac:dyDescent="0.25">
      <c r="A1282" s="43">
        <v>2020</v>
      </c>
      <c r="B1282" s="43" t="s">
        <v>2422</v>
      </c>
      <c r="C1282" s="52" t="s">
        <v>4105</v>
      </c>
      <c r="D1282" s="43" t="s">
        <v>22</v>
      </c>
      <c r="E1282" s="43" t="s">
        <v>30</v>
      </c>
      <c r="F1282" s="43" t="s">
        <v>3370</v>
      </c>
      <c r="G1282" s="43" t="s">
        <v>4108</v>
      </c>
      <c r="H1282" s="12" t="s">
        <v>3593</v>
      </c>
      <c r="I1282" s="43" t="s">
        <v>290</v>
      </c>
      <c r="J1282" s="43" t="s">
        <v>1688</v>
      </c>
      <c r="K1282" s="43" t="s">
        <v>4113</v>
      </c>
      <c r="L1282" s="51">
        <v>44166</v>
      </c>
      <c r="M1282" s="51">
        <v>44227.999305555553</v>
      </c>
      <c r="N1282" s="128">
        <v>43101</v>
      </c>
      <c r="O1282" s="12">
        <f t="shared" si="81"/>
        <v>1487.983333333279</v>
      </c>
      <c r="P1282" s="12">
        <f t="shared" si="82"/>
        <v>25560</v>
      </c>
      <c r="Q1282" s="12" t="s">
        <v>13</v>
      </c>
      <c r="R1282" s="43" t="s">
        <v>22</v>
      </c>
      <c r="S1282" s="43" t="s">
        <v>22</v>
      </c>
      <c r="T1282" s="12" t="s">
        <v>41</v>
      </c>
      <c r="U1282" s="3" t="s">
        <v>1070</v>
      </c>
      <c r="V1282" s="43" t="s">
        <v>51</v>
      </c>
      <c r="W1282" s="43" t="s">
        <v>104</v>
      </c>
      <c r="X1282" s="8" t="s">
        <v>45</v>
      </c>
      <c r="Y1282" s="43"/>
    </row>
    <row r="1283" spans="1:25" ht="60" hidden="1" x14ac:dyDescent="0.25">
      <c r="A1283" s="43">
        <v>2020</v>
      </c>
      <c r="B1283" s="43" t="s">
        <v>2422</v>
      </c>
      <c r="C1283" s="52" t="s">
        <v>4239</v>
      </c>
      <c r="D1283" s="43" t="s">
        <v>22</v>
      </c>
      <c r="E1283" s="43" t="s">
        <v>30</v>
      </c>
      <c r="F1283" s="43" t="s">
        <v>4111</v>
      </c>
      <c r="G1283" s="43" t="s">
        <v>4112</v>
      </c>
      <c r="H1283" s="12" t="s">
        <v>3593</v>
      </c>
      <c r="I1283" s="43" t="s">
        <v>288</v>
      </c>
      <c r="J1283" s="43" t="s">
        <v>1688</v>
      </c>
      <c r="K1283" s="43" t="s">
        <v>4115</v>
      </c>
      <c r="L1283" s="51">
        <v>44166</v>
      </c>
      <c r="M1283" s="51">
        <v>44227.999305555553</v>
      </c>
      <c r="N1283" s="60">
        <v>43101</v>
      </c>
      <c r="O1283" s="12">
        <f t="shared" si="81"/>
        <v>1487.983333333279</v>
      </c>
      <c r="P1283" s="12">
        <f t="shared" si="82"/>
        <v>25560</v>
      </c>
      <c r="Q1283" s="43" t="s">
        <v>13</v>
      </c>
      <c r="R1283" s="43" t="s">
        <v>22</v>
      </c>
      <c r="S1283" s="43" t="s">
        <v>22</v>
      </c>
      <c r="T1283" s="43" t="s">
        <v>32</v>
      </c>
      <c r="U1283" s="43" t="s">
        <v>117</v>
      </c>
      <c r="V1283" s="43" t="s">
        <v>25</v>
      </c>
      <c r="W1283" s="43" t="s">
        <v>52</v>
      </c>
      <c r="X1283" s="43" t="s">
        <v>60</v>
      </c>
      <c r="Y1283" s="43" t="s">
        <v>46</v>
      </c>
    </row>
    <row r="1284" spans="1:25" ht="300" hidden="1" x14ac:dyDescent="0.25">
      <c r="A1284" s="43">
        <v>2020</v>
      </c>
      <c r="B1284" s="43" t="s">
        <v>2422</v>
      </c>
      <c r="C1284" s="52" t="s">
        <v>4240</v>
      </c>
      <c r="D1284" s="43" t="s">
        <v>22</v>
      </c>
      <c r="E1284" s="43" t="s">
        <v>30</v>
      </c>
      <c r="F1284" s="43" t="s">
        <v>4241</v>
      </c>
      <c r="G1284" s="43" t="s">
        <v>4242</v>
      </c>
      <c r="H1284" s="12" t="s">
        <v>3593</v>
      </c>
      <c r="I1284" s="43" t="s">
        <v>255</v>
      </c>
      <c r="J1284" s="43" t="s">
        <v>1688</v>
      </c>
      <c r="K1284" s="43" t="s">
        <v>4243</v>
      </c>
      <c r="L1284" s="51">
        <v>44175.572916666664</v>
      </c>
      <c r="M1284" s="51">
        <v>44177.5</v>
      </c>
      <c r="N1284" s="128">
        <v>43101</v>
      </c>
      <c r="O1284" s="12">
        <f t="shared" si="81"/>
        <v>46.250000000058208</v>
      </c>
      <c r="P1284" s="12">
        <f t="shared" si="82"/>
        <v>25789.749999999942</v>
      </c>
      <c r="Q1284" s="43" t="s">
        <v>13</v>
      </c>
      <c r="R1284" s="43" t="s">
        <v>13</v>
      </c>
      <c r="S1284" s="43" t="s">
        <v>22</v>
      </c>
      <c r="T1284" s="43" t="s">
        <v>41</v>
      </c>
      <c r="U1284" s="43" t="s">
        <v>127</v>
      </c>
      <c r="V1284" s="43" t="s">
        <v>16</v>
      </c>
      <c r="W1284" s="43" t="s">
        <v>26</v>
      </c>
      <c r="X1284" s="43" t="s">
        <v>60</v>
      </c>
      <c r="Y1284" s="43" t="s">
        <v>37</v>
      </c>
    </row>
    <row r="1285" spans="1:25" ht="165" x14ac:dyDescent="0.25">
      <c r="A1285" s="43">
        <v>2020</v>
      </c>
      <c r="B1285" s="43" t="s">
        <v>2422</v>
      </c>
      <c r="C1285" s="43" t="s">
        <v>4244</v>
      </c>
      <c r="D1285" s="43" t="s">
        <v>22</v>
      </c>
      <c r="E1285" s="43" t="s">
        <v>30</v>
      </c>
      <c r="F1285" s="43" t="s">
        <v>4001</v>
      </c>
      <c r="G1285" s="43" t="s">
        <v>4141</v>
      </c>
      <c r="H1285" s="12" t="s">
        <v>319</v>
      </c>
      <c r="I1285" s="43" t="s">
        <v>196</v>
      </c>
      <c r="J1285" s="43" t="s">
        <v>91</v>
      </c>
      <c r="K1285" s="43" t="s">
        <v>3510</v>
      </c>
      <c r="L1285" s="51">
        <v>44169.347222222219</v>
      </c>
      <c r="M1285" s="51">
        <v>44169.75</v>
      </c>
      <c r="N1285" s="51">
        <v>44153.75</v>
      </c>
      <c r="O1285" s="12">
        <f t="shared" si="81"/>
        <v>9.6666666667442769</v>
      </c>
      <c r="P1285" s="12">
        <f t="shared" si="82"/>
        <v>374.33333333325572</v>
      </c>
      <c r="Q1285" s="43" t="s">
        <v>22</v>
      </c>
      <c r="R1285" s="43" t="s">
        <v>22</v>
      </c>
      <c r="S1285" s="43" t="s">
        <v>22</v>
      </c>
      <c r="T1285" s="43" t="s">
        <v>14</v>
      </c>
      <c r="U1285" s="43" t="s">
        <v>64</v>
      </c>
      <c r="V1285" s="43" t="s">
        <v>34</v>
      </c>
      <c r="W1285" s="43" t="s">
        <v>82</v>
      </c>
      <c r="X1285" s="43" t="s">
        <v>77</v>
      </c>
      <c r="Y1285" s="43" t="s">
        <v>84</v>
      </c>
    </row>
    <row r="1286" spans="1:25" ht="409.5" x14ac:dyDescent="0.25">
      <c r="A1286" s="43">
        <v>2020</v>
      </c>
      <c r="B1286" s="43" t="s">
        <v>2422</v>
      </c>
      <c r="C1286" s="43" t="s">
        <v>4245</v>
      </c>
      <c r="D1286" s="43" t="s">
        <v>22</v>
      </c>
      <c r="E1286" s="43" t="s">
        <v>30</v>
      </c>
      <c r="F1286" s="43" t="s">
        <v>4001</v>
      </c>
      <c r="G1286" s="43" t="s">
        <v>4141</v>
      </c>
      <c r="H1286" s="12" t="s">
        <v>319</v>
      </c>
      <c r="I1286" s="43" t="s">
        <v>196</v>
      </c>
      <c r="J1286" s="43" t="s">
        <v>91</v>
      </c>
      <c r="K1286" s="43" t="s">
        <v>3510</v>
      </c>
      <c r="L1286" s="51">
        <v>44170.333333333336</v>
      </c>
      <c r="M1286" s="51">
        <v>44170.791666666664</v>
      </c>
      <c r="N1286" s="51">
        <v>44169.75</v>
      </c>
      <c r="O1286" s="12">
        <f t="shared" si="81"/>
        <v>10.999999999883585</v>
      </c>
      <c r="P1286" s="12">
        <f t="shared" si="82"/>
        <v>14.000000000058208</v>
      </c>
      <c r="Q1286" s="43" t="s">
        <v>22</v>
      </c>
      <c r="R1286" s="43" t="s">
        <v>22</v>
      </c>
      <c r="S1286" s="43" t="s">
        <v>22</v>
      </c>
      <c r="T1286" s="43" t="s">
        <v>14</v>
      </c>
      <c r="U1286" s="43" t="s">
        <v>64</v>
      </c>
      <c r="V1286" s="43" t="s">
        <v>34</v>
      </c>
      <c r="W1286" s="43" t="s">
        <v>82</v>
      </c>
      <c r="X1286" s="43" t="s">
        <v>77</v>
      </c>
      <c r="Y1286" s="43" t="s">
        <v>84</v>
      </c>
    </row>
    <row r="1287" spans="1:25" ht="255" x14ac:dyDescent="0.25">
      <c r="A1287" s="43">
        <v>2020</v>
      </c>
      <c r="B1287" s="43" t="s">
        <v>2422</v>
      </c>
      <c r="C1287" s="43" t="s">
        <v>4246</v>
      </c>
      <c r="D1287" s="43" t="s">
        <v>22</v>
      </c>
      <c r="E1287" s="43" t="s">
        <v>30</v>
      </c>
      <c r="F1287" s="43" t="s">
        <v>4001</v>
      </c>
      <c r="G1287" s="43" t="s">
        <v>4141</v>
      </c>
      <c r="H1287" s="12" t="s">
        <v>319</v>
      </c>
      <c r="I1287" s="43" t="s">
        <v>196</v>
      </c>
      <c r="J1287" s="43" t="s">
        <v>91</v>
      </c>
      <c r="K1287" s="43" t="s">
        <v>3510</v>
      </c>
      <c r="L1287" s="51">
        <v>44171.333333333336</v>
      </c>
      <c r="M1287" s="51">
        <v>44171.75</v>
      </c>
      <c r="N1287" s="51">
        <v>44170.791666666664</v>
      </c>
      <c r="O1287" s="12">
        <f t="shared" si="81"/>
        <v>9.9999999999417923</v>
      </c>
      <c r="P1287" s="12">
        <f t="shared" si="82"/>
        <v>13.000000000116415</v>
      </c>
      <c r="Q1287" s="43" t="s">
        <v>22</v>
      </c>
      <c r="R1287" s="43" t="s">
        <v>22</v>
      </c>
      <c r="S1287" s="43" t="s">
        <v>22</v>
      </c>
      <c r="T1287" s="43" t="s">
        <v>14</v>
      </c>
      <c r="U1287" s="43" t="s">
        <v>64</v>
      </c>
      <c r="V1287" s="43" t="s">
        <v>34</v>
      </c>
      <c r="W1287" s="43" t="s">
        <v>82</v>
      </c>
      <c r="X1287" s="43" t="s">
        <v>77</v>
      </c>
      <c r="Y1287" s="43" t="s">
        <v>84</v>
      </c>
    </row>
    <row r="1288" spans="1:25" ht="255" x14ac:dyDescent="0.25">
      <c r="A1288" s="43">
        <v>2020</v>
      </c>
      <c r="B1288" s="43" t="s">
        <v>2422</v>
      </c>
      <c r="C1288" s="43" t="s">
        <v>4247</v>
      </c>
      <c r="D1288" s="43" t="s">
        <v>22</v>
      </c>
      <c r="E1288" s="43" t="s">
        <v>30</v>
      </c>
      <c r="F1288" s="43" t="s">
        <v>4001</v>
      </c>
      <c r="G1288" s="43" t="s">
        <v>4141</v>
      </c>
      <c r="H1288" s="12" t="s">
        <v>319</v>
      </c>
      <c r="I1288" s="43" t="s">
        <v>196</v>
      </c>
      <c r="J1288" s="43" t="s">
        <v>91</v>
      </c>
      <c r="K1288" s="43" t="s">
        <v>3510</v>
      </c>
      <c r="L1288" s="51">
        <v>44172.333333333336</v>
      </c>
      <c r="M1288" s="51">
        <v>44172.791666666664</v>
      </c>
      <c r="N1288" s="51">
        <v>44171.75</v>
      </c>
      <c r="O1288" s="12">
        <f t="shared" si="81"/>
        <v>10.999999999883585</v>
      </c>
      <c r="P1288" s="12">
        <f t="shared" si="82"/>
        <v>14.000000000058208</v>
      </c>
      <c r="Q1288" s="43" t="s">
        <v>22</v>
      </c>
      <c r="R1288" s="43" t="s">
        <v>22</v>
      </c>
      <c r="S1288" s="43" t="s">
        <v>22</v>
      </c>
      <c r="T1288" s="43" t="s">
        <v>14</v>
      </c>
      <c r="U1288" s="43" t="s">
        <v>64</v>
      </c>
      <c r="V1288" s="43" t="s">
        <v>34</v>
      </c>
      <c r="W1288" s="43" t="s">
        <v>82</v>
      </c>
      <c r="X1288" s="43" t="s">
        <v>77</v>
      </c>
      <c r="Y1288" s="43" t="s">
        <v>84</v>
      </c>
    </row>
    <row r="1289" spans="1:25" ht="300" x14ac:dyDescent="0.25">
      <c r="A1289" s="43">
        <v>2020</v>
      </c>
      <c r="B1289" s="43" t="s">
        <v>2422</v>
      </c>
      <c r="C1289" s="43" t="s">
        <v>4248</v>
      </c>
      <c r="D1289" s="43" t="s">
        <v>22</v>
      </c>
      <c r="E1289" s="43" t="s">
        <v>30</v>
      </c>
      <c r="F1289" s="43" t="s">
        <v>4001</v>
      </c>
      <c r="G1289" s="43" t="s">
        <v>4141</v>
      </c>
      <c r="H1289" s="12" t="s">
        <v>319</v>
      </c>
      <c r="I1289" s="43" t="s">
        <v>196</v>
      </c>
      <c r="J1289" s="43" t="s">
        <v>91</v>
      </c>
      <c r="K1289" s="43" t="s">
        <v>3510</v>
      </c>
      <c r="L1289" s="51">
        <v>44173.333333333336</v>
      </c>
      <c r="M1289" s="51">
        <v>44173.701388888891</v>
      </c>
      <c r="N1289" s="51">
        <v>44172.791666666664</v>
      </c>
      <c r="O1289" s="12">
        <f t="shared" si="81"/>
        <v>8.8333333333139308</v>
      </c>
      <c r="P1289" s="12">
        <f t="shared" si="82"/>
        <v>13.000000000116415</v>
      </c>
      <c r="Q1289" s="43" t="s">
        <v>22</v>
      </c>
      <c r="R1289" s="43" t="s">
        <v>22</v>
      </c>
      <c r="S1289" s="43" t="s">
        <v>22</v>
      </c>
      <c r="T1289" s="43" t="s">
        <v>14</v>
      </c>
      <c r="U1289" s="43" t="s">
        <v>64</v>
      </c>
      <c r="V1289" s="43" t="s">
        <v>34</v>
      </c>
      <c r="W1289" s="43" t="s">
        <v>82</v>
      </c>
      <c r="X1289" s="43" t="s">
        <v>77</v>
      </c>
      <c r="Y1289" s="43" t="s">
        <v>84</v>
      </c>
    </row>
    <row r="1290" spans="1:25" ht="409.5" x14ac:dyDescent="0.25">
      <c r="A1290" s="43">
        <v>2020</v>
      </c>
      <c r="B1290" s="43" t="s">
        <v>2422</v>
      </c>
      <c r="C1290" s="43" t="s">
        <v>4249</v>
      </c>
      <c r="D1290" s="43" t="s">
        <v>13</v>
      </c>
      <c r="E1290" s="43" t="s">
        <v>30</v>
      </c>
      <c r="F1290" s="43" t="s">
        <v>4271</v>
      </c>
      <c r="G1290" s="43" t="s">
        <v>4140</v>
      </c>
      <c r="H1290" s="12" t="s">
        <v>319</v>
      </c>
      <c r="I1290" s="43" t="s">
        <v>198</v>
      </c>
      <c r="J1290" s="43" t="s">
        <v>31</v>
      </c>
      <c r="K1290" s="43" t="s">
        <v>3510</v>
      </c>
      <c r="L1290" s="51">
        <v>44173.458333333336</v>
      </c>
      <c r="M1290" s="51">
        <v>44173.652777777781</v>
      </c>
      <c r="N1290" s="51">
        <v>44165.770833333336</v>
      </c>
      <c r="O1290" s="12">
        <f t="shared" si="81"/>
        <v>4.6666666666860692</v>
      </c>
      <c r="P1290" s="12">
        <f t="shared" si="82"/>
        <v>184.5</v>
      </c>
      <c r="Q1290" s="43" t="s">
        <v>22</v>
      </c>
      <c r="R1290" s="43" t="s">
        <v>13</v>
      </c>
      <c r="S1290" s="43" t="s">
        <v>22</v>
      </c>
      <c r="T1290" s="43" t="s">
        <v>14</v>
      </c>
      <c r="U1290" s="43" t="s">
        <v>64</v>
      </c>
      <c r="V1290" s="43" t="s">
        <v>34</v>
      </c>
      <c r="W1290" s="43" t="s">
        <v>82</v>
      </c>
      <c r="X1290" s="43" t="s">
        <v>60</v>
      </c>
      <c r="Y1290" s="43" t="s">
        <v>84</v>
      </c>
    </row>
    <row r="1291" spans="1:25" ht="409.5" x14ac:dyDescent="0.25">
      <c r="A1291" s="43">
        <v>2020</v>
      </c>
      <c r="B1291" s="43" t="s">
        <v>2422</v>
      </c>
      <c r="C1291" s="43" t="s">
        <v>4250</v>
      </c>
      <c r="D1291" s="43" t="s">
        <v>13</v>
      </c>
      <c r="E1291" s="43" t="s">
        <v>30</v>
      </c>
      <c r="F1291" s="43" t="s">
        <v>4272</v>
      </c>
      <c r="G1291" s="43" t="s">
        <v>4272</v>
      </c>
      <c r="H1291" s="12" t="s">
        <v>319</v>
      </c>
      <c r="I1291" s="43" t="s">
        <v>198</v>
      </c>
      <c r="J1291" s="43" t="s">
        <v>31</v>
      </c>
      <c r="K1291" s="43" t="s">
        <v>3510</v>
      </c>
      <c r="L1291" s="51">
        <v>44173.652777777781</v>
      </c>
      <c r="M1291" s="51">
        <v>44174.711805555555</v>
      </c>
      <c r="N1291" s="51">
        <v>44173.652777777781</v>
      </c>
      <c r="O1291" s="12">
        <f t="shared" si="81"/>
        <v>25.416666666569654</v>
      </c>
      <c r="P1291" s="12">
        <f t="shared" si="82"/>
        <v>0</v>
      </c>
      <c r="Q1291" s="43" t="s">
        <v>22</v>
      </c>
      <c r="R1291" s="43" t="s">
        <v>13</v>
      </c>
      <c r="S1291" s="43" t="s">
        <v>22</v>
      </c>
      <c r="T1291" s="43" t="s">
        <v>23</v>
      </c>
      <c r="U1291" s="43" t="s">
        <v>92</v>
      </c>
      <c r="V1291" s="43" t="s">
        <v>34</v>
      </c>
      <c r="W1291" s="43" t="s">
        <v>88</v>
      </c>
      <c r="X1291" s="43" t="s">
        <v>77</v>
      </c>
      <c r="Y1291" s="43" t="s">
        <v>18</v>
      </c>
    </row>
    <row r="1292" spans="1:25" ht="90" x14ac:dyDescent="0.25">
      <c r="A1292" s="43">
        <v>2020</v>
      </c>
      <c r="B1292" s="43" t="s">
        <v>2422</v>
      </c>
      <c r="C1292" s="43" t="s">
        <v>4251</v>
      </c>
      <c r="D1292" s="43" t="s">
        <v>22</v>
      </c>
      <c r="E1292" s="43" t="s">
        <v>20</v>
      </c>
      <c r="F1292" s="43" t="s">
        <v>4273</v>
      </c>
      <c r="G1292" s="43" t="s">
        <v>2287</v>
      </c>
      <c r="H1292" s="12" t="s">
        <v>319</v>
      </c>
      <c r="I1292" s="43" t="s">
        <v>197</v>
      </c>
      <c r="J1292" s="43" t="s">
        <v>21</v>
      </c>
      <c r="K1292" s="43" t="s">
        <v>3510</v>
      </c>
      <c r="L1292" s="51">
        <v>44175.541666666664</v>
      </c>
      <c r="M1292" s="51">
        <v>44175.75</v>
      </c>
      <c r="N1292" s="51">
        <v>44145.59375</v>
      </c>
      <c r="O1292" s="12">
        <f t="shared" si="81"/>
        <v>5.0000000000582077</v>
      </c>
      <c r="P1292" s="12">
        <f t="shared" si="82"/>
        <v>718.74999999994179</v>
      </c>
      <c r="Q1292" s="43" t="s">
        <v>22</v>
      </c>
      <c r="R1292" s="43" t="s">
        <v>22</v>
      </c>
      <c r="S1292" s="43" t="s">
        <v>22</v>
      </c>
      <c r="T1292" s="43" t="s">
        <v>32</v>
      </c>
      <c r="U1292" s="43" t="s">
        <v>114</v>
      </c>
      <c r="V1292" s="43" t="s">
        <v>34</v>
      </c>
      <c r="W1292" s="43" t="s">
        <v>82</v>
      </c>
      <c r="X1292" s="43" t="s">
        <v>66</v>
      </c>
      <c r="Y1292" s="43" t="s">
        <v>61</v>
      </c>
    </row>
    <row r="1293" spans="1:25" ht="135" x14ac:dyDescent="0.25">
      <c r="A1293" s="43">
        <v>2020</v>
      </c>
      <c r="B1293" s="43" t="s">
        <v>2422</v>
      </c>
      <c r="C1293" s="43" t="s">
        <v>4252</v>
      </c>
      <c r="D1293" s="43" t="s">
        <v>22</v>
      </c>
      <c r="E1293" s="43" t="s">
        <v>20</v>
      </c>
      <c r="F1293" s="43" t="s">
        <v>4274</v>
      </c>
      <c r="G1293" s="43" t="s">
        <v>4275</v>
      </c>
      <c r="H1293" s="12" t="s">
        <v>319</v>
      </c>
      <c r="I1293" s="43" t="s">
        <v>197</v>
      </c>
      <c r="J1293" s="43" t="s">
        <v>31</v>
      </c>
      <c r="K1293" s="43" t="s">
        <v>3510</v>
      </c>
      <c r="L1293" s="51">
        <v>44175.708333333336</v>
      </c>
      <c r="M1293" s="51">
        <v>44175.708333333336</v>
      </c>
      <c r="N1293" s="51">
        <v>44145.59375</v>
      </c>
      <c r="O1293" s="12">
        <f t="shared" si="81"/>
        <v>0</v>
      </c>
      <c r="P1293" s="12">
        <f t="shared" si="82"/>
        <v>722.75000000005821</v>
      </c>
      <c r="Q1293" s="43" t="s">
        <v>22</v>
      </c>
      <c r="R1293" s="43" t="s">
        <v>22</v>
      </c>
      <c r="S1293" s="43" t="s">
        <v>22</v>
      </c>
      <c r="T1293" s="43" t="s">
        <v>32</v>
      </c>
      <c r="U1293" s="43" t="s">
        <v>114</v>
      </c>
      <c r="V1293" s="43" t="s">
        <v>16</v>
      </c>
      <c r="W1293" s="43" t="s">
        <v>15</v>
      </c>
      <c r="X1293" s="43" t="s">
        <v>83</v>
      </c>
      <c r="Y1293" s="43" t="s">
        <v>37</v>
      </c>
    </row>
    <row r="1294" spans="1:25" ht="75" x14ac:dyDescent="0.25">
      <c r="A1294" s="43">
        <v>2020</v>
      </c>
      <c r="B1294" s="43" t="s">
        <v>2422</v>
      </c>
      <c r="C1294" s="43" t="s">
        <v>4253</v>
      </c>
      <c r="D1294" s="43" t="s">
        <v>22</v>
      </c>
      <c r="E1294" s="43" t="s">
        <v>20</v>
      </c>
      <c r="F1294" s="43" t="s">
        <v>2078</v>
      </c>
      <c r="G1294" s="43" t="s">
        <v>4276</v>
      </c>
      <c r="H1294" s="12" t="s">
        <v>319</v>
      </c>
      <c r="I1294" s="43" t="s">
        <v>197</v>
      </c>
      <c r="J1294" s="43" t="s">
        <v>31</v>
      </c>
      <c r="K1294" s="43" t="s">
        <v>3510</v>
      </c>
      <c r="L1294" s="51">
        <v>44176.333333333336</v>
      </c>
      <c r="M1294" s="51">
        <v>44176.75</v>
      </c>
      <c r="N1294" s="51">
        <v>44175.708333333336</v>
      </c>
      <c r="O1294" s="12">
        <f t="shared" si="81"/>
        <v>9.9999999999417923</v>
      </c>
      <c r="P1294" s="12">
        <f t="shared" si="82"/>
        <v>15</v>
      </c>
      <c r="Q1294" s="43" t="s">
        <v>22</v>
      </c>
      <c r="R1294" s="43" t="s">
        <v>22</v>
      </c>
      <c r="S1294" s="43" t="s">
        <v>22</v>
      </c>
      <c r="T1294" s="43" t="s">
        <v>49</v>
      </c>
      <c r="U1294" s="43" t="s">
        <v>139</v>
      </c>
      <c r="V1294" s="43" t="s">
        <v>51</v>
      </c>
      <c r="W1294" s="43" t="s">
        <v>118</v>
      </c>
      <c r="X1294" s="43" t="s">
        <v>83</v>
      </c>
      <c r="Y1294" s="43" t="s">
        <v>67</v>
      </c>
    </row>
    <row r="1295" spans="1:25" ht="90" x14ac:dyDescent="0.25">
      <c r="A1295" s="43">
        <v>2020</v>
      </c>
      <c r="B1295" s="43" t="s">
        <v>2422</v>
      </c>
      <c r="C1295" s="43" t="s">
        <v>4254</v>
      </c>
      <c r="D1295" s="43" t="s">
        <v>22</v>
      </c>
      <c r="E1295" s="43" t="s">
        <v>20</v>
      </c>
      <c r="F1295" s="43" t="s">
        <v>2078</v>
      </c>
      <c r="G1295" s="43" t="s">
        <v>4276</v>
      </c>
      <c r="H1295" s="12" t="s">
        <v>319</v>
      </c>
      <c r="I1295" s="43" t="s">
        <v>197</v>
      </c>
      <c r="J1295" s="43" t="s">
        <v>31</v>
      </c>
      <c r="K1295" s="43" t="s">
        <v>3510</v>
      </c>
      <c r="L1295" s="51">
        <v>44177.333333333336</v>
      </c>
      <c r="M1295" s="51">
        <v>44177.75</v>
      </c>
      <c r="N1295" s="51">
        <v>44175.708333333336</v>
      </c>
      <c r="O1295" s="12">
        <f t="shared" si="81"/>
        <v>9.9999999999417923</v>
      </c>
      <c r="P1295" s="12">
        <f t="shared" si="82"/>
        <v>39</v>
      </c>
      <c r="Q1295" s="43" t="s">
        <v>22</v>
      </c>
      <c r="R1295" s="43" t="s">
        <v>22</v>
      </c>
      <c r="S1295" s="43" t="s">
        <v>22</v>
      </c>
      <c r="T1295" s="43" t="s">
        <v>49</v>
      </c>
      <c r="U1295" s="43" t="s">
        <v>139</v>
      </c>
      <c r="V1295" s="43" t="s">
        <v>51</v>
      </c>
      <c r="W1295" s="43" t="s">
        <v>118</v>
      </c>
      <c r="X1295" s="43" t="s">
        <v>83</v>
      </c>
      <c r="Y1295" s="43" t="s">
        <v>67</v>
      </c>
    </row>
    <row r="1296" spans="1:25" ht="90" x14ac:dyDescent="0.25">
      <c r="A1296" s="43">
        <v>2020</v>
      </c>
      <c r="B1296" s="43" t="s">
        <v>2422</v>
      </c>
      <c r="C1296" s="43" t="s">
        <v>4255</v>
      </c>
      <c r="D1296" s="43" t="s">
        <v>22</v>
      </c>
      <c r="E1296" s="43" t="s">
        <v>20</v>
      </c>
      <c r="F1296" s="43" t="s">
        <v>2078</v>
      </c>
      <c r="G1296" s="43" t="s">
        <v>4276</v>
      </c>
      <c r="H1296" s="12" t="s">
        <v>319</v>
      </c>
      <c r="I1296" s="43" t="s">
        <v>197</v>
      </c>
      <c r="J1296" s="43" t="s">
        <v>31</v>
      </c>
      <c r="K1296" s="43" t="s">
        <v>3510</v>
      </c>
      <c r="L1296" s="51">
        <v>44178.333333333336</v>
      </c>
      <c r="M1296" s="51">
        <v>44178.75</v>
      </c>
      <c r="N1296" s="51">
        <v>44175.708333333336</v>
      </c>
      <c r="O1296" s="12">
        <f t="shared" si="81"/>
        <v>9.9999999999417923</v>
      </c>
      <c r="P1296" s="12">
        <f t="shared" si="82"/>
        <v>63</v>
      </c>
      <c r="Q1296" s="43" t="s">
        <v>22</v>
      </c>
      <c r="R1296" s="43" t="s">
        <v>22</v>
      </c>
      <c r="S1296" s="43" t="s">
        <v>22</v>
      </c>
      <c r="T1296" s="43" t="s">
        <v>49</v>
      </c>
      <c r="U1296" s="43" t="s">
        <v>139</v>
      </c>
      <c r="V1296" s="43" t="s">
        <v>51</v>
      </c>
      <c r="W1296" s="43" t="s">
        <v>118</v>
      </c>
      <c r="X1296" s="43" t="s">
        <v>83</v>
      </c>
      <c r="Y1296" s="43" t="s">
        <v>67</v>
      </c>
    </row>
    <row r="1297" spans="1:25" ht="390" x14ac:dyDescent="0.25">
      <c r="A1297" s="43">
        <v>2020</v>
      </c>
      <c r="B1297" s="43" t="s">
        <v>2422</v>
      </c>
      <c r="C1297" s="43" t="s">
        <v>4256</v>
      </c>
      <c r="D1297" s="43" t="s">
        <v>22</v>
      </c>
      <c r="E1297" s="43" t="s">
        <v>20</v>
      </c>
      <c r="F1297" s="43" t="s">
        <v>4272</v>
      </c>
      <c r="G1297" s="43" t="s">
        <v>4272</v>
      </c>
      <c r="H1297" s="12" t="s">
        <v>319</v>
      </c>
      <c r="I1297" s="43" t="s">
        <v>197</v>
      </c>
      <c r="J1297" s="43" t="s">
        <v>31</v>
      </c>
      <c r="K1297" s="43" t="s">
        <v>3510</v>
      </c>
      <c r="L1297" s="51">
        <v>44179.333333333336</v>
      </c>
      <c r="M1297" s="51">
        <v>44179.541666666664</v>
      </c>
      <c r="N1297" s="51">
        <v>44175.708333333336</v>
      </c>
      <c r="O1297" s="12">
        <f t="shared" si="81"/>
        <v>4.9999999998835847</v>
      </c>
      <c r="P1297" s="12">
        <f t="shared" si="82"/>
        <v>87</v>
      </c>
      <c r="Q1297" s="43" t="s">
        <v>22</v>
      </c>
      <c r="R1297" s="43" t="s">
        <v>22</v>
      </c>
      <c r="S1297" s="43" t="s">
        <v>22</v>
      </c>
      <c r="T1297" s="43" t="s">
        <v>23</v>
      </c>
      <c r="U1297" s="43" t="s">
        <v>87</v>
      </c>
      <c r="V1297" s="43" t="s">
        <v>34</v>
      </c>
      <c r="W1297" s="43" t="s">
        <v>70</v>
      </c>
      <c r="X1297" s="43" t="s">
        <v>66</v>
      </c>
      <c r="Y1297" s="43" t="s">
        <v>18</v>
      </c>
    </row>
    <row r="1298" spans="1:25" ht="315" x14ac:dyDescent="0.25">
      <c r="A1298" s="43">
        <v>2020</v>
      </c>
      <c r="B1298" s="43" t="s">
        <v>2422</v>
      </c>
      <c r="C1298" s="43" t="s">
        <v>4257</v>
      </c>
      <c r="D1298" s="43" t="s">
        <v>22</v>
      </c>
      <c r="E1298" s="43" t="s">
        <v>20</v>
      </c>
      <c r="F1298" s="43" t="s">
        <v>4277</v>
      </c>
      <c r="G1298" s="43" t="s">
        <v>4278</v>
      </c>
      <c r="H1298" s="12" t="s">
        <v>319</v>
      </c>
      <c r="I1298" s="43" t="s">
        <v>197</v>
      </c>
      <c r="J1298" s="43" t="s">
        <v>63</v>
      </c>
      <c r="K1298" s="43" t="s">
        <v>3510</v>
      </c>
      <c r="L1298" s="51">
        <v>44179.541666666664</v>
      </c>
      <c r="M1298" s="51">
        <v>44179.791666666664</v>
      </c>
      <c r="N1298" s="51">
        <v>44175.708333333336</v>
      </c>
      <c r="O1298" s="12">
        <f t="shared" si="81"/>
        <v>6</v>
      </c>
      <c r="P1298" s="12">
        <f t="shared" si="82"/>
        <v>91.999999999883585</v>
      </c>
      <c r="Q1298" s="43" t="s">
        <v>22</v>
      </c>
      <c r="R1298" s="43" t="s">
        <v>22</v>
      </c>
      <c r="S1298" s="43" t="s">
        <v>22</v>
      </c>
      <c r="T1298" s="43" t="s">
        <v>14</v>
      </c>
      <c r="U1298" s="43" t="s">
        <v>50</v>
      </c>
      <c r="V1298" s="43" t="s">
        <v>34</v>
      </c>
      <c r="W1298" s="43" t="s">
        <v>88</v>
      </c>
      <c r="X1298" s="43" t="s">
        <v>83</v>
      </c>
      <c r="Y1298" s="43" t="s">
        <v>46</v>
      </c>
    </row>
    <row r="1299" spans="1:25" ht="409.5" x14ac:dyDescent="0.25">
      <c r="A1299" s="43">
        <v>2020</v>
      </c>
      <c r="B1299" s="43" t="s">
        <v>2422</v>
      </c>
      <c r="C1299" s="43" t="s">
        <v>4258</v>
      </c>
      <c r="D1299" s="43" t="s">
        <v>22</v>
      </c>
      <c r="E1299" s="43" t="s">
        <v>20</v>
      </c>
      <c r="F1299" s="43" t="s">
        <v>4279</v>
      </c>
      <c r="G1299" s="43" t="s">
        <v>4280</v>
      </c>
      <c r="H1299" s="12" t="s">
        <v>319</v>
      </c>
      <c r="I1299" s="43" t="s">
        <v>197</v>
      </c>
      <c r="J1299" s="43" t="s">
        <v>31</v>
      </c>
      <c r="K1299" s="43" t="s">
        <v>3510</v>
      </c>
      <c r="L1299" s="51">
        <v>44180.333333333336</v>
      </c>
      <c r="M1299" s="51">
        <v>44180.791666666664</v>
      </c>
      <c r="N1299" s="51">
        <v>44175.708333333336</v>
      </c>
      <c r="O1299" s="12">
        <f t="shared" si="81"/>
        <v>10.999999999883585</v>
      </c>
      <c r="P1299" s="12">
        <f t="shared" si="82"/>
        <v>111</v>
      </c>
      <c r="Q1299" s="43" t="s">
        <v>22</v>
      </c>
      <c r="R1299" s="43" t="s">
        <v>22</v>
      </c>
      <c r="S1299" s="43" t="s">
        <v>22</v>
      </c>
      <c r="T1299" s="43" t="s">
        <v>14</v>
      </c>
      <c r="U1299" s="43" t="s">
        <v>24</v>
      </c>
      <c r="V1299" s="43" t="s">
        <v>34</v>
      </c>
      <c r="W1299" s="43" t="s">
        <v>82</v>
      </c>
      <c r="X1299" s="43" t="s">
        <v>77</v>
      </c>
      <c r="Y1299" s="43" t="s">
        <v>67</v>
      </c>
    </row>
    <row r="1300" spans="1:25" ht="75" x14ac:dyDescent="0.25">
      <c r="A1300" s="43">
        <v>2020</v>
      </c>
      <c r="B1300" s="43" t="s">
        <v>2422</v>
      </c>
      <c r="C1300" s="43" t="s">
        <v>4259</v>
      </c>
      <c r="D1300" s="43" t="s">
        <v>22</v>
      </c>
      <c r="E1300" s="43" t="s">
        <v>39</v>
      </c>
      <c r="F1300" s="43" t="s">
        <v>2476</v>
      </c>
      <c r="G1300" s="43" t="s">
        <v>2476</v>
      </c>
      <c r="H1300" s="12" t="s">
        <v>319</v>
      </c>
      <c r="I1300" s="43" t="s">
        <v>197</v>
      </c>
      <c r="J1300" s="43" t="s">
        <v>40</v>
      </c>
      <c r="K1300" s="43" t="s">
        <v>3510</v>
      </c>
      <c r="L1300" s="51">
        <v>44179.791666666664</v>
      </c>
      <c r="M1300" s="51">
        <v>44179.791666666664</v>
      </c>
      <c r="N1300" s="51">
        <v>44175.708333333336</v>
      </c>
      <c r="O1300" s="12">
        <f t="shared" si="81"/>
        <v>0</v>
      </c>
      <c r="P1300" s="12">
        <f t="shared" si="82"/>
        <v>97.999999999883585</v>
      </c>
      <c r="Q1300" s="43" t="s">
        <v>22</v>
      </c>
      <c r="R1300" s="43" t="s">
        <v>22</v>
      </c>
      <c r="S1300" s="43" t="s">
        <v>22</v>
      </c>
      <c r="T1300" s="43" t="s">
        <v>1505</v>
      </c>
      <c r="U1300" s="43" t="s">
        <v>1505</v>
      </c>
      <c r="V1300" s="43" t="s">
        <v>1505</v>
      </c>
      <c r="W1300" s="43" t="s">
        <v>1505</v>
      </c>
      <c r="X1300" s="43" t="s">
        <v>83</v>
      </c>
      <c r="Y1300" s="43" t="s">
        <v>18</v>
      </c>
    </row>
    <row r="1301" spans="1:25" ht="90" x14ac:dyDescent="0.25">
      <c r="A1301" s="43">
        <v>2020</v>
      </c>
      <c r="B1301" s="43" t="s">
        <v>2422</v>
      </c>
      <c r="C1301" s="43" t="s">
        <v>4260</v>
      </c>
      <c r="D1301" s="43" t="s">
        <v>22</v>
      </c>
      <c r="E1301" s="43" t="s">
        <v>20</v>
      </c>
      <c r="F1301" s="43" t="s">
        <v>4271</v>
      </c>
      <c r="G1301" s="43" t="s">
        <v>4281</v>
      </c>
      <c r="H1301" s="12" t="s">
        <v>319</v>
      </c>
      <c r="I1301" s="43" t="s">
        <v>198</v>
      </c>
      <c r="J1301" s="43" t="s">
        <v>69</v>
      </c>
      <c r="K1301" s="43" t="s">
        <v>3510</v>
      </c>
      <c r="L1301" s="51">
        <v>44179.791666666664</v>
      </c>
      <c r="M1301" s="51">
        <v>44179.875</v>
      </c>
      <c r="N1301" s="51">
        <v>44174.711805555555</v>
      </c>
      <c r="O1301" s="12">
        <f t="shared" si="81"/>
        <v>2.0000000000582077</v>
      </c>
      <c r="P1301" s="12">
        <f t="shared" si="82"/>
        <v>121.91666666662786</v>
      </c>
      <c r="Q1301" s="43" t="s">
        <v>22</v>
      </c>
      <c r="R1301" s="43" t="s">
        <v>22</v>
      </c>
      <c r="S1301" s="43" t="s">
        <v>22</v>
      </c>
      <c r="T1301" s="43" t="s">
        <v>32</v>
      </c>
      <c r="U1301" s="43" t="s">
        <v>114</v>
      </c>
      <c r="V1301" s="43" t="s">
        <v>34</v>
      </c>
      <c r="W1301" s="43" t="s">
        <v>82</v>
      </c>
      <c r="X1301" s="43" t="s">
        <v>60</v>
      </c>
      <c r="Y1301" s="43" t="s">
        <v>18</v>
      </c>
    </row>
    <row r="1302" spans="1:25" ht="180" x14ac:dyDescent="0.25">
      <c r="A1302" s="43">
        <v>2020</v>
      </c>
      <c r="B1302" s="43" t="s">
        <v>2422</v>
      </c>
      <c r="C1302" s="43" t="s">
        <v>4261</v>
      </c>
      <c r="D1302" s="43" t="s">
        <v>22</v>
      </c>
      <c r="E1302" s="43" t="s">
        <v>20</v>
      </c>
      <c r="F1302" s="43" t="s">
        <v>4282</v>
      </c>
      <c r="G1302" s="43" t="s">
        <v>4275</v>
      </c>
      <c r="H1302" s="12" t="s">
        <v>319</v>
      </c>
      <c r="I1302" s="43" t="s">
        <v>195</v>
      </c>
      <c r="J1302" s="43" t="s">
        <v>31</v>
      </c>
      <c r="K1302" s="43" t="s">
        <v>3510</v>
      </c>
      <c r="L1302" s="51">
        <v>44182.416666666664</v>
      </c>
      <c r="M1302" s="51">
        <v>44182.75</v>
      </c>
      <c r="N1302" s="51">
        <v>44165.999305555553</v>
      </c>
      <c r="O1302" s="12">
        <f t="shared" si="81"/>
        <v>8.0000000000582077</v>
      </c>
      <c r="P1302" s="12">
        <f t="shared" si="82"/>
        <v>394.01666666666279</v>
      </c>
      <c r="Q1302" s="43" t="s">
        <v>22</v>
      </c>
      <c r="R1302" s="43" t="s">
        <v>22</v>
      </c>
      <c r="S1302" s="43" t="s">
        <v>22</v>
      </c>
      <c r="T1302" s="43" t="s">
        <v>32</v>
      </c>
      <c r="U1302" s="43" t="s">
        <v>114</v>
      </c>
      <c r="V1302" s="43" t="s">
        <v>16</v>
      </c>
      <c r="W1302" s="43" t="s">
        <v>15</v>
      </c>
      <c r="X1302" s="43" t="s">
        <v>83</v>
      </c>
      <c r="Y1302" s="43" t="s">
        <v>37</v>
      </c>
    </row>
    <row r="1303" spans="1:25" ht="120" x14ac:dyDescent="0.25">
      <c r="A1303" s="43">
        <v>2020</v>
      </c>
      <c r="B1303" s="43" t="s">
        <v>2422</v>
      </c>
      <c r="C1303" s="43" t="s">
        <v>4262</v>
      </c>
      <c r="D1303" s="43" t="s">
        <v>22</v>
      </c>
      <c r="E1303" s="43" t="s">
        <v>20</v>
      </c>
      <c r="F1303" s="43" t="s">
        <v>2078</v>
      </c>
      <c r="G1303" s="43" t="s">
        <v>4276</v>
      </c>
      <c r="H1303" s="12" t="s">
        <v>319</v>
      </c>
      <c r="I1303" s="43" t="s">
        <v>195</v>
      </c>
      <c r="J1303" s="43" t="s">
        <v>31</v>
      </c>
      <c r="K1303" s="43" t="s">
        <v>3510</v>
      </c>
      <c r="L1303" s="51">
        <v>44183.3125</v>
      </c>
      <c r="M1303" s="51">
        <v>44183.791666666664</v>
      </c>
      <c r="N1303" s="51">
        <v>44182.75</v>
      </c>
      <c r="O1303" s="12">
        <f t="shared" si="81"/>
        <v>11.499999999941792</v>
      </c>
      <c r="P1303" s="12">
        <f t="shared" si="82"/>
        <v>13.5</v>
      </c>
      <c r="Q1303" s="43" t="s">
        <v>22</v>
      </c>
      <c r="R1303" s="43" t="s">
        <v>22</v>
      </c>
      <c r="S1303" s="43" t="s">
        <v>22</v>
      </c>
      <c r="T1303" s="43" t="s">
        <v>49</v>
      </c>
      <c r="U1303" s="43" t="s">
        <v>139</v>
      </c>
      <c r="V1303" s="43" t="s">
        <v>51</v>
      </c>
      <c r="W1303" s="43" t="s">
        <v>118</v>
      </c>
      <c r="X1303" s="43" t="s">
        <v>83</v>
      </c>
      <c r="Y1303" s="43" t="s">
        <v>67</v>
      </c>
    </row>
    <row r="1304" spans="1:25" ht="90" x14ac:dyDescent="0.25">
      <c r="A1304" s="43">
        <v>2020</v>
      </c>
      <c r="B1304" s="43" t="s">
        <v>2422</v>
      </c>
      <c r="C1304" s="43" t="s">
        <v>4263</v>
      </c>
      <c r="D1304" s="43" t="s">
        <v>13</v>
      </c>
      <c r="E1304" s="43" t="s">
        <v>20</v>
      </c>
      <c r="F1304" s="43" t="s">
        <v>2078</v>
      </c>
      <c r="G1304" s="43" t="s">
        <v>4276</v>
      </c>
      <c r="H1304" s="12" t="s">
        <v>319</v>
      </c>
      <c r="I1304" s="43" t="s">
        <v>195</v>
      </c>
      <c r="J1304" s="43" t="s">
        <v>31</v>
      </c>
      <c r="K1304" s="43" t="s">
        <v>3510</v>
      </c>
      <c r="L1304" s="51">
        <v>44184.3125</v>
      </c>
      <c r="M1304" s="51">
        <v>44184.791666666664</v>
      </c>
      <c r="N1304" s="51">
        <v>44183.791666666664</v>
      </c>
      <c r="O1304" s="12">
        <f t="shared" si="81"/>
        <v>11.499999999941792</v>
      </c>
      <c r="P1304" s="12">
        <f t="shared" si="82"/>
        <v>12.500000000058208</v>
      </c>
      <c r="Q1304" s="43" t="s">
        <v>13</v>
      </c>
      <c r="R1304" s="43" t="s">
        <v>13</v>
      </c>
      <c r="S1304" s="43" t="s">
        <v>22</v>
      </c>
      <c r="T1304" s="43" t="s">
        <v>49</v>
      </c>
      <c r="U1304" s="43" t="s">
        <v>139</v>
      </c>
      <c r="V1304" s="43" t="s">
        <v>51</v>
      </c>
      <c r="W1304" s="43" t="s">
        <v>118</v>
      </c>
      <c r="X1304" s="43" t="s">
        <v>60</v>
      </c>
      <c r="Y1304" s="43" t="s">
        <v>67</v>
      </c>
    </row>
    <row r="1305" spans="1:25" ht="315" x14ac:dyDescent="0.25">
      <c r="A1305" s="43">
        <v>2020</v>
      </c>
      <c r="B1305" s="43" t="s">
        <v>2422</v>
      </c>
      <c r="C1305" s="43" t="s">
        <v>4264</v>
      </c>
      <c r="D1305" s="43" t="s">
        <v>22</v>
      </c>
      <c r="E1305" s="43" t="s">
        <v>20</v>
      </c>
      <c r="F1305" s="43" t="s">
        <v>2078</v>
      </c>
      <c r="G1305" s="43" t="s">
        <v>4276</v>
      </c>
      <c r="H1305" s="12" t="s">
        <v>319</v>
      </c>
      <c r="I1305" s="43" t="s">
        <v>195</v>
      </c>
      <c r="J1305" s="43" t="s">
        <v>31</v>
      </c>
      <c r="K1305" s="43" t="s">
        <v>3510</v>
      </c>
      <c r="L1305" s="51">
        <v>44185.3125</v>
      </c>
      <c r="M1305" s="51">
        <v>44185.791666666664</v>
      </c>
      <c r="N1305" s="51">
        <v>44184.791666666664</v>
      </c>
      <c r="O1305" s="12">
        <f t="shared" si="81"/>
        <v>11.499999999941792</v>
      </c>
      <c r="P1305" s="12">
        <f t="shared" si="82"/>
        <v>12.500000000058208</v>
      </c>
      <c r="Q1305" s="43" t="s">
        <v>22</v>
      </c>
      <c r="R1305" s="43" t="s">
        <v>22</v>
      </c>
      <c r="S1305" s="43" t="s">
        <v>22</v>
      </c>
      <c r="T1305" s="43" t="s">
        <v>49</v>
      </c>
      <c r="U1305" s="43" t="s">
        <v>139</v>
      </c>
      <c r="V1305" s="43" t="s">
        <v>51</v>
      </c>
      <c r="W1305" s="43" t="s">
        <v>118</v>
      </c>
      <c r="X1305" s="43" t="s">
        <v>83</v>
      </c>
      <c r="Y1305" s="43" t="s">
        <v>67</v>
      </c>
    </row>
    <row r="1306" spans="1:25" ht="409.5" x14ac:dyDescent="0.25">
      <c r="A1306" s="43">
        <v>2020</v>
      </c>
      <c r="B1306" s="43" t="s">
        <v>2422</v>
      </c>
      <c r="C1306" s="43" t="s">
        <v>4265</v>
      </c>
      <c r="D1306" s="43" t="s">
        <v>22</v>
      </c>
      <c r="E1306" s="43" t="s">
        <v>11</v>
      </c>
      <c r="F1306" s="43" t="s">
        <v>2476</v>
      </c>
      <c r="G1306" s="43" t="s">
        <v>2476</v>
      </c>
      <c r="H1306" s="12" t="s">
        <v>319</v>
      </c>
      <c r="I1306" s="43" t="s">
        <v>195</v>
      </c>
      <c r="J1306" s="43" t="s">
        <v>31</v>
      </c>
      <c r="K1306" s="43" t="s">
        <v>3510</v>
      </c>
      <c r="L1306" s="51">
        <v>44186.291666666664</v>
      </c>
      <c r="M1306" s="51">
        <v>44186.6875</v>
      </c>
      <c r="N1306" s="51">
        <v>44185.791666666664</v>
      </c>
      <c r="O1306" s="12">
        <f t="shared" si="81"/>
        <v>9.5000000000582077</v>
      </c>
      <c r="P1306" s="12">
        <f t="shared" si="82"/>
        <v>12</v>
      </c>
      <c r="Q1306" s="43" t="s">
        <v>22</v>
      </c>
      <c r="R1306" s="43" t="s">
        <v>22</v>
      </c>
      <c r="S1306" s="43" t="s">
        <v>22</v>
      </c>
      <c r="T1306" s="43" t="s">
        <v>1505</v>
      </c>
      <c r="U1306" s="43" t="s">
        <v>1505</v>
      </c>
      <c r="V1306" s="43" t="s">
        <v>1505</v>
      </c>
      <c r="W1306" s="43" t="s">
        <v>1505</v>
      </c>
      <c r="X1306" s="43" t="s">
        <v>17</v>
      </c>
      <c r="Y1306" s="43" t="s">
        <v>67</v>
      </c>
    </row>
    <row r="1307" spans="1:25" ht="409.5" x14ac:dyDescent="0.25">
      <c r="A1307" s="43">
        <v>2020</v>
      </c>
      <c r="B1307" s="43" t="s">
        <v>2422</v>
      </c>
      <c r="C1307" s="43" t="s">
        <v>4266</v>
      </c>
      <c r="D1307" s="43" t="s">
        <v>22</v>
      </c>
      <c r="E1307" s="43" t="s">
        <v>20</v>
      </c>
      <c r="F1307" s="43" t="s">
        <v>4283</v>
      </c>
      <c r="G1307" s="43" t="s">
        <v>4284</v>
      </c>
      <c r="H1307" s="12" t="s">
        <v>319</v>
      </c>
      <c r="I1307" s="43" t="s">
        <v>195</v>
      </c>
      <c r="J1307" s="43" t="s">
        <v>63</v>
      </c>
      <c r="K1307" s="43" t="s">
        <v>3510</v>
      </c>
      <c r="L1307" s="51">
        <v>44190.541666666664</v>
      </c>
      <c r="M1307" s="51">
        <v>44190.708333333336</v>
      </c>
      <c r="N1307" s="51">
        <v>44186.6875</v>
      </c>
      <c r="O1307" s="12">
        <f t="shared" si="81"/>
        <v>4.0000000001164153</v>
      </c>
      <c r="P1307" s="12">
        <f t="shared" si="82"/>
        <v>92.499999999941792</v>
      </c>
      <c r="Q1307" s="43" t="s">
        <v>22</v>
      </c>
      <c r="R1307" s="43" t="s">
        <v>22</v>
      </c>
      <c r="S1307" s="43" t="s">
        <v>22</v>
      </c>
      <c r="T1307" s="43" t="s">
        <v>32</v>
      </c>
      <c r="U1307" s="43" t="s">
        <v>117</v>
      </c>
      <c r="V1307" s="43" t="s">
        <v>34</v>
      </c>
      <c r="W1307" s="43" t="s">
        <v>82</v>
      </c>
      <c r="X1307" s="43" t="s">
        <v>45</v>
      </c>
      <c r="Y1307" s="43" t="s">
        <v>18</v>
      </c>
    </row>
    <row r="1308" spans="1:25" ht="409.5" x14ac:dyDescent="0.25">
      <c r="A1308" s="43">
        <v>2020</v>
      </c>
      <c r="B1308" s="43" t="s">
        <v>2422</v>
      </c>
      <c r="C1308" s="43" t="s">
        <v>4267</v>
      </c>
      <c r="D1308" s="43" t="s">
        <v>13</v>
      </c>
      <c r="E1308" s="43" t="s">
        <v>30</v>
      </c>
      <c r="F1308" s="43" t="s">
        <v>4285</v>
      </c>
      <c r="G1308" s="43" t="s">
        <v>2835</v>
      </c>
      <c r="H1308" s="12" t="s">
        <v>319</v>
      </c>
      <c r="I1308" s="43" t="s">
        <v>197</v>
      </c>
      <c r="J1308" s="43" t="s">
        <v>63</v>
      </c>
      <c r="K1308" s="43" t="s">
        <v>3510</v>
      </c>
      <c r="L1308" s="51">
        <v>44187.229166666664</v>
      </c>
      <c r="M1308" s="51">
        <v>44187.770833333336</v>
      </c>
      <c r="N1308" s="51">
        <v>44180.791666666664</v>
      </c>
      <c r="O1308" s="12">
        <f t="shared" si="81"/>
        <v>13.000000000116415</v>
      </c>
      <c r="P1308" s="12">
        <f t="shared" si="82"/>
        <v>154.5</v>
      </c>
      <c r="Q1308" s="43" t="s">
        <v>22</v>
      </c>
      <c r="R1308" s="43" t="s">
        <v>22</v>
      </c>
      <c r="S1308" s="43" t="s">
        <v>22</v>
      </c>
      <c r="T1308" s="43" t="s">
        <v>32</v>
      </c>
      <c r="U1308" s="43" t="s">
        <v>117</v>
      </c>
      <c r="V1308" s="43" t="s">
        <v>16</v>
      </c>
      <c r="W1308" s="43" t="s">
        <v>15</v>
      </c>
      <c r="X1308" s="43" t="s">
        <v>60</v>
      </c>
      <c r="Y1308" s="43" t="s">
        <v>28</v>
      </c>
    </row>
    <row r="1309" spans="1:25" ht="409.5" x14ac:dyDescent="0.25">
      <c r="A1309" s="43">
        <v>2020</v>
      </c>
      <c r="B1309" s="43" t="s">
        <v>2422</v>
      </c>
      <c r="C1309" s="43" t="s">
        <v>4267</v>
      </c>
      <c r="D1309" s="43" t="s">
        <v>13</v>
      </c>
      <c r="E1309" s="43" t="s">
        <v>30</v>
      </c>
      <c r="F1309" s="43" t="s">
        <v>4285</v>
      </c>
      <c r="G1309" s="43" t="s">
        <v>2835</v>
      </c>
      <c r="H1309" s="12" t="s">
        <v>319</v>
      </c>
      <c r="I1309" s="43" t="s">
        <v>197</v>
      </c>
      <c r="J1309" s="43" t="s">
        <v>63</v>
      </c>
      <c r="K1309" s="43" t="s">
        <v>3510</v>
      </c>
      <c r="L1309" s="51">
        <v>44188.291666666664</v>
      </c>
      <c r="M1309" s="51">
        <v>44188.791666666664</v>
      </c>
      <c r="N1309" s="51">
        <v>44180.791666666664</v>
      </c>
      <c r="O1309" s="12">
        <f t="shared" si="81"/>
        <v>12</v>
      </c>
      <c r="P1309" s="12">
        <f t="shared" si="82"/>
        <v>180</v>
      </c>
      <c r="Q1309" s="43" t="s">
        <v>13</v>
      </c>
      <c r="R1309" s="43" t="s">
        <v>13</v>
      </c>
      <c r="S1309" s="43" t="s">
        <v>22</v>
      </c>
      <c r="T1309" s="43" t="s">
        <v>32</v>
      </c>
      <c r="U1309" s="43" t="s">
        <v>117</v>
      </c>
      <c r="V1309" s="43" t="s">
        <v>16</v>
      </c>
      <c r="W1309" s="43" t="s">
        <v>15</v>
      </c>
      <c r="X1309" s="43" t="s">
        <v>60</v>
      </c>
      <c r="Y1309" s="43" t="s">
        <v>28</v>
      </c>
    </row>
    <row r="1310" spans="1:25" ht="409.5" x14ac:dyDescent="0.25">
      <c r="A1310" s="43">
        <v>2020</v>
      </c>
      <c r="B1310" s="43" t="s">
        <v>2422</v>
      </c>
      <c r="C1310" s="43" t="s">
        <v>4268</v>
      </c>
      <c r="D1310" s="43" t="s">
        <v>22</v>
      </c>
      <c r="E1310" s="43" t="s">
        <v>30</v>
      </c>
      <c r="F1310" s="43" t="s">
        <v>4286</v>
      </c>
      <c r="G1310" s="43" t="s">
        <v>4287</v>
      </c>
      <c r="H1310" s="12" t="s">
        <v>319</v>
      </c>
      <c r="I1310" s="43" t="s">
        <v>195</v>
      </c>
      <c r="J1310" s="43" t="s">
        <v>63</v>
      </c>
      <c r="K1310" s="43" t="s">
        <v>3510</v>
      </c>
      <c r="L1310" s="51">
        <v>44190.541666666664</v>
      </c>
      <c r="M1310" s="51">
        <v>44190.708333333336</v>
      </c>
      <c r="N1310" s="51">
        <v>44190.708333333336</v>
      </c>
      <c r="O1310" s="12">
        <f t="shared" si="81"/>
        <v>4.0000000001164153</v>
      </c>
      <c r="P1310" s="12">
        <f t="shared" si="82"/>
        <v>-4.0000000001164153</v>
      </c>
      <c r="Q1310" s="43" t="s">
        <v>22</v>
      </c>
      <c r="R1310" s="43" t="s">
        <v>22</v>
      </c>
      <c r="S1310" s="43" t="s">
        <v>22</v>
      </c>
      <c r="T1310" s="43" t="s">
        <v>32</v>
      </c>
      <c r="U1310" s="43" t="s">
        <v>114</v>
      </c>
      <c r="V1310" s="43" t="s">
        <v>34</v>
      </c>
      <c r="W1310" s="43" t="s">
        <v>82</v>
      </c>
      <c r="X1310" s="43" t="s">
        <v>53</v>
      </c>
      <c r="Y1310" s="43" t="s">
        <v>46</v>
      </c>
    </row>
    <row r="1311" spans="1:25" ht="150" x14ac:dyDescent="0.25">
      <c r="A1311" s="43">
        <v>2020</v>
      </c>
      <c r="B1311" s="43" t="s">
        <v>2422</v>
      </c>
      <c r="C1311" s="43" t="s">
        <v>4269</v>
      </c>
      <c r="D1311" s="43" t="s">
        <v>22</v>
      </c>
      <c r="E1311" s="43" t="s">
        <v>30</v>
      </c>
      <c r="F1311" s="43" t="s">
        <v>4286</v>
      </c>
      <c r="G1311" s="43" t="s">
        <v>4287</v>
      </c>
      <c r="H1311" s="12" t="s">
        <v>319</v>
      </c>
      <c r="I1311" s="43" t="s">
        <v>195</v>
      </c>
      <c r="J1311" s="43" t="s">
        <v>63</v>
      </c>
      <c r="K1311" s="43" t="s">
        <v>3510</v>
      </c>
      <c r="L1311" s="51">
        <v>44191.333333333336</v>
      </c>
      <c r="M1311" s="51">
        <v>44191.5</v>
      </c>
      <c r="N1311" s="51">
        <v>44190.708333333336</v>
      </c>
      <c r="O1311" s="12">
        <f t="shared" si="81"/>
        <v>3.9999999999417923</v>
      </c>
      <c r="P1311" s="12">
        <f t="shared" si="82"/>
        <v>15</v>
      </c>
      <c r="Q1311" s="43" t="s">
        <v>22</v>
      </c>
      <c r="R1311" s="43" t="s">
        <v>22</v>
      </c>
      <c r="S1311" s="43" t="s">
        <v>22</v>
      </c>
      <c r="T1311" s="43" t="s">
        <v>32</v>
      </c>
      <c r="U1311" s="43" t="s">
        <v>114</v>
      </c>
      <c r="V1311" s="43" t="s">
        <v>34</v>
      </c>
      <c r="W1311" s="43" t="s">
        <v>82</v>
      </c>
      <c r="X1311" s="43" t="s">
        <v>53</v>
      </c>
      <c r="Y1311" s="43" t="s">
        <v>46</v>
      </c>
    </row>
    <row r="1312" spans="1:25" ht="409.5" x14ac:dyDescent="0.25">
      <c r="A1312" s="43">
        <v>2020</v>
      </c>
      <c r="B1312" s="43" t="s">
        <v>2422</v>
      </c>
      <c r="C1312" s="43" t="s">
        <v>4270</v>
      </c>
      <c r="D1312" s="43" t="s">
        <v>22</v>
      </c>
      <c r="E1312" s="43" t="s">
        <v>30</v>
      </c>
      <c r="F1312" s="43" t="s">
        <v>4288</v>
      </c>
      <c r="G1312" s="43" t="s">
        <v>1999</v>
      </c>
      <c r="H1312" s="12" t="s">
        <v>319</v>
      </c>
      <c r="I1312" s="43" t="s">
        <v>197</v>
      </c>
      <c r="J1312" s="43" t="s">
        <v>1581</v>
      </c>
      <c r="K1312" s="43" t="s">
        <v>3510</v>
      </c>
      <c r="L1312" s="51">
        <v>44190.291666666664</v>
      </c>
      <c r="M1312" s="51">
        <v>44190.791666666664</v>
      </c>
      <c r="N1312" s="51">
        <v>44188.791666666664</v>
      </c>
      <c r="O1312" s="12">
        <f t="shared" si="81"/>
        <v>12</v>
      </c>
      <c r="P1312" s="12">
        <f t="shared" si="82"/>
        <v>36</v>
      </c>
      <c r="Q1312" s="43" t="s">
        <v>22</v>
      </c>
      <c r="R1312" s="43" t="s">
        <v>22</v>
      </c>
      <c r="S1312" s="43" t="s">
        <v>22</v>
      </c>
      <c r="T1312" s="43" t="s">
        <v>14</v>
      </c>
      <c r="U1312" s="43" t="s">
        <v>33</v>
      </c>
      <c r="V1312" s="43" t="s">
        <v>1070</v>
      </c>
      <c r="W1312" s="43" t="s">
        <v>118</v>
      </c>
      <c r="X1312" s="43" t="s">
        <v>45</v>
      </c>
      <c r="Y1312" s="43" t="s">
        <v>61</v>
      </c>
    </row>
    <row r="1313" spans="1:26" ht="270" hidden="1" x14ac:dyDescent="0.25">
      <c r="A1313" s="43">
        <v>2020</v>
      </c>
      <c r="B1313" s="43" t="s">
        <v>2422</v>
      </c>
      <c r="C1313" s="52" t="s">
        <v>4289</v>
      </c>
      <c r="D1313" s="43" t="s">
        <v>22</v>
      </c>
      <c r="E1313" s="43" t="s">
        <v>20</v>
      </c>
      <c r="F1313" s="43" t="s">
        <v>998</v>
      </c>
      <c r="G1313" s="43" t="s">
        <v>4294</v>
      </c>
      <c r="H1313" s="12" t="s">
        <v>1764</v>
      </c>
      <c r="I1313" s="43" t="s">
        <v>165</v>
      </c>
      <c r="J1313" s="43" t="s">
        <v>63</v>
      </c>
      <c r="K1313" s="43" t="s">
        <v>4299</v>
      </c>
      <c r="L1313" s="51">
        <v>44174.333333333336</v>
      </c>
      <c r="M1313" s="51">
        <v>44174.354166666664</v>
      </c>
      <c r="N1313" s="51">
        <v>44170.5</v>
      </c>
      <c r="O1313" s="12">
        <f t="shared" si="81"/>
        <v>0.49999999988358468</v>
      </c>
      <c r="P1313" s="12">
        <f t="shared" si="82"/>
        <v>92.000000000058208</v>
      </c>
      <c r="Q1313" s="43" t="s">
        <v>22</v>
      </c>
      <c r="R1313" s="43" t="s">
        <v>22</v>
      </c>
      <c r="S1313" s="43" t="s">
        <v>22</v>
      </c>
      <c r="T1313" s="43" t="s">
        <v>1505</v>
      </c>
      <c r="U1313" s="43" t="s">
        <v>1505</v>
      </c>
      <c r="V1313" s="43" t="s">
        <v>1505</v>
      </c>
      <c r="W1313" s="43" t="s">
        <v>1505</v>
      </c>
      <c r="X1313" s="43" t="s">
        <v>83</v>
      </c>
      <c r="Y1313" s="43" t="s">
        <v>84</v>
      </c>
    </row>
    <row r="1314" spans="1:26" ht="135" hidden="1" x14ac:dyDescent="0.25">
      <c r="A1314" s="43">
        <v>2020</v>
      </c>
      <c r="B1314" s="43" t="s">
        <v>2422</v>
      </c>
      <c r="C1314" s="52" t="s">
        <v>4290</v>
      </c>
      <c r="D1314" s="43" t="s">
        <v>22</v>
      </c>
      <c r="E1314" s="43" t="s">
        <v>20</v>
      </c>
      <c r="F1314" s="43" t="s">
        <v>667</v>
      </c>
      <c r="G1314" s="43" t="s">
        <v>2099</v>
      </c>
      <c r="H1314" s="12" t="s">
        <v>1764</v>
      </c>
      <c r="I1314" s="43" t="s">
        <v>165</v>
      </c>
      <c r="J1314" s="43" t="s">
        <v>56</v>
      </c>
      <c r="K1314" s="43" t="s">
        <v>4300</v>
      </c>
      <c r="L1314" s="51">
        <v>44170.333333333336</v>
      </c>
      <c r="M1314" s="51">
        <v>44170.5</v>
      </c>
      <c r="N1314" s="51">
        <v>44162.208333333336</v>
      </c>
      <c r="O1314" s="12">
        <f t="shared" si="81"/>
        <v>3.9999999999417923</v>
      </c>
      <c r="P1314" s="12">
        <f t="shared" si="82"/>
        <v>195</v>
      </c>
      <c r="Q1314" s="43" t="s">
        <v>22</v>
      </c>
      <c r="R1314" s="43" t="s">
        <v>22</v>
      </c>
      <c r="S1314" s="43" t="s">
        <v>22</v>
      </c>
      <c r="T1314" s="43" t="s">
        <v>1505</v>
      </c>
      <c r="U1314" s="43" t="s">
        <v>1505</v>
      </c>
      <c r="V1314" s="43" t="s">
        <v>1505</v>
      </c>
      <c r="W1314" s="43" t="s">
        <v>1505</v>
      </c>
      <c r="X1314" s="43" t="s">
        <v>83</v>
      </c>
      <c r="Y1314" s="43" t="s">
        <v>18</v>
      </c>
    </row>
    <row r="1315" spans="1:26" ht="270" hidden="1" x14ac:dyDescent="0.25">
      <c r="A1315" s="43">
        <v>2020</v>
      </c>
      <c r="B1315" s="43" t="s">
        <v>2422</v>
      </c>
      <c r="C1315" s="52" t="s">
        <v>4291</v>
      </c>
      <c r="D1315" s="43" t="s">
        <v>22</v>
      </c>
      <c r="E1315" s="43" t="s">
        <v>20</v>
      </c>
      <c r="F1315" s="43" t="s">
        <v>998</v>
      </c>
      <c r="G1315" s="43" t="s">
        <v>4295</v>
      </c>
      <c r="H1315" s="12" t="s">
        <v>1764</v>
      </c>
      <c r="I1315" s="43" t="s">
        <v>165</v>
      </c>
      <c r="J1315" s="43" t="s">
        <v>63</v>
      </c>
      <c r="K1315" s="43" t="s">
        <v>4299</v>
      </c>
      <c r="L1315" s="51">
        <v>44188.333333333336</v>
      </c>
      <c r="M1315" s="51">
        <v>44188.354166666664</v>
      </c>
      <c r="N1315" s="51">
        <v>44174.354166666664</v>
      </c>
      <c r="O1315" s="12">
        <f t="shared" si="81"/>
        <v>0.49999999988358468</v>
      </c>
      <c r="P1315" s="12">
        <f t="shared" si="82"/>
        <v>335.50000000011642</v>
      </c>
      <c r="Q1315" s="43" t="s">
        <v>22</v>
      </c>
      <c r="R1315" s="43" t="s">
        <v>22</v>
      </c>
      <c r="S1315" s="43" t="s">
        <v>22</v>
      </c>
      <c r="T1315" s="43" t="s">
        <v>1505</v>
      </c>
      <c r="U1315" s="43" t="s">
        <v>1505</v>
      </c>
      <c r="V1315" s="43" t="s">
        <v>1505</v>
      </c>
      <c r="W1315" s="43" t="s">
        <v>1505</v>
      </c>
      <c r="X1315" s="43" t="s">
        <v>83</v>
      </c>
      <c r="Y1315" s="43" t="s">
        <v>84</v>
      </c>
    </row>
    <row r="1316" spans="1:26" ht="75" hidden="1" x14ac:dyDescent="0.25">
      <c r="A1316" s="43">
        <v>2020</v>
      </c>
      <c r="B1316" s="43" t="s">
        <v>2422</v>
      </c>
      <c r="C1316" s="52" t="s">
        <v>4292</v>
      </c>
      <c r="D1316" s="43" t="s">
        <v>22</v>
      </c>
      <c r="E1316" s="43" t="s">
        <v>20</v>
      </c>
      <c r="F1316" s="43" t="s">
        <v>4296</v>
      </c>
      <c r="G1316" s="43" t="s">
        <v>3505</v>
      </c>
      <c r="H1316" s="12" t="s">
        <v>1764</v>
      </c>
      <c r="I1316" s="43" t="s">
        <v>165</v>
      </c>
      <c r="J1316" s="43" t="s">
        <v>63</v>
      </c>
      <c r="K1316" s="43" t="s">
        <v>4301</v>
      </c>
      <c r="L1316" s="51">
        <v>44189.375</v>
      </c>
      <c r="M1316" s="51">
        <v>44189.75</v>
      </c>
      <c r="N1316" s="51">
        <v>44174.354166666664</v>
      </c>
      <c r="O1316" s="12">
        <f t="shared" si="81"/>
        <v>9</v>
      </c>
      <c r="P1316" s="12">
        <f t="shared" si="82"/>
        <v>360.50000000005821</v>
      </c>
      <c r="Q1316" s="43" t="s">
        <v>22</v>
      </c>
      <c r="R1316" s="43" t="s">
        <v>22</v>
      </c>
      <c r="S1316" s="43" t="s">
        <v>22</v>
      </c>
      <c r="T1316" s="43" t="s">
        <v>14</v>
      </c>
      <c r="U1316" s="43" t="s">
        <v>24</v>
      </c>
      <c r="V1316" s="43" t="s">
        <v>34</v>
      </c>
      <c r="W1316" s="43" t="s">
        <v>88</v>
      </c>
      <c r="X1316" s="43" t="s">
        <v>45</v>
      </c>
      <c r="Y1316" s="43" t="s">
        <v>18</v>
      </c>
    </row>
    <row r="1317" spans="1:26" ht="285" hidden="1" x14ac:dyDescent="0.25">
      <c r="A1317" s="43">
        <v>2020</v>
      </c>
      <c r="B1317" s="43" t="s">
        <v>2422</v>
      </c>
      <c r="C1317" s="52" t="s">
        <v>4293</v>
      </c>
      <c r="D1317" s="43" t="s">
        <v>22</v>
      </c>
      <c r="E1317" s="43" t="s">
        <v>20</v>
      </c>
      <c r="F1317" s="43" t="s">
        <v>4297</v>
      </c>
      <c r="G1317" s="43" t="s">
        <v>4298</v>
      </c>
      <c r="H1317" s="12" t="s">
        <v>1764</v>
      </c>
      <c r="I1317" s="43" t="s">
        <v>164</v>
      </c>
      <c r="J1317" s="43" t="s">
        <v>56</v>
      </c>
      <c r="K1317" s="43" t="s">
        <v>4302</v>
      </c>
      <c r="L1317" s="51">
        <v>44194.333333333336</v>
      </c>
      <c r="M1317" s="51">
        <v>44194.708333333336</v>
      </c>
      <c r="N1317" s="51">
        <v>44138.5</v>
      </c>
      <c r="O1317" s="12">
        <f t="shared" si="81"/>
        <v>9</v>
      </c>
      <c r="P1317" s="12">
        <f t="shared" si="82"/>
        <v>1340.0000000000582</v>
      </c>
      <c r="Q1317" s="43" t="s">
        <v>22</v>
      </c>
      <c r="R1317" s="43" t="s">
        <v>22</v>
      </c>
      <c r="S1317" s="43" t="s">
        <v>22</v>
      </c>
      <c r="T1317" s="43" t="s">
        <v>32</v>
      </c>
      <c r="U1317" s="43" t="s">
        <v>117</v>
      </c>
      <c r="V1317" s="43" t="s">
        <v>51</v>
      </c>
      <c r="W1317" s="43" t="s">
        <v>118</v>
      </c>
      <c r="X1317" s="43" t="s">
        <v>45</v>
      </c>
      <c r="Y1317" s="43" t="s">
        <v>46</v>
      </c>
    </row>
    <row r="1318" spans="1:26" ht="90" hidden="1" x14ac:dyDescent="0.25">
      <c r="A1318" s="12">
        <v>2021</v>
      </c>
      <c r="B1318" s="12" t="s">
        <v>2415</v>
      </c>
      <c r="C1318" s="43" t="s">
        <v>4314</v>
      </c>
      <c r="D1318" s="43" t="s">
        <v>22</v>
      </c>
      <c r="E1318" s="43" t="s">
        <v>20</v>
      </c>
      <c r="F1318" s="43" t="s">
        <v>4316</v>
      </c>
      <c r="G1318" s="43" t="s">
        <v>4316</v>
      </c>
      <c r="H1318" s="12" t="s">
        <v>40</v>
      </c>
      <c r="I1318" s="43" t="s">
        <v>184</v>
      </c>
      <c r="J1318" s="43" t="s">
        <v>40</v>
      </c>
      <c r="K1318" s="43" t="s">
        <v>4317</v>
      </c>
      <c r="L1318" s="51">
        <v>44197.441666666666</v>
      </c>
      <c r="M1318" s="51">
        <v>44197.644444444442</v>
      </c>
      <c r="N1318" s="51">
        <v>44177.595729166664</v>
      </c>
      <c r="O1318" s="12">
        <f t="shared" ref="O1318:O1319" si="83">(M1318-L1318)*24</f>
        <v>4.8666666666395031</v>
      </c>
      <c r="P1318" s="12">
        <f t="shared" ref="P1318:P1319" si="84">(L1318-N1318)*24</f>
        <v>476.30250000004889</v>
      </c>
      <c r="Q1318" s="43" t="s">
        <v>13</v>
      </c>
      <c r="R1318" s="43" t="s">
        <v>22</v>
      </c>
      <c r="S1318" s="43" t="s">
        <v>22</v>
      </c>
      <c r="T1318" s="43" t="s">
        <v>1070</v>
      </c>
      <c r="U1318" s="43" t="s">
        <v>153</v>
      </c>
      <c r="V1318" s="43" t="s">
        <v>1070</v>
      </c>
      <c r="W1318" s="43" t="s">
        <v>118</v>
      </c>
      <c r="X1318" s="43" t="s">
        <v>45</v>
      </c>
      <c r="Y1318" s="43" t="s">
        <v>18</v>
      </c>
      <c r="Z1318" s="35">
        <f>O1318+P1318</f>
        <v>481.1691666666884</v>
      </c>
    </row>
    <row r="1319" spans="1:26" ht="409.5" hidden="1" x14ac:dyDescent="0.25">
      <c r="A1319" s="12">
        <v>2021</v>
      </c>
      <c r="B1319" s="12" t="s">
        <v>2415</v>
      </c>
      <c r="C1319" s="43" t="s">
        <v>4315</v>
      </c>
      <c r="D1319" s="43" t="s">
        <v>22</v>
      </c>
      <c r="E1319" s="43" t="s">
        <v>30</v>
      </c>
      <c r="F1319" s="43" t="s">
        <v>2247</v>
      </c>
      <c r="G1319" s="43" t="s">
        <v>2247</v>
      </c>
      <c r="H1319" s="12" t="s">
        <v>1920</v>
      </c>
      <c r="I1319" s="43" t="s">
        <v>293</v>
      </c>
      <c r="J1319" s="43" t="s">
        <v>1920</v>
      </c>
      <c r="K1319" s="43" t="s">
        <v>4318</v>
      </c>
      <c r="L1319" s="51">
        <v>44221.291666666664</v>
      </c>
      <c r="M1319" s="51">
        <v>44223.791666666664</v>
      </c>
      <c r="N1319" s="60">
        <v>43954.708333333336</v>
      </c>
      <c r="O1319" s="12">
        <f t="shared" si="83"/>
        <v>60</v>
      </c>
      <c r="P1319" s="12">
        <f t="shared" si="84"/>
        <v>6397.9999999998836</v>
      </c>
      <c r="Q1319" s="43" t="s">
        <v>13</v>
      </c>
      <c r="R1319" s="43" t="s">
        <v>22</v>
      </c>
      <c r="S1319" s="43" t="s">
        <v>22</v>
      </c>
      <c r="T1319" s="43" t="s">
        <v>1070</v>
      </c>
      <c r="U1319" s="43" t="s">
        <v>153</v>
      </c>
      <c r="V1319" s="43" t="s">
        <v>1070</v>
      </c>
      <c r="W1319" s="43" t="s">
        <v>118</v>
      </c>
      <c r="X1319" s="43" t="s">
        <v>45</v>
      </c>
      <c r="Y1319" s="43" t="s">
        <v>61</v>
      </c>
      <c r="Z1319" s="35">
        <f>O1319+P1319</f>
        <v>6457.9999999998836</v>
      </c>
    </row>
    <row r="1320" spans="1:26" ht="225" hidden="1" x14ac:dyDescent="0.25">
      <c r="A1320" s="12">
        <v>2021</v>
      </c>
      <c r="B1320" s="12" t="s">
        <v>2415</v>
      </c>
      <c r="C1320" s="43" t="s">
        <v>4319</v>
      </c>
      <c r="D1320" s="43" t="s">
        <v>22</v>
      </c>
      <c r="E1320" s="43" t="s">
        <v>20</v>
      </c>
      <c r="F1320" s="43" t="s">
        <v>4320</v>
      </c>
      <c r="G1320" s="43" t="s">
        <v>4320</v>
      </c>
      <c r="H1320" s="12" t="s">
        <v>4174</v>
      </c>
      <c r="I1320" s="43" t="s">
        <v>4322</v>
      </c>
      <c r="J1320" s="43" t="s">
        <v>56</v>
      </c>
      <c r="K1320" s="43" t="s">
        <v>4321</v>
      </c>
      <c r="L1320" s="51">
        <v>44202.354166666664</v>
      </c>
      <c r="M1320" s="51">
        <v>44202.770833333336</v>
      </c>
      <c r="N1320" s="60">
        <v>43101</v>
      </c>
      <c r="O1320" s="12">
        <f t="shared" ref="O1320:O1326" si="85">(M1320-L1320)*24</f>
        <v>10.000000000116415</v>
      </c>
      <c r="P1320" s="12">
        <f t="shared" ref="P1320:P1326" si="86">(L1320-N1320)*24</f>
        <v>26432.499999999942</v>
      </c>
      <c r="Q1320" s="43" t="s">
        <v>22</v>
      </c>
      <c r="R1320" s="43" t="s">
        <v>22</v>
      </c>
      <c r="S1320" s="43" t="s">
        <v>22</v>
      </c>
      <c r="T1320" s="43" t="s">
        <v>57</v>
      </c>
      <c r="U1320" s="43" t="s">
        <v>151</v>
      </c>
      <c r="V1320" s="43" t="s">
        <v>51</v>
      </c>
      <c r="W1320" s="43" t="s">
        <v>104</v>
      </c>
      <c r="X1320" s="43" t="s">
        <v>60</v>
      </c>
      <c r="Y1320" s="43" t="s">
        <v>37</v>
      </c>
      <c r="Z1320" s="35">
        <f t="shared" ref="Z1320:Z1373" si="87">O1320+P1320</f>
        <v>26442.500000000058</v>
      </c>
    </row>
    <row r="1321" spans="1:26" ht="409.5" hidden="1" x14ac:dyDescent="0.25">
      <c r="A1321" s="12">
        <v>2021</v>
      </c>
      <c r="B1321" s="12" t="s">
        <v>2415</v>
      </c>
      <c r="C1321" s="52" t="s">
        <v>4324</v>
      </c>
      <c r="D1321" s="43" t="s">
        <v>22</v>
      </c>
      <c r="E1321" s="43" t="s">
        <v>20</v>
      </c>
      <c r="F1321" s="43" t="s">
        <v>2388</v>
      </c>
      <c r="G1321" s="43" t="s">
        <v>2388</v>
      </c>
      <c r="H1321" s="43" t="s">
        <v>1911</v>
      </c>
      <c r="I1321" s="43" t="s">
        <v>163</v>
      </c>
      <c r="J1321" s="43" t="s">
        <v>1911</v>
      </c>
      <c r="K1321" s="43" t="s">
        <v>4078</v>
      </c>
      <c r="L1321" s="51">
        <v>44200.354166666664</v>
      </c>
      <c r="M1321" s="51">
        <v>44203.645833333336</v>
      </c>
      <c r="N1321" s="60">
        <v>43755.333333333336</v>
      </c>
      <c r="O1321" s="12">
        <f t="shared" si="85"/>
        <v>79.000000000116415</v>
      </c>
      <c r="P1321" s="12">
        <f t="shared" si="86"/>
        <v>10680.499999999884</v>
      </c>
      <c r="Q1321" s="43" t="s">
        <v>13</v>
      </c>
      <c r="R1321" s="43" t="s">
        <v>22</v>
      </c>
      <c r="S1321" s="43" t="s">
        <v>22</v>
      </c>
      <c r="T1321" s="43" t="s">
        <v>57</v>
      </c>
      <c r="U1321" s="43" t="s">
        <v>24</v>
      </c>
      <c r="V1321" s="43" t="s">
        <v>34</v>
      </c>
      <c r="W1321" s="43" t="s">
        <v>88</v>
      </c>
      <c r="X1321" s="43" t="s">
        <v>45</v>
      </c>
      <c r="Y1321" s="43" t="s">
        <v>18</v>
      </c>
      <c r="Z1321" s="35">
        <f t="shared" si="87"/>
        <v>10759.5</v>
      </c>
    </row>
    <row r="1322" spans="1:26" ht="390" hidden="1" x14ac:dyDescent="0.25">
      <c r="A1322" s="12">
        <v>2021</v>
      </c>
      <c r="B1322" s="12" t="s">
        <v>2415</v>
      </c>
      <c r="C1322" s="52" t="s">
        <v>4325</v>
      </c>
      <c r="D1322" s="43" t="s">
        <v>22</v>
      </c>
      <c r="E1322" s="43" t="s">
        <v>30</v>
      </c>
      <c r="F1322" s="43" t="s">
        <v>980</v>
      </c>
      <c r="G1322" s="43" t="s">
        <v>4333</v>
      </c>
      <c r="H1322" s="43" t="s">
        <v>1911</v>
      </c>
      <c r="I1322" s="43" t="s">
        <v>102</v>
      </c>
      <c r="J1322" s="43" t="s">
        <v>1911</v>
      </c>
      <c r="K1322" s="43" t="s">
        <v>4337</v>
      </c>
      <c r="L1322" s="51">
        <v>44204.333333333336</v>
      </c>
      <c r="M1322" s="51">
        <v>44204.708333333336</v>
      </c>
      <c r="N1322" s="60">
        <v>43732.708333333336</v>
      </c>
      <c r="O1322" s="12">
        <f t="shared" si="85"/>
        <v>9</v>
      </c>
      <c r="P1322" s="12">
        <f t="shared" si="86"/>
        <v>11319</v>
      </c>
      <c r="Q1322" s="43" t="s">
        <v>13</v>
      </c>
      <c r="R1322" s="43" t="s">
        <v>22</v>
      </c>
      <c r="S1322" s="43" t="s">
        <v>22</v>
      </c>
      <c r="T1322" s="43" t="s">
        <v>41</v>
      </c>
      <c r="U1322" s="43" t="s">
        <v>129</v>
      </c>
      <c r="V1322" s="43" t="s">
        <v>34</v>
      </c>
      <c r="W1322" s="43" t="s">
        <v>88</v>
      </c>
      <c r="X1322" s="43" t="s">
        <v>45</v>
      </c>
      <c r="Y1322" s="43" t="s">
        <v>18</v>
      </c>
      <c r="Z1322" s="35">
        <f t="shared" si="87"/>
        <v>11328</v>
      </c>
    </row>
    <row r="1323" spans="1:26" ht="409.5" hidden="1" x14ac:dyDescent="0.25">
      <c r="A1323" s="12">
        <v>2021</v>
      </c>
      <c r="B1323" s="12" t="s">
        <v>2415</v>
      </c>
      <c r="C1323" s="52" t="s">
        <v>4326</v>
      </c>
      <c r="D1323" s="43" t="s">
        <v>13</v>
      </c>
      <c r="E1323" s="43" t="s">
        <v>30</v>
      </c>
      <c r="F1323" s="43" t="s">
        <v>1267</v>
      </c>
      <c r="G1323" s="43" t="s">
        <v>1267</v>
      </c>
      <c r="H1323" s="43" t="s">
        <v>1911</v>
      </c>
      <c r="I1323" s="43" t="s">
        <v>148</v>
      </c>
      <c r="J1323" s="43" t="s">
        <v>1911</v>
      </c>
      <c r="K1323" s="52" t="s">
        <v>4204</v>
      </c>
      <c r="L1323" s="51">
        <v>44197</v>
      </c>
      <c r="M1323" s="51">
        <v>44227.999305555553</v>
      </c>
      <c r="N1323" s="51">
        <v>44117</v>
      </c>
      <c r="O1323" s="12">
        <f t="shared" si="85"/>
        <v>743.98333333327901</v>
      </c>
      <c r="P1323" s="12">
        <f t="shared" si="86"/>
        <v>1920</v>
      </c>
      <c r="Q1323" s="43" t="s">
        <v>13</v>
      </c>
      <c r="R1323" s="43" t="s">
        <v>22</v>
      </c>
      <c r="S1323" s="43" t="s">
        <v>22</v>
      </c>
      <c r="T1323" s="43" t="s">
        <v>1070</v>
      </c>
      <c r="U1323" s="43" t="s">
        <v>153</v>
      </c>
      <c r="V1323" s="43" t="s">
        <v>1070</v>
      </c>
      <c r="W1323" s="43" t="s">
        <v>118</v>
      </c>
      <c r="X1323" s="43" t="s">
        <v>77</v>
      </c>
      <c r="Y1323" s="43" t="s">
        <v>28</v>
      </c>
      <c r="Z1323" s="35">
        <f t="shared" si="87"/>
        <v>2663.983333333279</v>
      </c>
    </row>
    <row r="1324" spans="1:26" ht="409.5" hidden="1" x14ac:dyDescent="0.25">
      <c r="A1324" s="12">
        <v>2021</v>
      </c>
      <c r="B1324" s="12" t="s">
        <v>2415</v>
      </c>
      <c r="C1324" s="52" t="s">
        <v>4327</v>
      </c>
      <c r="D1324" s="43" t="s">
        <v>22</v>
      </c>
      <c r="E1324" s="43" t="s">
        <v>30</v>
      </c>
      <c r="F1324" s="43" t="s">
        <v>1283</v>
      </c>
      <c r="G1324" s="43" t="s">
        <v>1283</v>
      </c>
      <c r="H1324" s="43" t="s">
        <v>3594</v>
      </c>
      <c r="I1324" s="43" t="s">
        <v>199</v>
      </c>
      <c r="J1324" s="43" t="s">
        <v>63</v>
      </c>
      <c r="K1324" s="43" t="s">
        <v>4338</v>
      </c>
      <c r="L1324" s="51">
        <v>44203.541666666664</v>
      </c>
      <c r="M1324" s="51">
        <v>44215.416666666664</v>
      </c>
      <c r="N1324" s="51">
        <v>44151.770833333336</v>
      </c>
      <c r="O1324" s="12">
        <f t="shared" si="85"/>
        <v>285</v>
      </c>
      <c r="P1324" s="12">
        <f t="shared" si="86"/>
        <v>1242.4999999998836</v>
      </c>
      <c r="Q1324" s="43" t="s">
        <v>13</v>
      </c>
      <c r="R1324" s="43" t="s">
        <v>22</v>
      </c>
      <c r="S1324" s="43" t="s">
        <v>22</v>
      </c>
      <c r="T1324" s="43" t="s">
        <v>57</v>
      </c>
      <c r="U1324" s="43" t="s">
        <v>24</v>
      </c>
      <c r="V1324" s="43" t="s">
        <v>34</v>
      </c>
      <c r="W1324" s="43" t="s">
        <v>88</v>
      </c>
      <c r="X1324" s="43" t="s">
        <v>45</v>
      </c>
      <c r="Y1324" s="43" t="s">
        <v>28</v>
      </c>
      <c r="Z1324" s="35">
        <f t="shared" si="87"/>
        <v>1527.4999999998836</v>
      </c>
    </row>
    <row r="1325" spans="1:26" ht="135" hidden="1" x14ac:dyDescent="0.25">
      <c r="A1325" s="12">
        <v>2021</v>
      </c>
      <c r="B1325" s="12" t="s">
        <v>2415</v>
      </c>
      <c r="C1325" s="52" t="s">
        <v>4328</v>
      </c>
      <c r="D1325" s="43" t="s">
        <v>13</v>
      </c>
      <c r="E1325" s="43" t="s">
        <v>30</v>
      </c>
      <c r="F1325" s="43" t="s">
        <v>3084</v>
      </c>
      <c r="G1325" s="43" t="s">
        <v>3084</v>
      </c>
      <c r="H1325" s="43" t="s">
        <v>1911</v>
      </c>
      <c r="I1325" s="43" t="s">
        <v>152</v>
      </c>
      <c r="J1325" s="43" t="s">
        <v>1911</v>
      </c>
      <c r="K1325" s="43" t="s">
        <v>4339</v>
      </c>
      <c r="L1325" s="51">
        <v>44213.333333333336</v>
      </c>
      <c r="M1325" s="51">
        <v>44213.5</v>
      </c>
      <c r="N1325" s="60">
        <v>43810.416666666664</v>
      </c>
      <c r="O1325" s="12">
        <f t="shared" si="85"/>
        <v>3.9999999999417923</v>
      </c>
      <c r="P1325" s="12">
        <f t="shared" si="86"/>
        <v>9670.0000000001164</v>
      </c>
      <c r="Q1325" s="43" t="s">
        <v>13</v>
      </c>
      <c r="R1325" s="43" t="s">
        <v>22</v>
      </c>
      <c r="S1325" s="43" t="s">
        <v>22</v>
      </c>
      <c r="T1325" s="43" t="s">
        <v>32</v>
      </c>
      <c r="U1325" s="43" t="s">
        <v>64</v>
      </c>
      <c r="V1325" s="43" t="s">
        <v>34</v>
      </c>
      <c r="W1325" s="43" t="s">
        <v>88</v>
      </c>
      <c r="X1325" s="43" t="s">
        <v>77</v>
      </c>
      <c r="Y1325" s="43" t="s">
        <v>28</v>
      </c>
      <c r="Z1325" s="35">
        <f t="shared" si="87"/>
        <v>9674.0000000000582</v>
      </c>
    </row>
    <row r="1326" spans="1:26" ht="405" hidden="1" x14ac:dyDescent="0.25">
      <c r="A1326" s="12">
        <v>2021</v>
      </c>
      <c r="B1326" s="12" t="s">
        <v>2415</v>
      </c>
      <c r="C1326" s="52" t="s">
        <v>4329</v>
      </c>
      <c r="D1326" s="43" t="s">
        <v>13</v>
      </c>
      <c r="E1326" s="43" t="s">
        <v>20</v>
      </c>
      <c r="F1326" s="43" t="s">
        <v>4334</v>
      </c>
      <c r="G1326" s="43" t="s">
        <v>4335</v>
      </c>
      <c r="H1326" s="43" t="s">
        <v>1911</v>
      </c>
      <c r="I1326" s="43" t="s">
        <v>162</v>
      </c>
      <c r="J1326" s="43" t="s">
        <v>1911</v>
      </c>
      <c r="K1326" s="43" t="s">
        <v>4340</v>
      </c>
      <c r="L1326" s="51">
        <v>44215.395833333336</v>
      </c>
      <c r="M1326" s="51">
        <v>44215.75</v>
      </c>
      <c r="N1326" s="51">
        <v>44189.798611111109</v>
      </c>
      <c r="O1326" s="12">
        <f t="shared" si="85"/>
        <v>8.4999999999417923</v>
      </c>
      <c r="P1326" s="12">
        <f t="shared" si="86"/>
        <v>614.33333333343035</v>
      </c>
      <c r="Q1326" s="43" t="s">
        <v>22</v>
      </c>
      <c r="R1326" s="43" t="s">
        <v>22</v>
      </c>
      <c r="S1326" s="43" t="s">
        <v>22</v>
      </c>
      <c r="T1326" s="43" t="s">
        <v>41</v>
      </c>
      <c r="U1326" s="43" t="s">
        <v>93</v>
      </c>
      <c r="V1326" s="43" t="s">
        <v>16</v>
      </c>
      <c r="W1326" s="43" t="s">
        <v>35</v>
      </c>
      <c r="X1326" s="43" t="s">
        <v>77</v>
      </c>
      <c r="Y1326" s="43" t="s">
        <v>18</v>
      </c>
      <c r="Z1326" s="35">
        <f t="shared" si="87"/>
        <v>622.83333333337214</v>
      </c>
    </row>
    <row r="1327" spans="1:26" ht="409.5" hidden="1" x14ac:dyDescent="0.25">
      <c r="A1327" s="12">
        <v>2021</v>
      </c>
      <c r="B1327" s="12" t="s">
        <v>2415</v>
      </c>
      <c r="C1327" s="52" t="s">
        <v>4330</v>
      </c>
      <c r="D1327" s="43" t="s">
        <v>22</v>
      </c>
      <c r="E1327" s="43" t="s">
        <v>20</v>
      </c>
      <c r="F1327" s="43" t="s">
        <v>3084</v>
      </c>
      <c r="G1327" s="43" t="s">
        <v>1279</v>
      </c>
      <c r="H1327" s="43" t="s">
        <v>1911</v>
      </c>
      <c r="I1327" s="43" t="s">
        <v>152</v>
      </c>
      <c r="J1327" s="43" t="s">
        <v>1911</v>
      </c>
      <c r="K1327" s="43" t="s">
        <v>4341</v>
      </c>
      <c r="L1327" s="51">
        <v>44218.291666666664</v>
      </c>
      <c r="M1327" s="51">
        <v>44218.708333333336</v>
      </c>
      <c r="N1327" s="51">
        <v>44213.5</v>
      </c>
      <c r="O1327" s="12">
        <f t="shared" ref="O1327:O1339" si="88">(M1327-L1327)*24</f>
        <v>10.000000000116415</v>
      </c>
      <c r="P1327" s="12">
        <f t="shared" ref="P1327:P1339" si="89">(L1327-N1327)*24</f>
        <v>114.99999999994179</v>
      </c>
      <c r="Q1327" s="43" t="s">
        <v>22</v>
      </c>
      <c r="R1327" s="43" t="s">
        <v>22</v>
      </c>
      <c r="S1327" s="43" t="s">
        <v>22</v>
      </c>
      <c r="T1327" s="43" t="s">
        <v>32</v>
      </c>
      <c r="U1327" s="43" t="s">
        <v>64</v>
      </c>
      <c r="V1327" s="43" t="s">
        <v>34</v>
      </c>
      <c r="W1327" s="43" t="s">
        <v>88</v>
      </c>
      <c r="X1327" s="43" t="s">
        <v>45</v>
      </c>
      <c r="Y1327" s="43" t="s">
        <v>28</v>
      </c>
      <c r="Z1327" s="35">
        <f t="shared" si="87"/>
        <v>125.00000000005821</v>
      </c>
    </row>
    <row r="1328" spans="1:26" ht="409.5" hidden="1" x14ac:dyDescent="0.25">
      <c r="A1328" s="12">
        <v>2021</v>
      </c>
      <c r="B1328" s="12" t="s">
        <v>2415</v>
      </c>
      <c r="C1328" s="52" t="s">
        <v>4331</v>
      </c>
      <c r="D1328" s="43" t="s">
        <v>22</v>
      </c>
      <c r="E1328" s="43" t="s">
        <v>30</v>
      </c>
      <c r="F1328" s="43" t="s">
        <v>4336</v>
      </c>
      <c r="G1328" s="43" t="s">
        <v>4336</v>
      </c>
      <c r="H1328" s="43" t="s">
        <v>1911</v>
      </c>
      <c r="I1328" s="43" t="s">
        <v>144</v>
      </c>
      <c r="J1328" s="43" t="s">
        <v>1911</v>
      </c>
      <c r="K1328" s="43" t="s">
        <v>4342</v>
      </c>
      <c r="L1328" s="51">
        <v>44220.708333333336</v>
      </c>
      <c r="M1328" s="51">
        <v>44224.5</v>
      </c>
      <c r="N1328" s="51">
        <v>44140.583333333336</v>
      </c>
      <c r="O1328" s="12">
        <f t="shared" si="88"/>
        <v>90.999999999941792</v>
      </c>
      <c r="P1328" s="12">
        <f t="shared" si="89"/>
        <v>1923</v>
      </c>
      <c r="Q1328" s="43" t="s">
        <v>13</v>
      </c>
      <c r="R1328" s="43" t="s">
        <v>13</v>
      </c>
      <c r="S1328" s="43" t="s">
        <v>22</v>
      </c>
      <c r="T1328" s="43" t="s">
        <v>14</v>
      </c>
      <c r="U1328" s="43" t="s">
        <v>103</v>
      </c>
      <c r="V1328" s="43" t="s">
        <v>34</v>
      </c>
      <c r="W1328" s="43" t="s">
        <v>70</v>
      </c>
      <c r="X1328" s="43" t="s">
        <v>77</v>
      </c>
      <c r="Y1328" s="43" t="s">
        <v>46</v>
      </c>
      <c r="Z1328" s="35">
        <f t="shared" si="87"/>
        <v>2013.9999999999418</v>
      </c>
    </row>
    <row r="1329" spans="1:26" ht="270" hidden="1" x14ac:dyDescent="0.25">
      <c r="A1329" s="12">
        <v>2021</v>
      </c>
      <c r="B1329" s="12" t="s">
        <v>2415</v>
      </c>
      <c r="C1329" s="52" t="s">
        <v>4332</v>
      </c>
      <c r="D1329" s="43" t="s">
        <v>22</v>
      </c>
      <c r="E1329" s="43" t="s">
        <v>20</v>
      </c>
      <c r="F1329" s="43" t="s">
        <v>4017</v>
      </c>
      <c r="G1329" s="43" t="s">
        <v>4017</v>
      </c>
      <c r="H1329" s="43" t="s">
        <v>1911</v>
      </c>
      <c r="I1329" s="43" t="s">
        <v>126</v>
      </c>
      <c r="J1329" s="43" t="s">
        <v>1911</v>
      </c>
      <c r="K1329" s="43" t="s">
        <v>4343</v>
      </c>
      <c r="L1329" s="51">
        <v>44223.354166666664</v>
      </c>
      <c r="M1329" s="51">
        <v>44225.631944444445</v>
      </c>
      <c r="N1329" s="51">
        <v>44120.541666666664</v>
      </c>
      <c r="O1329" s="12">
        <f t="shared" si="88"/>
        <v>54.666666666744277</v>
      </c>
      <c r="P1329" s="12">
        <f t="shared" si="89"/>
        <v>2467.5</v>
      </c>
      <c r="Q1329" s="43" t="s">
        <v>13</v>
      </c>
      <c r="R1329" s="43" t="s">
        <v>22</v>
      </c>
      <c r="S1329" s="43" t="s">
        <v>22</v>
      </c>
      <c r="T1329" s="43" t="s">
        <v>57</v>
      </c>
      <c r="U1329" s="43" t="s">
        <v>151</v>
      </c>
      <c r="V1329" s="43" t="s">
        <v>34</v>
      </c>
      <c r="W1329" s="43" t="s">
        <v>88</v>
      </c>
      <c r="X1329" s="43" t="s">
        <v>53</v>
      </c>
      <c r="Y1329" s="43" t="s">
        <v>28</v>
      </c>
      <c r="Z1329" s="35">
        <f t="shared" si="87"/>
        <v>2522.1666666667443</v>
      </c>
    </row>
    <row r="1330" spans="1:26" ht="409.5" hidden="1" x14ac:dyDescent="0.25">
      <c r="A1330" s="12">
        <v>2021</v>
      </c>
      <c r="B1330" s="12" t="s">
        <v>2415</v>
      </c>
      <c r="C1330" s="43" t="s">
        <v>4344</v>
      </c>
      <c r="D1330" s="43" t="s">
        <v>22</v>
      </c>
      <c r="E1330" s="43" t="s">
        <v>20</v>
      </c>
      <c r="F1330" s="43" t="s">
        <v>125</v>
      </c>
      <c r="G1330" s="43" t="s">
        <v>4346</v>
      </c>
      <c r="H1330" s="12" t="s">
        <v>1911</v>
      </c>
      <c r="I1330" s="43" t="s">
        <v>125</v>
      </c>
      <c r="J1330" s="43" t="s">
        <v>1911</v>
      </c>
      <c r="K1330" s="43" t="s">
        <v>4348</v>
      </c>
      <c r="L1330" s="51">
        <v>44207.569444444445</v>
      </c>
      <c r="M1330" s="51">
        <v>44211.708333333336</v>
      </c>
      <c r="N1330" s="51">
        <v>44075.625</v>
      </c>
      <c r="O1330" s="12">
        <f t="shared" si="88"/>
        <v>99.333333333372138</v>
      </c>
      <c r="P1330" s="12">
        <f t="shared" si="89"/>
        <v>3166.6666666666861</v>
      </c>
      <c r="Q1330" s="43" t="s">
        <v>13</v>
      </c>
      <c r="R1330" s="43" t="s">
        <v>22</v>
      </c>
      <c r="S1330" s="43" t="s">
        <v>22</v>
      </c>
      <c r="T1330" s="43" t="s">
        <v>1070</v>
      </c>
      <c r="U1330" s="43" t="s">
        <v>153</v>
      </c>
      <c r="V1330" s="43" t="s">
        <v>1070</v>
      </c>
      <c r="W1330" s="43" t="s">
        <v>118</v>
      </c>
      <c r="X1330" s="43" t="s">
        <v>53</v>
      </c>
      <c r="Y1330" s="43" t="s">
        <v>18</v>
      </c>
      <c r="Z1330" s="35">
        <f t="shared" si="87"/>
        <v>3266.0000000000582</v>
      </c>
    </row>
    <row r="1331" spans="1:26" ht="135" hidden="1" x14ac:dyDescent="0.25">
      <c r="A1331" s="12">
        <v>2021</v>
      </c>
      <c r="B1331" s="12" t="s">
        <v>2415</v>
      </c>
      <c r="C1331" s="43" t="s">
        <v>4345</v>
      </c>
      <c r="D1331" s="43" t="s">
        <v>22</v>
      </c>
      <c r="E1331" s="43" t="s">
        <v>30</v>
      </c>
      <c r="F1331" s="43" t="s">
        <v>4347</v>
      </c>
      <c r="G1331" s="43" t="s">
        <v>2247</v>
      </c>
      <c r="H1331" s="12" t="s">
        <v>1911</v>
      </c>
      <c r="I1331" s="43" t="s">
        <v>123</v>
      </c>
      <c r="J1331" s="43" t="s">
        <v>1911</v>
      </c>
      <c r="K1331" s="43" t="s">
        <v>4349</v>
      </c>
      <c r="L1331" s="51">
        <v>44213.291666666664</v>
      </c>
      <c r="M1331" s="51">
        <v>44213.5</v>
      </c>
      <c r="N1331" s="51">
        <v>44078.708333333336</v>
      </c>
      <c r="O1331" s="12">
        <f t="shared" si="88"/>
        <v>5.0000000000582077</v>
      </c>
      <c r="P1331" s="12">
        <f t="shared" si="89"/>
        <v>3229.9999999998836</v>
      </c>
      <c r="Q1331" s="43" t="s">
        <v>13</v>
      </c>
      <c r="R1331" s="43" t="s">
        <v>22</v>
      </c>
      <c r="S1331" s="43" t="s">
        <v>22</v>
      </c>
      <c r="T1331" s="43" t="s">
        <v>1070</v>
      </c>
      <c r="U1331" s="43" t="s">
        <v>153</v>
      </c>
      <c r="V1331" s="43" t="s">
        <v>1070</v>
      </c>
      <c r="W1331" s="43" t="s">
        <v>118</v>
      </c>
      <c r="X1331" s="43" t="s">
        <v>77</v>
      </c>
      <c r="Y1331" s="43" t="s">
        <v>72</v>
      </c>
      <c r="Z1331" s="35">
        <f t="shared" si="87"/>
        <v>3234.9999999999418</v>
      </c>
    </row>
    <row r="1332" spans="1:26" ht="409.5" hidden="1" x14ac:dyDescent="0.25">
      <c r="A1332" s="12">
        <v>2021</v>
      </c>
      <c r="B1332" s="12" t="s">
        <v>2415</v>
      </c>
      <c r="C1332" s="43" t="s">
        <v>4350</v>
      </c>
      <c r="D1332" s="43" t="s">
        <v>22</v>
      </c>
      <c r="E1332" s="43" t="s">
        <v>30</v>
      </c>
      <c r="F1332" s="43" t="s">
        <v>4357</v>
      </c>
      <c r="G1332" s="43" t="s">
        <v>4358</v>
      </c>
      <c r="H1332" s="12" t="s">
        <v>1788</v>
      </c>
      <c r="I1332" s="43" t="s">
        <v>169</v>
      </c>
      <c r="J1332" s="43" t="s">
        <v>56</v>
      </c>
      <c r="K1332" s="43" t="s">
        <v>4360</v>
      </c>
      <c r="L1332" s="51">
        <v>44197</v>
      </c>
      <c r="M1332" s="51">
        <v>44200.791666666664</v>
      </c>
      <c r="N1332" s="51">
        <v>44196.770833333336</v>
      </c>
      <c r="O1332" s="12">
        <f t="shared" si="88"/>
        <v>90.999999999941792</v>
      </c>
      <c r="P1332" s="12">
        <f t="shared" si="89"/>
        <v>5.4999999999417923</v>
      </c>
      <c r="Q1332" s="43" t="s">
        <v>13</v>
      </c>
      <c r="R1332" s="43" t="s">
        <v>22</v>
      </c>
      <c r="S1332" s="43" t="s">
        <v>22</v>
      </c>
      <c r="T1332" s="43" t="s">
        <v>14</v>
      </c>
      <c r="U1332" s="43" t="s">
        <v>64</v>
      </c>
      <c r="V1332" s="43" t="s">
        <v>34</v>
      </c>
      <c r="W1332" s="43" t="s">
        <v>82</v>
      </c>
      <c r="X1332" s="43" t="s">
        <v>60</v>
      </c>
      <c r="Y1332" s="43" t="s">
        <v>18</v>
      </c>
      <c r="Z1332" s="35">
        <f t="shared" si="87"/>
        <v>96.499999999883585</v>
      </c>
    </row>
    <row r="1333" spans="1:26" ht="105" hidden="1" x14ac:dyDescent="0.25">
      <c r="A1333" s="12">
        <v>2021</v>
      </c>
      <c r="B1333" s="12" t="s">
        <v>2415</v>
      </c>
      <c r="C1333" s="43" t="s">
        <v>4351</v>
      </c>
      <c r="D1333" s="43" t="s">
        <v>22</v>
      </c>
      <c r="E1333" s="43" t="s">
        <v>39</v>
      </c>
      <c r="F1333" s="43" t="s">
        <v>2509</v>
      </c>
      <c r="G1333" s="43" t="s">
        <v>660</v>
      </c>
      <c r="H1333" s="12" t="s">
        <v>1788</v>
      </c>
      <c r="I1333" s="43" t="s">
        <v>175</v>
      </c>
      <c r="J1333" s="43" t="s">
        <v>63</v>
      </c>
      <c r="K1333" s="43" t="s">
        <v>4323</v>
      </c>
      <c r="L1333" s="51">
        <v>44197.541666666664</v>
      </c>
      <c r="M1333" s="51">
        <v>44198.791666666664</v>
      </c>
      <c r="N1333" s="51">
        <v>44125.625</v>
      </c>
      <c r="O1333" s="12">
        <f t="shared" si="88"/>
        <v>30</v>
      </c>
      <c r="P1333" s="12">
        <f t="shared" si="89"/>
        <v>1725.9999999999418</v>
      </c>
      <c r="Q1333" s="43" t="s">
        <v>13</v>
      </c>
      <c r="R1333" s="43" t="s">
        <v>22</v>
      </c>
      <c r="S1333" s="43" t="s">
        <v>22</v>
      </c>
      <c r="T1333" s="43" t="s">
        <v>23</v>
      </c>
      <c r="U1333" s="43" t="s">
        <v>92</v>
      </c>
      <c r="V1333" s="43" t="s">
        <v>34</v>
      </c>
      <c r="W1333" s="43" t="s">
        <v>88</v>
      </c>
      <c r="X1333" s="43" t="s">
        <v>45</v>
      </c>
      <c r="Y1333" s="43" t="s">
        <v>18</v>
      </c>
      <c r="Z1333" s="35">
        <f t="shared" si="87"/>
        <v>1755.9999999999418</v>
      </c>
    </row>
    <row r="1334" spans="1:26" ht="345" hidden="1" x14ac:dyDescent="0.25">
      <c r="A1334" s="12">
        <v>2021</v>
      </c>
      <c r="B1334" s="12" t="s">
        <v>2415</v>
      </c>
      <c r="C1334" s="43" t="s">
        <v>4352</v>
      </c>
      <c r="D1334" s="43" t="s">
        <v>22</v>
      </c>
      <c r="E1334" s="43" t="s">
        <v>20</v>
      </c>
      <c r="F1334" s="43" t="s">
        <v>4359</v>
      </c>
      <c r="G1334" s="43" t="s">
        <v>1728</v>
      </c>
      <c r="H1334" s="12" t="s">
        <v>1788</v>
      </c>
      <c r="I1334" s="43" t="s">
        <v>169</v>
      </c>
      <c r="J1334" s="43" t="s">
        <v>56</v>
      </c>
      <c r="K1334" s="43" t="s">
        <v>4318</v>
      </c>
      <c r="L1334" s="51">
        <v>44208.291666666664</v>
      </c>
      <c r="M1334" s="51">
        <v>44208.732638888891</v>
      </c>
      <c r="N1334" s="51">
        <v>44200.791666666664</v>
      </c>
      <c r="O1334" s="12">
        <f t="shared" si="88"/>
        <v>10.583333333430346</v>
      </c>
      <c r="P1334" s="12">
        <f t="shared" si="89"/>
        <v>180</v>
      </c>
      <c r="Q1334" s="43" t="s">
        <v>13</v>
      </c>
      <c r="R1334" s="43" t="s">
        <v>22</v>
      </c>
      <c r="S1334" s="43" t="s">
        <v>22</v>
      </c>
      <c r="T1334" s="43" t="s">
        <v>32</v>
      </c>
      <c r="U1334" s="43" t="s">
        <v>114</v>
      </c>
      <c r="V1334" s="43" t="s">
        <v>1070</v>
      </c>
      <c r="W1334" s="43" t="s">
        <v>118</v>
      </c>
      <c r="X1334" s="43" t="s">
        <v>53</v>
      </c>
      <c r="Y1334" s="43" t="s">
        <v>61</v>
      </c>
      <c r="Z1334" s="35">
        <f t="shared" si="87"/>
        <v>190.58333333343035</v>
      </c>
    </row>
    <row r="1335" spans="1:26" ht="345" hidden="1" x14ac:dyDescent="0.25">
      <c r="A1335" s="12">
        <v>2021</v>
      </c>
      <c r="B1335" s="12" t="s">
        <v>2415</v>
      </c>
      <c r="C1335" s="43" t="s">
        <v>4352</v>
      </c>
      <c r="D1335" s="43" t="s">
        <v>22</v>
      </c>
      <c r="E1335" s="43" t="s">
        <v>20</v>
      </c>
      <c r="F1335" s="43" t="s">
        <v>4359</v>
      </c>
      <c r="G1335" s="43" t="s">
        <v>1728</v>
      </c>
      <c r="H1335" s="12" t="s">
        <v>1788</v>
      </c>
      <c r="I1335" s="43" t="s">
        <v>169</v>
      </c>
      <c r="J1335" s="43" t="s">
        <v>56</v>
      </c>
      <c r="K1335" s="43" t="s">
        <v>4318</v>
      </c>
      <c r="L1335" s="51">
        <v>44226.380555555559</v>
      </c>
      <c r="M1335" s="51">
        <v>44226.779861111114</v>
      </c>
      <c r="N1335" s="51">
        <v>44208.732638888891</v>
      </c>
      <c r="O1335" s="12">
        <f t="shared" si="88"/>
        <v>9.5833333333139308</v>
      </c>
      <c r="P1335" s="12">
        <f t="shared" si="89"/>
        <v>423.55000000004657</v>
      </c>
      <c r="Q1335" s="43" t="s">
        <v>13</v>
      </c>
      <c r="R1335" s="43" t="s">
        <v>22</v>
      </c>
      <c r="S1335" s="43" t="s">
        <v>22</v>
      </c>
      <c r="T1335" s="43" t="s">
        <v>32</v>
      </c>
      <c r="U1335" s="43" t="s">
        <v>114</v>
      </c>
      <c r="V1335" s="43" t="s">
        <v>1070</v>
      </c>
      <c r="W1335" s="43" t="s">
        <v>118</v>
      </c>
      <c r="X1335" s="43" t="s">
        <v>53</v>
      </c>
      <c r="Y1335" s="43" t="s">
        <v>61</v>
      </c>
      <c r="Z1335" s="35">
        <f t="shared" si="87"/>
        <v>433.1333333333605</v>
      </c>
    </row>
    <row r="1336" spans="1:26" ht="225" hidden="1" x14ac:dyDescent="0.25">
      <c r="A1336" s="12">
        <v>2021</v>
      </c>
      <c r="B1336" s="12" t="s">
        <v>2415</v>
      </c>
      <c r="C1336" s="43" t="s">
        <v>4353</v>
      </c>
      <c r="D1336" s="43" t="s">
        <v>13</v>
      </c>
      <c r="E1336" s="43" t="s">
        <v>30</v>
      </c>
      <c r="F1336" s="43" t="s">
        <v>4357</v>
      </c>
      <c r="G1336" s="43" t="s">
        <v>3084</v>
      </c>
      <c r="H1336" s="12" t="s">
        <v>1788</v>
      </c>
      <c r="I1336" s="43" t="s">
        <v>174</v>
      </c>
      <c r="J1336" s="43" t="s">
        <v>56</v>
      </c>
      <c r="K1336" s="43" t="s">
        <v>2863</v>
      </c>
      <c r="L1336" s="51">
        <v>44212.893055555556</v>
      </c>
      <c r="M1336" s="51">
        <v>44213.5</v>
      </c>
      <c r="N1336" s="51">
        <v>44191.745821759258</v>
      </c>
      <c r="O1336" s="12">
        <f t="shared" si="88"/>
        <v>14.566666666651145</v>
      </c>
      <c r="P1336" s="12">
        <f t="shared" si="89"/>
        <v>507.53361111116828</v>
      </c>
      <c r="Q1336" s="43" t="s">
        <v>13</v>
      </c>
      <c r="R1336" s="43" t="s">
        <v>22</v>
      </c>
      <c r="S1336" s="43" t="s">
        <v>22</v>
      </c>
      <c r="T1336" s="43" t="s">
        <v>23</v>
      </c>
      <c r="U1336" s="43" t="s">
        <v>106</v>
      </c>
      <c r="V1336" s="43" t="s">
        <v>34</v>
      </c>
      <c r="W1336" s="43" t="s">
        <v>82</v>
      </c>
      <c r="X1336" s="43" t="s">
        <v>60</v>
      </c>
      <c r="Y1336" s="43" t="s">
        <v>18</v>
      </c>
      <c r="Z1336" s="35">
        <f t="shared" si="87"/>
        <v>522.10027777781943</v>
      </c>
    </row>
    <row r="1337" spans="1:26" ht="330" hidden="1" x14ac:dyDescent="0.25">
      <c r="A1337" s="12">
        <v>2021</v>
      </c>
      <c r="B1337" s="12" t="s">
        <v>2415</v>
      </c>
      <c r="C1337" s="43" t="s">
        <v>4354</v>
      </c>
      <c r="D1337" s="43" t="s">
        <v>22</v>
      </c>
      <c r="E1337" s="43" t="s">
        <v>11</v>
      </c>
      <c r="F1337" s="43"/>
      <c r="G1337" s="43"/>
      <c r="H1337" s="12" t="s">
        <v>1788</v>
      </c>
      <c r="I1337" s="43" t="s">
        <v>174</v>
      </c>
      <c r="J1337" s="43" t="s">
        <v>56</v>
      </c>
      <c r="K1337" s="43" t="s">
        <v>4361</v>
      </c>
      <c r="L1337" s="51">
        <v>44223.333333333336</v>
      </c>
      <c r="M1337" s="51">
        <v>44225.602083333331</v>
      </c>
      <c r="N1337" s="51">
        <v>44213.5</v>
      </c>
      <c r="O1337" s="12">
        <f t="shared" si="88"/>
        <v>54.449999999895226</v>
      </c>
      <c r="P1337" s="12">
        <f t="shared" si="89"/>
        <v>236.00000000005821</v>
      </c>
      <c r="Q1337" s="43" t="s">
        <v>13</v>
      </c>
      <c r="R1337" s="43" t="s">
        <v>22</v>
      </c>
      <c r="S1337" s="43" t="s">
        <v>22</v>
      </c>
      <c r="T1337" s="43" t="s">
        <v>1505</v>
      </c>
      <c r="U1337" s="43" t="s">
        <v>1505</v>
      </c>
      <c r="V1337" s="43" t="s">
        <v>1505</v>
      </c>
      <c r="W1337" s="43"/>
      <c r="X1337" s="43"/>
      <c r="Y1337" s="43" t="s">
        <v>54</v>
      </c>
      <c r="Z1337" s="35">
        <f t="shared" si="87"/>
        <v>290.44999999995343</v>
      </c>
    </row>
    <row r="1338" spans="1:26" ht="60" hidden="1" x14ac:dyDescent="0.25">
      <c r="A1338" s="12">
        <v>2021</v>
      </c>
      <c r="B1338" s="12" t="s">
        <v>2415</v>
      </c>
      <c r="C1338" s="43" t="s">
        <v>4355</v>
      </c>
      <c r="D1338" s="43" t="s">
        <v>22</v>
      </c>
      <c r="E1338" s="43" t="s">
        <v>11</v>
      </c>
      <c r="F1338" s="43"/>
      <c r="G1338" s="43"/>
      <c r="H1338" s="12" t="s">
        <v>1788</v>
      </c>
      <c r="I1338" s="43" t="s">
        <v>174</v>
      </c>
      <c r="J1338" s="43" t="s">
        <v>56</v>
      </c>
      <c r="K1338" s="43" t="s">
        <v>4362</v>
      </c>
      <c r="L1338" s="51">
        <v>44225.291666666664</v>
      </c>
      <c r="M1338" s="51">
        <v>44225.754166666666</v>
      </c>
      <c r="N1338" s="51">
        <v>44213.5</v>
      </c>
      <c r="O1338" s="12">
        <f t="shared" si="88"/>
        <v>11.100000000034925</v>
      </c>
      <c r="P1338" s="12">
        <f t="shared" si="89"/>
        <v>282.99999999994179</v>
      </c>
      <c r="Q1338" s="43" t="s">
        <v>13</v>
      </c>
      <c r="R1338" s="43" t="s">
        <v>22</v>
      </c>
      <c r="S1338" s="43" t="s">
        <v>22</v>
      </c>
      <c r="T1338" s="43" t="s">
        <v>1505</v>
      </c>
      <c r="U1338" s="43" t="s">
        <v>1505</v>
      </c>
      <c r="V1338" s="43" t="s">
        <v>1505</v>
      </c>
      <c r="W1338" s="43"/>
      <c r="X1338" s="43"/>
      <c r="Y1338" s="43" t="s">
        <v>46</v>
      </c>
      <c r="Z1338" s="35">
        <f t="shared" si="87"/>
        <v>294.09999999997672</v>
      </c>
    </row>
    <row r="1339" spans="1:26" ht="165" hidden="1" x14ac:dyDescent="0.25">
      <c r="A1339" s="12">
        <v>2021</v>
      </c>
      <c r="B1339" s="12" t="s">
        <v>2415</v>
      </c>
      <c r="C1339" s="43" t="s">
        <v>4356</v>
      </c>
      <c r="D1339" s="43" t="s">
        <v>22</v>
      </c>
      <c r="E1339" s="43" t="s">
        <v>39</v>
      </c>
      <c r="F1339" s="43" t="s">
        <v>988</v>
      </c>
      <c r="G1339" s="43" t="s">
        <v>2247</v>
      </c>
      <c r="H1339" s="12" t="s">
        <v>1788</v>
      </c>
      <c r="I1339" s="43" t="s">
        <v>169</v>
      </c>
      <c r="J1339" s="43" t="s">
        <v>56</v>
      </c>
      <c r="K1339" s="43" t="s">
        <v>4318</v>
      </c>
      <c r="L1339" s="51">
        <v>44226.333333333336</v>
      </c>
      <c r="M1339" s="51">
        <v>44226.768055555556</v>
      </c>
      <c r="N1339" s="51">
        <v>44208.732638888891</v>
      </c>
      <c r="O1339" s="12">
        <f t="shared" si="88"/>
        <v>10.433333333290648</v>
      </c>
      <c r="P1339" s="12">
        <f t="shared" si="89"/>
        <v>422.41666666668607</v>
      </c>
      <c r="Q1339" s="43" t="s">
        <v>13</v>
      </c>
      <c r="R1339" s="43" t="s">
        <v>22</v>
      </c>
      <c r="S1339" s="43" t="s">
        <v>22</v>
      </c>
      <c r="T1339" s="43" t="s">
        <v>32</v>
      </c>
      <c r="U1339" s="43" t="s">
        <v>114</v>
      </c>
      <c r="V1339" s="43" t="s">
        <v>1070</v>
      </c>
      <c r="W1339" s="43" t="s">
        <v>118</v>
      </c>
      <c r="X1339" s="43" t="s">
        <v>53</v>
      </c>
      <c r="Y1339" s="43" t="s">
        <v>61</v>
      </c>
      <c r="Z1339" s="35">
        <f t="shared" si="87"/>
        <v>432.84999999997672</v>
      </c>
    </row>
    <row r="1340" spans="1:26" ht="255" hidden="1" x14ac:dyDescent="0.25">
      <c r="A1340" s="12">
        <v>2021</v>
      </c>
      <c r="B1340" s="12" t="s">
        <v>2415</v>
      </c>
      <c r="C1340" s="43" t="s">
        <v>4363</v>
      </c>
      <c r="D1340" s="43" t="s">
        <v>22</v>
      </c>
      <c r="E1340" s="43" t="s">
        <v>30</v>
      </c>
      <c r="F1340" s="43" t="s">
        <v>4371</v>
      </c>
      <c r="G1340" s="43" t="s">
        <v>4372</v>
      </c>
      <c r="H1340" s="12" t="s">
        <v>1789</v>
      </c>
      <c r="I1340" s="43" t="s">
        <v>176</v>
      </c>
      <c r="J1340" s="43" t="s">
        <v>56</v>
      </c>
      <c r="K1340" s="43" t="s">
        <v>4377</v>
      </c>
      <c r="L1340" s="51">
        <v>44198</v>
      </c>
      <c r="M1340" s="51">
        <v>44198</v>
      </c>
      <c r="N1340" s="51">
        <v>44091</v>
      </c>
      <c r="O1340" s="12">
        <f t="shared" ref="O1340:O1383" si="90">(M1340-L1340)*24</f>
        <v>0</v>
      </c>
      <c r="P1340" s="12">
        <f t="shared" ref="P1340:P1383" si="91">(L1340-N1340)*24</f>
        <v>2568</v>
      </c>
      <c r="Q1340" s="43" t="s">
        <v>22</v>
      </c>
      <c r="R1340" s="43" t="s">
        <v>22</v>
      </c>
      <c r="S1340" s="43" t="s">
        <v>22</v>
      </c>
      <c r="T1340" s="43" t="s">
        <v>32</v>
      </c>
      <c r="U1340" s="43" t="s">
        <v>114</v>
      </c>
      <c r="V1340" s="43" t="s">
        <v>1070</v>
      </c>
      <c r="W1340" s="43"/>
      <c r="X1340" s="43" t="s">
        <v>53</v>
      </c>
      <c r="Y1340" s="43" t="s">
        <v>37</v>
      </c>
      <c r="Z1340" s="35">
        <f t="shared" si="87"/>
        <v>2568</v>
      </c>
    </row>
    <row r="1341" spans="1:26" ht="345" hidden="1" x14ac:dyDescent="0.25">
      <c r="A1341" s="12">
        <v>2021</v>
      </c>
      <c r="B1341" s="12" t="s">
        <v>2415</v>
      </c>
      <c r="C1341" s="43" t="s">
        <v>4364</v>
      </c>
      <c r="D1341" s="43" t="s">
        <v>13</v>
      </c>
      <c r="E1341" s="43" t="s">
        <v>30</v>
      </c>
      <c r="F1341" s="43" t="s">
        <v>1154</v>
      </c>
      <c r="G1341" s="43" t="s">
        <v>4373</v>
      </c>
      <c r="H1341" s="12" t="s">
        <v>1789</v>
      </c>
      <c r="I1341" s="43" t="s">
        <v>176</v>
      </c>
      <c r="J1341" s="43" t="s">
        <v>56</v>
      </c>
      <c r="K1341" s="43" t="s">
        <v>4378</v>
      </c>
      <c r="L1341" s="51">
        <v>44203.375</v>
      </c>
      <c r="M1341" s="51">
        <v>44203.458333333336</v>
      </c>
      <c r="N1341" s="51">
        <v>44198</v>
      </c>
      <c r="O1341" s="12">
        <f t="shared" si="90"/>
        <v>2.0000000000582077</v>
      </c>
      <c r="P1341" s="12">
        <f t="shared" si="91"/>
        <v>129</v>
      </c>
      <c r="Q1341" s="43" t="s">
        <v>22</v>
      </c>
      <c r="R1341" s="43" t="s">
        <v>22</v>
      </c>
      <c r="S1341" s="43" t="s">
        <v>22</v>
      </c>
      <c r="T1341" s="43" t="s">
        <v>32</v>
      </c>
      <c r="U1341" s="43" t="s">
        <v>117</v>
      </c>
      <c r="V1341" s="43" t="s">
        <v>34</v>
      </c>
      <c r="W1341" s="43" t="s">
        <v>118</v>
      </c>
      <c r="X1341" s="43" t="s">
        <v>45</v>
      </c>
      <c r="Y1341" s="43" t="s">
        <v>18</v>
      </c>
      <c r="Z1341" s="35">
        <f t="shared" si="87"/>
        <v>131.00000000005821</v>
      </c>
    </row>
    <row r="1342" spans="1:26" ht="255" hidden="1" x14ac:dyDescent="0.25">
      <c r="A1342" s="12">
        <v>2021</v>
      </c>
      <c r="B1342" s="12" t="s">
        <v>2415</v>
      </c>
      <c r="C1342" s="43" t="s">
        <v>4365</v>
      </c>
      <c r="D1342" s="43" t="s">
        <v>22</v>
      </c>
      <c r="E1342" s="43" t="s">
        <v>30</v>
      </c>
      <c r="F1342" s="43" t="s">
        <v>1154</v>
      </c>
      <c r="G1342" s="43" t="s">
        <v>4373</v>
      </c>
      <c r="H1342" s="12" t="s">
        <v>1789</v>
      </c>
      <c r="I1342" s="43" t="s">
        <v>176</v>
      </c>
      <c r="J1342" s="43" t="s">
        <v>56</v>
      </c>
      <c r="K1342" s="43" t="s">
        <v>4379</v>
      </c>
      <c r="L1342" s="51">
        <v>44204.333333333336</v>
      </c>
      <c r="M1342" s="51">
        <v>44204.708333333336</v>
      </c>
      <c r="N1342" s="51">
        <v>44203.458333333336</v>
      </c>
      <c r="O1342" s="12">
        <f t="shared" si="90"/>
        <v>9</v>
      </c>
      <c r="P1342" s="12">
        <f t="shared" si="91"/>
        <v>21</v>
      </c>
      <c r="Q1342" s="43" t="s">
        <v>22</v>
      </c>
      <c r="R1342" s="43" t="s">
        <v>22</v>
      </c>
      <c r="S1342" s="43" t="s">
        <v>22</v>
      </c>
      <c r="T1342" s="43" t="s">
        <v>32</v>
      </c>
      <c r="U1342" s="43" t="s">
        <v>117</v>
      </c>
      <c r="V1342" s="43" t="s">
        <v>34</v>
      </c>
      <c r="W1342" s="43" t="s">
        <v>118</v>
      </c>
      <c r="X1342" s="43" t="s">
        <v>45</v>
      </c>
      <c r="Y1342" s="43" t="s">
        <v>18</v>
      </c>
      <c r="Z1342" s="35">
        <f t="shared" si="87"/>
        <v>30</v>
      </c>
    </row>
    <row r="1343" spans="1:26" ht="150" hidden="1" x14ac:dyDescent="0.25">
      <c r="A1343" s="12">
        <v>2021</v>
      </c>
      <c r="B1343" s="12" t="s">
        <v>2415</v>
      </c>
      <c r="C1343" s="43" t="s">
        <v>4366</v>
      </c>
      <c r="D1343" s="43" t="s">
        <v>22</v>
      </c>
      <c r="E1343" s="43" t="s">
        <v>30</v>
      </c>
      <c r="F1343" s="43" t="s">
        <v>1154</v>
      </c>
      <c r="G1343" s="43" t="s">
        <v>4373</v>
      </c>
      <c r="H1343" s="12" t="s">
        <v>1789</v>
      </c>
      <c r="I1343" s="43" t="s">
        <v>176</v>
      </c>
      <c r="J1343" s="43" t="s">
        <v>56</v>
      </c>
      <c r="K1343" s="43" t="s">
        <v>4379</v>
      </c>
      <c r="L1343" s="51">
        <v>44205.291666666664</v>
      </c>
      <c r="M1343" s="51">
        <v>44205.791666666664</v>
      </c>
      <c r="N1343" s="51">
        <v>44204.708333333336</v>
      </c>
      <c r="O1343" s="12">
        <f t="shared" si="90"/>
        <v>12</v>
      </c>
      <c r="P1343" s="12">
        <f t="shared" si="91"/>
        <v>13.999999999883585</v>
      </c>
      <c r="Q1343" s="43" t="s">
        <v>22</v>
      </c>
      <c r="R1343" s="43" t="s">
        <v>22</v>
      </c>
      <c r="S1343" s="43" t="s">
        <v>22</v>
      </c>
      <c r="T1343" s="43" t="s">
        <v>32</v>
      </c>
      <c r="U1343" s="43" t="s">
        <v>117</v>
      </c>
      <c r="V1343" s="43" t="s">
        <v>34</v>
      </c>
      <c r="W1343" s="43" t="s">
        <v>118</v>
      </c>
      <c r="X1343" s="43" t="s">
        <v>45</v>
      </c>
      <c r="Y1343" s="43" t="s">
        <v>18</v>
      </c>
      <c r="Z1343" s="35">
        <f t="shared" si="87"/>
        <v>25.999999999883585</v>
      </c>
    </row>
    <row r="1344" spans="1:26" ht="210" hidden="1" x14ac:dyDescent="0.25">
      <c r="A1344" s="12">
        <v>2021</v>
      </c>
      <c r="B1344" s="12" t="s">
        <v>2415</v>
      </c>
      <c r="C1344" s="43" t="s">
        <v>4367</v>
      </c>
      <c r="D1344" s="43" t="s">
        <v>22</v>
      </c>
      <c r="E1344" s="43" t="s">
        <v>30</v>
      </c>
      <c r="F1344" s="43" t="s">
        <v>1154</v>
      </c>
      <c r="G1344" s="43" t="s">
        <v>4373</v>
      </c>
      <c r="H1344" s="12" t="s">
        <v>1789</v>
      </c>
      <c r="I1344" s="43" t="s">
        <v>176</v>
      </c>
      <c r="J1344" s="43" t="s">
        <v>56</v>
      </c>
      <c r="K1344" s="43" t="s">
        <v>4379</v>
      </c>
      <c r="L1344" s="51">
        <v>44207.333333333336</v>
      </c>
      <c r="M1344" s="51">
        <v>44207.789583333331</v>
      </c>
      <c r="N1344" s="51">
        <v>44205.791666666664</v>
      </c>
      <c r="O1344" s="12">
        <f t="shared" si="90"/>
        <v>10.949999999895226</v>
      </c>
      <c r="P1344" s="12">
        <f t="shared" si="91"/>
        <v>37.000000000116415</v>
      </c>
      <c r="Q1344" s="43" t="s">
        <v>22</v>
      </c>
      <c r="R1344" s="43" t="s">
        <v>22</v>
      </c>
      <c r="S1344" s="43" t="s">
        <v>22</v>
      </c>
      <c r="T1344" s="43" t="s">
        <v>32</v>
      </c>
      <c r="U1344" s="43" t="s">
        <v>117</v>
      </c>
      <c r="V1344" s="43" t="s">
        <v>34</v>
      </c>
      <c r="W1344" s="43" t="s">
        <v>118</v>
      </c>
      <c r="X1344" s="43" t="s">
        <v>45</v>
      </c>
      <c r="Y1344" s="43" t="s">
        <v>18</v>
      </c>
      <c r="Z1344" s="35">
        <f t="shared" si="87"/>
        <v>47.950000000011642</v>
      </c>
    </row>
    <row r="1345" spans="1:26" ht="330" hidden="1" x14ac:dyDescent="0.25">
      <c r="A1345" s="12">
        <v>2021</v>
      </c>
      <c r="B1345" s="12" t="s">
        <v>2415</v>
      </c>
      <c r="C1345" s="43" t="s">
        <v>4368</v>
      </c>
      <c r="D1345" s="43" t="s">
        <v>13</v>
      </c>
      <c r="E1345" s="43" t="s">
        <v>30</v>
      </c>
      <c r="F1345" s="43" t="s">
        <v>4374</v>
      </c>
      <c r="G1345" s="43" t="s">
        <v>4375</v>
      </c>
      <c r="H1345" s="12" t="s">
        <v>1789</v>
      </c>
      <c r="I1345" s="43" t="s">
        <v>172</v>
      </c>
      <c r="J1345" s="43" t="s">
        <v>56</v>
      </c>
      <c r="K1345" s="43" t="s">
        <v>4380</v>
      </c>
      <c r="L1345" s="51">
        <v>44223.645833333336</v>
      </c>
      <c r="M1345" s="51">
        <v>44223.6875</v>
      </c>
      <c r="N1345" s="51">
        <v>44172.597222222219</v>
      </c>
      <c r="O1345" s="12">
        <f t="shared" si="90"/>
        <v>0.99999999994179234</v>
      </c>
      <c r="P1345" s="12">
        <f t="shared" si="91"/>
        <v>1225.1666666668025</v>
      </c>
      <c r="Q1345" s="43" t="s">
        <v>13</v>
      </c>
      <c r="R1345" s="43" t="s">
        <v>13</v>
      </c>
      <c r="S1345" s="43" t="s">
        <v>22</v>
      </c>
      <c r="T1345" s="43" t="s">
        <v>32</v>
      </c>
      <c r="U1345" s="43" t="s">
        <v>117</v>
      </c>
      <c r="V1345" s="43" t="s">
        <v>43</v>
      </c>
      <c r="W1345" s="43" t="s">
        <v>93</v>
      </c>
      <c r="X1345" s="43" t="s">
        <v>60</v>
      </c>
      <c r="Y1345" s="43" t="s">
        <v>61</v>
      </c>
      <c r="Z1345" s="35">
        <f t="shared" si="87"/>
        <v>1226.1666666667443</v>
      </c>
    </row>
    <row r="1346" spans="1:26" ht="165" hidden="1" x14ac:dyDescent="0.25">
      <c r="A1346" s="12">
        <v>2021</v>
      </c>
      <c r="B1346" s="12" t="s">
        <v>2415</v>
      </c>
      <c r="C1346" s="43" t="s">
        <v>4369</v>
      </c>
      <c r="D1346" s="43" t="s">
        <v>22</v>
      </c>
      <c r="E1346" s="43" t="s">
        <v>11</v>
      </c>
      <c r="F1346" s="43" t="s">
        <v>11</v>
      </c>
      <c r="G1346" s="43" t="s">
        <v>11</v>
      </c>
      <c r="H1346" s="12" t="s">
        <v>1789</v>
      </c>
      <c r="I1346" s="43" t="s">
        <v>173</v>
      </c>
      <c r="J1346" s="43"/>
      <c r="K1346" s="43" t="s">
        <v>4381</v>
      </c>
      <c r="L1346" s="51">
        <v>44225.333333333336</v>
      </c>
      <c r="M1346" s="51">
        <v>44225.333333333336</v>
      </c>
      <c r="N1346" s="51">
        <v>44177.416666666664</v>
      </c>
      <c r="O1346" s="12">
        <f t="shared" si="90"/>
        <v>0</v>
      </c>
      <c r="P1346" s="12">
        <f t="shared" si="91"/>
        <v>1150.0000000001164</v>
      </c>
      <c r="Q1346" s="43" t="s">
        <v>22</v>
      </c>
      <c r="R1346" s="43" t="s">
        <v>22</v>
      </c>
      <c r="S1346" s="43" t="s">
        <v>22</v>
      </c>
      <c r="T1346" s="43" t="s">
        <v>1505</v>
      </c>
      <c r="U1346" s="43" t="s">
        <v>1505</v>
      </c>
      <c r="V1346" s="43" t="s">
        <v>1505</v>
      </c>
      <c r="W1346" s="43" t="s">
        <v>1505</v>
      </c>
      <c r="X1346" s="43"/>
      <c r="Y1346" s="43" t="s">
        <v>84</v>
      </c>
      <c r="Z1346" s="35">
        <f t="shared" si="87"/>
        <v>1150.0000000001164</v>
      </c>
    </row>
    <row r="1347" spans="1:26" ht="105" hidden="1" x14ac:dyDescent="0.25">
      <c r="A1347" s="12">
        <v>2021</v>
      </c>
      <c r="B1347" s="12" t="s">
        <v>2415</v>
      </c>
      <c r="C1347" s="43" t="s">
        <v>4370</v>
      </c>
      <c r="D1347" s="43" t="s">
        <v>22</v>
      </c>
      <c r="E1347" s="43" t="s">
        <v>20</v>
      </c>
      <c r="F1347" s="43" t="s">
        <v>4376</v>
      </c>
      <c r="G1347" s="43" t="s">
        <v>667</v>
      </c>
      <c r="H1347" s="12" t="s">
        <v>1789</v>
      </c>
      <c r="I1347" s="43" t="s">
        <v>173</v>
      </c>
      <c r="J1347" s="43" t="s">
        <v>56</v>
      </c>
      <c r="K1347" s="43" t="s">
        <v>4382</v>
      </c>
      <c r="L1347" s="51">
        <v>44227.291666666664</v>
      </c>
      <c r="M1347" s="51">
        <v>44227.662499999999</v>
      </c>
      <c r="N1347" s="51">
        <v>44225.333333333336</v>
      </c>
      <c r="O1347" s="12">
        <f t="shared" si="90"/>
        <v>8.9000000000232831</v>
      </c>
      <c r="P1347" s="12">
        <f t="shared" si="91"/>
        <v>46.999999999883585</v>
      </c>
      <c r="Q1347" s="43" t="s">
        <v>22</v>
      </c>
      <c r="R1347" s="43" t="s">
        <v>22</v>
      </c>
      <c r="S1347" s="43" t="s">
        <v>22</v>
      </c>
      <c r="T1347" s="43" t="s">
        <v>32</v>
      </c>
      <c r="U1347" s="43" t="s">
        <v>114</v>
      </c>
      <c r="V1347" s="43" t="s">
        <v>34</v>
      </c>
      <c r="W1347" s="43" t="s">
        <v>82</v>
      </c>
      <c r="X1347" s="43" t="s">
        <v>17</v>
      </c>
      <c r="Y1347" s="43" t="s">
        <v>18</v>
      </c>
      <c r="Z1347" s="35">
        <f t="shared" si="87"/>
        <v>55.899999999906868</v>
      </c>
    </row>
    <row r="1348" spans="1:26" ht="90" hidden="1" x14ac:dyDescent="0.25">
      <c r="A1348" s="12">
        <v>2021</v>
      </c>
      <c r="B1348" s="12" t="s">
        <v>2415</v>
      </c>
      <c r="C1348" s="52" t="s">
        <v>4105</v>
      </c>
      <c r="D1348" s="43" t="s">
        <v>22</v>
      </c>
      <c r="E1348" s="43" t="s">
        <v>30</v>
      </c>
      <c r="F1348" s="43" t="s">
        <v>3370</v>
      </c>
      <c r="G1348" s="43" t="s">
        <v>4108</v>
      </c>
      <c r="H1348" s="12" t="s">
        <v>3593</v>
      </c>
      <c r="I1348" s="43" t="s">
        <v>290</v>
      </c>
      <c r="J1348" s="43" t="s">
        <v>1688</v>
      </c>
      <c r="K1348" s="43" t="s">
        <v>4113</v>
      </c>
      <c r="L1348" s="51">
        <v>44197</v>
      </c>
      <c r="M1348" s="51">
        <v>44227.999305555553</v>
      </c>
      <c r="N1348" s="51">
        <v>44196.999305555553</v>
      </c>
      <c r="O1348" s="12">
        <f t="shared" si="90"/>
        <v>743.98333333327901</v>
      </c>
      <c r="P1348" s="12">
        <f t="shared" si="91"/>
        <v>1.6666666720993817E-2</v>
      </c>
      <c r="Q1348" s="12" t="s">
        <v>13</v>
      </c>
      <c r="R1348" s="43" t="s">
        <v>22</v>
      </c>
      <c r="S1348" s="43" t="s">
        <v>22</v>
      </c>
      <c r="T1348" s="12" t="s">
        <v>41</v>
      </c>
      <c r="U1348" s="3" t="s">
        <v>1070</v>
      </c>
      <c r="V1348" s="43" t="s">
        <v>51</v>
      </c>
      <c r="W1348" s="43" t="s">
        <v>104</v>
      </c>
      <c r="X1348" s="8" t="s">
        <v>45</v>
      </c>
      <c r="Y1348" s="43"/>
      <c r="Z1348" s="35">
        <f t="shared" si="87"/>
        <v>744</v>
      </c>
    </row>
    <row r="1349" spans="1:26" ht="60" hidden="1" x14ac:dyDescent="0.25">
      <c r="A1349" s="12">
        <v>2021</v>
      </c>
      <c r="B1349" s="12" t="s">
        <v>2415</v>
      </c>
      <c r="C1349" s="52" t="s">
        <v>4239</v>
      </c>
      <c r="D1349" s="43" t="s">
        <v>22</v>
      </c>
      <c r="E1349" s="43" t="s">
        <v>30</v>
      </c>
      <c r="F1349" s="43" t="s">
        <v>4111</v>
      </c>
      <c r="G1349" s="43" t="s">
        <v>4112</v>
      </c>
      <c r="H1349" s="12" t="s">
        <v>3593</v>
      </c>
      <c r="I1349" s="43" t="s">
        <v>288</v>
      </c>
      <c r="J1349" s="43" t="s">
        <v>1688</v>
      </c>
      <c r="K1349" s="43" t="s">
        <v>4115</v>
      </c>
      <c r="L1349" s="51">
        <v>44197</v>
      </c>
      <c r="M1349" s="51">
        <v>44227.999305555553</v>
      </c>
      <c r="N1349" s="51">
        <v>44196.999305555553</v>
      </c>
      <c r="O1349" s="12">
        <f t="shared" si="90"/>
        <v>743.98333333327901</v>
      </c>
      <c r="P1349" s="12">
        <f t="shared" si="91"/>
        <v>1.6666666720993817E-2</v>
      </c>
      <c r="Q1349" s="43" t="s">
        <v>13</v>
      </c>
      <c r="R1349" s="43" t="s">
        <v>22</v>
      </c>
      <c r="S1349" s="43" t="s">
        <v>22</v>
      </c>
      <c r="T1349" s="43" t="s">
        <v>32</v>
      </c>
      <c r="U1349" s="43" t="s">
        <v>117</v>
      </c>
      <c r="V1349" s="43" t="s">
        <v>25</v>
      </c>
      <c r="W1349" s="43" t="s">
        <v>52</v>
      </c>
      <c r="X1349" s="43" t="s">
        <v>60</v>
      </c>
      <c r="Y1349" s="43" t="s">
        <v>46</v>
      </c>
      <c r="Z1349" s="35">
        <f t="shared" si="87"/>
        <v>744</v>
      </c>
    </row>
    <row r="1350" spans="1:26" ht="180" hidden="1" x14ac:dyDescent="0.25">
      <c r="A1350" s="12">
        <v>2021</v>
      </c>
      <c r="B1350" s="12" t="s">
        <v>2415</v>
      </c>
      <c r="C1350" s="43" t="s">
        <v>4383</v>
      </c>
      <c r="D1350" s="43" t="s">
        <v>22</v>
      </c>
      <c r="E1350" s="43" t="s">
        <v>30</v>
      </c>
      <c r="F1350" s="43" t="s">
        <v>4384</v>
      </c>
      <c r="G1350" s="43" t="s">
        <v>4385</v>
      </c>
      <c r="H1350" s="12" t="s">
        <v>3593</v>
      </c>
      <c r="I1350" s="43"/>
      <c r="J1350" s="43" t="s">
        <v>1688</v>
      </c>
      <c r="K1350" s="43" t="s">
        <v>4386</v>
      </c>
      <c r="L1350" s="51">
        <v>44226.583333333336</v>
      </c>
      <c r="M1350" s="51">
        <v>44226.666666666664</v>
      </c>
      <c r="O1350" s="12">
        <f t="shared" si="90"/>
        <v>1.9999999998835847</v>
      </c>
      <c r="P1350" s="12">
        <f t="shared" si="91"/>
        <v>1061438</v>
      </c>
      <c r="Q1350" s="43" t="s">
        <v>13</v>
      </c>
      <c r="R1350" s="43" t="s">
        <v>22</v>
      </c>
      <c r="S1350" s="43" t="s">
        <v>22</v>
      </c>
      <c r="T1350" s="43" t="s">
        <v>14</v>
      </c>
      <c r="U1350" s="43" t="s">
        <v>42</v>
      </c>
      <c r="V1350" s="43" t="s">
        <v>25</v>
      </c>
      <c r="W1350" s="43" t="s">
        <v>59</v>
      </c>
      <c r="X1350" s="43" t="s">
        <v>83</v>
      </c>
      <c r="Y1350" s="43" t="s">
        <v>46</v>
      </c>
      <c r="Z1350" s="35">
        <f t="shared" si="87"/>
        <v>1061440</v>
      </c>
    </row>
    <row r="1351" spans="1:26" ht="165" x14ac:dyDescent="0.25">
      <c r="A1351" s="12">
        <v>2021</v>
      </c>
      <c r="B1351" s="12" t="s">
        <v>2415</v>
      </c>
      <c r="C1351" s="43" t="s">
        <v>4387</v>
      </c>
      <c r="D1351" s="43" t="s">
        <v>13</v>
      </c>
      <c r="E1351" s="43" t="s">
        <v>30</v>
      </c>
      <c r="F1351" s="43" t="s">
        <v>4017</v>
      </c>
      <c r="G1351" s="43" t="s">
        <v>4433</v>
      </c>
      <c r="H1351" s="12" t="s">
        <v>319</v>
      </c>
      <c r="I1351" s="43" t="s">
        <v>197</v>
      </c>
      <c r="J1351" s="43" t="s">
        <v>63</v>
      </c>
      <c r="K1351" s="43" t="s">
        <v>4450</v>
      </c>
      <c r="L1351" s="51">
        <v>44197.604166666664</v>
      </c>
      <c r="M1351" s="51">
        <v>44197.770833333336</v>
      </c>
      <c r="N1351" s="51">
        <v>44188.791666666664</v>
      </c>
      <c r="O1351" s="12">
        <f t="shared" si="90"/>
        <v>4.0000000001164153</v>
      </c>
      <c r="P1351" s="12">
        <f t="shared" si="91"/>
        <v>211.5</v>
      </c>
      <c r="Q1351" s="43" t="s">
        <v>13</v>
      </c>
      <c r="R1351" s="43" t="s">
        <v>13</v>
      </c>
      <c r="S1351" s="43" t="s">
        <v>22</v>
      </c>
      <c r="T1351" s="43" t="s">
        <v>23</v>
      </c>
      <c r="U1351" s="43" t="s">
        <v>44</v>
      </c>
      <c r="V1351" s="43" t="s">
        <v>43</v>
      </c>
      <c r="W1351" s="43" t="s">
        <v>93</v>
      </c>
      <c r="X1351" s="43" t="s">
        <v>60</v>
      </c>
      <c r="Y1351" s="43" t="s">
        <v>18</v>
      </c>
      <c r="Z1351" s="35">
        <f t="shared" si="87"/>
        <v>215.50000000011642</v>
      </c>
    </row>
    <row r="1352" spans="1:26" ht="405" x14ac:dyDescent="0.25">
      <c r="A1352" s="12">
        <v>2021</v>
      </c>
      <c r="B1352" s="12" t="s">
        <v>2415</v>
      </c>
      <c r="C1352" s="43" t="s">
        <v>4388</v>
      </c>
      <c r="D1352" s="43" t="s">
        <v>22</v>
      </c>
      <c r="E1352" s="43" t="s">
        <v>30</v>
      </c>
      <c r="F1352" s="43" t="s">
        <v>4017</v>
      </c>
      <c r="G1352" s="43" t="s">
        <v>4433</v>
      </c>
      <c r="H1352" s="12" t="s">
        <v>319</v>
      </c>
      <c r="I1352" s="43" t="s">
        <v>197</v>
      </c>
      <c r="J1352" s="43" t="s">
        <v>63</v>
      </c>
      <c r="K1352" s="43" t="s">
        <v>4450</v>
      </c>
      <c r="L1352" s="51">
        <v>44198.541666666664</v>
      </c>
      <c r="M1352" s="51">
        <v>44198.8125</v>
      </c>
      <c r="N1352" s="51">
        <v>44197.770833333336</v>
      </c>
      <c r="O1352" s="12">
        <f t="shared" si="90"/>
        <v>6.5000000000582077</v>
      </c>
      <c r="P1352" s="12">
        <f t="shared" si="91"/>
        <v>18.499999999883585</v>
      </c>
      <c r="Q1352" s="43" t="s">
        <v>13</v>
      </c>
      <c r="R1352" s="43" t="s">
        <v>22</v>
      </c>
      <c r="S1352" s="43" t="s">
        <v>22</v>
      </c>
      <c r="T1352" s="43" t="s">
        <v>23</v>
      </c>
      <c r="U1352" s="43" t="s">
        <v>44</v>
      </c>
      <c r="V1352" s="43" t="s">
        <v>43</v>
      </c>
      <c r="W1352" s="43" t="s">
        <v>93</v>
      </c>
      <c r="X1352" s="43" t="s">
        <v>60</v>
      </c>
      <c r="Y1352" s="43" t="s">
        <v>18</v>
      </c>
      <c r="Z1352" s="35">
        <f t="shared" si="87"/>
        <v>24.999999999941792</v>
      </c>
    </row>
    <row r="1353" spans="1:26" ht="225" x14ac:dyDescent="0.25">
      <c r="A1353" s="12">
        <v>2021</v>
      </c>
      <c r="B1353" s="12" t="s">
        <v>2415</v>
      </c>
      <c r="C1353" s="43" t="s">
        <v>4389</v>
      </c>
      <c r="D1353" s="43" t="s">
        <v>22</v>
      </c>
      <c r="E1353" s="43" t="s">
        <v>30</v>
      </c>
      <c r="F1353" s="43" t="s">
        <v>4017</v>
      </c>
      <c r="G1353" s="43" t="s">
        <v>4433</v>
      </c>
      <c r="H1353" s="12" t="s">
        <v>319</v>
      </c>
      <c r="I1353" s="43" t="s">
        <v>197</v>
      </c>
      <c r="J1353" s="43" t="s">
        <v>63</v>
      </c>
      <c r="K1353" s="43" t="s">
        <v>4450</v>
      </c>
      <c r="L1353" s="51">
        <v>44199.333333333336</v>
      </c>
      <c r="M1353" s="51">
        <v>44199.770833333336</v>
      </c>
      <c r="N1353" s="51">
        <v>44198.8125</v>
      </c>
      <c r="O1353" s="12">
        <f t="shared" si="90"/>
        <v>10.5</v>
      </c>
      <c r="P1353" s="12">
        <f t="shared" si="91"/>
        <v>12.500000000058208</v>
      </c>
      <c r="Q1353" s="43" t="s">
        <v>13</v>
      </c>
      <c r="R1353" s="43" t="s">
        <v>22</v>
      </c>
      <c r="S1353" s="43" t="s">
        <v>22</v>
      </c>
      <c r="T1353" s="43" t="s">
        <v>23</v>
      </c>
      <c r="U1353" s="43" t="s">
        <v>44</v>
      </c>
      <c r="V1353" s="43" t="s">
        <v>43</v>
      </c>
      <c r="W1353" s="43" t="s">
        <v>93</v>
      </c>
      <c r="X1353" s="43" t="s">
        <v>60</v>
      </c>
      <c r="Y1353" s="43" t="s">
        <v>18</v>
      </c>
      <c r="Z1353" s="35">
        <f t="shared" si="87"/>
        <v>23.000000000058208</v>
      </c>
    </row>
    <row r="1354" spans="1:26" ht="409.5" x14ac:dyDescent="0.25">
      <c r="A1354" s="12">
        <v>2021</v>
      </c>
      <c r="B1354" s="12" t="s">
        <v>2415</v>
      </c>
      <c r="C1354" s="43" t="s">
        <v>4390</v>
      </c>
      <c r="D1354" s="43" t="s">
        <v>22</v>
      </c>
      <c r="E1354" s="43" t="s">
        <v>30</v>
      </c>
      <c r="F1354" s="43" t="s">
        <v>4017</v>
      </c>
      <c r="G1354" s="43" t="s">
        <v>4433</v>
      </c>
      <c r="H1354" s="12" t="s">
        <v>319</v>
      </c>
      <c r="I1354" s="43" t="s">
        <v>197</v>
      </c>
      <c r="J1354" s="43" t="s">
        <v>63</v>
      </c>
      <c r="K1354" s="43" t="s">
        <v>4450</v>
      </c>
      <c r="L1354" s="51">
        <v>44200.333333333336</v>
      </c>
      <c r="M1354" s="51">
        <v>44200.770833333336</v>
      </c>
      <c r="N1354" s="51">
        <v>44199.770833333336</v>
      </c>
      <c r="O1354" s="12">
        <f t="shared" si="90"/>
        <v>10.5</v>
      </c>
      <c r="P1354" s="12">
        <f t="shared" si="91"/>
        <v>13.5</v>
      </c>
      <c r="Q1354" s="43" t="s">
        <v>13</v>
      </c>
      <c r="R1354" s="43" t="s">
        <v>22</v>
      </c>
      <c r="S1354" s="43" t="s">
        <v>22</v>
      </c>
      <c r="T1354" s="43" t="s">
        <v>23</v>
      </c>
      <c r="U1354" s="43" t="s">
        <v>44</v>
      </c>
      <c r="V1354" s="43" t="s">
        <v>43</v>
      </c>
      <c r="W1354" s="43" t="s">
        <v>93</v>
      </c>
      <c r="X1354" s="43" t="s">
        <v>60</v>
      </c>
      <c r="Y1354" s="43" t="s">
        <v>18</v>
      </c>
      <c r="Z1354" s="35">
        <f t="shared" si="87"/>
        <v>24</v>
      </c>
    </row>
    <row r="1355" spans="1:26" ht="390" x14ac:dyDescent="0.25">
      <c r="A1355" s="12">
        <v>2021</v>
      </c>
      <c r="B1355" s="12" t="s">
        <v>2415</v>
      </c>
      <c r="C1355" s="43" t="s">
        <v>4391</v>
      </c>
      <c r="D1355" s="43" t="s">
        <v>22</v>
      </c>
      <c r="E1355" s="43" t="s">
        <v>30</v>
      </c>
      <c r="F1355" s="43" t="s">
        <v>4017</v>
      </c>
      <c r="G1355" s="43" t="s">
        <v>4433</v>
      </c>
      <c r="H1355" s="12" t="s">
        <v>319</v>
      </c>
      <c r="I1355" s="43" t="s">
        <v>197</v>
      </c>
      <c r="J1355" s="43" t="s">
        <v>63</v>
      </c>
      <c r="K1355" s="43" t="s">
        <v>4450</v>
      </c>
      <c r="L1355" s="51">
        <v>44201.333333333336</v>
      </c>
      <c r="M1355" s="51">
        <v>44201.770833333336</v>
      </c>
      <c r="N1355" s="51">
        <v>44200.770833333336</v>
      </c>
      <c r="O1355" s="12">
        <f t="shared" si="90"/>
        <v>10.5</v>
      </c>
      <c r="P1355" s="12">
        <f t="shared" si="91"/>
        <v>13.5</v>
      </c>
      <c r="Q1355" s="43" t="s">
        <v>13</v>
      </c>
      <c r="R1355" s="43" t="s">
        <v>22</v>
      </c>
      <c r="S1355" s="43" t="s">
        <v>22</v>
      </c>
      <c r="T1355" s="43" t="s">
        <v>23</v>
      </c>
      <c r="U1355" s="43" t="s">
        <v>44</v>
      </c>
      <c r="V1355" s="43" t="s">
        <v>43</v>
      </c>
      <c r="W1355" s="43" t="s">
        <v>93</v>
      </c>
      <c r="X1355" s="43" t="s">
        <v>60</v>
      </c>
      <c r="Y1355" s="43" t="s">
        <v>18</v>
      </c>
      <c r="Z1355" s="35">
        <f t="shared" si="87"/>
        <v>24</v>
      </c>
    </row>
    <row r="1356" spans="1:26" ht="405" x14ac:dyDescent="0.25">
      <c r="A1356" s="12">
        <v>2021</v>
      </c>
      <c r="B1356" s="12" t="s">
        <v>2415</v>
      </c>
      <c r="C1356" s="43" t="s">
        <v>4392</v>
      </c>
      <c r="D1356" s="43" t="s">
        <v>22</v>
      </c>
      <c r="E1356" s="43" t="s">
        <v>30</v>
      </c>
      <c r="F1356" s="43" t="s">
        <v>4017</v>
      </c>
      <c r="G1356" s="43" t="s">
        <v>4433</v>
      </c>
      <c r="H1356" s="12" t="s">
        <v>319</v>
      </c>
      <c r="I1356" s="43" t="s">
        <v>197</v>
      </c>
      <c r="J1356" s="43" t="s">
        <v>63</v>
      </c>
      <c r="K1356" s="43" t="s">
        <v>4450</v>
      </c>
      <c r="L1356" s="51">
        <v>44202.333333333336</v>
      </c>
      <c r="M1356" s="51">
        <v>44202.777777777781</v>
      </c>
      <c r="N1356" s="51">
        <v>44201.770833333336</v>
      </c>
      <c r="O1356" s="12">
        <f t="shared" si="90"/>
        <v>10.666666666686069</v>
      </c>
      <c r="P1356" s="12">
        <f t="shared" si="91"/>
        <v>13.5</v>
      </c>
      <c r="Q1356" s="43" t="s">
        <v>13</v>
      </c>
      <c r="R1356" s="43" t="s">
        <v>22</v>
      </c>
      <c r="S1356" s="43" t="s">
        <v>22</v>
      </c>
      <c r="T1356" s="43" t="s">
        <v>23</v>
      </c>
      <c r="U1356" s="43" t="s">
        <v>44</v>
      </c>
      <c r="V1356" s="43" t="s">
        <v>43</v>
      </c>
      <c r="W1356" s="43" t="s">
        <v>93</v>
      </c>
      <c r="X1356" s="43" t="s">
        <v>60</v>
      </c>
      <c r="Y1356" s="43" t="s">
        <v>18</v>
      </c>
      <c r="Z1356" s="35">
        <f t="shared" si="87"/>
        <v>24.166666666686069</v>
      </c>
    </row>
    <row r="1357" spans="1:26" ht="255" x14ac:dyDescent="0.25">
      <c r="A1357" s="12">
        <v>2021</v>
      </c>
      <c r="B1357" s="12" t="s">
        <v>2415</v>
      </c>
      <c r="C1357" s="43" t="s">
        <v>4393</v>
      </c>
      <c r="D1357" s="43" t="s">
        <v>22</v>
      </c>
      <c r="E1357" s="43" t="s">
        <v>30</v>
      </c>
      <c r="F1357" s="43" t="s">
        <v>4017</v>
      </c>
      <c r="G1357" s="43" t="s">
        <v>4433</v>
      </c>
      <c r="H1357" s="12" t="s">
        <v>319</v>
      </c>
      <c r="I1357" s="43" t="s">
        <v>197</v>
      </c>
      <c r="J1357" s="43" t="s">
        <v>63</v>
      </c>
      <c r="K1357" s="43" t="s">
        <v>4450</v>
      </c>
      <c r="L1357" s="51">
        <v>44203.333333333336</v>
      </c>
      <c r="M1357" s="51">
        <v>44203.8125</v>
      </c>
      <c r="N1357" s="51">
        <v>44202.777777777781</v>
      </c>
      <c r="O1357" s="12">
        <f t="shared" si="90"/>
        <v>11.499999999941792</v>
      </c>
      <c r="P1357" s="12">
        <f t="shared" si="91"/>
        <v>13.333333333313931</v>
      </c>
      <c r="Q1357" s="43" t="s">
        <v>13</v>
      </c>
      <c r="R1357" s="43" t="s">
        <v>22</v>
      </c>
      <c r="S1357" s="43" t="s">
        <v>22</v>
      </c>
      <c r="T1357" s="43" t="s">
        <v>23</v>
      </c>
      <c r="U1357" s="43" t="s">
        <v>44</v>
      </c>
      <c r="V1357" s="43" t="s">
        <v>43</v>
      </c>
      <c r="W1357" s="43" t="s">
        <v>93</v>
      </c>
      <c r="X1357" s="43" t="s">
        <v>60</v>
      </c>
      <c r="Y1357" s="43" t="s">
        <v>18</v>
      </c>
      <c r="Z1357" s="35">
        <f t="shared" si="87"/>
        <v>24.833333333255723</v>
      </c>
    </row>
    <row r="1358" spans="1:26" ht="300" x14ac:dyDescent="0.25">
      <c r="A1358" s="12">
        <v>2021</v>
      </c>
      <c r="B1358" s="12" t="s">
        <v>2415</v>
      </c>
      <c r="C1358" s="43" t="s">
        <v>4394</v>
      </c>
      <c r="D1358" s="43" t="s">
        <v>22</v>
      </c>
      <c r="E1358" s="43" t="s">
        <v>20</v>
      </c>
      <c r="F1358" s="43" t="s">
        <v>4434</v>
      </c>
      <c r="G1358" s="43" t="s">
        <v>4435</v>
      </c>
      <c r="H1358" s="12" t="s">
        <v>319</v>
      </c>
      <c r="I1358" s="43" t="s">
        <v>198</v>
      </c>
      <c r="J1358" s="43" t="s">
        <v>56</v>
      </c>
      <c r="K1358" s="43"/>
      <c r="L1358" s="51">
        <v>44211.458333333336</v>
      </c>
      <c r="M1358" s="51">
        <v>44211.708333333336</v>
      </c>
      <c r="N1358" s="51">
        <v>44208.763888888891</v>
      </c>
      <c r="O1358" s="12">
        <f t="shared" si="90"/>
        <v>6</v>
      </c>
      <c r="P1358" s="12">
        <f t="shared" si="91"/>
        <v>64.666666666686069</v>
      </c>
      <c r="Q1358" s="43" t="s">
        <v>22</v>
      </c>
      <c r="R1358" s="43" t="s">
        <v>22</v>
      </c>
      <c r="S1358" s="43" t="s">
        <v>22</v>
      </c>
      <c r="T1358" s="43" t="s">
        <v>32</v>
      </c>
      <c r="U1358" s="43" t="s">
        <v>111</v>
      </c>
      <c r="V1358" s="43" t="s">
        <v>34</v>
      </c>
      <c r="W1358" s="43" t="s">
        <v>88</v>
      </c>
      <c r="X1358" s="43" t="s">
        <v>83</v>
      </c>
      <c r="Y1358" s="43" t="s">
        <v>18</v>
      </c>
      <c r="Z1358" s="35">
        <f t="shared" si="87"/>
        <v>70.666666666686069</v>
      </c>
    </row>
    <row r="1359" spans="1:26" ht="210" x14ac:dyDescent="0.25">
      <c r="A1359" s="12">
        <v>2021</v>
      </c>
      <c r="B1359" s="12" t="s">
        <v>2415</v>
      </c>
      <c r="C1359" s="43" t="s">
        <v>4395</v>
      </c>
      <c r="D1359" s="43" t="s">
        <v>22</v>
      </c>
      <c r="E1359" s="43" t="s">
        <v>11</v>
      </c>
      <c r="F1359" s="43" t="s">
        <v>2339</v>
      </c>
      <c r="G1359" s="43" t="s">
        <v>2339</v>
      </c>
      <c r="H1359" s="12" t="s">
        <v>319</v>
      </c>
      <c r="I1359" s="43" t="s">
        <v>198</v>
      </c>
      <c r="J1359" s="43"/>
      <c r="K1359" s="43" t="s">
        <v>4451</v>
      </c>
      <c r="L1359" s="51">
        <v>44204.333333333336</v>
      </c>
      <c r="M1359" s="51">
        <v>44204.743055555555</v>
      </c>
      <c r="N1359" s="51">
        <v>44202.375</v>
      </c>
      <c r="O1359" s="12">
        <f t="shared" si="90"/>
        <v>9.8333333332557231</v>
      </c>
      <c r="P1359" s="12">
        <f t="shared" si="91"/>
        <v>47.000000000058208</v>
      </c>
      <c r="Q1359" s="43" t="s">
        <v>22</v>
      </c>
      <c r="R1359" s="43" t="s">
        <v>22</v>
      </c>
      <c r="S1359" s="43" t="s">
        <v>22</v>
      </c>
      <c r="T1359" s="43" t="s">
        <v>1505</v>
      </c>
      <c r="U1359" s="43" t="s">
        <v>1505</v>
      </c>
      <c r="V1359" s="43" t="s">
        <v>1505</v>
      </c>
      <c r="W1359" s="43" t="s">
        <v>1505</v>
      </c>
      <c r="X1359" s="43" t="s">
        <v>83</v>
      </c>
      <c r="Y1359" s="43" t="s">
        <v>84</v>
      </c>
      <c r="Z1359" s="35">
        <f t="shared" si="87"/>
        <v>56.833333333313931</v>
      </c>
    </row>
    <row r="1360" spans="1:26" ht="150" x14ac:dyDescent="0.25">
      <c r="A1360" s="12">
        <v>2021</v>
      </c>
      <c r="B1360" s="12" t="s">
        <v>2415</v>
      </c>
      <c r="C1360" s="43" t="s">
        <v>4396</v>
      </c>
      <c r="D1360" s="43" t="s">
        <v>22</v>
      </c>
      <c r="E1360" s="43" t="s">
        <v>11</v>
      </c>
      <c r="F1360" s="43" t="s">
        <v>2339</v>
      </c>
      <c r="G1360" s="43" t="s">
        <v>2339</v>
      </c>
      <c r="H1360" s="12" t="s">
        <v>319</v>
      </c>
      <c r="I1360" s="43" t="s">
        <v>198</v>
      </c>
      <c r="J1360" s="43"/>
      <c r="K1360" s="43" t="s">
        <v>4451</v>
      </c>
      <c r="L1360" s="51">
        <v>44205.333333333336</v>
      </c>
      <c r="M1360" s="51">
        <v>44205.708333333336</v>
      </c>
      <c r="N1360" s="51">
        <v>44204.743055555555</v>
      </c>
      <c r="O1360" s="12">
        <f t="shared" si="90"/>
        <v>9</v>
      </c>
      <c r="P1360" s="12">
        <f t="shared" si="91"/>
        <v>14.166666666744277</v>
      </c>
      <c r="Q1360" s="43" t="s">
        <v>22</v>
      </c>
      <c r="R1360" s="43" t="s">
        <v>22</v>
      </c>
      <c r="S1360" s="43" t="s">
        <v>22</v>
      </c>
      <c r="T1360" s="43" t="s">
        <v>1505</v>
      </c>
      <c r="U1360" s="43" t="s">
        <v>1505</v>
      </c>
      <c r="V1360" s="43" t="s">
        <v>1505</v>
      </c>
      <c r="W1360" s="43" t="s">
        <v>1505</v>
      </c>
      <c r="X1360" s="43" t="s">
        <v>83</v>
      </c>
      <c r="Y1360" s="43" t="s">
        <v>84</v>
      </c>
      <c r="Z1360" s="35">
        <f t="shared" si="87"/>
        <v>23.166666666744277</v>
      </c>
    </row>
    <row r="1361" spans="1:26" ht="390" x14ac:dyDescent="0.25">
      <c r="A1361" s="12">
        <v>2021</v>
      </c>
      <c r="B1361" s="12" t="s">
        <v>2415</v>
      </c>
      <c r="C1361" s="43" t="s">
        <v>4397</v>
      </c>
      <c r="D1361" s="43" t="s">
        <v>22</v>
      </c>
      <c r="E1361" s="43" t="s">
        <v>11</v>
      </c>
      <c r="F1361" s="43" t="s">
        <v>2339</v>
      </c>
      <c r="G1361" s="43" t="s">
        <v>2339</v>
      </c>
      <c r="H1361" s="12" t="s">
        <v>319</v>
      </c>
      <c r="I1361" s="43" t="s">
        <v>198</v>
      </c>
      <c r="J1361" s="43"/>
      <c r="K1361" s="43" t="s">
        <v>4451</v>
      </c>
      <c r="L1361" s="51">
        <v>44206.291666666664</v>
      </c>
      <c r="M1361" s="51">
        <v>44206.732638888891</v>
      </c>
      <c r="N1361" s="51">
        <v>44205.708333333336</v>
      </c>
      <c r="O1361" s="12">
        <f t="shared" si="90"/>
        <v>10.583333333430346</v>
      </c>
      <c r="P1361" s="12">
        <f t="shared" si="91"/>
        <v>13.999999999883585</v>
      </c>
      <c r="Q1361" s="43" t="s">
        <v>22</v>
      </c>
      <c r="R1361" s="43" t="s">
        <v>22</v>
      </c>
      <c r="S1361" s="43" t="s">
        <v>22</v>
      </c>
      <c r="T1361" s="43" t="s">
        <v>1505</v>
      </c>
      <c r="U1361" s="43" t="s">
        <v>1505</v>
      </c>
      <c r="V1361" s="43" t="s">
        <v>1505</v>
      </c>
      <c r="W1361" s="43" t="s">
        <v>1505</v>
      </c>
      <c r="X1361" s="43" t="s">
        <v>83</v>
      </c>
      <c r="Y1361" s="43" t="s">
        <v>84</v>
      </c>
      <c r="Z1361" s="35">
        <f t="shared" si="87"/>
        <v>24.583333333313931</v>
      </c>
    </row>
    <row r="1362" spans="1:26" ht="120" x14ac:dyDescent="0.25">
      <c r="A1362" s="12">
        <v>2021</v>
      </c>
      <c r="B1362" s="12" t="s">
        <v>2415</v>
      </c>
      <c r="C1362" s="43" t="s">
        <v>4398</v>
      </c>
      <c r="D1362" s="43" t="s">
        <v>22</v>
      </c>
      <c r="E1362" s="43" t="s">
        <v>11</v>
      </c>
      <c r="F1362" s="43" t="s">
        <v>2339</v>
      </c>
      <c r="G1362" s="43" t="s">
        <v>2339</v>
      </c>
      <c r="H1362" s="12" t="s">
        <v>319</v>
      </c>
      <c r="I1362" s="43" t="s">
        <v>198</v>
      </c>
      <c r="J1362" s="43"/>
      <c r="K1362" s="43" t="s">
        <v>4451</v>
      </c>
      <c r="L1362" s="51">
        <v>44207.333333333336</v>
      </c>
      <c r="M1362" s="51">
        <v>44207.697916666664</v>
      </c>
      <c r="N1362" s="51">
        <v>44206.732638888891</v>
      </c>
      <c r="O1362" s="12">
        <f t="shared" si="90"/>
        <v>8.7499999998835847</v>
      </c>
      <c r="P1362" s="12">
        <f t="shared" si="91"/>
        <v>14.416666666686069</v>
      </c>
      <c r="Q1362" s="43" t="s">
        <v>22</v>
      </c>
      <c r="R1362" s="43" t="s">
        <v>22</v>
      </c>
      <c r="S1362" s="43" t="s">
        <v>22</v>
      </c>
      <c r="T1362" s="43" t="s">
        <v>1505</v>
      </c>
      <c r="U1362" s="43" t="s">
        <v>1505</v>
      </c>
      <c r="V1362" s="43" t="s">
        <v>1505</v>
      </c>
      <c r="W1362" s="43" t="s">
        <v>1505</v>
      </c>
      <c r="X1362" s="43" t="s">
        <v>83</v>
      </c>
      <c r="Y1362" s="43" t="s">
        <v>84</v>
      </c>
      <c r="Z1362" s="35">
        <f t="shared" si="87"/>
        <v>23.166666666569654</v>
      </c>
    </row>
    <row r="1363" spans="1:26" ht="180" x14ac:dyDescent="0.25">
      <c r="A1363" s="12">
        <v>2021</v>
      </c>
      <c r="B1363" s="12" t="s">
        <v>2415</v>
      </c>
      <c r="C1363" s="43" t="s">
        <v>4399</v>
      </c>
      <c r="D1363" s="43" t="s">
        <v>22</v>
      </c>
      <c r="E1363" s="43" t="s">
        <v>11</v>
      </c>
      <c r="F1363" s="43" t="s">
        <v>2339</v>
      </c>
      <c r="G1363" s="43" t="s">
        <v>2339</v>
      </c>
      <c r="H1363" s="12" t="s">
        <v>319</v>
      </c>
      <c r="I1363" s="43" t="s">
        <v>198</v>
      </c>
      <c r="J1363" s="43"/>
      <c r="K1363" s="43" t="s">
        <v>4451</v>
      </c>
      <c r="L1363" s="51">
        <v>44208.3125</v>
      </c>
      <c r="M1363" s="51">
        <v>44208.763888888891</v>
      </c>
      <c r="N1363" s="51">
        <v>44207.697916666664</v>
      </c>
      <c r="O1363" s="12">
        <f t="shared" si="90"/>
        <v>10.833333333372138</v>
      </c>
      <c r="P1363" s="12">
        <f t="shared" si="91"/>
        <v>14.750000000058208</v>
      </c>
      <c r="Q1363" s="43" t="s">
        <v>22</v>
      </c>
      <c r="R1363" s="43" t="s">
        <v>22</v>
      </c>
      <c r="S1363" s="43" t="s">
        <v>22</v>
      </c>
      <c r="T1363" s="43" t="s">
        <v>1505</v>
      </c>
      <c r="U1363" s="43" t="s">
        <v>1505</v>
      </c>
      <c r="V1363" s="43" t="s">
        <v>1505</v>
      </c>
      <c r="W1363" s="43" t="s">
        <v>1505</v>
      </c>
      <c r="X1363" s="43" t="s">
        <v>83</v>
      </c>
      <c r="Y1363" s="43" t="s">
        <v>84</v>
      </c>
      <c r="Z1363" s="35">
        <f t="shared" si="87"/>
        <v>25.583333333430346</v>
      </c>
    </row>
    <row r="1364" spans="1:26" ht="120" x14ac:dyDescent="0.25">
      <c r="A1364" s="12">
        <v>2021</v>
      </c>
      <c r="B1364" s="12" t="s">
        <v>2415</v>
      </c>
      <c r="C1364" s="43" t="s">
        <v>4400</v>
      </c>
      <c r="D1364" s="43" t="s">
        <v>22</v>
      </c>
      <c r="E1364" s="43" t="s">
        <v>11</v>
      </c>
      <c r="F1364" s="43" t="s">
        <v>2339</v>
      </c>
      <c r="G1364" s="43" t="s">
        <v>2339</v>
      </c>
      <c r="H1364" s="12" t="s">
        <v>319</v>
      </c>
      <c r="I1364" s="43" t="s">
        <v>198</v>
      </c>
      <c r="J1364" s="43"/>
      <c r="K1364" s="43" t="s">
        <v>4451</v>
      </c>
      <c r="L1364" s="51">
        <v>44226.333333333336</v>
      </c>
      <c r="M1364" s="51">
        <v>44226.708333333336</v>
      </c>
      <c r="N1364" s="51">
        <v>44211.708333333336</v>
      </c>
      <c r="O1364" s="12">
        <f t="shared" si="90"/>
        <v>9</v>
      </c>
      <c r="P1364" s="12">
        <f t="shared" si="91"/>
        <v>351</v>
      </c>
      <c r="Q1364" s="43" t="s">
        <v>22</v>
      </c>
      <c r="R1364" s="43" t="s">
        <v>22</v>
      </c>
      <c r="S1364" s="43" t="s">
        <v>22</v>
      </c>
      <c r="T1364" s="43" t="s">
        <v>1505</v>
      </c>
      <c r="U1364" s="43" t="s">
        <v>1505</v>
      </c>
      <c r="V1364" s="43" t="s">
        <v>1505</v>
      </c>
      <c r="W1364" s="43" t="s">
        <v>1505</v>
      </c>
      <c r="X1364" s="43" t="s">
        <v>83</v>
      </c>
      <c r="Y1364" s="43" t="s">
        <v>84</v>
      </c>
      <c r="Z1364" s="35">
        <f t="shared" si="87"/>
        <v>360</v>
      </c>
    </row>
    <row r="1365" spans="1:26" ht="90" x14ac:dyDescent="0.25">
      <c r="A1365" s="12">
        <v>2021</v>
      </c>
      <c r="B1365" s="12" t="s">
        <v>2415</v>
      </c>
      <c r="C1365" s="43" t="s">
        <v>4401</v>
      </c>
      <c r="D1365" s="43" t="s">
        <v>22</v>
      </c>
      <c r="E1365" s="43" t="s">
        <v>11</v>
      </c>
      <c r="F1365" s="43" t="s">
        <v>4436</v>
      </c>
      <c r="G1365" s="43" t="s">
        <v>3170</v>
      </c>
      <c r="H1365" s="12" t="s">
        <v>319</v>
      </c>
      <c r="I1365" s="43" t="s">
        <v>198</v>
      </c>
      <c r="J1365" s="43"/>
      <c r="K1365" s="43" t="s">
        <v>3886</v>
      </c>
      <c r="L1365" s="51">
        <v>44204.513888888891</v>
      </c>
      <c r="M1365" s="51">
        <v>44204.722222222219</v>
      </c>
      <c r="N1365" s="51">
        <v>44202.375</v>
      </c>
      <c r="O1365" s="12">
        <f t="shared" si="90"/>
        <v>4.9999999998835847</v>
      </c>
      <c r="P1365" s="12">
        <f t="shared" si="91"/>
        <v>51.333333333372138</v>
      </c>
      <c r="Q1365" s="43" t="s">
        <v>22</v>
      </c>
      <c r="R1365" s="43" t="s">
        <v>22</v>
      </c>
      <c r="S1365" s="43" t="s">
        <v>22</v>
      </c>
      <c r="T1365" s="43" t="s">
        <v>1505</v>
      </c>
      <c r="U1365" s="43" t="s">
        <v>1505</v>
      </c>
      <c r="V1365" s="43" t="s">
        <v>1505</v>
      </c>
      <c r="W1365" s="43" t="s">
        <v>1505</v>
      </c>
      <c r="X1365" s="43" t="s">
        <v>83</v>
      </c>
      <c r="Y1365" s="43" t="s">
        <v>46</v>
      </c>
      <c r="Z1365" s="35">
        <f t="shared" si="87"/>
        <v>56.333333333255723</v>
      </c>
    </row>
    <row r="1366" spans="1:26" ht="135" x14ac:dyDescent="0.25">
      <c r="A1366" s="12">
        <v>2021</v>
      </c>
      <c r="B1366" s="12" t="s">
        <v>2415</v>
      </c>
      <c r="C1366" s="43" t="s">
        <v>4402</v>
      </c>
      <c r="D1366" s="43" t="s">
        <v>22</v>
      </c>
      <c r="E1366" s="43" t="s">
        <v>11</v>
      </c>
      <c r="F1366" s="43" t="s">
        <v>4437</v>
      </c>
      <c r="G1366" s="43" t="s">
        <v>4438</v>
      </c>
      <c r="H1366" s="12" t="s">
        <v>319</v>
      </c>
      <c r="I1366" s="43" t="s">
        <v>198</v>
      </c>
      <c r="J1366" s="43"/>
      <c r="K1366" s="43" t="s">
        <v>4452</v>
      </c>
      <c r="L1366" s="51">
        <v>44202.375</v>
      </c>
      <c r="M1366" s="51">
        <v>44202.375</v>
      </c>
      <c r="N1366" s="51">
        <v>44179.875</v>
      </c>
      <c r="O1366" s="12">
        <f t="shared" si="90"/>
        <v>0</v>
      </c>
      <c r="P1366" s="12">
        <f t="shared" si="91"/>
        <v>540</v>
      </c>
      <c r="Q1366" s="43" t="s">
        <v>22</v>
      </c>
      <c r="R1366" s="43" t="s">
        <v>22</v>
      </c>
      <c r="S1366" s="43" t="s">
        <v>22</v>
      </c>
      <c r="T1366" s="43" t="s">
        <v>1505</v>
      </c>
      <c r="U1366" s="43" t="s">
        <v>1505</v>
      </c>
      <c r="V1366" s="43" t="s">
        <v>1505</v>
      </c>
      <c r="W1366" s="43" t="s">
        <v>1505</v>
      </c>
      <c r="X1366" s="43" t="s">
        <v>83</v>
      </c>
      <c r="Y1366" s="43" t="s">
        <v>46</v>
      </c>
      <c r="Z1366" s="35">
        <f t="shared" si="87"/>
        <v>540</v>
      </c>
    </row>
    <row r="1367" spans="1:26" ht="255" x14ac:dyDescent="0.25">
      <c r="A1367" s="12">
        <v>2021</v>
      </c>
      <c r="B1367" s="12" t="s">
        <v>2415</v>
      </c>
      <c r="C1367" s="43" t="s">
        <v>4403</v>
      </c>
      <c r="D1367" s="43" t="s">
        <v>22</v>
      </c>
      <c r="E1367" s="43" t="s">
        <v>20</v>
      </c>
      <c r="F1367" s="43" t="s">
        <v>4017</v>
      </c>
      <c r="G1367" s="43" t="s">
        <v>4439</v>
      </c>
      <c r="H1367" s="12" t="s">
        <v>319</v>
      </c>
      <c r="I1367" s="43" t="s">
        <v>195</v>
      </c>
      <c r="J1367" s="43" t="s">
        <v>63</v>
      </c>
      <c r="K1367" s="43" t="s">
        <v>4453</v>
      </c>
      <c r="L1367" s="51">
        <v>44204.375</v>
      </c>
      <c r="M1367" s="51">
        <v>44204.375</v>
      </c>
      <c r="N1367" s="51">
        <v>44191.5</v>
      </c>
      <c r="O1367" s="12">
        <f t="shared" si="90"/>
        <v>0</v>
      </c>
      <c r="P1367" s="12">
        <f t="shared" si="91"/>
        <v>309</v>
      </c>
      <c r="Q1367" s="43" t="s">
        <v>22</v>
      </c>
      <c r="R1367" s="43" t="s">
        <v>22</v>
      </c>
      <c r="S1367" s="43" t="s">
        <v>22</v>
      </c>
      <c r="T1367" s="43" t="s">
        <v>1505</v>
      </c>
      <c r="U1367" s="43" t="s">
        <v>1505</v>
      </c>
      <c r="V1367" s="43" t="s">
        <v>1505</v>
      </c>
      <c r="W1367" s="43" t="s">
        <v>1505</v>
      </c>
      <c r="X1367" s="43" t="s">
        <v>83</v>
      </c>
      <c r="Y1367" s="43" t="s">
        <v>46</v>
      </c>
      <c r="Z1367" s="35">
        <f t="shared" si="87"/>
        <v>309</v>
      </c>
    </row>
    <row r="1368" spans="1:26" ht="90" x14ac:dyDescent="0.25">
      <c r="A1368" s="12">
        <v>2021</v>
      </c>
      <c r="B1368" s="12" t="s">
        <v>2415</v>
      </c>
      <c r="C1368" s="43" t="s">
        <v>4404</v>
      </c>
      <c r="D1368" s="43" t="s">
        <v>22</v>
      </c>
      <c r="E1368" s="43" t="s">
        <v>11</v>
      </c>
      <c r="F1368" s="43" t="s">
        <v>11</v>
      </c>
      <c r="G1368" s="43" t="s">
        <v>11</v>
      </c>
      <c r="H1368" s="12" t="s">
        <v>319</v>
      </c>
      <c r="I1368" s="43" t="s">
        <v>198</v>
      </c>
      <c r="J1368" s="43"/>
      <c r="K1368" s="43" t="s">
        <v>11</v>
      </c>
      <c r="L1368" s="51">
        <v>44209.5</v>
      </c>
      <c r="M1368" s="51">
        <v>44209.708333333336</v>
      </c>
      <c r="N1368" s="51">
        <v>44208.763888888891</v>
      </c>
      <c r="O1368" s="12">
        <f t="shared" si="90"/>
        <v>5.0000000000582077</v>
      </c>
      <c r="P1368" s="12">
        <f t="shared" si="91"/>
        <v>17.666666666627862</v>
      </c>
      <c r="Q1368" s="43" t="s">
        <v>22</v>
      </c>
      <c r="R1368" s="43" t="s">
        <v>22</v>
      </c>
      <c r="S1368" s="43" t="s">
        <v>22</v>
      </c>
      <c r="T1368" s="43" t="s">
        <v>1505</v>
      </c>
      <c r="U1368" s="43" t="s">
        <v>1505</v>
      </c>
      <c r="V1368" s="43" t="s">
        <v>1505</v>
      </c>
      <c r="W1368" s="43" t="s">
        <v>1505</v>
      </c>
      <c r="X1368" s="43" t="s">
        <v>83</v>
      </c>
      <c r="Y1368" s="43" t="s">
        <v>84</v>
      </c>
      <c r="Z1368" s="35">
        <f t="shared" si="87"/>
        <v>22.666666666686069</v>
      </c>
    </row>
    <row r="1369" spans="1:26" ht="75" x14ac:dyDescent="0.25">
      <c r="A1369" s="12">
        <v>2021</v>
      </c>
      <c r="B1369" s="12" t="s">
        <v>2415</v>
      </c>
      <c r="C1369" s="43" t="s">
        <v>4405</v>
      </c>
      <c r="D1369" s="43" t="s">
        <v>22</v>
      </c>
      <c r="E1369" s="43" t="s">
        <v>11</v>
      </c>
      <c r="F1369" s="43" t="s">
        <v>11</v>
      </c>
      <c r="G1369" s="43" t="s">
        <v>11</v>
      </c>
      <c r="H1369" s="12" t="s">
        <v>319</v>
      </c>
      <c r="I1369" s="43" t="s">
        <v>198</v>
      </c>
      <c r="J1369" s="43"/>
      <c r="K1369" s="43" t="s">
        <v>11</v>
      </c>
      <c r="L1369" s="51">
        <v>44210.333333333336</v>
      </c>
      <c r="M1369" s="51">
        <v>44210.708333333336</v>
      </c>
      <c r="N1369" s="51">
        <v>44209.708333333336</v>
      </c>
      <c r="O1369" s="12">
        <f t="shared" si="90"/>
        <v>9</v>
      </c>
      <c r="P1369" s="12">
        <f t="shared" si="91"/>
        <v>15</v>
      </c>
      <c r="Q1369" s="43" t="s">
        <v>22</v>
      </c>
      <c r="R1369" s="43" t="s">
        <v>22</v>
      </c>
      <c r="S1369" s="43" t="s">
        <v>22</v>
      </c>
      <c r="T1369" s="43" t="s">
        <v>1505</v>
      </c>
      <c r="U1369" s="43" t="s">
        <v>1505</v>
      </c>
      <c r="V1369" s="43" t="s">
        <v>1505</v>
      </c>
      <c r="W1369" s="43" t="s">
        <v>1505</v>
      </c>
      <c r="X1369" s="43" t="s">
        <v>83</v>
      </c>
      <c r="Y1369" s="43" t="s">
        <v>84</v>
      </c>
      <c r="Z1369" s="35">
        <f t="shared" si="87"/>
        <v>24</v>
      </c>
    </row>
    <row r="1370" spans="1:26" ht="75" x14ac:dyDescent="0.25">
      <c r="A1370" s="12">
        <v>2021</v>
      </c>
      <c r="B1370" s="12" t="s">
        <v>2415</v>
      </c>
      <c r="C1370" s="43" t="s">
        <v>4406</v>
      </c>
      <c r="D1370" s="43" t="s">
        <v>22</v>
      </c>
      <c r="E1370" s="43" t="s">
        <v>11</v>
      </c>
      <c r="F1370" s="43" t="s">
        <v>11</v>
      </c>
      <c r="G1370" s="43" t="s">
        <v>11</v>
      </c>
      <c r="H1370" s="12" t="s">
        <v>319</v>
      </c>
      <c r="I1370" s="43" t="s">
        <v>198</v>
      </c>
      <c r="J1370" s="43"/>
      <c r="K1370" s="43" t="s">
        <v>11</v>
      </c>
      <c r="L1370" s="51">
        <v>44214.333333333336</v>
      </c>
      <c r="M1370" s="51">
        <v>44214.708333333336</v>
      </c>
      <c r="N1370" s="51">
        <v>44210.708333333336</v>
      </c>
      <c r="O1370" s="12">
        <f t="shared" si="90"/>
        <v>9</v>
      </c>
      <c r="P1370" s="12">
        <f t="shared" si="91"/>
        <v>87</v>
      </c>
      <c r="Q1370" s="43" t="s">
        <v>22</v>
      </c>
      <c r="R1370" s="43" t="s">
        <v>22</v>
      </c>
      <c r="S1370" s="43" t="s">
        <v>22</v>
      </c>
      <c r="T1370" s="43" t="s">
        <v>1505</v>
      </c>
      <c r="U1370" s="43" t="s">
        <v>1505</v>
      </c>
      <c r="V1370" s="43" t="s">
        <v>1505</v>
      </c>
      <c r="W1370" s="43" t="s">
        <v>1505</v>
      </c>
      <c r="X1370" s="43" t="s">
        <v>83</v>
      </c>
      <c r="Y1370" s="43" t="s">
        <v>84</v>
      </c>
      <c r="Z1370" s="35">
        <f t="shared" si="87"/>
        <v>96</v>
      </c>
    </row>
    <row r="1371" spans="1:26" ht="345" x14ac:dyDescent="0.25">
      <c r="A1371" s="12">
        <v>2021</v>
      </c>
      <c r="B1371" s="12" t="s">
        <v>2415</v>
      </c>
      <c r="C1371" s="43" t="s">
        <v>4407</v>
      </c>
      <c r="D1371" s="43" t="s">
        <v>22</v>
      </c>
      <c r="E1371" s="43" t="s">
        <v>11</v>
      </c>
      <c r="F1371" s="43" t="s">
        <v>11</v>
      </c>
      <c r="G1371" s="43" t="s">
        <v>11</v>
      </c>
      <c r="H1371" s="12" t="s">
        <v>319</v>
      </c>
      <c r="I1371" s="43" t="s">
        <v>198</v>
      </c>
      <c r="J1371" s="43"/>
      <c r="K1371" s="43" t="s">
        <v>11</v>
      </c>
      <c r="L1371" s="51">
        <v>44215.333333333336</v>
      </c>
      <c r="M1371" s="51">
        <v>44215.708333333336</v>
      </c>
      <c r="N1371" s="51">
        <v>44214.708333333336</v>
      </c>
      <c r="O1371" s="12">
        <f t="shared" si="90"/>
        <v>9</v>
      </c>
      <c r="P1371" s="12">
        <f t="shared" si="91"/>
        <v>15</v>
      </c>
      <c r="Q1371" s="43" t="s">
        <v>22</v>
      </c>
      <c r="R1371" s="43" t="s">
        <v>22</v>
      </c>
      <c r="S1371" s="43" t="s">
        <v>22</v>
      </c>
      <c r="T1371" s="43" t="s">
        <v>1505</v>
      </c>
      <c r="U1371" s="43" t="s">
        <v>1505</v>
      </c>
      <c r="V1371" s="43" t="s">
        <v>1505</v>
      </c>
      <c r="W1371" s="43" t="s">
        <v>1505</v>
      </c>
      <c r="X1371" s="43" t="s">
        <v>83</v>
      </c>
      <c r="Y1371" s="43" t="s">
        <v>84</v>
      </c>
      <c r="Z1371" s="35">
        <f t="shared" si="87"/>
        <v>24</v>
      </c>
    </row>
    <row r="1372" spans="1:26" ht="345" x14ac:dyDescent="0.25">
      <c r="A1372" s="12">
        <v>2021</v>
      </c>
      <c r="B1372" s="12" t="s">
        <v>2415</v>
      </c>
      <c r="C1372" s="43" t="s">
        <v>4408</v>
      </c>
      <c r="D1372" s="43" t="s">
        <v>22</v>
      </c>
      <c r="E1372" s="43" t="s">
        <v>11</v>
      </c>
      <c r="F1372" s="43" t="s">
        <v>11</v>
      </c>
      <c r="G1372" s="43" t="s">
        <v>11</v>
      </c>
      <c r="H1372" s="12" t="s">
        <v>319</v>
      </c>
      <c r="I1372" s="43" t="s">
        <v>198</v>
      </c>
      <c r="J1372" s="43"/>
      <c r="K1372" s="43" t="s">
        <v>11</v>
      </c>
      <c r="L1372" s="51">
        <v>44216.333333333336</v>
      </c>
      <c r="M1372" s="51">
        <v>44216.708333333336</v>
      </c>
      <c r="N1372" s="51">
        <v>44215.708333333336</v>
      </c>
      <c r="O1372" s="12">
        <f t="shared" si="90"/>
        <v>9</v>
      </c>
      <c r="P1372" s="12">
        <f t="shared" si="91"/>
        <v>15</v>
      </c>
      <c r="Q1372" s="43" t="s">
        <v>22</v>
      </c>
      <c r="R1372" s="43" t="s">
        <v>22</v>
      </c>
      <c r="S1372" s="43" t="s">
        <v>22</v>
      </c>
      <c r="T1372" s="43" t="s">
        <v>1505</v>
      </c>
      <c r="U1372" s="43" t="s">
        <v>1505</v>
      </c>
      <c r="V1372" s="43" t="s">
        <v>1505</v>
      </c>
      <c r="W1372" s="43" t="s">
        <v>1505</v>
      </c>
      <c r="X1372" s="43" t="s">
        <v>83</v>
      </c>
      <c r="Y1372" s="43" t="s">
        <v>84</v>
      </c>
      <c r="Z1372" s="35">
        <f t="shared" si="87"/>
        <v>24</v>
      </c>
    </row>
    <row r="1373" spans="1:26" ht="270" x14ac:dyDescent="0.25">
      <c r="A1373" s="12">
        <v>2021</v>
      </c>
      <c r="B1373" s="12" t="s">
        <v>2415</v>
      </c>
      <c r="C1373" s="43" t="s">
        <v>4409</v>
      </c>
      <c r="D1373" s="43" t="s">
        <v>22</v>
      </c>
      <c r="E1373" s="43" t="s">
        <v>11</v>
      </c>
      <c r="F1373" s="43" t="s">
        <v>11</v>
      </c>
      <c r="G1373" s="43" t="s">
        <v>11</v>
      </c>
      <c r="H1373" s="12" t="s">
        <v>319</v>
      </c>
      <c r="I1373" s="43" t="s">
        <v>198</v>
      </c>
      <c r="J1373" s="43"/>
      <c r="K1373" s="43" t="s">
        <v>11</v>
      </c>
      <c r="L1373" s="51">
        <v>44217.333333333336</v>
      </c>
      <c r="M1373" s="51">
        <v>44217.708333333336</v>
      </c>
      <c r="N1373" s="51">
        <v>44216.708333333336</v>
      </c>
      <c r="O1373" s="12">
        <f t="shared" si="90"/>
        <v>9</v>
      </c>
      <c r="P1373" s="12">
        <f t="shared" si="91"/>
        <v>15</v>
      </c>
      <c r="Q1373" s="43" t="s">
        <v>22</v>
      </c>
      <c r="R1373" s="43" t="s">
        <v>22</v>
      </c>
      <c r="S1373" s="43" t="s">
        <v>22</v>
      </c>
      <c r="T1373" s="43" t="s">
        <v>1505</v>
      </c>
      <c r="U1373" s="43" t="s">
        <v>1505</v>
      </c>
      <c r="V1373" s="43" t="s">
        <v>1505</v>
      </c>
      <c r="W1373" s="43" t="s">
        <v>1505</v>
      </c>
      <c r="X1373" s="43" t="s">
        <v>83</v>
      </c>
      <c r="Y1373" s="43" t="s">
        <v>84</v>
      </c>
      <c r="Z1373" s="35">
        <f t="shared" si="87"/>
        <v>24</v>
      </c>
    </row>
    <row r="1374" spans="1:26" ht="180" x14ac:dyDescent="0.25">
      <c r="A1374" s="12">
        <v>2021</v>
      </c>
      <c r="B1374" s="12" t="s">
        <v>2415</v>
      </c>
      <c r="C1374" s="43" t="s">
        <v>4410</v>
      </c>
      <c r="D1374" s="43" t="s">
        <v>22</v>
      </c>
      <c r="E1374" s="43" t="s">
        <v>11</v>
      </c>
      <c r="F1374" s="43" t="s">
        <v>11</v>
      </c>
      <c r="G1374" s="43" t="s">
        <v>11</v>
      </c>
      <c r="H1374" s="12" t="s">
        <v>319</v>
      </c>
      <c r="I1374" s="43" t="s">
        <v>198</v>
      </c>
      <c r="J1374" s="43"/>
      <c r="K1374" s="43" t="s">
        <v>11</v>
      </c>
      <c r="L1374" s="51">
        <v>44218.333333333336</v>
      </c>
      <c r="M1374" s="51">
        <v>44218.708333333336</v>
      </c>
      <c r="N1374" s="51">
        <v>44217.708333333336</v>
      </c>
      <c r="O1374" s="12">
        <f t="shared" si="90"/>
        <v>9</v>
      </c>
      <c r="P1374" s="12">
        <f t="shared" si="91"/>
        <v>15</v>
      </c>
      <c r="Q1374" s="43" t="s">
        <v>22</v>
      </c>
      <c r="R1374" s="43" t="s">
        <v>22</v>
      </c>
      <c r="S1374" s="43" t="s">
        <v>22</v>
      </c>
      <c r="T1374" s="43" t="s">
        <v>1505</v>
      </c>
      <c r="U1374" s="43" t="s">
        <v>1505</v>
      </c>
      <c r="V1374" s="43" t="s">
        <v>1505</v>
      </c>
      <c r="W1374" s="43" t="s">
        <v>1505</v>
      </c>
      <c r="X1374" s="43" t="s">
        <v>83</v>
      </c>
      <c r="Y1374" s="43" t="s">
        <v>84</v>
      </c>
      <c r="Z1374" s="35">
        <f t="shared" ref="Z1374:Z1403" si="92">O1374+P1374</f>
        <v>24</v>
      </c>
    </row>
    <row r="1375" spans="1:26" ht="150" x14ac:dyDescent="0.25">
      <c r="A1375" s="12">
        <v>2021</v>
      </c>
      <c r="B1375" s="12" t="s">
        <v>2415</v>
      </c>
      <c r="C1375" s="43" t="s">
        <v>4411</v>
      </c>
      <c r="D1375" s="43" t="s">
        <v>22</v>
      </c>
      <c r="E1375" s="43" t="s">
        <v>11</v>
      </c>
      <c r="F1375" s="43" t="s">
        <v>11</v>
      </c>
      <c r="G1375" s="43" t="s">
        <v>11</v>
      </c>
      <c r="H1375" s="12" t="s">
        <v>319</v>
      </c>
      <c r="I1375" s="43" t="s">
        <v>198</v>
      </c>
      <c r="J1375" s="43"/>
      <c r="K1375" s="43" t="s">
        <v>11</v>
      </c>
      <c r="L1375" s="51">
        <v>44219.333333333336</v>
      </c>
      <c r="M1375" s="51">
        <v>44219.708333333336</v>
      </c>
      <c r="N1375" s="51">
        <v>44218.708333333336</v>
      </c>
      <c r="O1375" s="12">
        <f t="shared" si="90"/>
        <v>9</v>
      </c>
      <c r="P1375" s="12">
        <f t="shared" si="91"/>
        <v>15</v>
      </c>
      <c r="Q1375" s="43" t="s">
        <v>22</v>
      </c>
      <c r="R1375" s="43" t="s">
        <v>22</v>
      </c>
      <c r="S1375" s="43" t="s">
        <v>22</v>
      </c>
      <c r="T1375" s="43" t="s">
        <v>1505</v>
      </c>
      <c r="U1375" s="43" t="s">
        <v>1505</v>
      </c>
      <c r="V1375" s="43" t="s">
        <v>1505</v>
      </c>
      <c r="W1375" s="43" t="s">
        <v>1505</v>
      </c>
      <c r="X1375" s="43" t="s">
        <v>83</v>
      </c>
      <c r="Y1375" s="43" t="s">
        <v>84</v>
      </c>
      <c r="Z1375" s="35">
        <f t="shared" si="92"/>
        <v>24</v>
      </c>
    </row>
    <row r="1376" spans="1:26" ht="390" x14ac:dyDescent="0.25">
      <c r="A1376" s="12">
        <v>2021</v>
      </c>
      <c r="B1376" s="12" t="s">
        <v>2415</v>
      </c>
      <c r="C1376" s="43" t="s">
        <v>4412</v>
      </c>
      <c r="D1376" s="43" t="s">
        <v>22</v>
      </c>
      <c r="E1376" s="43" t="s">
        <v>11</v>
      </c>
      <c r="F1376" s="43" t="s">
        <v>11</v>
      </c>
      <c r="G1376" s="43" t="s">
        <v>11</v>
      </c>
      <c r="H1376" s="12" t="s">
        <v>319</v>
      </c>
      <c r="I1376" s="43" t="s">
        <v>198</v>
      </c>
      <c r="J1376" s="43"/>
      <c r="K1376" s="43" t="s">
        <v>11</v>
      </c>
      <c r="L1376" s="51">
        <v>44220.333333333336</v>
      </c>
      <c r="M1376" s="51">
        <v>44220.708333333336</v>
      </c>
      <c r="N1376" s="51">
        <v>44219.708333333336</v>
      </c>
      <c r="O1376" s="12">
        <f t="shared" si="90"/>
        <v>9</v>
      </c>
      <c r="P1376" s="12">
        <f t="shared" si="91"/>
        <v>15</v>
      </c>
      <c r="Q1376" s="43" t="s">
        <v>22</v>
      </c>
      <c r="R1376" s="43" t="s">
        <v>22</v>
      </c>
      <c r="S1376" s="43" t="s">
        <v>22</v>
      </c>
      <c r="T1376" s="43" t="s">
        <v>1505</v>
      </c>
      <c r="U1376" s="43" t="s">
        <v>1505</v>
      </c>
      <c r="V1376" s="43" t="s">
        <v>1505</v>
      </c>
      <c r="W1376" s="43" t="s">
        <v>1505</v>
      </c>
      <c r="X1376" s="43" t="s">
        <v>83</v>
      </c>
      <c r="Y1376" s="43" t="s">
        <v>84</v>
      </c>
      <c r="Z1376" s="35">
        <f t="shared" si="92"/>
        <v>24</v>
      </c>
    </row>
    <row r="1377" spans="1:28" ht="120" x14ac:dyDescent="0.25">
      <c r="A1377" s="12">
        <v>2021</v>
      </c>
      <c r="B1377" s="12" t="s">
        <v>2415</v>
      </c>
      <c r="C1377" s="43" t="s">
        <v>4413</v>
      </c>
      <c r="D1377" s="43" t="s">
        <v>22</v>
      </c>
      <c r="E1377" s="43" t="s">
        <v>11</v>
      </c>
      <c r="F1377" s="43" t="s">
        <v>11</v>
      </c>
      <c r="G1377" s="43" t="s">
        <v>11</v>
      </c>
      <c r="H1377" s="12" t="s">
        <v>319</v>
      </c>
      <c r="I1377" s="43" t="s">
        <v>198</v>
      </c>
      <c r="J1377" s="43"/>
      <c r="K1377" s="43" t="s">
        <v>11</v>
      </c>
      <c r="L1377" s="51">
        <v>44221.333333333336</v>
      </c>
      <c r="M1377" s="51">
        <v>44221.708333333336</v>
      </c>
      <c r="N1377" s="51">
        <v>44220.708333333336</v>
      </c>
      <c r="O1377" s="12">
        <f t="shared" si="90"/>
        <v>9</v>
      </c>
      <c r="P1377" s="12">
        <f t="shared" si="91"/>
        <v>15</v>
      </c>
      <c r="Q1377" s="43" t="s">
        <v>22</v>
      </c>
      <c r="R1377" s="43" t="s">
        <v>22</v>
      </c>
      <c r="S1377" s="43" t="s">
        <v>22</v>
      </c>
      <c r="T1377" s="43" t="s">
        <v>1505</v>
      </c>
      <c r="U1377" s="43" t="s">
        <v>1505</v>
      </c>
      <c r="V1377" s="43" t="s">
        <v>1505</v>
      </c>
      <c r="W1377" s="43" t="s">
        <v>1505</v>
      </c>
      <c r="X1377" s="43" t="s">
        <v>83</v>
      </c>
      <c r="Y1377" s="43" t="s">
        <v>84</v>
      </c>
      <c r="Z1377" s="35">
        <f t="shared" si="92"/>
        <v>24</v>
      </c>
    </row>
    <row r="1378" spans="1:28" ht="60" x14ac:dyDescent="0.25">
      <c r="A1378" s="12">
        <v>2021</v>
      </c>
      <c r="B1378" s="12" t="s">
        <v>2415</v>
      </c>
      <c r="C1378" s="43" t="s">
        <v>4414</v>
      </c>
      <c r="D1378" s="43" t="s">
        <v>22</v>
      </c>
      <c r="E1378" s="43" t="s">
        <v>11</v>
      </c>
      <c r="F1378" s="43" t="s">
        <v>11</v>
      </c>
      <c r="G1378" s="43" t="s">
        <v>11</v>
      </c>
      <c r="H1378" s="12" t="s">
        <v>319</v>
      </c>
      <c r="I1378" s="43" t="s">
        <v>198</v>
      </c>
      <c r="J1378" s="43"/>
      <c r="K1378" s="43" t="s">
        <v>11</v>
      </c>
      <c r="L1378" s="51">
        <v>44222.333333333336</v>
      </c>
      <c r="M1378" s="51">
        <v>44222.708333333336</v>
      </c>
      <c r="N1378" s="51">
        <v>44221.708333333336</v>
      </c>
      <c r="O1378" s="12">
        <f t="shared" si="90"/>
        <v>9</v>
      </c>
      <c r="P1378" s="12">
        <f t="shared" si="91"/>
        <v>15</v>
      </c>
      <c r="Q1378" s="43" t="s">
        <v>22</v>
      </c>
      <c r="R1378" s="43" t="s">
        <v>22</v>
      </c>
      <c r="S1378" s="43" t="s">
        <v>22</v>
      </c>
      <c r="T1378" s="43" t="s">
        <v>1505</v>
      </c>
      <c r="U1378" s="43" t="s">
        <v>1505</v>
      </c>
      <c r="V1378" s="43" t="s">
        <v>1505</v>
      </c>
      <c r="W1378" s="43" t="s">
        <v>1505</v>
      </c>
      <c r="X1378" s="43" t="s">
        <v>83</v>
      </c>
      <c r="Y1378" s="43" t="s">
        <v>84</v>
      </c>
      <c r="Z1378" s="35">
        <f t="shared" si="92"/>
        <v>24</v>
      </c>
    </row>
    <row r="1379" spans="1:28" ht="90" x14ac:dyDescent="0.25">
      <c r="A1379" s="12">
        <v>2021</v>
      </c>
      <c r="B1379" s="12" t="s">
        <v>2415</v>
      </c>
      <c r="C1379" s="43" t="s">
        <v>4415</v>
      </c>
      <c r="D1379" s="43" t="s">
        <v>22</v>
      </c>
      <c r="E1379" s="43" t="s">
        <v>11</v>
      </c>
      <c r="F1379" s="43" t="s">
        <v>11</v>
      </c>
      <c r="G1379" s="43" t="s">
        <v>11</v>
      </c>
      <c r="H1379" s="12" t="s">
        <v>319</v>
      </c>
      <c r="I1379" s="43" t="s">
        <v>198</v>
      </c>
      <c r="J1379" s="43"/>
      <c r="K1379" s="43" t="s">
        <v>11</v>
      </c>
      <c r="L1379" s="51">
        <v>44223.333333333336</v>
      </c>
      <c r="M1379" s="51">
        <v>44223.708333333336</v>
      </c>
      <c r="N1379" s="51">
        <v>44222.708333333336</v>
      </c>
      <c r="O1379" s="12">
        <f t="shared" si="90"/>
        <v>9</v>
      </c>
      <c r="P1379" s="12">
        <f t="shared" si="91"/>
        <v>15</v>
      </c>
      <c r="Q1379" s="43" t="s">
        <v>22</v>
      </c>
      <c r="R1379" s="43" t="s">
        <v>22</v>
      </c>
      <c r="S1379" s="43" t="s">
        <v>22</v>
      </c>
      <c r="T1379" s="43" t="s">
        <v>1505</v>
      </c>
      <c r="U1379" s="43" t="s">
        <v>1505</v>
      </c>
      <c r="V1379" s="43" t="s">
        <v>1505</v>
      </c>
      <c r="W1379" s="43" t="s">
        <v>1505</v>
      </c>
      <c r="X1379" s="43" t="s">
        <v>83</v>
      </c>
      <c r="Y1379" s="43" t="s">
        <v>84</v>
      </c>
      <c r="Z1379" s="35">
        <f t="shared" si="92"/>
        <v>24</v>
      </c>
    </row>
    <row r="1380" spans="1:28" ht="180" x14ac:dyDescent="0.25">
      <c r="A1380" s="12">
        <v>2021</v>
      </c>
      <c r="B1380" s="12" t="s">
        <v>2415</v>
      </c>
      <c r="C1380" s="43" t="s">
        <v>4416</v>
      </c>
      <c r="D1380" s="43" t="s">
        <v>22</v>
      </c>
      <c r="E1380" s="43" t="s">
        <v>20</v>
      </c>
      <c r="F1380" s="43" t="s">
        <v>4440</v>
      </c>
      <c r="G1380" s="43" t="s">
        <v>2212</v>
      </c>
      <c r="H1380" s="12" t="s">
        <v>319</v>
      </c>
      <c r="I1380" s="43" t="s">
        <v>197</v>
      </c>
      <c r="J1380" s="43" t="s">
        <v>998</v>
      </c>
      <c r="K1380" s="43" t="s">
        <v>4454</v>
      </c>
      <c r="L1380" s="51">
        <v>44211.333333333336</v>
      </c>
      <c r="M1380" s="51">
        <v>44211.333333333336</v>
      </c>
      <c r="N1380" s="51">
        <v>44209.416666666664</v>
      </c>
      <c r="O1380" s="12">
        <f t="shared" si="90"/>
        <v>0</v>
      </c>
      <c r="P1380" s="12">
        <f t="shared" si="91"/>
        <v>46.000000000116415</v>
      </c>
      <c r="Q1380" s="43" t="s">
        <v>22</v>
      </c>
      <c r="R1380" s="43" t="s">
        <v>22</v>
      </c>
      <c r="S1380" s="43" t="s">
        <v>22</v>
      </c>
      <c r="T1380" s="43" t="s">
        <v>14</v>
      </c>
      <c r="U1380" s="43" t="s">
        <v>42</v>
      </c>
      <c r="V1380" s="43" t="s">
        <v>34</v>
      </c>
      <c r="W1380" s="43" t="s">
        <v>82</v>
      </c>
      <c r="X1380" s="43" t="s">
        <v>45</v>
      </c>
      <c r="Y1380" s="43" t="s">
        <v>18</v>
      </c>
      <c r="Z1380" s="35">
        <f t="shared" si="92"/>
        <v>46.000000000116415</v>
      </c>
    </row>
    <row r="1381" spans="1:28" ht="165" x14ac:dyDescent="0.25">
      <c r="A1381" s="12">
        <v>2021</v>
      </c>
      <c r="B1381" s="12" t="s">
        <v>2415</v>
      </c>
      <c r="C1381" s="43" t="s">
        <v>4417</v>
      </c>
      <c r="D1381" s="43" t="s">
        <v>22</v>
      </c>
      <c r="E1381" s="43" t="s">
        <v>11</v>
      </c>
      <c r="F1381" s="43" t="s">
        <v>4441</v>
      </c>
      <c r="G1381" s="43" t="s">
        <v>11</v>
      </c>
      <c r="H1381" s="12" t="s">
        <v>319</v>
      </c>
      <c r="I1381" s="43" t="s">
        <v>198</v>
      </c>
      <c r="J1381" s="43" t="s">
        <v>998</v>
      </c>
      <c r="K1381" s="43" t="s">
        <v>11</v>
      </c>
      <c r="L1381" s="51">
        <v>44213.333333333336</v>
      </c>
      <c r="M1381" s="51">
        <v>44213.333333333336</v>
      </c>
      <c r="N1381" s="51">
        <v>44211.708333333336</v>
      </c>
      <c r="O1381" s="12">
        <f t="shared" si="90"/>
        <v>0</v>
      </c>
      <c r="P1381" s="12">
        <f t="shared" si="91"/>
        <v>39</v>
      </c>
      <c r="Q1381" s="43" t="s">
        <v>22</v>
      </c>
      <c r="R1381" s="43" t="s">
        <v>22</v>
      </c>
      <c r="S1381" s="43" t="s">
        <v>22</v>
      </c>
      <c r="T1381" s="43" t="s">
        <v>1505</v>
      </c>
      <c r="U1381" s="43" t="s">
        <v>1505</v>
      </c>
      <c r="V1381" s="43" t="s">
        <v>1505</v>
      </c>
      <c r="W1381" s="43" t="s">
        <v>1505</v>
      </c>
      <c r="X1381" s="43" t="s">
        <v>83</v>
      </c>
      <c r="Y1381" s="43" t="s">
        <v>84</v>
      </c>
      <c r="Z1381" s="35">
        <f t="shared" si="92"/>
        <v>39</v>
      </c>
    </row>
    <row r="1382" spans="1:28" ht="285" x14ac:dyDescent="0.25">
      <c r="A1382" s="12">
        <v>2021</v>
      </c>
      <c r="B1382" s="12" t="s">
        <v>2415</v>
      </c>
      <c r="C1382" s="43" t="s">
        <v>4418</v>
      </c>
      <c r="D1382" s="43" t="s">
        <v>22</v>
      </c>
      <c r="E1382" s="43" t="s">
        <v>30</v>
      </c>
      <c r="F1382" s="43" t="s">
        <v>4440</v>
      </c>
      <c r="G1382" s="43" t="s">
        <v>3430</v>
      </c>
      <c r="H1382" s="12" t="s">
        <v>319</v>
      </c>
      <c r="I1382" s="43" t="s">
        <v>197</v>
      </c>
      <c r="J1382" s="43" t="s">
        <v>1688</v>
      </c>
      <c r="K1382" s="43" t="s">
        <v>4455</v>
      </c>
      <c r="L1382" s="51">
        <v>44209.326388888891</v>
      </c>
      <c r="M1382" s="51">
        <v>44209.416666666664</v>
      </c>
      <c r="N1382" s="51">
        <v>44203.8125</v>
      </c>
      <c r="O1382" s="12">
        <f t="shared" si="90"/>
        <v>2.1666666665696539</v>
      </c>
      <c r="P1382" s="12">
        <f t="shared" si="91"/>
        <v>132.33333333337214</v>
      </c>
      <c r="Q1382" s="43" t="s">
        <v>22</v>
      </c>
      <c r="R1382" s="43" t="s">
        <v>22</v>
      </c>
      <c r="S1382" s="43" t="s">
        <v>22</v>
      </c>
      <c r="T1382" s="43" t="s">
        <v>41</v>
      </c>
      <c r="U1382" s="43" t="s">
        <v>129</v>
      </c>
      <c r="V1382" s="43" t="s">
        <v>34</v>
      </c>
      <c r="W1382" s="43" t="s">
        <v>82</v>
      </c>
      <c r="X1382" s="43" t="s">
        <v>77</v>
      </c>
      <c r="Y1382" s="43" t="s">
        <v>18</v>
      </c>
      <c r="Z1382" s="35">
        <f t="shared" si="92"/>
        <v>134.49999999994179</v>
      </c>
    </row>
    <row r="1383" spans="1:28" ht="255" x14ac:dyDescent="0.25">
      <c r="A1383" s="12">
        <v>2021</v>
      </c>
      <c r="B1383" s="12" t="s">
        <v>2415</v>
      </c>
      <c r="C1383" s="43" t="s">
        <v>4419</v>
      </c>
      <c r="D1383" s="43" t="s">
        <v>22</v>
      </c>
      <c r="E1383" s="43" t="s">
        <v>30</v>
      </c>
      <c r="F1383" s="43" t="s">
        <v>4440</v>
      </c>
      <c r="G1383" s="43" t="s">
        <v>3430</v>
      </c>
      <c r="H1383" s="12" t="s">
        <v>319</v>
      </c>
      <c r="I1383" s="43" t="s">
        <v>197</v>
      </c>
      <c r="J1383" s="43" t="s">
        <v>1688</v>
      </c>
      <c r="K1383" s="43" t="s">
        <v>4455</v>
      </c>
      <c r="L1383" s="51">
        <v>44215.475694444445</v>
      </c>
      <c r="M1383" s="51">
        <v>44215.684027777781</v>
      </c>
      <c r="N1383" s="51">
        <v>44209.416666666664</v>
      </c>
      <c r="O1383" s="12">
        <f t="shared" si="90"/>
        <v>5.0000000000582077</v>
      </c>
      <c r="P1383" s="12">
        <f t="shared" si="91"/>
        <v>145.41666666674428</v>
      </c>
      <c r="Q1383" s="43" t="s">
        <v>22</v>
      </c>
      <c r="R1383" s="43" t="s">
        <v>22</v>
      </c>
      <c r="S1383" s="43" t="s">
        <v>22</v>
      </c>
      <c r="T1383" s="43" t="s">
        <v>41</v>
      </c>
      <c r="U1383" s="43" t="s">
        <v>129</v>
      </c>
      <c r="V1383" s="43" t="s">
        <v>34</v>
      </c>
      <c r="W1383" s="43" t="s">
        <v>82</v>
      </c>
      <c r="X1383" s="43" t="s">
        <v>77</v>
      </c>
      <c r="Y1383" s="43" t="s">
        <v>18</v>
      </c>
      <c r="Z1383" s="35">
        <f t="shared" si="92"/>
        <v>150.41666666680248</v>
      </c>
    </row>
    <row r="1384" spans="1:28" ht="409.5" x14ac:dyDescent="0.25">
      <c r="A1384" s="12">
        <v>2021</v>
      </c>
      <c r="B1384" s="12" t="s">
        <v>2415</v>
      </c>
      <c r="C1384" s="43" t="s">
        <v>4420</v>
      </c>
      <c r="D1384" s="43" t="s">
        <v>22</v>
      </c>
      <c r="E1384" s="43" t="s">
        <v>30</v>
      </c>
      <c r="F1384" s="43" t="s">
        <v>4440</v>
      </c>
      <c r="G1384" s="43" t="s">
        <v>3430</v>
      </c>
      <c r="H1384" s="12" t="s">
        <v>319</v>
      </c>
      <c r="I1384" s="43" t="s">
        <v>197</v>
      </c>
      <c r="J1384" s="43" t="s">
        <v>1688</v>
      </c>
      <c r="K1384" s="43" t="s">
        <v>4455</v>
      </c>
      <c r="L1384" s="51">
        <v>44217.458333333336</v>
      </c>
      <c r="M1384" s="51">
        <v>44217.75</v>
      </c>
      <c r="N1384" s="51">
        <v>44215.684027777781</v>
      </c>
      <c r="O1384" s="12">
        <f t="shared" ref="O1384:O1403" si="93">(M1384-L1384)*24</f>
        <v>6.9999999999417923</v>
      </c>
      <c r="P1384" s="12">
        <f t="shared" ref="P1384:P1403" si="94">(L1384-N1384)*24</f>
        <v>42.583333333313931</v>
      </c>
      <c r="Q1384" s="43" t="s">
        <v>22</v>
      </c>
      <c r="R1384" s="43" t="s">
        <v>22</v>
      </c>
      <c r="S1384" s="43" t="s">
        <v>22</v>
      </c>
      <c r="T1384" s="43" t="s">
        <v>41</v>
      </c>
      <c r="U1384" s="43" t="s">
        <v>129</v>
      </c>
      <c r="V1384" s="43" t="s">
        <v>34</v>
      </c>
      <c r="W1384" s="43" t="s">
        <v>82</v>
      </c>
      <c r="X1384" s="43" t="s">
        <v>77</v>
      </c>
      <c r="Y1384" s="43" t="s">
        <v>18</v>
      </c>
      <c r="Z1384" s="35">
        <f t="shared" si="92"/>
        <v>49.583333333255723</v>
      </c>
      <c r="AB1384" s="134">
        <f>DATEVALUE(_xlfn.CONCAT(B1384,"/",A1384))</f>
        <v>44197</v>
      </c>
    </row>
    <row r="1385" spans="1:28" ht="210" x14ac:dyDescent="0.25">
      <c r="A1385" s="12">
        <v>2021</v>
      </c>
      <c r="B1385" s="12" t="s">
        <v>2415</v>
      </c>
      <c r="C1385" s="43" t="s">
        <v>4421</v>
      </c>
      <c r="D1385" s="43" t="s">
        <v>22</v>
      </c>
      <c r="E1385" s="43" t="s">
        <v>11</v>
      </c>
      <c r="F1385" s="43" t="s">
        <v>11</v>
      </c>
      <c r="G1385" s="43" t="s">
        <v>11</v>
      </c>
      <c r="H1385" s="12" t="s">
        <v>319</v>
      </c>
      <c r="I1385" s="43" t="s">
        <v>198</v>
      </c>
      <c r="J1385" s="43" t="s">
        <v>96</v>
      </c>
      <c r="K1385" s="43" t="s">
        <v>4456</v>
      </c>
      <c r="L1385" s="51">
        <v>44216.333333333336</v>
      </c>
      <c r="M1385" s="51">
        <v>44216.333333333336</v>
      </c>
      <c r="N1385" s="51">
        <v>44215.708333333336</v>
      </c>
      <c r="O1385" s="12">
        <f t="shared" si="93"/>
        <v>0</v>
      </c>
      <c r="P1385" s="12">
        <f t="shared" si="94"/>
        <v>15</v>
      </c>
      <c r="Q1385" s="43" t="s">
        <v>22</v>
      </c>
      <c r="R1385" s="43" t="s">
        <v>22</v>
      </c>
      <c r="S1385" s="43" t="s">
        <v>22</v>
      </c>
      <c r="T1385" s="43" t="s">
        <v>1505</v>
      </c>
      <c r="U1385" s="43" t="s">
        <v>1505</v>
      </c>
      <c r="V1385" s="43" t="s">
        <v>1505</v>
      </c>
      <c r="W1385" s="43" t="s">
        <v>1505</v>
      </c>
      <c r="X1385" s="43" t="s">
        <v>83</v>
      </c>
      <c r="Y1385" s="43" t="s">
        <v>84</v>
      </c>
      <c r="Z1385" s="35">
        <f t="shared" si="92"/>
        <v>15</v>
      </c>
    </row>
    <row r="1386" spans="1:28" ht="120" x14ac:dyDescent="0.25">
      <c r="A1386" s="12">
        <v>2021</v>
      </c>
      <c r="B1386" s="12" t="s">
        <v>2415</v>
      </c>
      <c r="C1386" s="43" t="s">
        <v>4422</v>
      </c>
      <c r="D1386" s="43" t="s">
        <v>22</v>
      </c>
      <c r="E1386" s="43" t="s">
        <v>11</v>
      </c>
      <c r="F1386" s="43" t="s">
        <v>11</v>
      </c>
      <c r="G1386" s="43" t="s">
        <v>11</v>
      </c>
      <c r="H1386" s="12" t="s">
        <v>319</v>
      </c>
      <c r="I1386" s="43" t="s">
        <v>198</v>
      </c>
      <c r="J1386" s="43" t="s">
        <v>96</v>
      </c>
      <c r="K1386" s="43" t="s">
        <v>4456</v>
      </c>
      <c r="L1386" s="51">
        <v>44217.333333333336</v>
      </c>
      <c r="M1386" s="51">
        <v>44217.333333333336</v>
      </c>
      <c r="N1386" s="51">
        <v>44216.333333333336</v>
      </c>
      <c r="O1386" s="12">
        <f t="shared" si="93"/>
        <v>0</v>
      </c>
      <c r="P1386" s="12">
        <f t="shared" si="94"/>
        <v>24</v>
      </c>
      <c r="Q1386" s="43" t="s">
        <v>22</v>
      </c>
      <c r="R1386" s="43" t="s">
        <v>22</v>
      </c>
      <c r="S1386" s="43" t="s">
        <v>22</v>
      </c>
      <c r="T1386" s="43" t="s">
        <v>1505</v>
      </c>
      <c r="U1386" s="43" t="s">
        <v>1505</v>
      </c>
      <c r="V1386" s="43" t="s">
        <v>1505</v>
      </c>
      <c r="W1386" s="43" t="s">
        <v>1505</v>
      </c>
      <c r="X1386" s="43" t="s">
        <v>83</v>
      </c>
      <c r="Y1386" s="43" t="s">
        <v>84</v>
      </c>
      <c r="Z1386" s="35">
        <f t="shared" si="92"/>
        <v>24</v>
      </c>
    </row>
    <row r="1387" spans="1:28" ht="150" x14ac:dyDescent="0.25">
      <c r="A1387" s="12">
        <v>2021</v>
      </c>
      <c r="B1387" s="12" t="s">
        <v>2415</v>
      </c>
      <c r="C1387" s="43" t="s">
        <v>4423</v>
      </c>
      <c r="D1387" s="43" t="s">
        <v>22</v>
      </c>
      <c r="E1387" s="43" t="s">
        <v>11</v>
      </c>
      <c r="F1387" s="43" t="s">
        <v>11</v>
      </c>
      <c r="G1387" s="43" t="s">
        <v>11</v>
      </c>
      <c r="H1387" s="12" t="s">
        <v>319</v>
      </c>
      <c r="I1387" s="43" t="s">
        <v>198</v>
      </c>
      <c r="J1387" s="43" t="s">
        <v>96</v>
      </c>
      <c r="K1387" s="43" t="s">
        <v>4456</v>
      </c>
      <c r="L1387" s="51">
        <v>44218.333333333336</v>
      </c>
      <c r="M1387" s="51">
        <v>44218.333333333336</v>
      </c>
      <c r="N1387" s="51">
        <v>44217.333333333336</v>
      </c>
      <c r="O1387" s="12">
        <f t="shared" si="93"/>
        <v>0</v>
      </c>
      <c r="P1387" s="12">
        <f t="shared" si="94"/>
        <v>24</v>
      </c>
      <c r="Q1387" s="43" t="s">
        <v>22</v>
      </c>
      <c r="R1387" s="43" t="s">
        <v>22</v>
      </c>
      <c r="S1387" s="43" t="s">
        <v>22</v>
      </c>
      <c r="T1387" s="43" t="s">
        <v>1505</v>
      </c>
      <c r="U1387" s="43" t="s">
        <v>1505</v>
      </c>
      <c r="V1387" s="43" t="s">
        <v>1505</v>
      </c>
      <c r="W1387" s="43" t="s">
        <v>1505</v>
      </c>
      <c r="X1387" s="43" t="s">
        <v>83</v>
      </c>
      <c r="Y1387" s="43" t="s">
        <v>84</v>
      </c>
      <c r="Z1387" s="35">
        <f t="shared" si="92"/>
        <v>24</v>
      </c>
    </row>
    <row r="1388" spans="1:28" ht="345" x14ac:dyDescent="0.25">
      <c r="A1388" s="12">
        <v>2021</v>
      </c>
      <c r="B1388" s="12" t="s">
        <v>2415</v>
      </c>
      <c r="C1388" s="43" t="s">
        <v>4424</v>
      </c>
      <c r="D1388" s="43" t="s">
        <v>22</v>
      </c>
      <c r="E1388" s="43" t="s">
        <v>20</v>
      </c>
      <c r="F1388" s="43" t="s">
        <v>4442</v>
      </c>
      <c r="G1388" s="43" t="s">
        <v>4443</v>
      </c>
      <c r="H1388" s="12" t="s">
        <v>319</v>
      </c>
      <c r="I1388" s="43" t="s">
        <v>197</v>
      </c>
      <c r="J1388" s="43" t="s">
        <v>1557</v>
      </c>
      <c r="K1388" s="43" t="s">
        <v>4457</v>
      </c>
      <c r="L1388" s="51">
        <v>44218.333333333336</v>
      </c>
      <c r="M1388" s="51">
        <v>44218.333333333336</v>
      </c>
      <c r="N1388" s="51">
        <v>44217.75</v>
      </c>
      <c r="O1388" s="12">
        <f t="shared" si="93"/>
        <v>0</v>
      </c>
      <c r="P1388" s="12">
        <f t="shared" si="94"/>
        <v>14.000000000058208</v>
      </c>
      <c r="Q1388" s="43" t="s">
        <v>22</v>
      </c>
      <c r="R1388" s="43" t="s">
        <v>22</v>
      </c>
      <c r="S1388" s="43" t="s">
        <v>22</v>
      </c>
      <c r="T1388" s="43" t="s">
        <v>32</v>
      </c>
      <c r="U1388" s="43" t="s">
        <v>111</v>
      </c>
      <c r="V1388" s="43" t="s">
        <v>16</v>
      </c>
      <c r="W1388" s="43" t="s">
        <v>15</v>
      </c>
      <c r="X1388" s="43" t="s">
        <v>83</v>
      </c>
      <c r="Y1388" s="43" t="s">
        <v>37</v>
      </c>
      <c r="Z1388" s="35">
        <f t="shared" si="92"/>
        <v>14.000000000058208</v>
      </c>
    </row>
    <row r="1389" spans="1:28" ht="225" x14ac:dyDescent="0.25">
      <c r="A1389" s="12">
        <v>2021</v>
      </c>
      <c r="B1389" s="12" t="s">
        <v>2415</v>
      </c>
      <c r="C1389" s="43" t="s">
        <v>4425</v>
      </c>
      <c r="D1389" s="43" t="s">
        <v>22</v>
      </c>
      <c r="E1389" s="43" t="s">
        <v>20</v>
      </c>
      <c r="F1389" s="43" t="s">
        <v>4444</v>
      </c>
      <c r="G1389" s="43" t="s">
        <v>4443</v>
      </c>
      <c r="H1389" s="12" t="s">
        <v>319</v>
      </c>
      <c r="I1389" s="43" t="s">
        <v>196</v>
      </c>
      <c r="J1389" s="43" t="s">
        <v>1557</v>
      </c>
      <c r="K1389" s="43" t="s">
        <v>4457</v>
      </c>
      <c r="L1389" s="51">
        <v>44218.333333333336</v>
      </c>
      <c r="M1389" s="51">
        <v>44218.333333333336</v>
      </c>
      <c r="N1389" s="51">
        <v>44173.701388888891</v>
      </c>
      <c r="O1389" s="12">
        <f t="shared" si="93"/>
        <v>0</v>
      </c>
      <c r="P1389" s="12">
        <f t="shared" si="94"/>
        <v>1071.1666666666861</v>
      </c>
      <c r="Q1389" s="43" t="s">
        <v>22</v>
      </c>
      <c r="R1389" s="43" t="s">
        <v>22</v>
      </c>
      <c r="S1389" s="43" t="s">
        <v>22</v>
      </c>
      <c r="T1389" s="43" t="s">
        <v>32</v>
      </c>
      <c r="U1389" s="43" t="s">
        <v>111</v>
      </c>
      <c r="V1389" s="43" t="s">
        <v>16</v>
      </c>
      <c r="W1389" s="43" t="s">
        <v>15</v>
      </c>
      <c r="X1389" s="43" t="s">
        <v>83</v>
      </c>
      <c r="Y1389" s="43" t="s">
        <v>37</v>
      </c>
      <c r="Z1389" s="35">
        <f t="shared" si="92"/>
        <v>1071.1666666666861</v>
      </c>
    </row>
    <row r="1390" spans="1:28" ht="225" x14ac:dyDescent="0.25">
      <c r="A1390" s="12">
        <v>2021</v>
      </c>
      <c r="B1390" s="12" t="s">
        <v>2415</v>
      </c>
      <c r="C1390" s="43" t="s">
        <v>4426</v>
      </c>
      <c r="D1390" s="43" t="s">
        <v>22</v>
      </c>
      <c r="E1390" s="43" t="s">
        <v>20</v>
      </c>
      <c r="F1390" s="43" t="s">
        <v>4445</v>
      </c>
      <c r="G1390" s="43" t="s">
        <v>4443</v>
      </c>
      <c r="H1390" s="12" t="s">
        <v>319</v>
      </c>
      <c r="I1390" s="43" t="s">
        <v>198</v>
      </c>
      <c r="J1390" s="43" t="s">
        <v>1557</v>
      </c>
      <c r="K1390" s="43" t="s">
        <v>4457</v>
      </c>
      <c r="L1390" s="51">
        <v>44218.333333333336</v>
      </c>
      <c r="M1390" s="51">
        <v>44218.333333333336</v>
      </c>
      <c r="N1390" s="51">
        <v>44217.333333333336</v>
      </c>
      <c r="O1390" s="12">
        <f t="shared" si="93"/>
        <v>0</v>
      </c>
      <c r="P1390" s="12">
        <f t="shared" si="94"/>
        <v>24</v>
      </c>
      <c r="Q1390" s="43" t="s">
        <v>22</v>
      </c>
      <c r="R1390" s="43" t="s">
        <v>22</v>
      </c>
      <c r="S1390" s="43" t="s">
        <v>22</v>
      </c>
      <c r="T1390" s="43" t="s">
        <v>32</v>
      </c>
      <c r="U1390" s="43" t="s">
        <v>111</v>
      </c>
      <c r="V1390" s="43" t="s">
        <v>16</v>
      </c>
      <c r="W1390" s="43" t="s">
        <v>15</v>
      </c>
      <c r="X1390" s="43" t="s">
        <v>83</v>
      </c>
      <c r="Y1390" s="43" t="s">
        <v>37</v>
      </c>
      <c r="Z1390" s="35">
        <f t="shared" si="92"/>
        <v>24</v>
      </c>
    </row>
    <row r="1391" spans="1:28" ht="165" x14ac:dyDescent="0.25">
      <c r="A1391" s="12">
        <v>2021</v>
      </c>
      <c r="B1391" s="12" t="s">
        <v>2415</v>
      </c>
      <c r="C1391" s="43" t="s">
        <v>4427</v>
      </c>
      <c r="D1391" s="43" t="s">
        <v>22</v>
      </c>
      <c r="E1391" s="43" t="s">
        <v>20</v>
      </c>
      <c r="F1391" s="43" t="s">
        <v>4446</v>
      </c>
      <c r="G1391" s="43" t="s">
        <v>4443</v>
      </c>
      <c r="H1391" s="12" t="s">
        <v>319</v>
      </c>
      <c r="I1391" s="43" t="s">
        <v>195</v>
      </c>
      <c r="J1391" s="43" t="s">
        <v>1557</v>
      </c>
      <c r="K1391" s="43" t="s">
        <v>4457</v>
      </c>
      <c r="L1391" s="51">
        <v>44218.333333333336</v>
      </c>
      <c r="M1391" s="51">
        <v>44218.333333333336</v>
      </c>
      <c r="N1391" s="51">
        <v>44204.375</v>
      </c>
      <c r="O1391" s="12">
        <f t="shared" si="93"/>
        <v>0</v>
      </c>
      <c r="P1391" s="12">
        <f t="shared" si="94"/>
        <v>335.00000000005821</v>
      </c>
      <c r="Q1391" s="43" t="s">
        <v>22</v>
      </c>
      <c r="R1391" s="43" t="s">
        <v>22</v>
      </c>
      <c r="S1391" s="43" t="s">
        <v>22</v>
      </c>
      <c r="T1391" s="43" t="s">
        <v>32</v>
      </c>
      <c r="U1391" s="43" t="s">
        <v>111</v>
      </c>
      <c r="V1391" s="43" t="s">
        <v>16</v>
      </c>
      <c r="W1391" s="43" t="s">
        <v>15</v>
      </c>
      <c r="X1391" s="43" t="s">
        <v>83</v>
      </c>
      <c r="Y1391" s="43" t="s">
        <v>37</v>
      </c>
      <c r="Z1391" s="35">
        <f t="shared" si="92"/>
        <v>335.00000000005821</v>
      </c>
    </row>
    <row r="1392" spans="1:28" ht="285" x14ac:dyDescent="0.25">
      <c r="A1392" s="12">
        <v>2021</v>
      </c>
      <c r="B1392" s="12" t="s">
        <v>2415</v>
      </c>
      <c r="C1392" s="43" t="s">
        <v>4428</v>
      </c>
      <c r="D1392" s="43" t="s">
        <v>22</v>
      </c>
      <c r="E1392" s="43" t="s">
        <v>20</v>
      </c>
      <c r="F1392" s="43" t="s">
        <v>4447</v>
      </c>
      <c r="G1392" s="43" t="s">
        <v>4103</v>
      </c>
      <c r="H1392" s="12" t="s">
        <v>319</v>
      </c>
      <c r="I1392" s="43" t="s">
        <v>198</v>
      </c>
      <c r="J1392" s="43" t="s">
        <v>56</v>
      </c>
      <c r="K1392" s="43" t="s">
        <v>4458</v>
      </c>
      <c r="L1392" s="51">
        <v>44219.416666666664</v>
      </c>
      <c r="M1392" s="51">
        <v>44219.416666666664</v>
      </c>
      <c r="N1392" s="51">
        <v>44218.333333333336</v>
      </c>
      <c r="O1392" s="12">
        <f t="shared" si="93"/>
        <v>0</v>
      </c>
      <c r="P1392" s="12">
        <f t="shared" si="94"/>
        <v>25.999999999883585</v>
      </c>
      <c r="Q1392" s="43" t="s">
        <v>22</v>
      </c>
      <c r="R1392" s="43" t="s">
        <v>22</v>
      </c>
      <c r="S1392" s="43" t="s">
        <v>22</v>
      </c>
      <c r="T1392" s="43" t="s">
        <v>32</v>
      </c>
      <c r="U1392" s="43" t="s">
        <v>114</v>
      </c>
      <c r="V1392" s="43" t="s">
        <v>34</v>
      </c>
      <c r="W1392" s="43" t="s">
        <v>82</v>
      </c>
      <c r="X1392" s="43" t="s">
        <v>27</v>
      </c>
      <c r="Y1392" s="43" t="s">
        <v>72</v>
      </c>
      <c r="Z1392" s="35">
        <f t="shared" si="92"/>
        <v>25.999999999883585</v>
      </c>
    </row>
    <row r="1393" spans="1:26" ht="105" x14ac:dyDescent="0.25">
      <c r="A1393" s="12">
        <v>2021</v>
      </c>
      <c r="B1393" s="12" t="s">
        <v>2415</v>
      </c>
      <c r="C1393" s="43" t="s">
        <v>4429</v>
      </c>
      <c r="D1393" s="43" t="s">
        <v>13</v>
      </c>
      <c r="E1393" s="43" t="s">
        <v>30</v>
      </c>
      <c r="F1393" s="43" t="s">
        <v>828</v>
      </c>
      <c r="G1393" s="43" t="s">
        <v>4448</v>
      </c>
      <c r="H1393" s="12" t="s">
        <v>319</v>
      </c>
      <c r="I1393" s="43" t="s">
        <v>198</v>
      </c>
      <c r="J1393" s="43" t="s">
        <v>1557</v>
      </c>
      <c r="K1393" s="43" t="s">
        <v>4459</v>
      </c>
      <c r="L1393" s="51">
        <v>44220.75</v>
      </c>
      <c r="M1393" s="51">
        <v>44220.8125</v>
      </c>
      <c r="N1393" s="51">
        <v>44219.416666666664</v>
      </c>
      <c r="O1393" s="12">
        <f t="shared" si="93"/>
        <v>1.5</v>
      </c>
      <c r="P1393" s="12">
        <f t="shared" si="94"/>
        <v>32.000000000058208</v>
      </c>
      <c r="Q1393" s="43" t="s">
        <v>22</v>
      </c>
      <c r="R1393" s="43" t="s">
        <v>22</v>
      </c>
      <c r="S1393" s="43" t="s">
        <v>22</v>
      </c>
      <c r="T1393" s="43" t="s">
        <v>32</v>
      </c>
      <c r="U1393" s="43" t="s">
        <v>114</v>
      </c>
      <c r="V1393" s="43" t="s">
        <v>34</v>
      </c>
      <c r="W1393" s="43" t="s">
        <v>82</v>
      </c>
      <c r="X1393" s="43" t="s">
        <v>27</v>
      </c>
      <c r="Y1393" s="43" t="s">
        <v>89</v>
      </c>
      <c r="Z1393" s="35">
        <f t="shared" si="92"/>
        <v>33.500000000058208</v>
      </c>
    </row>
    <row r="1394" spans="1:26" ht="225" x14ac:dyDescent="0.25">
      <c r="A1394" s="12">
        <v>2021</v>
      </c>
      <c r="B1394" s="12" t="s">
        <v>2415</v>
      </c>
      <c r="C1394" s="43" t="s">
        <v>4430</v>
      </c>
      <c r="D1394" s="43" t="s">
        <v>22</v>
      </c>
      <c r="E1394" s="43" t="s">
        <v>30</v>
      </c>
      <c r="F1394" s="43" t="s">
        <v>4449</v>
      </c>
      <c r="G1394" s="43" t="s">
        <v>3430</v>
      </c>
      <c r="H1394" s="12" t="s">
        <v>319</v>
      </c>
      <c r="I1394" s="43" t="s">
        <v>198</v>
      </c>
      <c r="J1394" s="43" t="s">
        <v>1688</v>
      </c>
      <c r="K1394" s="43" t="s">
        <v>4460</v>
      </c>
      <c r="L1394" s="51">
        <v>44220.8125</v>
      </c>
      <c r="M1394" s="51">
        <v>44220.979166666664</v>
      </c>
      <c r="N1394" s="51">
        <v>44219.416666666664</v>
      </c>
      <c r="O1394" s="12">
        <f t="shared" si="93"/>
        <v>3.9999999999417923</v>
      </c>
      <c r="P1394" s="12">
        <f t="shared" si="94"/>
        <v>33.500000000058208</v>
      </c>
      <c r="Q1394" s="43" t="s">
        <v>22</v>
      </c>
      <c r="R1394" s="43" t="s">
        <v>22</v>
      </c>
      <c r="S1394" s="43" t="s">
        <v>22</v>
      </c>
      <c r="T1394" s="43" t="s">
        <v>41</v>
      </c>
      <c r="U1394" s="43" t="s">
        <v>93</v>
      </c>
      <c r="V1394" s="43" t="s">
        <v>34</v>
      </c>
      <c r="W1394" s="43" t="s">
        <v>82</v>
      </c>
      <c r="X1394" s="43" t="s">
        <v>66</v>
      </c>
      <c r="Y1394" s="43" t="s">
        <v>28</v>
      </c>
      <c r="Z1394" s="35">
        <f t="shared" si="92"/>
        <v>37.5</v>
      </c>
    </row>
    <row r="1395" spans="1:26" ht="255" x14ac:dyDescent="0.25">
      <c r="A1395" s="12">
        <v>2021</v>
      </c>
      <c r="B1395" s="12" t="s">
        <v>2415</v>
      </c>
      <c r="C1395" s="43" t="s">
        <v>4431</v>
      </c>
      <c r="D1395" s="43" t="s">
        <v>22</v>
      </c>
      <c r="E1395" s="43" t="s">
        <v>20</v>
      </c>
      <c r="F1395" s="43"/>
      <c r="G1395" s="43" t="s">
        <v>640</v>
      </c>
      <c r="H1395" s="12" t="s">
        <v>319</v>
      </c>
      <c r="I1395" s="43" t="s">
        <v>198</v>
      </c>
      <c r="J1395" s="43" t="s">
        <v>63</v>
      </c>
      <c r="K1395" s="43" t="s">
        <v>4461</v>
      </c>
      <c r="L1395" s="51">
        <v>44226.333333333336</v>
      </c>
      <c r="M1395" s="51">
        <v>44226.333333333336</v>
      </c>
      <c r="N1395" s="51">
        <v>44220.979166666664</v>
      </c>
      <c r="O1395" s="12">
        <f t="shared" si="93"/>
        <v>0</v>
      </c>
      <c r="P1395" s="12">
        <f t="shared" si="94"/>
        <v>128.50000000011642</v>
      </c>
      <c r="Q1395" s="43" t="s">
        <v>22</v>
      </c>
      <c r="R1395" s="43" t="s">
        <v>22</v>
      </c>
      <c r="S1395" s="43" t="s">
        <v>22</v>
      </c>
      <c r="T1395" s="43" t="s">
        <v>14</v>
      </c>
      <c r="U1395" s="43" t="s">
        <v>24</v>
      </c>
      <c r="V1395" s="43" t="s">
        <v>1070</v>
      </c>
      <c r="W1395" s="43" t="s">
        <v>118</v>
      </c>
      <c r="X1395" s="43" t="s">
        <v>83</v>
      </c>
      <c r="Y1395" s="43" t="s">
        <v>61</v>
      </c>
      <c r="Z1395" s="35">
        <f t="shared" si="92"/>
        <v>128.50000000011642</v>
      </c>
    </row>
    <row r="1396" spans="1:26" ht="75" x14ac:dyDescent="0.25">
      <c r="A1396" s="12">
        <v>2021</v>
      </c>
      <c r="B1396" s="12" t="s">
        <v>2415</v>
      </c>
      <c r="C1396" s="43" t="s">
        <v>4432</v>
      </c>
      <c r="D1396" s="43" t="s">
        <v>22</v>
      </c>
      <c r="E1396" s="43" t="s">
        <v>11</v>
      </c>
      <c r="F1396" s="43"/>
      <c r="G1396" s="43" t="s">
        <v>640</v>
      </c>
      <c r="H1396" s="12" t="s">
        <v>319</v>
      </c>
      <c r="I1396" s="43" t="s">
        <v>198</v>
      </c>
      <c r="J1396" s="43" t="s">
        <v>63</v>
      </c>
      <c r="K1396" s="43" t="s">
        <v>4462</v>
      </c>
      <c r="L1396" s="51">
        <v>44226.333333333336</v>
      </c>
      <c r="M1396" s="51">
        <v>44226.5</v>
      </c>
      <c r="N1396" s="51">
        <v>44220.979166666664</v>
      </c>
      <c r="O1396" s="12">
        <f t="shared" si="93"/>
        <v>3.9999999999417923</v>
      </c>
      <c r="P1396" s="12">
        <f t="shared" si="94"/>
        <v>128.50000000011642</v>
      </c>
      <c r="Q1396" s="43" t="s">
        <v>22</v>
      </c>
      <c r="R1396" s="43" t="s">
        <v>22</v>
      </c>
      <c r="S1396" s="43" t="s">
        <v>22</v>
      </c>
      <c r="T1396" s="43" t="s">
        <v>1505</v>
      </c>
      <c r="U1396" s="43" t="s">
        <v>1505</v>
      </c>
      <c r="V1396" s="43" t="s">
        <v>1505</v>
      </c>
      <c r="W1396" s="43" t="s">
        <v>1505</v>
      </c>
      <c r="X1396" s="43"/>
      <c r="Y1396" s="43" t="s">
        <v>18</v>
      </c>
      <c r="Z1396" s="35">
        <f t="shared" si="92"/>
        <v>132.50000000005821</v>
      </c>
    </row>
    <row r="1397" spans="1:26" ht="300" hidden="1" x14ac:dyDescent="0.25">
      <c r="A1397" s="12">
        <v>2021</v>
      </c>
      <c r="B1397" s="12" t="s">
        <v>2415</v>
      </c>
      <c r="C1397" s="52" t="s">
        <v>4463</v>
      </c>
      <c r="D1397" s="43" t="s">
        <v>22</v>
      </c>
      <c r="E1397" s="43" t="s">
        <v>20</v>
      </c>
      <c r="F1397" s="43" t="s">
        <v>998</v>
      </c>
      <c r="G1397" s="43" t="s">
        <v>4470</v>
      </c>
      <c r="H1397" s="12" t="s">
        <v>1764</v>
      </c>
      <c r="I1397" s="43" t="s">
        <v>168</v>
      </c>
      <c r="J1397" s="43" t="s">
        <v>63</v>
      </c>
      <c r="K1397" s="43" t="s">
        <v>4299</v>
      </c>
      <c r="L1397" s="51">
        <v>44225.333333333336</v>
      </c>
      <c r="M1397" s="51">
        <v>44225.5</v>
      </c>
      <c r="N1397" s="51">
        <v>44204.5</v>
      </c>
      <c r="O1397" s="12">
        <f t="shared" si="93"/>
        <v>3.9999999999417923</v>
      </c>
      <c r="P1397" s="12">
        <f t="shared" si="94"/>
        <v>500.00000000005821</v>
      </c>
      <c r="Q1397" s="43" t="s">
        <v>22</v>
      </c>
      <c r="R1397" s="43" t="s">
        <v>22</v>
      </c>
      <c r="S1397" s="43" t="s">
        <v>22</v>
      </c>
      <c r="T1397" s="43" t="s">
        <v>1505</v>
      </c>
      <c r="U1397" s="43" t="s">
        <v>1505</v>
      </c>
      <c r="V1397" s="43" t="s">
        <v>1505</v>
      </c>
      <c r="W1397" s="43" t="s">
        <v>1505</v>
      </c>
      <c r="X1397" s="43" t="s">
        <v>83</v>
      </c>
      <c r="Y1397" s="43" t="s">
        <v>84</v>
      </c>
      <c r="Z1397" s="35">
        <f t="shared" si="92"/>
        <v>504</v>
      </c>
    </row>
    <row r="1398" spans="1:26" ht="165" hidden="1" x14ac:dyDescent="0.25">
      <c r="A1398" s="12">
        <v>2021</v>
      </c>
      <c r="B1398" s="12" t="s">
        <v>2415</v>
      </c>
      <c r="C1398" s="52" t="s">
        <v>4464</v>
      </c>
      <c r="D1398" s="43" t="s">
        <v>22</v>
      </c>
      <c r="E1398" s="43" t="s">
        <v>20</v>
      </c>
      <c r="F1398" s="43" t="s">
        <v>667</v>
      </c>
      <c r="G1398" s="43" t="s">
        <v>1467</v>
      </c>
      <c r="H1398" s="12" t="s">
        <v>1764</v>
      </c>
      <c r="I1398" s="43" t="s">
        <v>168</v>
      </c>
      <c r="J1398" s="43" t="s">
        <v>56</v>
      </c>
      <c r="K1398" s="43" t="s">
        <v>4300</v>
      </c>
      <c r="L1398" s="51">
        <v>44204.333333333336</v>
      </c>
      <c r="M1398" s="51">
        <v>44204.5</v>
      </c>
      <c r="N1398" s="51">
        <v>44165.5</v>
      </c>
      <c r="O1398" s="12">
        <f t="shared" si="93"/>
        <v>3.9999999999417923</v>
      </c>
      <c r="P1398" s="12">
        <f t="shared" si="94"/>
        <v>932.00000000005821</v>
      </c>
      <c r="Q1398" s="43" t="s">
        <v>22</v>
      </c>
      <c r="R1398" s="43" t="s">
        <v>22</v>
      </c>
      <c r="S1398" s="43" t="s">
        <v>22</v>
      </c>
      <c r="T1398" s="43" t="s">
        <v>1505</v>
      </c>
      <c r="U1398" s="43" t="s">
        <v>1505</v>
      </c>
      <c r="V1398" s="43" t="s">
        <v>1505</v>
      </c>
      <c r="W1398" s="43" t="s">
        <v>1505</v>
      </c>
      <c r="X1398" s="43" t="s">
        <v>83</v>
      </c>
      <c r="Y1398" s="43" t="s">
        <v>18</v>
      </c>
      <c r="Z1398" s="35">
        <f t="shared" si="92"/>
        <v>936</v>
      </c>
    </row>
    <row r="1399" spans="1:26" ht="180" hidden="1" x14ac:dyDescent="0.25">
      <c r="A1399" s="12">
        <v>2021</v>
      </c>
      <c r="B1399" s="12" t="s">
        <v>2415</v>
      </c>
      <c r="C1399" s="43" t="s">
        <v>4465</v>
      </c>
      <c r="D1399" s="43" t="s">
        <v>22</v>
      </c>
      <c r="E1399" s="43" t="s">
        <v>20</v>
      </c>
      <c r="F1399" s="43" t="s">
        <v>2010</v>
      </c>
      <c r="G1399" s="43" t="s">
        <v>793</v>
      </c>
      <c r="H1399" s="12" t="s">
        <v>1764</v>
      </c>
      <c r="I1399" s="43" t="s">
        <v>167</v>
      </c>
      <c r="J1399" s="43" t="s">
        <v>56</v>
      </c>
      <c r="K1399" s="43" t="s">
        <v>4476</v>
      </c>
      <c r="L1399" s="51">
        <v>44208.333333333336</v>
      </c>
      <c r="M1399" s="51">
        <v>44208.5</v>
      </c>
      <c r="N1399" s="51">
        <v>43835.333344907405</v>
      </c>
      <c r="O1399" s="12">
        <f t="shared" si="93"/>
        <v>3.9999999999417923</v>
      </c>
      <c r="P1399" s="12">
        <f t="shared" si="94"/>
        <v>8951.9997222223319</v>
      </c>
      <c r="Q1399" s="43" t="s">
        <v>22</v>
      </c>
      <c r="R1399" s="43" t="s">
        <v>22</v>
      </c>
      <c r="S1399" s="43" t="s">
        <v>22</v>
      </c>
      <c r="T1399" s="43" t="s">
        <v>1505</v>
      </c>
      <c r="U1399" s="43" t="s">
        <v>1505</v>
      </c>
      <c r="V1399" s="43" t="s">
        <v>1505</v>
      </c>
      <c r="W1399" s="43" t="s">
        <v>1505</v>
      </c>
      <c r="X1399" s="43" t="s">
        <v>83</v>
      </c>
      <c r="Y1399" s="43" t="s">
        <v>84</v>
      </c>
      <c r="Z1399" s="35">
        <f t="shared" si="92"/>
        <v>8955.9997222222737</v>
      </c>
    </row>
    <row r="1400" spans="1:26" ht="300" hidden="1" x14ac:dyDescent="0.25">
      <c r="A1400" s="12">
        <v>2021</v>
      </c>
      <c r="B1400" s="12" t="s">
        <v>2415</v>
      </c>
      <c r="C1400" s="43" t="s">
        <v>4466</v>
      </c>
      <c r="D1400" s="43" t="s">
        <v>22</v>
      </c>
      <c r="E1400" s="43" t="s">
        <v>20</v>
      </c>
      <c r="F1400" s="43" t="s">
        <v>998</v>
      </c>
      <c r="G1400" s="43" t="s">
        <v>4471</v>
      </c>
      <c r="H1400" s="12" t="s">
        <v>1764</v>
      </c>
      <c r="I1400" s="43" t="s">
        <v>168</v>
      </c>
      <c r="J1400" s="43" t="s">
        <v>63</v>
      </c>
      <c r="K1400" s="43" t="s">
        <v>4299</v>
      </c>
      <c r="L1400" s="51">
        <v>44225.333333333336</v>
      </c>
      <c r="M1400" s="51">
        <v>44225.5</v>
      </c>
      <c r="N1400" s="51">
        <v>44204.5</v>
      </c>
      <c r="O1400" s="12">
        <f t="shared" si="93"/>
        <v>3.9999999999417923</v>
      </c>
      <c r="P1400" s="12">
        <f t="shared" si="94"/>
        <v>500.00000000005821</v>
      </c>
      <c r="Q1400" s="43" t="s">
        <v>22</v>
      </c>
      <c r="R1400" s="43" t="s">
        <v>22</v>
      </c>
      <c r="S1400" s="43" t="s">
        <v>22</v>
      </c>
      <c r="T1400" s="43" t="s">
        <v>1505</v>
      </c>
      <c r="U1400" s="43" t="s">
        <v>1505</v>
      </c>
      <c r="V1400" s="43" t="s">
        <v>1505</v>
      </c>
      <c r="W1400" s="43" t="s">
        <v>1505</v>
      </c>
      <c r="X1400" s="43" t="s">
        <v>83</v>
      </c>
      <c r="Y1400" s="43" t="s">
        <v>84</v>
      </c>
      <c r="Z1400" s="35">
        <f t="shared" si="92"/>
        <v>504</v>
      </c>
    </row>
    <row r="1401" spans="1:26" ht="120" hidden="1" x14ac:dyDescent="0.25">
      <c r="A1401" s="12">
        <v>2021</v>
      </c>
      <c r="B1401" s="12" t="s">
        <v>2415</v>
      </c>
      <c r="C1401" s="43" t="s">
        <v>4467</v>
      </c>
      <c r="D1401" s="43" t="s">
        <v>22</v>
      </c>
      <c r="E1401" s="43" t="s">
        <v>20</v>
      </c>
      <c r="F1401" s="43" t="s">
        <v>4472</v>
      </c>
      <c r="G1401" s="43" t="s">
        <v>4473</v>
      </c>
      <c r="H1401" s="12" t="s">
        <v>1764</v>
      </c>
      <c r="I1401" s="43" t="s">
        <v>167</v>
      </c>
      <c r="J1401" s="43" t="s">
        <v>56</v>
      </c>
      <c r="K1401" s="43" t="s">
        <v>4477</v>
      </c>
      <c r="L1401" s="51">
        <v>44201.333333333336</v>
      </c>
      <c r="M1401" s="51">
        <v>44201.333344907405</v>
      </c>
      <c r="N1401" s="51">
        <v>44143.333333333336</v>
      </c>
      <c r="O1401" s="12">
        <f t="shared" si="93"/>
        <v>2.7777766808867455E-4</v>
      </c>
      <c r="P1401" s="12">
        <f t="shared" si="94"/>
        <v>1392</v>
      </c>
      <c r="Q1401" s="43" t="s">
        <v>22</v>
      </c>
      <c r="R1401" s="43" t="s">
        <v>22</v>
      </c>
      <c r="S1401" s="43" t="s">
        <v>22</v>
      </c>
      <c r="T1401" s="43"/>
      <c r="U1401" s="43"/>
      <c r="V1401" s="43"/>
      <c r="W1401" s="43"/>
      <c r="X1401" s="43"/>
      <c r="Y1401" s="43"/>
      <c r="Z1401" s="35">
        <f t="shared" si="92"/>
        <v>1392.0002777776681</v>
      </c>
    </row>
    <row r="1402" spans="1:26" ht="225" hidden="1" x14ac:dyDescent="0.25">
      <c r="A1402" s="12">
        <v>2021</v>
      </c>
      <c r="B1402" s="12" t="s">
        <v>2415</v>
      </c>
      <c r="C1402" s="43" t="s">
        <v>4468</v>
      </c>
      <c r="D1402" s="43" t="s">
        <v>13</v>
      </c>
      <c r="E1402" s="43" t="s">
        <v>30</v>
      </c>
      <c r="F1402" s="43" t="s">
        <v>4472</v>
      </c>
      <c r="G1402" s="43" t="s">
        <v>4474</v>
      </c>
      <c r="H1402" s="12" t="s">
        <v>1764</v>
      </c>
      <c r="I1402" s="43" t="s">
        <v>165</v>
      </c>
      <c r="J1402" s="43" t="s">
        <v>56</v>
      </c>
      <c r="K1402" s="43" t="s">
        <v>4477</v>
      </c>
      <c r="L1402" s="51">
        <v>44197.6875</v>
      </c>
      <c r="M1402" s="51">
        <v>44197.75</v>
      </c>
      <c r="N1402" s="51">
        <v>44189.75</v>
      </c>
      <c r="O1402" s="12">
        <f t="shared" si="93"/>
        <v>1.5</v>
      </c>
      <c r="P1402" s="12">
        <f t="shared" si="94"/>
        <v>190.5</v>
      </c>
      <c r="Q1402" s="43" t="s">
        <v>22</v>
      </c>
      <c r="R1402" s="43" t="s">
        <v>22</v>
      </c>
      <c r="S1402" s="43" t="s">
        <v>22</v>
      </c>
      <c r="T1402" s="43" t="s">
        <v>32</v>
      </c>
      <c r="U1402" s="43" t="s">
        <v>117</v>
      </c>
      <c r="V1402" s="43" t="s">
        <v>34</v>
      </c>
      <c r="W1402" s="43" t="s">
        <v>88</v>
      </c>
      <c r="X1402" s="43" t="s">
        <v>77</v>
      </c>
      <c r="Y1402" s="43" t="s">
        <v>18</v>
      </c>
      <c r="Z1402" s="35">
        <f t="shared" si="92"/>
        <v>192</v>
      </c>
    </row>
    <row r="1403" spans="1:26" ht="105" hidden="1" x14ac:dyDescent="0.25">
      <c r="A1403" s="12">
        <v>2021</v>
      </c>
      <c r="B1403" s="12" t="s">
        <v>2415</v>
      </c>
      <c r="C1403" s="43" t="s">
        <v>4469</v>
      </c>
      <c r="D1403" s="43" t="s">
        <v>13</v>
      </c>
      <c r="E1403" s="43" t="s">
        <v>30</v>
      </c>
      <c r="F1403" s="43" t="s">
        <v>4220</v>
      </c>
      <c r="G1403" s="43" t="s">
        <v>4475</v>
      </c>
      <c r="H1403" s="12" t="s">
        <v>1764</v>
      </c>
      <c r="I1403" s="43" t="s">
        <v>166</v>
      </c>
      <c r="J1403" s="43" t="s">
        <v>1688</v>
      </c>
      <c r="K1403" s="43" t="s">
        <v>4478</v>
      </c>
      <c r="L1403" s="51">
        <v>44197.625</v>
      </c>
      <c r="M1403" s="51">
        <v>44197.666666666664</v>
      </c>
      <c r="N1403" s="51">
        <v>44165.5</v>
      </c>
      <c r="O1403" s="12">
        <f t="shared" si="93"/>
        <v>0.99999999994179234</v>
      </c>
      <c r="P1403" s="12">
        <f t="shared" si="94"/>
        <v>771</v>
      </c>
      <c r="Q1403" s="43" t="s">
        <v>22</v>
      </c>
      <c r="R1403" s="43" t="s">
        <v>22</v>
      </c>
      <c r="S1403" s="43" t="s">
        <v>22</v>
      </c>
      <c r="T1403" s="43" t="s">
        <v>41</v>
      </c>
      <c r="U1403" s="43" t="s">
        <v>93</v>
      </c>
      <c r="V1403" s="43" t="s">
        <v>1070</v>
      </c>
      <c r="W1403" s="43" t="s">
        <v>118</v>
      </c>
      <c r="X1403" s="43" t="s">
        <v>77</v>
      </c>
      <c r="Y1403" s="43" t="s">
        <v>18</v>
      </c>
      <c r="Z1403" s="35">
        <f t="shared" si="92"/>
        <v>771.99999999994179</v>
      </c>
    </row>
    <row r="1404" spans="1:26" ht="409.5" hidden="1" x14ac:dyDescent="0.25">
      <c r="A1404" s="12">
        <v>2021</v>
      </c>
      <c r="B1404" s="12" t="s">
        <v>2416</v>
      </c>
      <c r="C1404" s="43" t="s">
        <v>4487</v>
      </c>
      <c r="D1404" s="43" t="s">
        <v>22</v>
      </c>
      <c r="E1404" s="43" t="s">
        <v>20</v>
      </c>
      <c r="F1404" s="43" t="s">
        <v>293</v>
      </c>
      <c r="G1404" s="43" t="s">
        <v>993</v>
      </c>
      <c r="H1404" s="43" t="s">
        <v>1920</v>
      </c>
      <c r="I1404" s="12" t="s">
        <v>293</v>
      </c>
      <c r="J1404" s="43" t="s">
        <v>56</v>
      </c>
      <c r="K1404" s="43" t="s">
        <v>4488</v>
      </c>
      <c r="L1404" s="51">
        <v>44233.541666666664</v>
      </c>
      <c r="M1404" s="51">
        <v>44246.708333333336</v>
      </c>
      <c r="N1404" s="51">
        <v>44223.791666666664</v>
      </c>
      <c r="O1404" s="12">
        <f t="shared" ref="O1404:O1467" si="95">(M1404-L1404)*24</f>
        <v>316.00000000011642</v>
      </c>
      <c r="P1404" s="12">
        <f t="shared" ref="P1404:P1467" si="96">(L1404-N1404)*24</f>
        <v>234</v>
      </c>
      <c r="Q1404" s="43" t="s">
        <v>13</v>
      </c>
      <c r="R1404" s="43" t="s">
        <v>22</v>
      </c>
      <c r="S1404" s="43" t="s">
        <v>22</v>
      </c>
      <c r="T1404" s="43" t="s">
        <v>32</v>
      </c>
      <c r="U1404" s="43" t="s">
        <v>122</v>
      </c>
      <c r="V1404" s="43" t="s">
        <v>1070</v>
      </c>
      <c r="W1404" s="43" t="s">
        <v>118</v>
      </c>
      <c r="X1404" s="43" t="s">
        <v>60</v>
      </c>
      <c r="Y1404" s="43" t="s">
        <v>18</v>
      </c>
      <c r="Z1404" s="35">
        <f t="shared" ref="Z1404:Z1466" si="97">O1404+P1404</f>
        <v>550.00000000011642</v>
      </c>
    </row>
    <row r="1405" spans="1:26" ht="409.5" hidden="1" x14ac:dyDescent="0.25">
      <c r="A1405" s="12">
        <v>2021</v>
      </c>
      <c r="B1405" s="12" t="s">
        <v>2416</v>
      </c>
      <c r="C1405" s="43" t="s">
        <v>4489</v>
      </c>
      <c r="D1405" s="43" t="s">
        <v>22</v>
      </c>
      <c r="E1405" s="43" t="s">
        <v>20</v>
      </c>
      <c r="F1405" s="43" t="s">
        <v>4493</v>
      </c>
      <c r="G1405" s="43" t="s">
        <v>4493</v>
      </c>
      <c r="H1405" s="43" t="s">
        <v>4174</v>
      </c>
      <c r="I1405" s="43" t="s">
        <v>4671</v>
      </c>
      <c r="J1405" s="43" t="s">
        <v>56</v>
      </c>
      <c r="K1405" s="43" t="s">
        <v>4497</v>
      </c>
      <c r="L1405" s="51">
        <v>44098.354166666664</v>
      </c>
      <c r="M1405" s="51">
        <v>44252.791666666664</v>
      </c>
      <c r="N1405" s="60">
        <v>43101</v>
      </c>
      <c r="O1405" s="12">
        <f t="shared" si="95"/>
        <v>3706.5</v>
      </c>
      <c r="P1405" s="12">
        <f t="shared" si="96"/>
        <v>23936.499999999942</v>
      </c>
      <c r="Q1405" s="43" t="s">
        <v>22</v>
      </c>
      <c r="R1405" s="43" t="s">
        <v>22</v>
      </c>
      <c r="S1405" s="43" t="s">
        <v>22</v>
      </c>
      <c r="T1405" s="43" t="s">
        <v>57</v>
      </c>
      <c r="U1405" s="43" t="s">
        <v>151</v>
      </c>
      <c r="V1405" s="43" t="s">
        <v>51</v>
      </c>
      <c r="W1405" s="43" t="s">
        <v>104</v>
      </c>
      <c r="X1405" s="43" t="s">
        <v>53</v>
      </c>
      <c r="Y1405" s="43" t="s">
        <v>67</v>
      </c>
      <c r="Z1405" s="35">
        <f t="shared" si="97"/>
        <v>27642.999999999942</v>
      </c>
    </row>
    <row r="1406" spans="1:26" ht="165" hidden="1" x14ac:dyDescent="0.25">
      <c r="A1406" s="12">
        <v>2021</v>
      </c>
      <c r="B1406" s="12" t="s">
        <v>2416</v>
      </c>
      <c r="C1406" s="43" t="s">
        <v>4490</v>
      </c>
      <c r="D1406" s="43" t="s">
        <v>22</v>
      </c>
      <c r="E1406" s="43" t="s">
        <v>20</v>
      </c>
      <c r="F1406" s="43" t="s">
        <v>4494</v>
      </c>
      <c r="G1406" s="43" t="s">
        <v>4495</v>
      </c>
      <c r="H1406" s="43" t="s">
        <v>4174</v>
      </c>
      <c r="I1406" s="43" t="s">
        <v>167</v>
      </c>
      <c r="J1406" s="43" t="s">
        <v>56</v>
      </c>
      <c r="K1406" s="43" t="s">
        <v>4498</v>
      </c>
      <c r="L1406" s="51">
        <v>44210.541666666664</v>
      </c>
      <c r="M1406" s="51">
        <v>44233.479166666664</v>
      </c>
      <c r="N1406" s="51">
        <v>44201.333344907405</v>
      </c>
      <c r="O1406" s="12">
        <f t="shared" si="95"/>
        <v>550.5</v>
      </c>
      <c r="P1406" s="12">
        <f t="shared" si="96"/>
        <v>220.9997222222155</v>
      </c>
      <c r="Q1406" s="43" t="s">
        <v>22</v>
      </c>
      <c r="R1406" s="43" t="s">
        <v>22</v>
      </c>
      <c r="S1406" s="43" t="s">
        <v>22</v>
      </c>
      <c r="T1406" s="43" t="s">
        <v>57</v>
      </c>
      <c r="U1406" s="43" t="s">
        <v>122</v>
      </c>
      <c r="V1406" s="43" t="s">
        <v>16</v>
      </c>
      <c r="W1406" s="43" t="s">
        <v>52</v>
      </c>
      <c r="X1406" s="43" t="s">
        <v>77</v>
      </c>
      <c r="Y1406" s="43" t="s">
        <v>67</v>
      </c>
      <c r="Z1406" s="35">
        <f t="shared" si="97"/>
        <v>771.4997222222155</v>
      </c>
    </row>
    <row r="1407" spans="1:26" ht="90" hidden="1" x14ac:dyDescent="0.25">
      <c r="A1407" s="12">
        <v>2021</v>
      </c>
      <c r="B1407" s="12" t="s">
        <v>2416</v>
      </c>
      <c r="C1407" s="43" t="s">
        <v>4491</v>
      </c>
      <c r="D1407" s="43" t="s">
        <v>22</v>
      </c>
      <c r="E1407" s="43" t="s">
        <v>30</v>
      </c>
      <c r="F1407" s="43" t="s">
        <v>4496</v>
      </c>
      <c r="G1407" s="43" t="s">
        <v>4496</v>
      </c>
      <c r="H1407" s="43" t="s">
        <v>4174</v>
      </c>
      <c r="I1407" s="43" t="s">
        <v>4670</v>
      </c>
      <c r="J1407" s="43" t="s">
        <v>56</v>
      </c>
      <c r="K1407" s="43" t="s">
        <v>4499</v>
      </c>
      <c r="L1407" s="51">
        <v>44236.416666666664</v>
      </c>
      <c r="M1407" s="51">
        <v>44236.625</v>
      </c>
      <c r="N1407" s="60">
        <v>43101</v>
      </c>
      <c r="O1407" s="12">
        <f t="shared" si="95"/>
        <v>5.0000000000582077</v>
      </c>
      <c r="P1407" s="12">
        <f t="shared" si="96"/>
        <v>27249.999999999942</v>
      </c>
      <c r="Q1407" s="43" t="s">
        <v>22</v>
      </c>
      <c r="R1407" s="43" t="s">
        <v>22</v>
      </c>
      <c r="S1407" s="43" t="s">
        <v>22</v>
      </c>
      <c r="T1407" s="43" t="s">
        <v>41</v>
      </c>
      <c r="U1407" s="43" t="s">
        <v>131</v>
      </c>
      <c r="V1407" s="43" t="s">
        <v>51</v>
      </c>
      <c r="W1407" s="43" t="s">
        <v>115</v>
      </c>
      <c r="X1407" s="43" t="s">
        <v>71</v>
      </c>
      <c r="Y1407" s="43" t="s">
        <v>18</v>
      </c>
      <c r="Z1407" s="35">
        <f t="shared" si="97"/>
        <v>27255</v>
      </c>
    </row>
    <row r="1408" spans="1:26" ht="180" hidden="1" x14ac:dyDescent="0.25">
      <c r="A1408" s="12">
        <v>2021</v>
      </c>
      <c r="B1408" s="12" t="s">
        <v>2416</v>
      </c>
      <c r="C1408" s="43" t="s">
        <v>4492</v>
      </c>
      <c r="D1408" s="43" t="s">
        <v>22</v>
      </c>
      <c r="E1408" s="43" t="s">
        <v>20</v>
      </c>
      <c r="F1408" s="43" t="s">
        <v>1549</v>
      </c>
      <c r="G1408" s="43" t="s">
        <v>1549</v>
      </c>
      <c r="H1408" s="43" t="s">
        <v>4174</v>
      </c>
      <c r="I1408" s="43" t="s">
        <v>4671</v>
      </c>
      <c r="J1408" s="43" t="s">
        <v>56</v>
      </c>
      <c r="K1408" s="43" t="s">
        <v>4500</v>
      </c>
      <c r="L1408" s="51">
        <v>44257.333333333336</v>
      </c>
      <c r="M1408" s="51">
        <v>44257.708333333336</v>
      </c>
      <c r="N1408" s="51">
        <v>44252.791666666664</v>
      </c>
      <c r="O1408" s="12">
        <f t="shared" si="95"/>
        <v>9</v>
      </c>
      <c r="P1408" s="12">
        <f t="shared" si="96"/>
        <v>109.00000000011642</v>
      </c>
      <c r="Q1408" s="43" t="s">
        <v>22</v>
      </c>
      <c r="R1408" s="43" t="s">
        <v>22</v>
      </c>
      <c r="S1408" s="43" t="s">
        <v>22</v>
      </c>
      <c r="T1408" s="43" t="s">
        <v>57</v>
      </c>
      <c r="U1408" s="43" t="s">
        <v>117</v>
      </c>
      <c r="V1408" s="43" t="s">
        <v>51</v>
      </c>
      <c r="W1408" s="43" t="s">
        <v>65</v>
      </c>
      <c r="X1408" s="43" t="s">
        <v>77</v>
      </c>
      <c r="Y1408" s="43" t="s">
        <v>67</v>
      </c>
      <c r="Z1408" s="35">
        <f t="shared" si="97"/>
        <v>118.00000000011642</v>
      </c>
    </row>
    <row r="1409" spans="1:26" ht="409.5" hidden="1" x14ac:dyDescent="0.25">
      <c r="A1409" s="12">
        <v>2021</v>
      </c>
      <c r="B1409" s="12" t="s">
        <v>2416</v>
      </c>
      <c r="C1409" s="43" t="s">
        <v>4501</v>
      </c>
      <c r="D1409" s="43" t="s">
        <v>22</v>
      </c>
      <c r="E1409" s="43" t="s">
        <v>20</v>
      </c>
      <c r="F1409" s="43" t="s">
        <v>110</v>
      </c>
      <c r="G1409" s="43" t="s">
        <v>4503</v>
      </c>
      <c r="H1409" s="43" t="s">
        <v>1911</v>
      </c>
      <c r="I1409" s="43" t="s">
        <v>110</v>
      </c>
      <c r="J1409" s="12" t="s">
        <v>1911</v>
      </c>
      <c r="K1409" s="43" t="s">
        <v>4505</v>
      </c>
      <c r="L1409" s="51">
        <v>44228.340277777781</v>
      </c>
      <c r="M1409" s="51">
        <v>44231.479166666664</v>
      </c>
      <c r="N1409" s="51">
        <v>44194.708333333336</v>
      </c>
      <c r="O1409" s="12">
        <f t="shared" si="95"/>
        <v>75.333333333197515</v>
      </c>
      <c r="P1409" s="12">
        <f t="shared" si="96"/>
        <v>807.16666666668607</v>
      </c>
      <c r="Q1409" s="43" t="s">
        <v>13</v>
      </c>
      <c r="R1409" s="43" t="s">
        <v>22</v>
      </c>
      <c r="S1409" s="43" t="s">
        <v>22</v>
      </c>
      <c r="T1409" s="43" t="s">
        <v>14</v>
      </c>
      <c r="U1409" s="43" t="s">
        <v>24</v>
      </c>
      <c r="V1409" s="43" t="s">
        <v>34</v>
      </c>
      <c r="W1409" s="43" t="s">
        <v>88</v>
      </c>
      <c r="X1409" s="43" t="s">
        <v>66</v>
      </c>
      <c r="Y1409" s="43" t="s">
        <v>18</v>
      </c>
      <c r="Z1409" s="35">
        <f t="shared" si="97"/>
        <v>882.49999999988358</v>
      </c>
    </row>
    <row r="1410" spans="1:26" ht="75" hidden="1" x14ac:dyDescent="0.25">
      <c r="A1410" s="12">
        <v>2021</v>
      </c>
      <c r="B1410" s="12" t="s">
        <v>2416</v>
      </c>
      <c r="C1410" s="43" t="s">
        <v>4502</v>
      </c>
      <c r="D1410" s="43" t="s">
        <v>22</v>
      </c>
      <c r="E1410" s="43" t="s">
        <v>20</v>
      </c>
      <c r="F1410" s="43" t="s">
        <v>108</v>
      </c>
      <c r="G1410" s="43" t="s">
        <v>4504</v>
      </c>
      <c r="H1410" s="43" t="s">
        <v>1911</v>
      </c>
      <c r="I1410" s="43" t="s">
        <v>108</v>
      </c>
      <c r="J1410" s="12" t="s">
        <v>1911</v>
      </c>
      <c r="K1410" s="43" t="s">
        <v>4506</v>
      </c>
      <c r="L1410" s="51">
        <v>44237.333333333336</v>
      </c>
      <c r="M1410" s="51">
        <v>44238.708333333336</v>
      </c>
      <c r="N1410" s="60">
        <v>43753.708333333336</v>
      </c>
      <c r="O1410" s="12">
        <f t="shared" si="95"/>
        <v>33</v>
      </c>
      <c r="P1410" s="12">
        <f t="shared" si="96"/>
        <v>11607</v>
      </c>
      <c r="Q1410" s="43" t="s">
        <v>13</v>
      </c>
      <c r="R1410" s="43" t="s">
        <v>22</v>
      </c>
      <c r="S1410" s="43" t="s">
        <v>22</v>
      </c>
      <c r="T1410" s="43" t="s">
        <v>23</v>
      </c>
      <c r="U1410" s="43" t="s">
        <v>44</v>
      </c>
      <c r="V1410" s="43" t="s">
        <v>34</v>
      </c>
      <c r="W1410" s="43" t="s">
        <v>88</v>
      </c>
      <c r="X1410" s="43" t="s">
        <v>66</v>
      </c>
      <c r="Y1410" s="43" t="s">
        <v>18</v>
      </c>
      <c r="Z1410" s="35">
        <f t="shared" si="97"/>
        <v>11640</v>
      </c>
    </row>
    <row r="1411" spans="1:26" ht="409.5" hidden="1" x14ac:dyDescent="0.25">
      <c r="A1411" s="12">
        <v>2021</v>
      </c>
      <c r="B1411" s="12" t="s">
        <v>2416</v>
      </c>
      <c r="C1411" s="43" t="s">
        <v>4507</v>
      </c>
      <c r="D1411" s="43" t="s">
        <v>13</v>
      </c>
      <c r="E1411" s="43" t="s">
        <v>30</v>
      </c>
      <c r="F1411" s="43" t="s">
        <v>169</v>
      </c>
      <c r="G1411" s="43" t="s">
        <v>1206</v>
      </c>
      <c r="H1411" s="43" t="s">
        <v>1788</v>
      </c>
      <c r="I1411" s="43" t="s">
        <v>169</v>
      </c>
      <c r="J1411" s="12" t="s">
        <v>40</v>
      </c>
      <c r="K1411" s="43" t="s">
        <v>4520</v>
      </c>
      <c r="L1411" s="51">
        <v>44230.179861111108</v>
      </c>
      <c r="M1411" s="51">
        <v>44230.212500000001</v>
      </c>
      <c r="N1411" s="51">
        <v>44226.768055555556</v>
      </c>
      <c r="O1411" s="12">
        <f t="shared" si="95"/>
        <v>0.78333333344198763</v>
      </c>
      <c r="P1411" s="12">
        <f t="shared" si="96"/>
        <v>81.883333333244082</v>
      </c>
      <c r="Q1411" s="43" t="s">
        <v>13</v>
      </c>
      <c r="R1411" s="43" t="s">
        <v>13</v>
      </c>
      <c r="S1411" s="43" t="s">
        <v>22</v>
      </c>
      <c r="T1411" s="43" t="s">
        <v>32</v>
      </c>
      <c r="U1411" s="43" t="s">
        <v>122</v>
      </c>
      <c r="V1411" s="43" t="s">
        <v>16</v>
      </c>
      <c r="W1411" s="43" t="s">
        <v>15</v>
      </c>
      <c r="X1411" s="43" t="s">
        <v>60</v>
      </c>
      <c r="Y1411" s="43" t="s">
        <v>37</v>
      </c>
      <c r="Z1411" s="35">
        <f t="shared" si="97"/>
        <v>82.666666666686069</v>
      </c>
    </row>
    <row r="1412" spans="1:26" ht="409.5" hidden="1" x14ac:dyDescent="0.25">
      <c r="A1412" s="12">
        <v>2021</v>
      </c>
      <c r="B1412" s="12" t="s">
        <v>2416</v>
      </c>
      <c r="C1412" s="43" t="s">
        <v>4508</v>
      </c>
      <c r="D1412" s="43" t="s">
        <v>22</v>
      </c>
      <c r="E1412" s="43" t="s">
        <v>30</v>
      </c>
      <c r="F1412" s="43" t="s">
        <v>4514</v>
      </c>
      <c r="G1412" s="43" t="s">
        <v>4515</v>
      </c>
      <c r="H1412" s="43" t="s">
        <v>1788</v>
      </c>
      <c r="I1412" s="43" t="s">
        <v>170</v>
      </c>
      <c r="J1412" s="12" t="s">
        <v>40</v>
      </c>
      <c r="K1412" s="43" t="s">
        <v>4521</v>
      </c>
      <c r="L1412" s="51">
        <v>44230.291666666664</v>
      </c>
      <c r="M1412" s="51">
        <v>44231.790092592593</v>
      </c>
      <c r="N1412" s="51">
        <v>44196.773796296293</v>
      </c>
      <c r="O1412" s="12">
        <f t="shared" si="95"/>
        <v>35.962222222296987</v>
      </c>
      <c r="P1412" s="12">
        <f t="shared" si="96"/>
        <v>804.42888888891321</v>
      </c>
      <c r="Q1412" s="43" t="s">
        <v>13</v>
      </c>
      <c r="R1412" s="43" t="s">
        <v>22</v>
      </c>
      <c r="S1412" s="43" t="s">
        <v>22</v>
      </c>
      <c r="T1412" s="43" t="s">
        <v>32</v>
      </c>
      <c r="U1412" s="43" t="s">
        <v>117</v>
      </c>
      <c r="V1412" s="43" t="s">
        <v>34</v>
      </c>
      <c r="W1412" s="43" t="s">
        <v>82</v>
      </c>
      <c r="X1412" s="43" t="s">
        <v>53</v>
      </c>
      <c r="Y1412" s="43" t="s">
        <v>18</v>
      </c>
      <c r="Z1412" s="35">
        <f t="shared" si="97"/>
        <v>840.39111111121019</v>
      </c>
    </row>
    <row r="1413" spans="1:26" ht="135" hidden="1" x14ac:dyDescent="0.25">
      <c r="A1413" s="12">
        <v>2021</v>
      </c>
      <c r="B1413" s="12" t="s">
        <v>2416</v>
      </c>
      <c r="C1413" s="43" t="s">
        <v>4509</v>
      </c>
      <c r="D1413" s="43" t="s">
        <v>22</v>
      </c>
      <c r="E1413" s="43" t="s">
        <v>20</v>
      </c>
      <c r="F1413" s="43" t="s">
        <v>2966</v>
      </c>
      <c r="G1413" s="43" t="s">
        <v>4516</v>
      </c>
      <c r="H1413" s="43" t="s">
        <v>1788</v>
      </c>
      <c r="I1413" s="43" t="s">
        <v>174</v>
      </c>
      <c r="J1413" s="12" t="s">
        <v>40</v>
      </c>
      <c r="K1413" s="43" t="s">
        <v>4522</v>
      </c>
      <c r="L1413" s="51">
        <v>44230.354166666664</v>
      </c>
      <c r="M1413" s="51">
        <v>44231.683541666665</v>
      </c>
      <c r="N1413" s="51">
        <v>44225.754166666666</v>
      </c>
      <c r="O1413" s="12">
        <f t="shared" si="95"/>
        <v>31.90500000002794</v>
      </c>
      <c r="P1413" s="12">
        <f t="shared" si="96"/>
        <v>110.39999999996508</v>
      </c>
      <c r="Q1413" s="43" t="s">
        <v>13</v>
      </c>
      <c r="R1413" s="43" t="s">
        <v>22</v>
      </c>
      <c r="S1413" s="43" t="s">
        <v>22</v>
      </c>
      <c r="T1413" s="43" t="s">
        <v>14</v>
      </c>
      <c r="U1413" s="43" t="s">
        <v>24</v>
      </c>
      <c r="V1413" s="43" t="s">
        <v>34</v>
      </c>
      <c r="W1413" s="43" t="s">
        <v>82</v>
      </c>
      <c r="X1413" s="43" t="s">
        <v>53</v>
      </c>
      <c r="Y1413" s="43" t="s">
        <v>18</v>
      </c>
      <c r="Z1413" s="35">
        <f t="shared" si="97"/>
        <v>142.30499999999302</v>
      </c>
    </row>
    <row r="1414" spans="1:26" ht="105" hidden="1" x14ac:dyDescent="0.25">
      <c r="A1414" s="12">
        <v>2021</v>
      </c>
      <c r="B1414" s="12" t="s">
        <v>2416</v>
      </c>
      <c r="C1414" s="43" t="s">
        <v>4510</v>
      </c>
      <c r="D1414" s="43" t="s">
        <v>13</v>
      </c>
      <c r="E1414" s="43" t="s">
        <v>30</v>
      </c>
      <c r="F1414" s="43" t="s">
        <v>4090</v>
      </c>
      <c r="G1414" s="43" t="s">
        <v>4091</v>
      </c>
      <c r="H1414" s="43" t="s">
        <v>1788</v>
      </c>
      <c r="I1414" s="43" t="s">
        <v>169</v>
      </c>
      <c r="J1414" s="12" t="s">
        <v>40</v>
      </c>
      <c r="K1414" s="43" t="s">
        <v>4523</v>
      </c>
      <c r="L1414" s="51">
        <v>44235.354166666664</v>
      </c>
      <c r="M1414" s="51">
        <v>44237.402777777781</v>
      </c>
      <c r="N1414" s="51">
        <v>44230.212500000001</v>
      </c>
      <c r="O1414" s="12">
        <f t="shared" si="95"/>
        <v>49.166666666802485</v>
      </c>
      <c r="P1414" s="12">
        <f t="shared" si="96"/>
        <v>123.39999999990687</v>
      </c>
      <c r="Q1414" s="43" t="s">
        <v>13</v>
      </c>
      <c r="R1414" s="43" t="s">
        <v>22</v>
      </c>
      <c r="S1414" s="43" t="s">
        <v>22</v>
      </c>
      <c r="T1414" s="43" t="s">
        <v>23</v>
      </c>
      <c r="U1414" s="43" t="s">
        <v>97</v>
      </c>
      <c r="V1414" s="43" t="s">
        <v>16</v>
      </c>
      <c r="W1414" s="43" t="s">
        <v>26</v>
      </c>
      <c r="X1414" s="43" t="s">
        <v>66</v>
      </c>
      <c r="Y1414" s="43" t="s">
        <v>28</v>
      </c>
      <c r="Z1414" s="35">
        <f t="shared" si="97"/>
        <v>172.56666666670935</v>
      </c>
    </row>
    <row r="1415" spans="1:26" ht="409.5" hidden="1" x14ac:dyDescent="0.25">
      <c r="A1415" s="12">
        <v>2021</v>
      </c>
      <c r="B1415" s="12" t="s">
        <v>2416</v>
      </c>
      <c r="C1415" s="43" t="s">
        <v>4511</v>
      </c>
      <c r="D1415" s="43" t="s">
        <v>13</v>
      </c>
      <c r="E1415" s="43" t="s">
        <v>30</v>
      </c>
      <c r="F1415" s="43" t="s">
        <v>175</v>
      </c>
      <c r="G1415" s="43" t="s">
        <v>4517</v>
      </c>
      <c r="H1415" s="43" t="s">
        <v>1788</v>
      </c>
      <c r="I1415" s="43" t="s">
        <v>175</v>
      </c>
      <c r="J1415" s="12" t="s">
        <v>40</v>
      </c>
      <c r="K1415" s="43" t="s">
        <v>4524</v>
      </c>
      <c r="L1415" s="51">
        <v>44243.549583333333</v>
      </c>
      <c r="M1415" s="51">
        <v>44243.708333333336</v>
      </c>
      <c r="N1415" s="51">
        <v>44198.791666666664</v>
      </c>
      <c r="O1415" s="12">
        <f t="shared" si="95"/>
        <v>3.8100000000558794</v>
      </c>
      <c r="P1415" s="12">
        <f t="shared" si="96"/>
        <v>1074.1900000000605</v>
      </c>
      <c r="Q1415" s="43" t="s">
        <v>22</v>
      </c>
      <c r="R1415" s="43" t="s">
        <v>22</v>
      </c>
      <c r="S1415" s="43" t="s">
        <v>22</v>
      </c>
      <c r="T1415" s="43" t="s">
        <v>1070</v>
      </c>
      <c r="U1415" s="43" t="s">
        <v>153</v>
      </c>
      <c r="V1415" s="43" t="s">
        <v>1070</v>
      </c>
      <c r="W1415" s="43" t="s">
        <v>118</v>
      </c>
      <c r="X1415" s="43" t="s">
        <v>60</v>
      </c>
      <c r="Y1415" s="43" t="s">
        <v>61</v>
      </c>
      <c r="Z1415" s="35">
        <f t="shared" si="97"/>
        <v>1078.0000000001164</v>
      </c>
    </row>
    <row r="1416" spans="1:26" ht="315" hidden="1" x14ac:dyDescent="0.25">
      <c r="A1416" s="12">
        <v>2021</v>
      </c>
      <c r="B1416" s="12" t="s">
        <v>2416</v>
      </c>
      <c r="C1416" s="43" t="s">
        <v>4512</v>
      </c>
      <c r="D1416" s="43" t="s">
        <v>22</v>
      </c>
      <c r="E1416" s="43" t="s">
        <v>30</v>
      </c>
      <c r="F1416" s="43" t="s">
        <v>4518</v>
      </c>
      <c r="G1416" s="43" t="s">
        <v>4519</v>
      </c>
      <c r="H1416" s="43" t="s">
        <v>1788</v>
      </c>
      <c r="I1416" s="43" t="s">
        <v>169</v>
      </c>
      <c r="J1416" s="12" t="s">
        <v>40</v>
      </c>
      <c r="K1416" s="43" t="s">
        <v>4525</v>
      </c>
      <c r="L1416" s="51">
        <v>44248.541666666664</v>
      </c>
      <c r="M1416" s="51">
        <v>44248.791666666664</v>
      </c>
      <c r="N1416" s="51">
        <v>44237.402777777781</v>
      </c>
      <c r="O1416" s="12">
        <f t="shared" si="95"/>
        <v>6</v>
      </c>
      <c r="P1416" s="12">
        <f t="shared" si="96"/>
        <v>267.33333333319752</v>
      </c>
      <c r="Q1416" s="43" t="s">
        <v>22</v>
      </c>
      <c r="R1416" s="43" t="s">
        <v>22</v>
      </c>
      <c r="S1416" s="43" t="s">
        <v>22</v>
      </c>
      <c r="T1416" s="43" t="s">
        <v>41</v>
      </c>
      <c r="U1416" s="43" t="s">
        <v>129</v>
      </c>
      <c r="V1416" s="43" t="s">
        <v>1070</v>
      </c>
      <c r="W1416" s="43" t="s">
        <v>118</v>
      </c>
      <c r="X1416" s="43" t="s">
        <v>53</v>
      </c>
      <c r="Y1416" s="43" t="s">
        <v>18</v>
      </c>
      <c r="Z1416" s="35">
        <f t="shared" si="97"/>
        <v>273.33333333319752</v>
      </c>
    </row>
    <row r="1417" spans="1:26" ht="390" hidden="1" x14ac:dyDescent="0.25">
      <c r="A1417" s="12">
        <v>2021</v>
      </c>
      <c r="B1417" s="12" t="s">
        <v>2416</v>
      </c>
      <c r="C1417" s="43" t="s">
        <v>4513</v>
      </c>
      <c r="D1417" s="43" t="s">
        <v>22</v>
      </c>
      <c r="E1417" s="43" t="s">
        <v>30</v>
      </c>
      <c r="F1417" s="43" t="s">
        <v>993</v>
      </c>
      <c r="G1417" s="43" t="s">
        <v>993</v>
      </c>
      <c r="H1417" s="43" t="s">
        <v>1788</v>
      </c>
      <c r="I1417" s="43" t="s">
        <v>169</v>
      </c>
      <c r="J1417" s="12" t="s">
        <v>40</v>
      </c>
      <c r="K1417" s="43" t="s">
        <v>4526</v>
      </c>
      <c r="L1417" s="51">
        <v>44252.560416666667</v>
      </c>
      <c r="M1417" s="51">
        <v>44252.708333333336</v>
      </c>
      <c r="N1417" s="51">
        <v>44248.791666666664</v>
      </c>
      <c r="O1417" s="12">
        <f t="shared" si="95"/>
        <v>3.5500000000465661</v>
      </c>
      <c r="P1417" s="12">
        <f t="shared" si="96"/>
        <v>90.450000000069849</v>
      </c>
      <c r="Q1417" s="43" t="s">
        <v>22</v>
      </c>
      <c r="R1417" s="43" t="s">
        <v>22</v>
      </c>
      <c r="S1417" s="43" t="s">
        <v>22</v>
      </c>
      <c r="T1417" s="43" t="s">
        <v>32</v>
      </c>
      <c r="U1417" s="43" t="s">
        <v>122</v>
      </c>
      <c r="V1417" s="43" t="s">
        <v>16</v>
      </c>
      <c r="W1417" s="43" t="s">
        <v>15</v>
      </c>
      <c r="X1417" s="43" t="s">
        <v>60</v>
      </c>
      <c r="Y1417" s="43" t="s">
        <v>94</v>
      </c>
      <c r="Z1417" s="35">
        <f t="shared" si="97"/>
        <v>94.000000000116415</v>
      </c>
    </row>
    <row r="1418" spans="1:26" ht="90" hidden="1" x14ac:dyDescent="0.25">
      <c r="A1418" s="12">
        <v>2021</v>
      </c>
      <c r="B1418" s="12" t="s">
        <v>2416</v>
      </c>
      <c r="C1418" s="52" t="s">
        <v>4105</v>
      </c>
      <c r="D1418" s="43" t="s">
        <v>22</v>
      </c>
      <c r="E1418" s="43" t="s">
        <v>30</v>
      </c>
      <c r="F1418" s="43" t="s">
        <v>3370</v>
      </c>
      <c r="G1418" s="43" t="s">
        <v>4108</v>
      </c>
      <c r="H1418" s="12" t="s">
        <v>3593</v>
      </c>
      <c r="I1418" s="43" t="s">
        <v>290</v>
      </c>
      <c r="J1418" s="43" t="s">
        <v>1688</v>
      </c>
      <c r="K1418" s="43" t="s">
        <v>4113</v>
      </c>
      <c r="L1418" s="51">
        <v>44228</v>
      </c>
      <c r="M1418" s="51">
        <v>44255.999305555553</v>
      </c>
      <c r="N1418" s="51">
        <v>44227.999305555553</v>
      </c>
      <c r="O1418" s="12">
        <f t="shared" si="95"/>
        <v>671.98333333327901</v>
      </c>
      <c r="P1418" s="12">
        <f t="shared" si="96"/>
        <v>1.6666666720993817E-2</v>
      </c>
      <c r="Q1418" s="12" t="s">
        <v>13</v>
      </c>
      <c r="R1418" s="43" t="s">
        <v>22</v>
      </c>
      <c r="S1418" s="43" t="s">
        <v>22</v>
      </c>
      <c r="T1418" s="12" t="s">
        <v>41</v>
      </c>
      <c r="U1418" s="122" t="s">
        <v>1070</v>
      </c>
      <c r="V1418" s="43" t="s">
        <v>51</v>
      </c>
      <c r="W1418" s="43" t="s">
        <v>104</v>
      </c>
      <c r="X1418" s="53" t="s">
        <v>45</v>
      </c>
      <c r="Y1418" s="43"/>
      <c r="Z1418" s="35">
        <f t="shared" si="97"/>
        <v>672</v>
      </c>
    </row>
    <row r="1419" spans="1:26" ht="60" hidden="1" x14ac:dyDescent="0.25">
      <c r="A1419" s="12">
        <v>2021</v>
      </c>
      <c r="B1419" s="12" t="s">
        <v>2416</v>
      </c>
      <c r="C1419" s="52" t="s">
        <v>4239</v>
      </c>
      <c r="D1419" s="43" t="s">
        <v>22</v>
      </c>
      <c r="E1419" s="43" t="s">
        <v>30</v>
      </c>
      <c r="F1419" s="43" t="s">
        <v>4111</v>
      </c>
      <c r="G1419" s="43" t="s">
        <v>4112</v>
      </c>
      <c r="H1419" s="12" t="s">
        <v>3593</v>
      </c>
      <c r="I1419" s="43" t="s">
        <v>288</v>
      </c>
      <c r="J1419" s="43" t="s">
        <v>1688</v>
      </c>
      <c r="K1419" s="43" t="s">
        <v>4532</v>
      </c>
      <c r="L1419" s="51">
        <v>44228</v>
      </c>
      <c r="M1419" s="51">
        <v>44255.999305555553</v>
      </c>
      <c r="N1419" s="51">
        <v>44227.999305555553</v>
      </c>
      <c r="O1419" s="12">
        <f t="shared" si="95"/>
        <v>671.98333333327901</v>
      </c>
      <c r="P1419" s="12">
        <f t="shared" si="96"/>
        <v>1.6666666720993817E-2</v>
      </c>
      <c r="Q1419" s="43" t="s">
        <v>13</v>
      </c>
      <c r="R1419" s="43" t="s">
        <v>22</v>
      </c>
      <c r="S1419" s="43" t="s">
        <v>22</v>
      </c>
      <c r="T1419" s="43" t="s">
        <v>32</v>
      </c>
      <c r="U1419" s="43" t="s">
        <v>117</v>
      </c>
      <c r="V1419" s="43" t="s">
        <v>25</v>
      </c>
      <c r="W1419" s="43" t="s">
        <v>52</v>
      </c>
      <c r="X1419" s="43" t="s">
        <v>60</v>
      </c>
      <c r="Y1419" s="43" t="s">
        <v>46</v>
      </c>
      <c r="Z1419" s="35">
        <f t="shared" si="97"/>
        <v>672</v>
      </c>
    </row>
    <row r="1420" spans="1:26" ht="225" hidden="1" x14ac:dyDescent="0.25">
      <c r="A1420" s="12">
        <v>2021</v>
      </c>
      <c r="B1420" s="12" t="s">
        <v>2416</v>
      </c>
      <c r="C1420" s="43" t="s">
        <v>4527</v>
      </c>
      <c r="D1420" s="43" t="s">
        <v>22</v>
      </c>
      <c r="E1420" s="43" t="s">
        <v>30</v>
      </c>
      <c r="F1420" s="43" t="s">
        <v>3370</v>
      </c>
      <c r="G1420" s="43" t="s">
        <v>4529</v>
      </c>
      <c r="H1420" s="12" t="s">
        <v>3593</v>
      </c>
      <c r="I1420" s="43" t="s">
        <v>286</v>
      </c>
      <c r="J1420" s="43" t="s">
        <v>1688</v>
      </c>
      <c r="K1420" s="43" t="s">
        <v>4533</v>
      </c>
      <c r="L1420" s="51">
        <v>44245.770833333336</v>
      </c>
      <c r="M1420" s="51">
        <v>44255.999305555553</v>
      </c>
      <c r="N1420" s="51">
        <v>44092.666666666664</v>
      </c>
      <c r="O1420" s="12">
        <f t="shared" si="95"/>
        <v>245.4833333332208</v>
      </c>
      <c r="P1420" s="12">
        <f t="shared" si="96"/>
        <v>3674.5000000001164</v>
      </c>
      <c r="Q1420" s="43" t="s">
        <v>13</v>
      </c>
      <c r="R1420" s="43" t="s">
        <v>22</v>
      </c>
      <c r="S1420" s="43" t="s">
        <v>22</v>
      </c>
      <c r="T1420" s="43" t="s">
        <v>41</v>
      </c>
      <c r="U1420" s="122" t="s">
        <v>1070</v>
      </c>
      <c r="V1420" s="43" t="s">
        <v>51</v>
      </c>
      <c r="W1420" s="43" t="s">
        <v>104</v>
      </c>
      <c r="X1420" s="53" t="s">
        <v>45</v>
      </c>
      <c r="Y1420" s="43" t="s">
        <v>28</v>
      </c>
      <c r="Z1420" s="35">
        <f t="shared" si="97"/>
        <v>3919.9833333333372</v>
      </c>
    </row>
    <row r="1421" spans="1:26" ht="210" hidden="1" x14ac:dyDescent="0.25">
      <c r="A1421" s="12">
        <v>2021</v>
      </c>
      <c r="B1421" s="12" t="s">
        <v>2416</v>
      </c>
      <c r="C1421" s="43" t="s">
        <v>4528</v>
      </c>
      <c r="D1421" s="43" t="s">
        <v>13</v>
      </c>
      <c r="E1421" s="43" t="s">
        <v>30</v>
      </c>
      <c r="F1421" s="43" t="s">
        <v>4530</v>
      </c>
      <c r="G1421" s="43" t="s">
        <v>4531</v>
      </c>
      <c r="H1421" s="12" t="s">
        <v>3594</v>
      </c>
      <c r="I1421" s="43" t="s">
        <v>199</v>
      </c>
      <c r="J1421" s="43" t="s">
        <v>74</v>
      </c>
      <c r="K1421" s="43" t="s">
        <v>4534</v>
      </c>
      <c r="L1421" s="51">
        <v>44228.583333333336</v>
      </c>
      <c r="M1421" s="51">
        <v>44228.75</v>
      </c>
      <c r="N1421" s="51">
        <v>44215.416666666664</v>
      </c>
      <c r="O1421" s="12">
        <f t="shared" si="95"/>
        <v>3.9999999999417923</v>
      </c>
      <c r="P1421" s="12">
        <f t="shared" si="96"/>
        <v>316.00000000011642</v>
      </c>
      <c r="Q1421" s="43" t="s">
        <v>13</v>
      </c>
      <c r="R1421" s="43" t="s">
        <v>22</v>
      </c>
      <c r="S1421" s="43" t="s">
        <v>22</v>
      </c>
      <c r="T1421" s="43" t="s">
        <v>14</v>
      </c>
      <c r="U1421" s="43" t="s">
        <v>24</v>
      </c>
      <c r="V1421" s="43" t="s">
        <v>34</v>
      </c>
      <c r="W1421" s="43" t="s">
        <v>82</v>
      </c>
      <c r="X1421" s="43" t="s">
        <v>27</v>
      </c>
      <c r="Y1421" s="43" t="s">
        <v>67</v>
      </c>
      <c r="Z1421" s="35">
        <f t="shared" si="97"/>
        <v>320.00000000005821</v>
      </c>
    </row>
    <row r="1422" spans="1:26" ht="300" x14ac:dyDescent="0.25">
      <c r="A1422" s="12">
        <v>2021</v>
      </c>
      <c r="B1422" s="12" t="s">
        <v>2416</v>
      </c>
      <c r="C1422" s="138" t="s">
        <v>4535</v>
      </c>
      <c r="D1422" s="43" t="s">
        <v>13</v>
      </c>
      <c r="E1422" s="43" t="s">
        <v>30</v>
      </c>
      <c r="F1422" s="43" t="s">
        <v>4548</v>
      </c>
      <c r="G1422" s="43" t="s">
        <v>3394</v>
      </c>
      <c r="H1422" s="12" t="s">
        <v>319</v>
      </c>
      <c r="I1422" s="43" t="s">
        <v>198</v>
      </c>
      <c r="J1422" s="43" t="s">
        <v>91</v>
      </c>
      <c r="K1422" s="43" t="s">
        <v>1619</v>
      </c>
      <c r="L1422" s="51">
        <v>44230.541666666664</v>
      </c>
      <c r="M1422" s="51">
        <v>44230.708333333336</v>
      </c>
      <c r="N1422" s="51">
        <v>44226.5</v>
      </c>
      <c r="O1422" s="12">
        <f t="shared" si="95"/>
        <v>4.0000000001164153</v>
      </c>
      <c r="P1422" s="12">
        <f t="shared" si="96"/>
        <v>96.999999999941792</v>
      </c>
      <c r="Q1422" s="43" t="s">
        <v>13</v>
      </c>
      <c r="R1422" s="43" t="s">
        <v>13</v>
      </c>
      <c r="S1422" s="43" t="s">
        <v>22</v>
      </c>
      <c r="T1422" s="43" t="s">
        <v>23</v>
      </c>
      <c r="U1422" s="43" t="s">
        <v>92</v>
      </c>
      <c r="V1422" s="43" t="s">
        <v>34</v>
      </c>
      <c r="W1422" s="43" t="s">
        <v>88</v>
      </c>
      <c r="X1422" s="43" t="s">
        <v>77</v>
      </c>
      <c r="Y1422" s="43" t="s">
        <v>54</v>
      </c>
      <c r="Z1422" s="35">
        <f t="shared" si="97"/>
        <v>101.00000000005821</v>
      </c>
    </row>
    <row r="1423" spans="1:26" ht="330" x14ac:dyDescent="0.25">
      <c r="A1423" s="12">
        <v>2021</v>
      </c>
      <c r="B1423" s="12" t="s">
        <v>2416</v>
      </c>
      <c r="C1423" s="138" t="s">
        <v>4536</v>
      </c>
      <c r="D1423" s="43" t="s">
        <v>13</v>
      </c>
      <c r="E1423" s="43" t="s">
        <v>30</v>
      </c>
      <c r="F1423" s="43" t="s">
        <v>4548</v>
      </c>
      <c r="G1423" s="43" t="s">
        <v>3394</v>
      </c>
      <c r="H1423" s="12" t="s">
        <v>319</v>
      </c>
      <c r="I1423" s="43" t="s">
        <v>198</v>
      </c>
      <c r="J1423" s="43" t="s">
        <v>91</v>
      </c>
      <c r="K1423" s="43" t="s">
        <v>1619</v>
      </c>
      <c r="L1423" s="51">
        <v>44231.541666666664</v>
      </c>
      <c r="M1423" s="51">
        <v>44231.708333333336</v>
      </c>
      <c r="N1423" s="51">
        <v>44230.708333333336</v>
      </c>
      <c r="O1423" s="12">
        <f t="shared" si="95"/>
        <v>4.0000000001164153</v>
      </c>
      <c r="P1423" s="12">
        <f t="shared" si="96"/>
        <v>19.999999999883585</v>
      </c>
      <c r="Q1423" s="43" t="s">
        <v>22</v>
      </c>
      <c r="R1423" s="43" t="s">
        <v>22</v>
      </c>
      <c r="S1423" s="43" t="s">
        <v>22</v>
      </c>
      <c r="T1423" s="43" t="s">
        <v>23</v>
      </c>
      <c r="U1423" s="43" t="s">
        <v>92</v>
      </c>
      <c r="V1423" s="43" t="s">
        <v>34</v>
      </c>
      <c r="W1423" s="43" t="s">
        <v>88</v>
      </c>
      <c r="X1423" s="43" t="s">
        <v>77</v>
      </c>
      <c r="Y1423" s="43" t="s">
        <v>54</v>
      </c>
      <c r="Z1423" s="35">
        <f t="shared" si="97"/>
        <v>24</v>
      </c>
    </row>
    <row r="1424" spans="1:26" ht="255" x14ac:dyDescent="0.25">
      <c r="A1424" s="12">
        <v>2021</v>
      </c>
      <c r="B1424" s="12" t="s">
        <v>2416</v>
      </c>
      <c r="C1424" s="138" t="s">
        <v>4537</v>
      </c>
      <c r="D1424" s="43" t="s">
        <v>13</v>
      </c>
      <c r="E1424" s="43" t="s">
        <v>30</v>
      </c>
      <c r="F1424" s="43" t="s">
        <v>2083</v>
      </c>
      <c r="G1424" s="43" t="s">
        <v>2083</v>
      </c>
      <c r="H1424" s="12" t="s">
        <v>319</v>
      </c>
      <c r="I1424" s="43" t="s">
        <v>198</v>
      </c>
      <c r="J1424" s="43" t="s">
        <v>69</v>
      </c>
      <c r="K1424" s="43" t="s">
        <v>4564</v>
      </c>
      <c r="L1424" s="51">
        <v>44232.333333333336</v>
      </c>
      <c r="M1424" s="51">
        <v>44232.666666666664</v>
      </c>
      <c r="N1424" s="51">
        <v>44231.708333333336</v>
      </c>
      <c r="O1424" s="12">
        <f t="shared" si="95"/>
        <v>7.9999999998835847</v>
      </c>
      <c r="P1424" s="12">
        <f t="shared" si="96"/>
        <v>15</v>
      </c>
      <c r="Q1424" s="43" t="s">
        <v>22</v>
      </c>
      <c r="R1424" s="43" t="s">
        <v>22</v>
      </c>
      <c r="S1424" s="43" t="s">
        <v>22</v>
      </c>
      <c r="T1424" s="43" t="s">
        <v>49</v>
      </c>
      <c r="U1424" s="43" t="s">
        <v>139</v>
      </c>
      <c r="V1424" s="43" t="s">
        <v>34</v>
      </c>
      <c r="W1424" s="43" t="s">
        <v>88</v>
      </c>
      <c r="X1424" s="43" t="s">
        <v>77</v>
      </c>
      <c r="Y1424" s="43" t="s">
        <v>54</v>
      </c>
      <c r="Z1424" s="35">
        <f t="shared" si="97"/>
        <v>22.999999999883585</v>
      </c>
    </row>
    <row r="1425" spans="1:26" ht="210" x14ac:dyDescent="0.25">
      <c r="A1425" s="12">
        <v>2021</v>
      </c>
      <c r="B1425" s="12" t="s">
        <v>2416</v>
      </c>
      <c r="C1425" s="43" t="s">
        <v>4538</v>
      </c>
      <c r="D1425" s="43" t="s">
        <v>22</v>
      </c>
      <c r="E1425" s="43" t="s">
        <v>20</v>
      </c>
      <c r="F1425" s="43" t="s">
        <v>4549</v>
      </c>
      <c r="G1425" s="43" t="s">
        <v>2010</v>
      </c>
      <c r="H1425" s="12" t="s">
        <v>319</v>
      </c>
      <c r="I1425" s="43" t="s">
        <v>197</v>
      </c>
      <c r="J1425" s="43" t="s">
        <v>56</v>
      </c>
      <c r="K1425" s="43" t="s">
        <v>4565</v>
      </c>
      <c r="L1425" s="51">
        <v>44230.333333333336</v>
      </c>
      <c r="M1425" s="51">
        <v>44230.708333333336</v>
      </c>
      <c r="N1425" s="51">
        <v>44218.333333333336</v>
      </c>
      <c r="O1425" s="12">
        <f t="shared" si="95"/>
        <v>9</v>
      </c>
      <c r="P1425" s="12">
        <f t="shared" si="96"/>
        <v>288</v>
      </c>
      <c r="Q1425" s="43" t="s">
        <v>22</v>
      </c>
      <c r="R1425" s="43" t="s">
        <v>22</v>
      </c>
      <c r="S1425" s="43" t="s">
        <v>22</v>
      </c>
      <c r="T1425" s="43" t="s">
        <v>1505</v>
      </c>
      <c r="U1425" s="43" t="s">
        <v>1505</v>
      </c>
      <c r="V1425" s="43" t="s">
        <v>1505</v>
      </c>
      <c r="W1425" s="43" t="s">
        <v>1505</v>
      </c>
      <c r="X1425" s="43" t="s">
        <v>36</v>
      </c>
      <c r="Y1425" s="43" t="s">
        <v>28</v>
      </c>
      <c r="Z1425" s="35">
        <f t="shared" si="97"/>
        <v>297</v>
      </c>
    </row>
    <row r="1426" spans="1:26" ht="210" x14ac:dyDescent="0.25">
      <c r="A1426" s="12">
        <v>2021</v>
      </c>
      <c r="B1426" s="12" t="s">
        <v>2416</v>
      </c>
      <c r="C1426" s="43" t="s">
        <v>4538</v>
      </c>
      <c r="D1426" s="43" t="s">
        <v>22</v>
      </c>
      <c r="E1426" s="43" t="s">
        <v>20</v>
      </c>
      <c r="F1426" s="43" t="s">
        <v>4549</v>
      </c>
      <c r="G1426" s="43" t="s">
        <v>2010</v>
      </c>
      <c r="H1426" s="12" t="s">
        <v>319</v>
      </c>
      <c r="I1426" s="43" t="s">
        <v>197</v>
      </c>
      <c r="J1426" s="43" t="s">
        <v>56</v>
      </c>
      <c r="K1426" s="43" t="s">
        <v>4565</v>
      </c>
      <c r="L1426" s="51">
        <v>44231.333333333336</v>
      </c>
      <c r="M1426" s="51">
        <v>44231.708333333336</v>
      </c>
      <c r="N1426" s="51">
        <v>44230.708333333336</v>
      </c>
      <c r="O1426" s="12">
        <f t="shared" si="95"/>
        <v>9</v>
      </c>
      <c r="P1426" s="12">
        <f t="shared" si="96"/>
        <v>15</v>
      </c>
      <c r="Q1426" s="43" t="s">
        <v>22</v>
      </c>
      <c r="R1426" s="43" t="s">
        <v>22</v>
      </c>
      <c r="S1426" s="43" t="s">
        <v>22</v>
      </c>
      <c r="T1426" s="43" t="s">
        <v>1505</v>
      </c>
      <c r="U1426" s="43" t="s">
        <v>1505</v>
      </c>
      <c r="V1426" s="43" t="s">
        <v>1505</v>
      </c>
      <c r="W1426" s="43" t="s">
        <v>1505</v>
      </c>
      <c r="X1426" s="43" t="s">
        <v>36</v>
      </c>
      <c r="Y1426" s="43" t="s">
        <v>28</v>
      </c>
      <c r="Z1426" s="35">
        <f t="shared" si="97"/>
        <v>24</v>
      </c>
    </row>
    <row r="1427" spans="1:26" ht="210" x14ac:dyDescent="0.25">
      <c r="A1427" s="12">
        <v>2021</v>
      </c>
      <c r="B1427" s="12" t="s">
        <v>2416</v>
      </c>
      <c r="C1427" s="43" t="s">
        <v>4538</v>
      </c>
      <c r="D1427" s="43" t="s">
        <v>22</v>
      </c>
      <c r="E1427" s="43" t="s">
        <v>20</v>
      </c>
      <c r="F1427" s="43" t="s">
        <v>4549</v>
      </c>
      <c r="G1427" s="43" t="s">
        <v>2010</v>
      </c>
      <c r="H1427" s="12" t="s">
        <v>319</v>
      </c>
      <c r="I1427" s="43" t="s">
        <v>197</v>
      </c>
      <c r="J1427" s="43" t="s">
        <v>56</v>
      </c>
      <c r="K1427" s="43" t="s">
        <v>4565</v>
      </c>
      <c r="L1427" s="51">
        <v>44232.333333333336</v>
      </c>
      <c r="M1427" s="51">
        <v>44232.708333333336</v>
      </c>
      <c r="N1427" s="51">
        <v>44231.708333333336</v>
      </c>
      <c r="O1427" s="12">
        <f t="shared" si="95"/>
        <v>9</v>
      </c>
      <c r="P1427" s="12">
        <f t="shared" si="96"/>
        <v>15</v>
      </c>
      <c r="Q1427" s="43" t="s">
        <v>22</v>
      </c>
      <c r="R1427" s="43" t="s">
        <v>22</v>
      </c>
      <c r="S1427" s="43" t="s">
        <v>22</v>
      </c>
      <c r="T1427" s="43" t="s">
        <v>1505</v>
      </c>
      <c r="U1427" s="43" t="s">
        <v>1505</v>
      </c>
      <c r="V1427" s="43" t="s">
        <v>1505</v>
      </c>
      <c r="W1427" s="43" t="s">
        <v>1505</v>
      </c>
      <c r="X1427" s="43" t="s">
        <v>36</v>
      </c>
      <c r="Y1427" s="43" t="s">
        <v>28</v>
      </c>
      <c r="Z1427" s="35">
        <f t="shared" si="97"/>
        <v>24</v>
      </c>
    </row>
    <row r="1428" spans="1:26" ht="210" x14ac:dyDescent="0.25">
      <c r="A1428" s="12">
        <v>2021</v>
      </c>
      <c r="B1428" s="12" t="s">
        <v>2416</v>
      </c>
      <c r="C1428" s="43" t="s">
        <v>4538</v>
      </c>
      <c r="D1428" s="43" t="s">
        <v>22</v>
      </c>
      <c r="E1428" s="43" t="s">
        <v>20</v>
      </c>
      <c r="F1428" s="43" t="s">
        <v>4549</v>
      </c>
      <c r="G1428" s="43" t="s">
        <v>2010</v>
      </c>
      <c r="H1428" s="12" t="s">
        <v>319</v>
      </c>
      <c r="I1428" s="43" t="s">
        <v>197</v>
      </c>
      <c r="J1428" s="43" t="s">
        <v>56</v>
      </c>
      <c r="K1428" s="43" t="s">
        <v>4565</v>
      </c>
      <c r="L1428" s="51">
        <v>44235.333333333336</v>
      </c>
      <c r="M1428" s="51">
        <v>44235.708333333336</v>
      </c>
      <c r="N1428" s="51">
        <v>44232.708333333336</v>
      </c>
      <c r="O1428" s="12">
        <f t="shared" si="95"/>
        <v>9</v>
      </c>
      <c r="P1428" s="12">
        <f t="shared" si="96"/>
        <v>63</v>
      </c>
      <c r="Q1428" s="43" t="s">
        <v>22</v>
      </c>
      <c r="R1428" s="43" t="s">
        <v>22</v>
      </c>
      <c r="S1428" s="43" t="s">
        <v>22</v>
      </c>
      <c r="T1428" s="43" t="s">
        <v>1505</v>
      </c>
      <c r="U1428" s="43" t="s">
        <v>1505</v>
      </c>
      <c r="V1428" s="43" t="s">
        <v>1505</v>
      </c>
      <c r="W1428" s="43" t="s">
        <v>1505</v>
      </c>
      <c r="X1428" s="43" t="s">
        <v>36</v>
      </c>
      <c r="Y1428" s="43" t="s">
        <v>28</v>
      </c>
      <c r="Z1428" s="35">
        <f t="shared" si="97"/>
        <v>72</v>
      </c>
    </row>
    <row r="1429" spans="1:26" ht="195" x14ac:dyDescent="0.25">
      <c r="A1429" s="12">
        <v>2021</v>
      </c>
      <c r="B1429" s="12" t="s">
        <v>2416</v>
      </c>
      <c r="C1429" s="43" t="s">
        <v>4539</v>
      </c>
      <c r="D1429" s="43" t="s">
        <v>22</v>
      </c>
      <c r="E1429" s="43" t="s">
        <v>20</v>
      </c>
      <c r="F1429" s="43" t="s">
        <v>4550</v>
      </c>
      <c r="G1429" s="43" t="s">
        <v>4550</v>
      </c>
      <c r="H1429" s="12" t="s">
        <v>319</v>
      </c>
      <c r="I1429" s="43" t="s">
        <v>197</v>
      </c>
      <c r="J1429" s="43" t="s">
        <v>63</v>
      </c>
      <c r="K1429" s="43" t="s">
        <v>4566</v>
      </c>
      <c r="L1429" s="51">
        <v>44249.333333333336</v>
      </c>
      <c r="M1429" s="51">
        <v>44249.625</v>
      </c>
      <c r="N1429" s="51">
        <v>44243.791666666664</v>
      </c>
      <c r="O1429" s="12">
        <f t="shared" si="95"/>
        <v>6.9999999999417923</v>
      </c>
      <c r="P1429" s="12">
        <f t="shared" si="96"/>
        <v>133.00000000011642</v>
      </c>
      <c r="Q1429" s="43" t="s">
        <v>22</v>
      </c>
      <c r="R1429" s="43" t="s">
        <v>22</v>
      </c>
      <c r="S1429" s="43" t="s">
        <v>22</v>
      </c>
      <c r="T1429" s="43" t="s">
        <v>1505</v>
      </c>
      <c r="U1429" s="43" t="s">
        <v>1505</v>
      </c>
      <c r="V1429" s="43" t="s">
        <v>1505</v>
      </c>
      <c r="W1429" s="43" t="s">
        <v>1505</v>
      </c>
      <c r="X1429" s="43" t="s">
        <v>60</v>
      </c>
      <c r="Y1429" s="43" t="s">
        <v>72</v>
      </c>
      <c r="Z1429" s="35">
        <f t="shared" si="97"/>
        <v>140.00000000005821</v>
      </c>
    </row>
    <row r="1430" spans="1:26" ht="300" x14ac:dyDescent="0.25">
      <c r="A1430" s="12">
        <v>2021</v>
      </c>
      <c r="B1430" s="12" t="s">
        <v>2416</v>
      </c>
      <c r="C1430" s="43" t="s">
        <v>4540</v>
      </c>
      <c r="D1430" s="43" t="s">
        <v>22</v>
      </c>
      <c r="E1430" s="43" t="s">
        <v>20</v>
      </c>
      <c r="F1430" s="43" t="s">
        <v>4550</v>
      </c>
      <c r="G1430" s="43" t="s">
        <v>4551</v>
      </c>
      <c r="H1430" s="12" t="s">
        <v>319</v>
      </c>
      <c r="I1430" s="43" t="s">
        <v>197</v>
      </c>
      <c r="J1430" s="43" t="s">
        <v>63</v>
      </c>
      <c r="K1430" s="43" t="s">
        <v>4567</v>
      </c>
      <c r="L1430" s="51">
        <v>44240.291666666664</v>
      </c>
      <c r="M1430" s="51">
        <v>44240.770833333336</v>
      </c>
      <c r="N1430" s="51">
        <v>44235.708333333336</v>
      </c>
      <c r="O1430" s="12">
        <f t="shared" si="95"/>
        <v>11.500000000116415</v>
      </c>
      <c r="P1430" s="12">
        <f t="shared" si="96"/>
        <v>109.99999999988358</v>
      </c>
      <c r="Q1430" s="43" t="s">
        <v>22</v>
      </c>
      <c r="R1430" s="43" t="s">
        <v>22</v>
      </c>
      <c r="S1430" s="43" t="s">
        <v>22</v>
      </c>
      <c r="T1430" s="43" t="s">
        <v>1505</v>
      </c>
      <c r="U1430" s="43" t="s">
        <v>1505</v>
      </c>
      <c r="V1430" s="43" t="s">
        <v>1505</v>
      </c>
      <c r="W1430" s="43" t="s">
        <v>1505</v>
      </c>
      <c r="X1430" s="43" t="s">
        <v>60</v>
      </c>
      <c r="Y1430" s="43" t="s">
        <v>72</v>
      </c>
      <c r="Z1430" s="35">
        <f t="shared" si="97"/>
        <v>121.5</v>
      </c>
    </row>
    <row r="1431" spans="1:26" ht="225" x14ac:dyDescent="0.25">
      <c r="A1431" s="12">
        <v>2021</v>
      </c>
      <c r="B1431" s="12" t="s">
        <v>2416</v>
      </c>
      <c r="C1431" s="138" t="s">
        <v>4541</v>
      </c>
      <c r="D1431" s="43" t="s">
        <v>22</v>
      </c>
      <c r="E1431" s="43" t="s">
        <v>30</v>
      </c>
      <c r="F1431" s="43" t="s">
        <v>4552</v>
      </c>
      <c r="G1431" s="43" t="s">
        <v>4553</v>
      </c>
      <c r="H1431" s="12" t="s">
        <v>319</v>
      </c>
      <c r="I1431" s="43" t="s">
        <v>195</v>
      </c>
      <c r="J1431" s="43" t="s">
        <v>56</v>
      </c>
      <c r="K1431" s="43" t="s">
        <v>4568</v>
      </c>
      <c r="L1431" s="51">
        <v>44243.604166666664</v>
      </c>
      <c r="M1431" s="51">
        <v>44243.708333333336</v>
      </c>
      <c r="N1431" s="51">
        <v>44218.333333333336</v>
      </c>
      <c r="O1431" s="12">
        <f t="shared" si="95"/>
        <v>2.5000000001164153</v>
      </c>
      <c r="P1431" s="12">
        <f t="shared" si="96"/>
        <v>606.49999999988358</v>
      </c>
      <c r="Q1431" s="43" t="s">
        <v>22</v>
      </c>
      <c r="R1431" s="43" t="s">
        <v>22</v>
      </c>
      <c r="S1431" s="43" t="s">
        <v>22</v>
      </c>
      <c r="T1431" s="43" t="s">
        <v>32</v>
      </c>
      <c r="U1431" s="43" t="s">
        <v>117</v>
      </c>
      <c r="V1431" s="43" t="s">
        <v>51</v>
      </c>
      <c r="W1431" s="43" t="s">
        <v>115</v>
      </c>
      <c r="X1431" s="43" t="s">
        <v>60</v>
      </c>
      <c r="Y1431" s="43" t="s">
        <v>61</v>
      </c>
      <c r="Z1431" s="35">
        <f t="shared" si="97"/>
        <v>609</v>
      </c>
    </row>
    <row r="1432" spans="1:26" ht="345" x14ac:dyDescent="0.25">
      <c r="A1432" s="12">
        <v>2021</v>
      </c>
      <c r="B1432" s="12" t="s">
        <v>2416</v>
      </c>
      <c r="C1432" s="138" t="s">
        <v>4542</v>
      </c>
      <c r="D1432" s="43" t="s">
        <v>22</v>
      </c>
      <c r="E1432" s="43" t="s">
        <v>30</v>
      </c>
      <c r="F1432" s="43" t="s">
        <v>4554</v>
      </c>
      <c r="G1432" s="43" t="s">
        <v>4555</v>
      </c>
      <c r="H1432" s="12" t="s">
        <v>319</v>
      </c>
      <c r="I1432" s="43" t="s">
        <v>196</v>
      </c>
      <c r="J1432" s="43" t="s">
        <v>31</v>
      </c>
      <c r="K1432" s="43" t="s">
        <v>4569</v>
      </c>
      <c r="L1432" s="51">
        <v>44243.604166666664</v>
      </c>
      <c r="M1432" s="51">
        <v>44243.875</v>
      </c>
      <c r="N1432" s="51">
        <v>44218.333333333336</v>
      </c>
      <c r="O1432" s="12">
        <f t="shared" si="95"/>
        <v>6.5000000000582077</v>
      </c>
      <c r="P1432" s="12">
        <f t="shared" si="96"/>
        <v>606.49999999988358</v>
      </c>
      <c r="Q1432" s="43" t="s">
        <v>22</v>
      </c>
      <c r="R1432" s="43" t="s">
        <v>22</v>
      </c>
      <c r="S1432" s="43" t="s">
        <v>22</v>
      </c>
      <c r="T1432" s="43" t="s">
        <v>14</v>
      </c>
      <c r="U1432" s="43" t="s">
        <v>64</v>
      </c>
      <c r="V1432" s="43" t="s">
        <v>25</v>
      </c>
      <c r="W1432" s="43" t="s">
        <v>52</v>
      </c>
      <c r="X1432" s="43" t="s">
        <v>60</v>
      </c>
      <c r="Y1432" s="43" t="s">
        <v>18</v>
      </c>
      <c r="Z1432" s="35">
        <f t="shared" si="97"/>
        <v>612.99999999994179</v>
      </c>
    </row>
    <row r="1433" spans="1:26" ht="90" x14ac:dyDescent="0.25">
      <c r="A1433" s="12">
        <v>2021</v>
      </c>
      <c r="B1433" s="12" t="s">
        <v>2416</v>
      </c>
      <c r="C1433" s="138" t="s">
        <v>4543</v>
      </c>
      <c r="D1433" s="43" t="s">
        <v>13</v>
      </c>
      <c r="E1433" s="43" t="s">
        <v>30</v>
      </c>
      <c r="F1433" s="43" t="s">
        <v>4556</v>
      </c>
      <c r="G1433" s="43" t="s">
        <v>4557</v>
      </c>
      <c r="H1433" s="12" t="s">
        <v>319</v>
      </c>
      <c r="I1433" s="43" t="s">
        <v>197</v>
      </c>
      <c r="J1433" s="43" t="s">
        <v>56</v>
      </c>
      <c r="K1433" s="43" t="s">
        <v>4570</v>
      </c>
      <c r="L1433" s="51">
        <v>44243.604166666664</v>
      </c>
      <c r="M1433" s="51">
        <v>44243.791666666664</v>
      </c>
      <c r="N1433" s="51">
        <v>44240.770833333336</v>
      </c>
      <c r="O1433" s="12">
        <f t="shared" si="95"/>
        <v>4.5</v>
      </c>
      <c r="P1433" s="12">
        <f t="shared" si="96"/>
        <v>67.999999999883585</v>
      </c>
      <c r="Q1433" s="43" t="s">
        <v>22</v>
      </c>
      <c r="R1433" s="43" t="s">
        <v>22</v>
      </c>
      <c r="S1433" s="43" t="s">
        <v>22</v>
      </c>
      <c r="T1433" s="43" t="s">
        <v>32</v>
      </c>
      <c r="U1433" s="43" t="s">
        <v>114</v>
      </c>
      <c r="V1433" s="43" t="s">
        <v>51</v>
      </c>
      <c r="W1433" s="43" t="s">
        <v>115</v>
      </c>
      <c r="X1433" s="43" t="s">
        <v>77</v>
      </c>
      <c r="Y1433" s="43" t="s">
        <v>18</v>
      </c>
      <c r="Z1433" s="35">
        <f t="shared" si="97"/>
        <v>72.499999999883585</v>
      </c>
    </row>
    <row r="1434" spans="1:26" ht="409.5" x14ac:dyDescent="0.25">
      <c r="A1434" s="12">
        <v>2021</v>
      </c>
      <c r="B1434" s="12" t="s">
        <v>2416</v>
      </c>
      <c r="C1434" s="138" t="s">
        <v>4544</v>
      </c>
      <c r="D1434" s="43" t="s">
        <v>13</v>
      </c>
      <c r="E1434" s="43" t="s">
        <v>30</v>
      </c>
      <c r="F1434" s="43" t="s">
        <v>4558</v>
      </c>
      <c r="G1434" s="43" t="s">
        <v>4559</v>
      </c>
      <c r="H1434" s="12" t="s">
        <v>319</v>
      </c>
      <c r="I1434" s="43" t="s">
        <v>198</v>
      </c>
      <c r="J1434" s="43" t="s">
        <v>86</v>
      </c>
      <c r="K1434" s="43" t="s">
        <v>4571</v>
      </c>
      <c r="L1434" s="51">
        <v>44244.625</v>
      </c>
      <c r="M1434" s="51">
        <v>44245.708333333336</v>
      </c>
      <c r="N1434" s="51">
        <v>44232.666666666664</v>
      </c>
      <c r="O1434" s="12">
        <f t="shared" si="95"/>
        <v>26.000000000058208</v>
      </c>
      <c r="P1434" s="12">
        <f t="shared" si="96"/>
        <v>287.00000000005821</v>
      </c>
      <c r="Q1434" s="43" t="s">
        <v>13</v>
      </c>
      <c r="R1434" s="43" t="s">
        <v>13</v>
      </c>
      <c r="S1434" s="43" t="s">
        <v>22</v>
      </c>
      <c r="T1434" s="43" t="s">
        <v>41</v>
      </c>
      <c r="U1434" s="43" t="s">
        <v>127</v>
      </c>
      <c r="V1434" s="43" t="s">
        <v>1070</v>
      </c>
      <c r="W1434" s="43" t="s">
        <v>118</v>
      </c>
      <c r="X1434" s="43" t="s">
        <v>60</v>
      </c>
      <c r="Y1434" s="43" t="s">
        <v>67</v>
      </c>
      <c r="Z1434" s="35">
        <f t="shared" si="97"/>
        <v>313.00000000011642</v>
      </c>
    </row>
    <row r="1435" spans="1:26" ht="345" x14ac:dyDescent="0.25">
      <c r="A1435" s="12">
        <v>2021</v>
      </c>
      <c r="B1435" s="12" t="s">
        <v>2416</v>
      </c>
      <c r="C1435" s="43" t="s">
        <v>4545</v>
      </c>
      <c r="D1435" s="43" t="s">
        <v>22</v>
      </c>
      <c r="E1435" s="43" t="s">
        <v>20</v>
      </c>
      <c r="F1435" s="43" t="s">
        <v>4558</v>
      </c>
      <c r="G1435" s="43" t="s">
        <v>4559</v>
      </c>
      <c r="H1435" s="12" t="s">
        <v>319</v>
      </c>
      <c r="I1435" s="43" t="s">
        <v>198</v>
      </c>
      <c r="J1435" s="43" t="s">
        <v>86</v>
      </c>
      <c r="K1435" s="43" t="s">
        <v>4572</v>
      </c>
      <c r="L1435" s="51">
        <v>44246.333333333336</v>
      </c>
      <c r="M1435" s="51">
        <v>44246.708333333336</v>
      </c>
      <c r="N1435" s="51">
        <v>44245.708333333336</v>
      </c>
      <c r="O1435" s="12">
        <f t="shared" si="95"/>
        <v>9</v>
      </c>
      <c r="P1435" s="12">
        <f t="shared" si="96"/>
        <v>15</v>
      </c>
      <c r="Q1435" s="43" t="s">
        <v>22</v>
      </c>
      <c r="R1435" s="43" t="s">
        <v>22</v>
      </c>
      <c r="S1435" s="43" t="s">
        <v>22</v>
      </c>
      <c r="T1435" s="43" t="s">
        <v>41</v>
      </c>
      <c r="U1435" s="43" t="s">
        <v>127</v>
      </c>
      <c r="V1435" s="43" t="s">
        <v>1070</v>
      </c>
      <c r="W1435" s="43" t="s">
        <v>118</v>
      </c>
      <c r="X1435" s="43" t="s">
        <v>60</v>
      </c>
      <c r="Y1435" s="43" t="s">
        <v>61</v>
      </c>
      <c r="Z1435" s="35">
        <f t="shared" si="97"/>
        <v>24</v>
      </c>
    </row>
    <row r="1436" spans="1:26" ht="315" x14ac:dyDescent="0.25">
      <c r="A1436" s="12">
        <v>2021</v>
      </c>
      <c r="B1436" s="12" t="s">
        <v>2416</v>
      </c>
      <c r="C1436" s="43" t="s">
        <v>4546</v>
      </c>
      <c r="D1436" s="43" t="s">
        <v>22</v>
      </c>
      <c r="E1436" s="43" t="s">
        <v>20</v>
      </c>
      <c r="F1436" s="43" t="s">
        <v>4560</v>
      </c>
      <c r="G1436" s="43" t="s">
        <v>4561</v>
      </c>
      <c r="H1436" s="12" t="s">
        <v>319</v>
      </c>
      <c r="I1436" s="43" t="s">
        <v>197</v>
      </c>
      <c r="J1436" s="43" t="s">
        <v>69</v>
      </c>
      <c r="K1436" s="43" t="s">
        <v>4573</v>
      </c>
      <c r="L1436" s="51">
        <v>44249.666666666664</v>
      </c>
      <c r="M1436" s="51">
        <v>44249.854166666664</v>
      </c>
      <c r="N1436" s="51">
        <v>44243.791666666664</v>
      </c>
      <c r="O1436" s="12">
        <f t="shared" si="95"/>
        <v>4.5</v>
      </c>
      <c r="P1436" s="12">
        <f t="shared" si="96"/>
        <v>141</v>
      </c>
      <c r="Q1436" s="43" t="s">
        <v>22</v>
      </c>
      <c r="R1436" s="43" t="s">
        <v>22</v>
      </c>
      <c r="S1436" s="43" t="s">
        <v>22</v>
      </c>
      <c r="T1436" s="43" t="s">
        <v>32</v>
      </c>
      <c r="U1436" s="43" t="s">
        <v>114</v>
      </c>
      <c r="V1436" s="43" t="s">
        <v>51</v>
      </c>
      <c r="W1436" s="43" t="s">
        <v>118</v>
      </c>
      <c r="X1436" s="43" t="s">
        <v>66</v>
      </c>
      <c r="Y1436" s="43" t="s">
        <v>61</v>
      </c>
      <c r="Z1436" s="35">
        <f t="shared" si="97"/>
        <v>145.5</v>
      </c>
    </row>
    <row r="1437" spans="1:26" ht="375" x14ac:dyDescent="0.25">
      <c r="A1437" s="12">
        <v>2021</v>
      </c>
      <c r="B1437" s="12" t="s">
        <v>2416</v>
      </c>
      <c r="C1437" s="138" t="s">
        <v>4547</v>
      </c>
      <c r="D1437" s="43" t="s">
        <v>13</v>
      </c>
      <c r="E1437" s="43" t="s">
        <v>30</v>
      </c>
      <c r="F1437" s="43" t="s">
        <v>4562</v>
      </c>
      <c r="G1437" s="43" t="s">
        <v>4563</v>
      </c>
      <c r="H1437" s="12" t="s">
        <v>319</v>
      </c>
      <c r="I1437" s="43" t="s">
        <v>198</v>
      </c>
      <c r="J1437" s="43" t="s">
        <v>56</v>
      </c>
      <c r="K1437" s="43" t="s">
        <v>4574</v>
      </c>
      <c r="L1437" s="51">
        <v>44249.625</v>
      </c>
      <c r="M1437" s="51">
        <v>44250.6875</v>
      </c>
      <c r="N1437" s="51">
        <v>44246.708333333336</v>
      </c>
      <c r="O1437" s="12">
        <f t="shared" si="95"/>
        <v>25.5</v>
      </c>
      <c r="P1437" s="12">
        <f t="shared" si="96"/>
        <v>69.999999999941792</v>
      </c>
      <c r="Q1437" s="43" t="s">
        <v>13</v>
      </c>
      <c r="R1437" s="43" t="s">
        <v>13</v>
      </c>
      <c r="S1437" s="43" t="s">
        <v>22</v>
      </c>
      <c r="T1437" s="43" t="s">
        <v>32</v>
      </c>
      <c r="U1437" s="43" t="s">
        <v>117</v>
      </c>
      <c r="V1437" s="43" t="s">
        <v>25</v>
      </c>
      <c r="W1437" s="43" t="s">
        <v>52</v>
      </c>
      <c r="X1437" s="43" t="s">
        <v>77</v>
      </c>
      <c r="Y1437" s="43" t="s">
        <v>18</v>
      </c>
      <c r="Z1437" s="35">
        <f t="shared" si="97"/>
        <v>95.499999999941792</v>
      </c>
    </row>
    <row r="1438" spans="1:26" ht="135" hidden="1" x14ac:dyDescent="0.25">
      <c r="A1438" s="12">
        <v>2021</v>
      </c>
      <c r="B1438" s="12" t="s">
        <v>2416</v>
      </c>
      <c r="C1438" s="52" t="s">
        <v>4575</v>
      </c>
      <c r="D1438" s="43" t="s">
        <v>22</v>
      </c>
      <c r="E1438" s="43" t="s">
        <v>11</v>
      </c>
      <c r="F1438" s="43" t="s">
        <v>3265</v>
      </c>
      <c r="G1438" s="43" t="s">
        <v>793</v>
      </c>
      <c r="H1438" s="12" t="s">
        <v>1764</v>
      </c>
      <c r="I1438" s="43" t="s">
        <v>167</v>
      </c>
      <c r="J1438" s="43" t="s">
        <v>56</v>
      </c>
      <c r="K1438" s="43" t="s">
        <v>4583</v>
      </c>
      <c r="L1438" s="51">
        <v>44236.333333333336</v>
      </c>
      <c r="M1438" s="51">
        <v>44236.333333333336</v>
      </c>
      <c r="N1438" s="51">
        <v>44233.479166666664</v>
      </c>
      <c r="O1438" s="12">
        <f t="shared" si="95"/>
        <v>0</v>
      </c>
      <c r="P1438" s="12">
        <f t="shared" si="96"/>
        <v>68.500000000116415</v>
      </c>
      <c r="Q1438" s="43" t="s">
        <v>22</v>
      </c>
      <c r="R1438" s="43" t="s">
        <v>22</v>
      </c>
      <c r="S1438" s="43" t="s">
        <v>22</v>
      </c>
      <c r="T1438" s="43" t="s">
        <v>1505</v>
      </c>
      <c r="U1438" s="43" t="s">
        <v>1505</v>
      </c>
      <c r="V1438" s="43" t="s">
        <v>1505</v>
      </c>
      <c r="W1438" s="43" t="s">
        <v>1505</v>
      </c>
      <c r="X1438" s="43" t="s">
        <v>83</v>
      </c>
      <c r="Y1438" s="43" t="s">
        <v>37</v>
      </c>
      <c r="Z1438" s="35">
        <f t="shared" si="97"/>
        <v>68.500000000116415</v>
      </c>
    </row>
    <row r="1439" spans="1:26" ht="409.5" hidden="1" x14ac:dyDescent="0.25">
      <c r="A1439" s="12">
        <v>2021</v>
      </c>
      <c r="B1439" s="12" t="s">
        <v>2416</v>
      </c>
      <c r="C1439" s="43" t="s">
        <v>4576</v>
      </c>
      <c r="D1439" s="43" t="s">
        <v>22</v>
      </c>
      <c r="E1439" s="43" t="s">
        <v>20</v>
      </c>
      <c r="F1439" s="43" t="s">
        <v>4581</v>
      </c>
      <c r="G1439" s="43" t="s">
        <v>4582</v>
      </c>
      <c r="H1439" s="12" t="s">
        <v>1764</v>
      </c>
      <c r="I1439" s="43" t="s">
        <v>168</v>
      </c>
      <c r="J1439" s="43" t="s">
        <v>1581</v>
      </c>
      <c r="K1439" s="43" t="s">
        <v>4584</v>
      </c>
      <c r="L1439" s="51">
        <v>44236.541666666664</v>
      </c>
      <c r="M1439" s="51">
        <v>44236.791666666664</v>
      </c>
      <c r="N1439" s="51">
        <v>44225.5</v>
      </c>
      <c r="O1439" s="12">
        <f t="shared" si="95"/>
        <v>6</v>
      </c>
      <c r="P1439" s="12">
        <f t="shared" si="96"/>
        <v>264.99999999994179</v>
      </c>
      <c r="Q1439" s="43" t="s">
        <v>22</v>
      </c>
      <c r="R1439" s="43" t="s">
        <v>22</v>
      </c>
      <c r="S1439" s="43" t="s">
        <v>22</v>
      </c>
      <c r="T1439" s="43" t="s">
        <v>1070</v>
      </c>
      <c r="U1439" s="43" t="s">
        <v>149</v>
      </c>
      <c r="V1439" s="43" t="s">
        <v>1070</v>
      </c>
      <c r="W1439" s="43" t="s">
        <v>112</v>
      </c>
      <c r="X1439" s="43" t="s">
        <v>36</v>
      </c>
      <c r="Y1439" s="43" t="s">
        <v>61</v>
      </c>
      <c r="Z1439" s="35">
        <f t="shared" si="97"/>
        <v>270.99999999994179</v>
      </c>
    </row>
    <row r="1440" spans="1:26" ht="210" hidden="1" x14ac:dyDescent="0.25">
      <c r="A1440" s="12">
        <v>2021</v>
      </c>
      <c r="B1440" s="12" t="s">
        <v>2416</v>
      </c>
      <c r="C1440" s="43" t="s">
        <v>4577</v>
      </c>
      <c r="D1440" s="43" t="s">
        <v>22</v>
      </c>
      <c r="E1440" s="43" t="s">
        <v>20</v>
      </c>
      <c r="F1440" s="43" t="s">
        <v>4581</v>
      </c>
      <c r="G1440" s="43" t="s">
        <v>4582</v>
      </c>
      <c r="H1440" s="12" t="s">
        <v>1764</v>
      </c>
      <c r="I1440" s="43" t="s">
        <v>168</v>
      </c>
      <c r="J1440" s="43" t="s">
        <v>1581</v>
      </c>
      <c r="K1440" s="43" t="s">
        <v>4584</v>
      </c>
      <c r="L1440" s="51">
        <v>44237.333333333336</v>
      </c>
      <c r="M1440" s="51">
        <v>44237.6875</v>
      </c>
      <c r="N1440" s="51">
        <v>44236.791666666664</v>
      </c>
      <c r="O1440" s="12">
        <f t="shared" si="95"/>
        <v>8.4999999999417923</v>
      </c>
      <c r="P1440" s="12">
        <f t="shared" si="96"/>
        <v>13.000000000116415</v>
      </c>
      <c r="Q1440" s="43" t="s">
        <v>22</v>
      </c>
      <c r="R1440" s="43" t="s">
        <v>22</v>
      </c>
      <c r="S1440" s="43" t="s">
        <v>22</v>
      </c>
      <c r="T1440" s="43" t="s">
        <v>1070</v>
      </c>
      <c r="U1440" s="43" t="s">
        <v>149</v>
      </c>
      <c r="V1440" s="43" t="s">
        <v>1070</v>
      </c>
      <c r="W1440" s="43" t="s">
        <v>112</v>
      </c>
      <c r="X1440" s="43" t="s">
        <v>36</v>
      </c>
      <c r="Y1440" s="43" t="s">
        <v>61</v>
      </c>
      <c r="Z1440" s="35">
        <f t="shared" si="97"/>
        <v>21.500000000058208</v>
      </c>
    </row>
    <row r="1441" spans="1:26" ht="120" hidden="1" x14ac:dyDescent="0.25">
      <c r="A1441" s="12">
        <v>2021</v>
      </c>
      <c r="B1441" s="12" t="s">
        <v>2416</v>
      </c>
      <c r="C1441" s="43" t="s">
        <v>4578</v>
      </c>
      <c r="D1441" s="43" t="s">
        <v>22</v>
      </c>
      <c r="E1441" s="43" t="s">
        <v>20</v>
      </c>
      <c r="F1441" s="43" t="s">
        <v>4581</v>
      </c>
      <c r="G1441" s="43" t="s">
        <v>4582</v>
      </c>
      <c r="H1441" s="12" t="s">
        <v>1764</v>
      </c>
      <c r="I1441" s="43" t="s">
        <v>168</v>
      </c>
      <c r="J1441" s="43" t="s">
        <v>1581</v>
      </c>
      <c r="K1441" s="43" t="s">
        <v>4584</v>
      </c>
      <c r="L1441" s="51">
        <v>44238.541666666664</v>
      </c>
      <c r="M1441" s="51">
        <v>44238.791666666664</v>
      </c>
      <c r="N1441" s="51">
        <v>44237.6875</v>
      </c>
      <c r="O1441" s="12">
        <f t="shared" si="95"/>
        <v>6</v>
      </c>
      <c r="P1441" s="12">
        <f t="shared" si="96"/>
        <v>20.499999999941792</v>
      </c>
      <c r="Q1441" s="43" t="s">
        <v>22</v>
      </c>
      <c r="R1441" s="43" t="s">
        <v>22</v>
      </c>
      <c r="S1441" s="43" t="s">
        <v>22</v>
      </c>
      <c r="T1441" s="43" t="s">
        <v>1070</v>
      </c>
      <c r="U1441" s="43" t="s">
        <v>149</v>
      </c>
      <c r="V1441" s="43" t="s">
        <v>1070</v>
      </c>
      <c r="W1441" s="43" t="s">
        <v>112</v>
      </c>
      <c r="X1441" s="43" t="s">
        <v>36</v>
      </c>
      <c r="Y1441" s="43" t="s">
        <v>61</v>
      </c>
      <c r="Z1441" s="35">
        <f t="shared" si="97"/>
        <v>26.499999999941792</v>
      </c>
    </row>
    <row r="1442" spans="1:26" ht="409.5" hidden="1" x14ac:dyDescent="0.25">
      <c r="A1442" s="12">
        <v>2021</v>
      </c>
      <c r="B1442" s="12" t="s">
        <v>2416</v>
      </c>
      <c r="C1442" s="43" t="s">
        <v>4579</v>
      </c>
      <c r="D1442" s="43" t="s">
        <v>13</v>
      </c>
      <c r="E1442" s="43" t="s">
        <v>30</v>
      </c>
      <c r="F1442" s="43" t="s">
        <v>1206</v>
      </c>
      <c r="G1442" s="43" t="s">
        <v>743</v>
      </c>
      <c r="H1442" s="12" t="s">
        <v>1764</v>
      </c>
      <c r="I1442" s="43" t="s">
        <v>166</v>
      </c>
      <c r="J1442" s="43" t="s">
        <v>56</v>
      </c>
      <c r="K1442" s="43" t="s">
        <v>4585</v>
      </c>
      <c r="L1442" s="51">
        <v>44254.6</v>
      </c>
      <c r="M1442" s="51">
        <v>44254.770833333336</v>
      </c>
      <c r="N1442" s="51">
        <v>44197.666666666664</v>
      </c>
      <c r="O1442" s="12">
        <f t="shared" si="95"/>
        <v>4.1000000000931323</v>
      </c>
      <c r="P1442" s="12">
        <f t="shared" si="96"/>
        <v>1366.4000000000233</v>
      </c>
      <c r="Q1442" s="43" t="s">
        <v>13</v>
      </c>
      <c r="R1442" s="43" t="s">
        <v>13</v>
      </c>
      <c r="S1442" s="43" t="s">
        <v>22</v>
      </c>
      <c r="T1442" s="43" t="s">
        <v>1070</v>
      </c>
      <c r="U1442" s="43" t="s">
        <v>149</v>
      </c>
      <c r="V1442" s="43" t="s">
        <v>1070</v>
      </c>
      <c r="W1442" s="43" t="s">
        <v>112</v>
      </c>
      <c r="X1442" s="43" t="s">
        <v>60</v>
      </c>
      <c r="Y1442" s="43" t="s">
        <v>61</v>
      </c>
      <c r="Z1442" s="35">
        <f t="shared" si="97"/>
        <v>1370.5000000001164</v>
      </c>
    </row>
    <row r="1443" spans="1:26" ht="409.5" hidden="1" x14ac:dyDescent="0.25">
      <c r="A1443" s="12">
        <v>2021</v>
      </c>
      <c r="B1443" s="12" t="s">
        <v>2416</v>
      </c>
      <c r="C1443" s="43" t="s">
        <v>4580</v>
      </c>
      <c r="D1443" s="43" t="s">
        <v>22</v>
      </c>
      <c r="E1443" s="43" t="s">
        <v>30</v>
      </c>
      <c r="F1443" s="43" t="s">
        <v>1206</v>
      </c>
      <c r="G1443" s="43" t="s">
        <v>743</v>
      </c>
      <c r="H1443" s="12" t="s">
        <v>1764</v>
      </c>
      <c r="I1443" s="43" t="s">
        <v>166</v>
      </c>
      <c r="J1443" s="43" t="s">
        <v>56</v>
      </c>
      <c r="K1443" s="43" t="s">
        <v>4586</v>
      </c>
      <c r="L1443" s="51">
        <v>44255.333333333336</v>
      </c>
      <c r="M1443" s="51">
        <v>44255.791666666664</v>
      </c>
      <c r="N1443" s="51">
        <v>44254.770833333336</v>
      </c>
      <c r="O1443" s="12">
        <f t="shared" si="95"/>
        <v>10.999999999883585</v>
      </c>
      <c r="P1443" s="12">
        <f t="shared" si="96"/>
        <v>13.5</v>
      </c>
      <c r="Q1443" s="43" t="s">
        <v>22</v>
      </c>
      <c r="R1443" s="43" t="s">
        <v>22</v>
      </c>
      <c r="S1443" s="43" t="s">
        <v>22</v>
      </c>
      <c r="T1443" s="43" t="s">
        <v>1070</v>
      </c>
      <c r="U1443" s="43" t="s">
        <v>149</v>
      </c>
      <c r="V1443" s="43" t="s">
        <v>1070</v>
      </c>
      <c r="W1443" s="43" t="s">
        <v>112</v>
      </c>
      <c r="X1443" s="43" t="s">
        <v>36</v>
      </c>
      <c r="Y1443" s="43" t="s">
        <v>61</v>
      </c>
      <c r="Z1443" s="35">
        <f t="shared" si="97"/>
        <v>24.499999999883585</v>
      </c>
    </row>
    <row r="1444" spans="1:26" ht="120" hidden="1" x14ac:dyDescent="0.25">
      <c r="A1444" s="12">
        <v>2021</v>
      </c>
      <c r="B1444" s="12" t="s">
        <v>2416</v>
      </c>
      <c r="C1444" s="138" t="s">
        <v>4587</v>
      </c>
      <c r="D1444" s="43" t="s">
        <v>22</v>
      </c>
      <c r="E1444" s="43" t="s">
        <v>11</v>
      </c>
      <c r="F1444" s="43" t="s">
        <v>4626</v>
      </c>
      <c r="G1444" s="43" t="s">
        <v>3725</v>
      </c>
      <c r="H1444" s="12" t="s">
        <v>1789</v>
      </c>
      <c r="I1444" s="43" t="s">
        <v>172</v>
      </c>
      <c r="J1444" s="43" t="s">
        <v>74</v>
      </c>
      <c r="K1444" s="43" t="s">
        <v>4035</v>
      </c>
      <c r="L1444" s="51">
        <v>44228.604166666664</v>
      </c>
      <c r="M1444" s="51">
        <v>44228.6875</v>
      </c>
      <c r="N1444" s="51">
        <v>44223.6875</v>
      </c>
      <c r="O1444" s="12">
        <f t="shared" si="95"/>
        <v>2.0000000000582077</v>
      </c>
      <c r="P1444" s="12">
        <f t="shared" si="96"/>
        <v>117.99999999994179</v>
      </c>
      <c r="Q1444" s="43" t="s">
        <v>22</v>
      </c>
      <c r="R1444" s="43" t="s">
        <v>22</v>
      </c>
      <c r="S1444" s="43" t="s">
        <v>22</v>
      </c>
      <c r="T1444" s="43" t="s">
        <v>1505</v>
      </c>
      <c r="U1444" s="43" t="s">
        <v>1505</v>
      </c>
      <c r="V1444" s="43" t="s">
        <v>1505</v>
      </c>
      <c r="W1444" s="43" t="s">
        <v>1505</v>
      </c>
      <c r="X1444" s="43" t="s">
        <v>17</v>
      </c>
      <c r="Y1444" s="43" t="s">
        <v>18</v>
      </c>
      <c r="Z1444" s="35">
        <f t="shared" si="97"/>
        <v>120</v>
      </c>
    </row>
    <row r="1445" spans="1:26" ht="90" hidden="1" x14ac:dyDescent="0.25">
      <c r="A1445" s="12">
        <v>2021</v>
      </c>
      <c r="B1445" s="12" t="s">
        <v>2416</v>
      </c>
      <c r="C1445" s="138" t="s">
        <v>4588</v>
      </c>
      <c r="D1445" s="43" t="s">
        <v>13</v>
      </c>
      <c r="E1445" s="43" t="s">
        <v>30</v>
      </c>
      <c r="F1445" s="43" t="s">
        <v>4374</v>
      </c>
      <c r="G1445" s="43" t="s">
        <v>3265</v>
      </c>
      <c r="H1445" s="12" t="s">
        <v>1789</v>
      </c>
      <c r="I1445" s="43" t="s">
        <v>172</v>
      </c>
      <c r="J1445" s="43" t="s">
        <v>56</v>
      </c>
      <c r="K1445" s="43" t="s">
        <v>4520</v>
      </c>
      <c r="L1445" s="51">
        <v>44228.291666666664</v>
      </c>
      <c r="M1445" s="51">
        <v>44228.458333333336</v>
      </c>
      <c r="N1445" s="51">
        <v>44228.6875</v>
      </c>
      <c r="O1445" s="12">
        <f t="shared" si="95"/>
        <v>4.0000000001164153</v>
      </c>
      <c r="P1445" s="12">
        <f t="shared" si="96"/>
        <v>-9.5000000000582077</v>
      </c>
      <c r="Q1445" s="43" t="s">
        <v>22</v>
      </c>
      <c r="R1445" s="43" t="s">
        <v>22</v>
      </c>
      <c r="S1445" s="43" t="s">
        <v>22</v>
      </c>
      <c r="T1445" s="43" t="s">
        <v>32</v>
      </c>
      <c r="U1445" s="43" t="s">
        <v>111</v>
      </c>
      <c r="V1445" s="43" t="s">
        <v>43</v>
      </c>
      <c r="W1445" s="43" t="s">
        <v>65</v>
      </c>
      <c r="X1445" s="43" t="s">
        <v>60</v>
      </c>
      <c r="Y1445" s="43" t="s">
        <v>67</v>
      </c>
      <c r="Z1445" s="35">
        <f t="shared" si="97"/>
        <v>-5.4999999999417923</v>
      </c>
    </row>
    <row r="1446" spans="1:26" ht="240" hidden="1" x14ac:dyDescent="0.25">
      <c r="A1446" s="12">
        <v>2021</v>
      </c>
      <c r="B1446" s="12" t="s">
        <v>2416</v>
      </c>
      <c r="C1446" s="138" t="s">
        <v>4589</v>
      </c>
      <c r="D1446" s="43" t="s">
        <v>22</v>
      </c>
      <c r="E1446" s="43" t="s">
        <v>11</v>
      </c>
      <c r="F1446" s="43" t="s">
        <v>11</v>
      </c>
      <c r="G1446" s="43" t="s">
        <v>11</v>
      </c>
      <c r="H1446" s="12" t="s">
        <v>1789</v>
      </c>
      <c r="I1446" s="43" t="s">
        <v>173</v>
      </c>
      <c r="J1446" s="43"/>
      <c r="K1446" s="43" t="s">
        <v>4632</v>
      </c>
      <c r="L1446" s="51">
        <v>44229.385416666664</v>
      </c>
      <c r="M1446" s="51">
        <v>44229.604166666664</v>
      </c>
      <c r="N1446" s="51">
        <v>44227.662499999999</v>
      </c>
      <c r="O1446" s="12">
        <f t="shared" si="95"/>
        <v>5.25</v>
      </c>
      <c r="P1446" s="12">
        <f t="shared" si="96"/>
        <v>41.349999999976717</v>
      </c>
      <c r="Q1446" s="43" t="s">
        <v>22</v>
      </c>
      <c r="R1446" s="43" t="s">
        <v>22</v>
      </c>
      <c r="S1446" s="43" t="s">
        <v>22</v>
      </c>
      <c r="T1446" s="43" t="s">
        <v>1505</v>
      </c>
      <c r="U1446" s="43" t="s">
        <v>1505</v>
      </c>
      <c r="V1446" s="43" t="s">
        <v>1505</v>
      </c>
      <c r="W1446" s="43" t="s">
        <v>1505</v>
      </c>
      <c r="X1446" s="43" t="s">
        <v>17</v>
      </c>
      <c r="Y1446" s="43" t="s">
        <v>84</v>
      </c>
      <c r="Z1446" s="35">
        <f t="shared" si="97"/>
        <v>46.599999999976717</v>
      </c>
    </row>
    <row r="1447" spans="1:26" ht="255" hidden="1" x14ac:dyDescent="0.25">
      <c r="A1447" s="12">
        <v>2021</v>
      </c>
      <c r="B1447" s="12" t="s">
        <v>2416</v>
      </c>
      <c r="C1447" s="138" t="s">
        <v>4590</v>
      </c>
      <c r="D1447" s="43" t="s">
        <v>22</v>
      </c>
      <c r="E1447" s="43" t="s">
        <v>11</v>
      </c>
      <c r="F1447" s="43" t="s">
        <v>11</v>
      </c>
      <c r="G1447" s="43" t="s">
        <v>11</v>
      </c>
      <c r="H1447" s="12" t="s">
        <v>1789</v>
      </c>
      <c r="I1447" s="43" t="s">
        <v>173</v>
      </c>
      <c r="J1447" s="43"/>
      <c r="K1447" s="43" t="s">
        <v>4633</v>
      </c>
      <c r="L1447" s="51">
        <v>44230.333333333336</v>
      </c>
      <c r="M1447" s="51">
        <v>44230.708333333336</v>
      </c>
      <c r="N1447" s="51">
        <v>44229.604166666664</v>
      </c>
      <c r="O1447" s="12">
        <f t="shared" si="95"/>
        <v>9</v>
      </c>
      <c r="P1447" s="12">
        <f t="shared" si="96"/>
        <v>17.500000000116415</v>
      </c>
      <c r="Q1447" s="43" t="s">
        <v>22</v>
      </c>
      <c r="R1447" s="43" t="s">
        <v>22</v>
      </c>
      <c r="S1447" s="43" t="s">
        <v>22</v>
      </c>
      <c r="T1447" s="43" t="s">
        <v>1505</v>
      </c>
      <c r="U1447" s="43" t="s">
        <v>1505</v>
      </c>
      <c r="V1447" s="43" t="s">
        <v>1505</v>
      </c>
      <c r="W1447" s="43" t="s">
        <v>1505</v>
      </c>
      <c r="X1447" s="43" t="s">
        <v>17</v>
      </c>
      <c r="Y1447" s="43" t="s">
        <v>84</v>
      </c>
      <c r="Z1447" s="35">
        <f t="shared" si="97"/>
        <v>26.500000000116415</v>
      </c>
    </row>
    <row r="1448" spans="1:26" ht="285" hidden="1" x14ac:dyDescent="0.25">
      <c r="A1448" s="12">
        <v>2021</v>
      </c>
      <c r="B1448" s="12" t="s">
        <v>2416</v>
      </c>
      <c r="C1448" s="138" t="s">
        <v>4591</v>
      </c>
      <c r="D1448" s="43" t="s">
        <v>22</v>
      </c>
      <c r="E1448" s="43" t="s">
        <v>11</v>
      </c>
      <c r="F1448" s="43" t="s">
        <v>11</v>
      </c>
      <c r="G1448" s="43" t="s">
        <v>11</v>
      </c>
      <c r="H1448" s="12" t="s">
        <v>1789</v>
      </c>
      <c r="I1448" s="43" t="s">
        <v>173</v>
      </c>
      <c r="J1448" s="43"/>
      <c r="K1448" s="43" t="s">
        <v>4633</v>
      </c>
      <c r="L1448" s="51">
        <v>44231.333333333336</v>
      </c>
      <c r="M1448" s="51">
        <v>44231.708333333336</v>
      </c>
      <c r="N1448" s="51">
        <v>44230.708333333336</v>
      </c>
      <c r="O1448" s="12">
        <f t="shared" si="95"/>
        <v>9</v>
      </c>
      <c r="P1448" s="12">
        <f t="shared" si="96"/>
        <v>15</v>
      </c>
      <c r="Q1448" s="43" t="s">
        <v>22</v>
      </c>
      <c r="R1448" s="43" t="s">
        <v>22</v>
      </c>
      <c r="S1448" s="43" t="s">
        <v>22</v>
      </c>
      <c r="T1448" s="43" t="s">
        <v>1505</v>
      </c>
      <c r="U1448" s="43" t="s">
        <v>1505</v>
      </c>
      <c r="V1448" s="43" t="s">
        <v>1505</v>
      </c>
      <c r="W1448" s="43" t="s">
        <v>1505</v>
      </c>
      <c r="X1448" s="43" t="s">
        <v>17</v>
      </c>
      <c r="Y1448" s="43" t="s">
        <v>84</v>
      </c>
      <c r="Z1448" s="35">
        <f t="shared" si="97"/>
        <v>24</v>
      </c>
    </row>
    <row r="1449" spans="1:26" ht="165" hidden="1" x14ac:dyDescent="0.25">
      <c r="A1449" s="12">
        <v>2021</v>
      </c>
      <c r="B1449" s="12" t="s">
        <v>2416</v>
      </c>
      <c r="C1449" s="138" t="s">
        <v>4592</v>
      </c>
      <c r="D1449" s="43" t="s">
        <v>22</v>
      </c>
      <c r="E1449" s="43" t="s">
        <v>11</v>
      </c>
      <c r="F1449" s="43" t="s">
        <v>11</v>
      </c>
      <c r="G1449" s="43" t="s">
        <v>11</v>
      </c>
      <c r="H1449" s="12" t="s">
        <v>1789</v>
      </c>
      <c r="I1449" s="43" t="s">
        <v>173</v>
      </c>
      <c r="J1449" s="43"/>
      <c r="K1449" s="43" t="s">
        <v>4633</v>
      </c>
      <c r="L1449" s="51">
        <v>44232.333333333336</v>
      </c>
      <c r="M1449" s="51">
        <v>44232.708333333336</v>
      </c>
      <c r="N1449" s="51">
        <v>44231.708333333336</v>
      </c>
      <c r="O1449" s="12">
        <f t="shared" si="95"/>
        <v>9</v>
      </c>
      <c r="P1449" s="12">
        <f t="shared" si="96"/>
        <v>15</v>
      </c>
      <c r="Q1449" s="43" t="s">
        <v>22</v>
      </c>
      <c r="R1449" s="43" t="s">
        <v>22</v>
      </c>
      <c r="S1449" s="43" t="s">
        <v>22</v>
      </c>
      <c r="T1449" s="43" t="s">
        <v>1505</v>
      </c>
      <c r="U1449" s="43" t="s">
        <v>1505</v>
      </c>
      <c r="V1449" s="43" t="s">
        <v>1505</v>
      </c>
      <c r="W1449" s="43" t="s">
        <v>1505</v>
      </c>
      <c r="X1449" s="43" t="s">
        <v>17</v>
      </c>
      <c r="Y1449" s="43" t="s">
        <v>84</v>
      </c>
      <c r="Z1449" s="35">
        <f t="shared" si="97"/>
        <v>24</v>
      </c>
    </row>
    <row r="1450" spans="1:26" ht="390" hidden="1" x14ac:dyDescent="0.25">
      <c r="A1450" s="12">
        <v>2021</v>
      </c>
      <c r="B1450" s="12" t="s">
        <v>2416</v>
      </c>
      <c r="C1450" s="138" t="s">
        <v>4593</v>
      </c>
      <c r="D1450" s="43" t="s">
        <v>22</v>
      </c>
      <c r="E1450" s="43" t="s">
        <v>11</v>
      </c>
      <c r="F1450" s="43" t="s">
        <v>11</v>
      </c>
      <c r="G1450" s="43" t="s">
        <v>11</v>
      </c>
      <c r="H1450" s="12" t="s">
        <v>1789</v>
      </c>
      <c r="I1450" s="43" t="s">
        <v>173</v>
      </c>
      <c r="J1450" s="43"/>
      <c r="K1450" s="43" t="s">
        <v>4633</v>
      </c>
      <c r="L1450" s="51">
        <v>44233.333333333336</v>
      </c>
      <c r="M1450" s="51">
        <v>44233.708333333336</v>
      </c>
      <c r="N1450" s="51">
        <v>44232.708333333336</v>
      </c>
      <c r="O1450" s="12">
        <f t="shared" si="95"/>
        <v>9</v>
      </c>
      <c r="P1450" s="12">
        <f t="shared" si="96"/>
        <v>15</v>
      </c>
      <c r="Q1450" s="43" t="s">
        <v>22</v>
      </c>
      <c r="R1450" s="43" t="s">
        <v>22</v>
      </c>
      <c r="S1450" s="43" t="s">
        <v>22</v>
      </c>
      <c r="T1450" s="43" t="s">
        <v>1505</v>
      </c>
      <c r="U1450" s="43" t="s">
        <v>1505</v>
      </c>
      <c r="V1450" s="43" t="s">
        <v>1505</v>
      </c>
      <c r="W1450" s="43" t="s">
        <v>1505</v>
      </c>
      <c r="X1450" s="43" t="s">
        <v>17</v>
      </c>
      <c r="Y1450" s="43" t="s">
        <v>84</v>
      </c>
      <c r="Z1450" s="35">
        <f t="shared" si="97"/>
        <v>24</v>
      </c>
    </row>
    <row r="1451" spans="1:26" ht="210" hidden="1" x14ac:dyDescent="0.25">
      <c r="A1451" s="12">
        <v>2021</v>
      </c>
      <c r="B1451" s="12" t="s">
        <v>2416</v>
      </c>
      <c r="C1451" s="138" t="s">
        <v>4594</v>
      </c>
      <c r="D1451" s="43" t="s">
        <v>22</v>
      </c>
      <c r="E1451" s="43" t="s">
        <v>11</v>
      </c>
      <c r="F1451" s="43" t="s">
        <v>11</v>
      </c>
      <c r="G1451" s="43" t="s">
        <v>11</v>
      </c>
      <c r="H1451" s="12" t="s">
        <v>1789</v>
      </c>
      <c r="I1451" s="43" t="s">
        <v>173</v>
      </c>
      <c r="J1451" s="43"/>
      <c r="K1451" s="43" t="s">
        <v>4633</v>
      </c>
      <c r="L1451" s="51">
        <v>44234.333333333336</v>
      </c>
      <c r="M1451" s="51">
        <v>44234.708333333336</v>
      </c>
      <c r="N1451" s="51">
        <v>44233.708333333336</v>
      </c>
      <c r="O1451" s="12">
        <f t="shared" si="95"/>
        <v>9</v>
      </c>
      <c r="P1451" s="12">
        <f t="shared" si="96"/>
        <v>15</v>
      </c>
      <c r="Q1451" s="43" t="s">
        <v>22</v>
      </c>
      <c r="R1451" s="43" t="s">
        <v>22</v>
      </c>
      <c r="S1451" s="43" t="s">
        <v>22</v>
      </c>
      <c r="T1451" s="43" t="s">
        <v>1505</v>
      </c>
      <c r="U1451" s="43" t="s">
        <v>1505</v>
      </c>
      <c r="V1451" s="43" t="s">
        <v>1505</v>
      </c>
      <c r="W1451" s="43" t="s">
        <v>1505</v>
      </c>
      <c r="X1451" s="43" t="s">
        <v>17</v>
      </c>
      <c r="Y1451" s="43" t="s">
        <v>84</v>
      </c>
      <c r="Z1451" s="35">
        <f t="shared" si="97"/>
        <v>24</v>
      </c>
    </row>
    <row r="1452" spans="1:26" ht="240" hidden="1" x14ac:dyDescent="0.25">
      <c r="A1452" s="12">
        <v>2021</v>
      </c>
      <c r="B1452" s="12" t="s">
        <v>2416</v>
      </c>
      <c r="C1452" s="138" t="s">
        <v>4595</v>
      </c>
      <c r="D1452" s="43" t="s">
        <v>22</v>
      </c>
      <c r="E1452" s="43" t="s">
        <v>11</v>
      </c>
      <c r="F1452" s="43" t="s">
        <v>11</v>
      </c>
      <c r="G1452" s="43" t="s">
        <v>11</v>
      </c>
      <c r="H1452" s="12" t="s">
        <v>1789</v>
      </c>
      <c r="I1452" s="43" t="s">
        <v>173</v>
      </c>
      <c r="J1452" s="43"/>
      <c r="K1452" s="43" t="s">
        <v>4633</v>
      </c>
      <c r="L1452" s="51">
        <v>44235.333333333336</v>
      </c>
      <c r="M1452" s="51">
        <v>44235.708333333336</v>
      </c>
      <c r="N1452" s="51">
        <v>44234.708333333336</v>
      </c>
      <c r="O1452" s="12">
        <f t="shared" si="95"/>
        <v>9</v>
      </c>
      <c r="P1452" s="12">
        <f t="shared" si="96"/>
        <v>15</v>
      </c>
      <c r="Q1452" s="43" t="s">
        <v>22</v>
      </c>
      <c r="R1452" s="43" t="s">
        <v>22</v>
      </c>
      <c r="S1452" s="43" t="s">
        <v>22</v>
      </c>
      <c r="T1452" s="43" t="s">
        <v>1505</v>
      </c>
      <c r="U1452" s="43" t="s">
        <v>1505</v>
      </c>
      <c r="V1452" s="43" t="s">
        <v>1505</v>
      </c>
      <c r="W1452" s="43" t="s">
        <v>1505</v>
      </c>
      <c r="X1452" s="43" t="s">
        <v>17</v>
      </c>
      <c r="Y1452" s="43" t="s">
        <v>84</v>
      </c>
      <c r="Z1452" s="35">
        <f t="shared" si="97"/>
        <v>24</v>
      </c>
    </row>
    <row r="1453" spans="1:26" ht="135" hidden="1" x14ac:dyDescent="0.25">
      <c r="A1453" s="12">
        <v>2021</v>
      </c>
      <c r="B1453" s="12" t="s">
        <v>2416</v>
      </c>
      <c r="C1453" s="138" t="s">
        <v>4596</v>
      </c>
      <c r="D1453" s="43" t="s">
        <v>22</v>
      </c>
      <c r="E1453" s="43" t="s">
        <v>11</v>
      </c>
      <c r="F1453" s="43" t="s">
        <v>11</v>
      </c>
      <c r="G1453" s="43" t="s">
        <v>11</v>
      </c>
      <c r="H1453" s="12" t="s">
        <v>1789</v>
      </c>
      <c r="I1453" s="43" t="s">
        <v>173</v>
      </c>
      <c r="J1453" s="43"/>
      <c r="K1453" s="43" t="s">
        <v>4633</v>
      </c>
      <c r="L1453" s="51">
        <v>44236.333333333336</v>
      </c>
      <c r="M1453" s="51">
        <v>44236.708333333336</v>
      </c>
      <c r="N1453" s="51">
        <v>44235.708333333336</v>
      </c>
      <c r="O1453" s="12">
        <f t="shared" si="95"/>
        <v>9</v>
      </c>
      <c r="P1453" s="12">
        <f t="shared" si="96"/>
        <v>15</v>
      </c>
      <c r="Q1453" s="43" t="s">
        <v>22</v>
      </c>
      <c r="R1453" s="43" t="s">
        <v>22</v>
      </c>
      <c r="S1453" s="43" t="s">
        <v>22</v>
      </c>
      <c r="T1453" s="43" t="s">
        <v>1505</v>
      </c>
      <c r="U1453" s="43" t="s">
        <v>1505</v>
      </c>
      <c r="V1453" s="43" t="s">
        <v>1505</v>
      </c>
      <c r="W1453" s="43" t="s">
        <v>1505</v>
      </c>
      <c r="X1453" s="43" t="s">
        <v>17</v>
      </c>
      <c r="Y1453" s="43" t="s">
        <v>84</v>
      </c>
      <c r="Z1453" s="35">
        <f t="shared" si="97"/>
        <v>24</v>
      </c>
    </row>
    <row r="1454" spans="1:26" ht="165" hidden="1" x14ac:dyDescent="0.25">
      <c r="A1454" s="12">
        <v>2021</v>
      </c>
      <c r="B1454" s="12" t="s">
        <v>2416</v>
      </c>
      <c r="C1454" s="138" t="s">
        <v>4597</v>
      </c>
      <c r="D1454" s="43" t="s">
        <v>22</v>
      </c>
      <c r="E1454" s="43" t="s">
        <v>11</v>
      </c>
      <c r="F1454" s="43" t="s">
        <v>11</v>
      </c>
      <c r="G1454" s="43" t="s">
        <v>11</v>
      </c>
      <c r="H1454" s="12" t="s">
        <v>1789</v>
      </c>
      <c r="I1454" s="43" t="s">
        <v>173</v>
      </c>
      <c r="J1454" s="43"/>
      <c r="K1454" s="43" t="s">
        <v>4633</v>
      </c>
      <c r="L1454" s="51">
        <v>44237.333333333336</v>
      </c>
      <c r="M1454" s="51">
        <v>44237.708333333336</v>
      </c>
      <c r="N1454" s="51">
        <v>44236.708333333336</v>
      </c>
      <c r="O1454" s="12">
        <f t="shared" si="95"/>
        <v>9</v>
      </c>
      <c r="P1454" s="12">
        <f t="shared" si="96"/>
        <v>15</v>
      </c>
      <c r="Q1454" s="43" t="s">
        <v>22</v>
      </c>
      <c r="R1454" s="43" t="s">
        <v>22</v>
      </c>
      <c r="S1454" s="43" t="s">
        <v>22</v>
      </c>
      <c r="T1454" s="43" t="s">
        <v>1505</v>
      </c>
      <c r="U1454" s="43" t="s">
        <v>1505</v>
      </c>
      <c r="V1454" s="43" t="s">
        <v>1505</v>
      </c>
      <c r="W1454" s="43" t="s">
        <v>1505</v>
      </c>
      <c r="X1454" s="43" t="s">
        <v>17</v>
      </c>
      <c r="Y1454" s="43" t="s">
        <v>84</v>
      </c>
      <c r="Z1454" s="35">
        <f t="shared" si="97"/>
        <v>24</v>
      </c>
    </row>
    <row r="1455" spans="1:26" ht="285" hidden="1" x14ac:dyDescent="0.25">
      <c r="A1455" s="12">
        <v>2021</v>
      </c>
      <c r="B1455" s="12" t="s">
        <v>2416</v>
      </c>
      <c r="C1455" s="138" t="s">
        <v>4598</v>
      </c>
      <c r="D1455" s="43" t="s">
        <v>22</v>
      </c>
      <c r="E1455" s="43" t="s">
        <v>11</v>
      </c>
      <c r="F1455" s="43" t="s">
        <v>11</v>
      </c>
      <c r="G1455" s="43" t="s">
        <v>11</v>
      </c>
      <c r="H1455" s="12" t="s">
        <v>1789</v>
      </c>
      <c r="I1455" s="43" t="s">
        <v>173</v>
      </c>
      <c r="J1455" s="43"/>
      <c r="K1455" s="43" t="s">
        <v>4633</v>
      </c>
      <c r="L1455" s="51">
        <v>44238.333333333336</v>
      </c>
      <c r="M1455" s="51">
        <v>44238.708333333336</v>
      </c>
      <c r="N1455" s="51">
        <v>44237.708333333336</v>
      </c>
      <c r="O1455" s="12">
        <f t="shared" si="95"/>
        <v>9</v>
      </c>
      <c r="P1455" s="12">
        <f t="shared" si="96"/>
        <v>15</v>
      </c>
      <c r="Q1455" s="43" t="s">
        <v>22</v>
      </c>
      <c r="R1455" s="43" t="s">
        <v>22</v>
      </c>
      <c r="S1455" s="43" t="s">
        <v>22</v>
      </c>
      <c r="T1455" s="43" t="s">
        <v>1505</v>
      </c>
      <c r="U1455" s="43" t="s">
        <v>1505</v>
      </c>
      <c r="V1455" s="43" t="s">
        <v>1505</v>
      </c>
      <c r="W1455" s="43" t="s">
        <v>1505</v>
      </c>
      <c r="X1455" s="43" t="s">
        <v>17</v>
      </c>
      <c r="Y1455" s="43" t="s">
        <v>84</v>
      </c>
      <c r="Z1455" s="35">
        <f t="shared" si="97"/>
        <v>24</v>
      </c>
    </row>
    <row r="1456" spans="1:26" ht="210" hidden="1" x14ac:dyDescent="0.25">
      <c r="A1456" s="12">
        <v>2021</v>
      </c>
      <c r="B1456" s="12" t="s">
        <v>2416</v>
      </c>
      <c r="C1456" s="138" t="s">
        <v>4599</v>
      </c>
      <c r="D1456" s="43" t="s">
        <v>22</v>
      </c>
      <c r="E1456" s="43" t="s">
        <v>11</v>
      </c>
      <c r="F1456" s="43" t="s">
        <v>11</v>
      </c>
      <c r="G1456" s="43" t="s">
        <v>11</v>
      </c>
      <c r="H1456" s="12" t="s">
        <v>1789</v>
      </c>
      <c r="I1456" s="43" t="s">
        <v>173</v>
      </c>
      <c r="J1456" s="43"/>
      <c r="K1456" s="43" t="s">
        <v>4633</v>
      </c>
      <c r="L1456" s="51">
        <v>44239.333333333336</v>
      </c>
      <c r="M1456" s="51">
        <v>44239.708333333336</v>
      </c>
      <c r="N1456" s="51">
        <v>44238.708333333336</v>
      </c>
      <c r="O1456" s="12">
        <f t="shared" si="95"/>
        <v>9</v>
      </c>
      <c r="P1456" s="12">
        <f t="shared" si="96"/>
        <v>15</v>
      </c>
      <c r="Q1456" s="43" t="s">
        <v>22</v>
      </c>
      <c r="R1456" s="43" t="s">
        <v>22</v>
      </c>
      <c r="S1456" s="43" t="s">
        <v>22</v>
      </c>
      <c r="T1456" s="43" t="s">
        <v>1505</v>
      </c>
      <c r="U1456" s="43" t="s">
        <v>1505</v>
      </c>
      <c r="V1456" s="43" t="s">
        <v>1505</v>
      </c>
      <c r="W1456" s="43" t="s">
        <v>1505</v>
      </c>
      <c r="X1456" s="43" t="s">
        <v>17</v>
      </c>
      <c r="Y1456" s="43" t="s">
        <v>84</v>
      </c>
      <c r="Z1456" s="35">
        <f t="shared" si="97"/>
        <v>24</v>
      </c>
    </row>
    <row r="1457" spans="1:26" ht="135" hidden="1" x14ac:dyDescent="0.25">
      <c r="A1457" s="12">
        <v>2021</v>
      </c>
      <c r="B1457" s="12" t="s">
        <v>2416</v>
      </c>
      <c r="C1457" s="138" t="s">
        <v>4600</v>
      </c>
      <c r="D1457" s="43" t="s">
        <v>22</v>
      </c>
      <c r="E1457" s="43" t="s">
        <v>11</v>
      </c>
      <c r="F1457" s="43" t="s">
        <v>11</v>
      </c>
      <c r="G1457" s="43" t="s">
        <v>11</v>
      </c>
      <c r="H1457" s="12" t="s">
        <v>1789</v>
      </c>
      <c r="I1457" s="43" t="s">
        <v>173</v>
      </c>
      <c r="J1457" s="43"/>
      <c r="K1457" s="43" t="s">
        <v>4633</v>
      </c>
      <c r="L1457" s="51">
        <v>44240.333333333336</v>
      </c>
      <c r="M1457" s="51">
        <v>44240.708333333336</v>
      </c>
      <c r="N1457" s="51">
        <v>44239.708333333336</v>
      </c>
      <c r="O1457" s="12">
        <f t="shared" si="95"/>
        <v>9</v>
      </c>
      <c r="P1457" s="12">
        <f t="shared" si="96"/>
        <v>15</v>
      </c>
      <c r="Q1457" s="43" t="s">
        <v>22</v>
      </c>
      <c r="R1457" s="43" t="s">
        <v>22</v>
      </c>
      <c r="S1457" s="43" t="s">
        <v>22</v>
      </c>
      <c r="T1457" s="43" t="s">
        <v>1505</v>
      </c>
      <c r="U1457" s="43" t="s">
        <v>1505</v>
      </c>
      <c r="V1457" s="43" t="s">
        <v>1505</v>
      </c>
      <c r="W1457" s="43" t="s">
        <v>1505</v>
      </c>
      <c r="X1457" s="43" t="s">
        <v>17</v>
      </c>
      <c r="Y1457" s="43" t="s">
        <v>84</v>
      </c>
      <c r="Z1457" s="35">
        <f t="shared" si="97"/>
        <v>24</v>
      </c>
    </row>
    <row r="1458" spans="1:26" ht="150" hidden="1" x14ac:dyDescent="0.25">
      <c r="A1458" s="12">
        <v>2021</v>
      </c>
      <c r="B1458" s="12" t="s">
        <v>2416</v>
      </c>
      <c r="C1458" s="138" t="s">
        <v>4601</v>
      </c>
      <c r="D1458" s="43" t="s">
        <v>22</v>
      </c>
      <c r="E1458" s="43" t="s">
        <v>11</v>
      </c>
      <c r="F1458" s="43" t="s">
        <v>11</v>
      </c>
      <c r="G1458" s="43" t="s">
        <v>11</v>
      </c>
      <c r="H1458" s="12" t="s">
        <v>1789</v>
      </c>
      <c r="I1458" s="43" t="s">
        <v>173</v>
      </c>
      <c r="J1458" s="43"/>
      <c r="K1458" s="43" t="s">
        <v>4633</v>
      </c>
      <c r="L1458" s="51">
        <v>44241.333333333336</v>
      </c>
      <c r="M1458" s="51">
        <v>44241.708333333336</v>
      </c>
      <c r="N1458" s="51">
        <v>44240.708333333336</v>
      </c>
      <c r="O1458" s="12">
        <f t="shared" si="95"/>
        <v>9</v>
      </c>
      <c r="P1458" s="12">
        <f t="shared" si="96"/>
        <v>15</v>
      </c>
      <c r="Q1458" s="43" t="s">
        <v>22</v>
      </c>
      <c r="R1458" s="43" t="s">
        <v>22</v>
      </c>
      <c r="S1458" s="43" t="s">
        <v>22</v>
      </c>
      <c r="T1458" s="43" t="s">
        <v>1505</v>
      </c>
      <c r="U1458" s="43" t="s">
        <v>1505</v>
      </c>
      <c r="V1458" s="43" t="s">
        <v>1505</v>
      </c>
      <c r="W1458" s="43" t="s">
        <v>1505</v>
      </c>
      <c r="X1458" s="43" t="s">
        <v>17</v>
      </c>
      <c r="Y1458" s="43" t="s">
        <v>84</v>
      </c>
      <c r="Z1458" s="35">
        <f t="shared" si="97"/>
        <v>24</v>
      </c>
    </row>
    <row r="1459" spans="1:26" ht="255" hidden="1" x14ac:dyDescent="0.25">
      <c r="A1459" s="12">
        <v>2021</v>
      </c>
      <c r="B1459" s="12" t="s">
        <v>2416</v>
      </c>
      <c r="C1459" s="138" t="s">
        <v>4602</v>
      </c>
      <c r="D1459" s="43" t="s">
        <v>22</v>
      </c>
      <c r="E1459" s="43" t="s">
        <v>11</v>
      </c>
      <c r="F1459" s="43" t="s">
        <v>11</v>
      </c>
      <c r="G1459" s="43" t="s">
        <v>11</v>
      </c>
      <c r="H1459" s="12" t="s">
        <v>1789</v>
      </c>
      <c r="I1459" s="43" t="s">
        <v>173</v>
      </c>
      <c r="J1459" s="43"/>
      <c r="K1459" s="43" t="s">
        <v>4633</v>
      </c>
      <c r="L1459" s="51">
        <v>44242.333333333336</v>
      </c>
      <c r="M1459" s="51">
        <v>44242.708333333336</v>
      </c>
      <c r="N1459" s="51">
        <v>44241.708333333336</v>
      </c>
      <c r="O1459" s="12">
        <f t="shared" si="95"/>
        <v>9</v>
      </c>
      <c r="P1459" s="12">
        <f t="shared" si="96"/>
        <v>15</v>
      </c>
      <c r="Q1459" s="43" t="s">
        <v>22</v>
      </c>
      <c r="R1459" s="43" t="s">
        <v>22</v>
      </c>
      <c r="S1459" s="43" t="s">
        <v>22</v>
      </c>
      <c r="T1459" s="43" t="s">
        <v>1505</v>
      </c>
      <c r="U1459" s="43" t="s">
        <v>1505</v>
      </c>
      <c r="V1459" s="43" t="s">
        <v>1505</v>
      </c>
      <c r="W1459" s="43" t="s">
        <v>1505</v>
      </c>
      <c r="X1459" s="43" t="s">
        <v>17</v>
      </c>
      <c r="Y1459" s="43" t="s">
        <v>84</v>
      </c>
      <c r="Z1459" s="35">
        <f t="shared" si="97"/>
        <v>24</v>
      </c>
    </row>
    <row r="1460" spans="1:26" ht="225" hidden="1" x14ac:dyDescent="0.25">
      <c r="A1460" s="12">
        <v>2021</v>
      </c>
      <c r="B1460" s="12" t="s">
        <v>2416</v>
      </c>
      <c r="C1460" s="138" t="s">
        <v>4603</v>
      </c>
      <c r="D1460" s="43" t="s">
        <v>22</v>
      </c>
      <c r="E1460" s="43" t="s">
        <v>11</v>
      </c>
      <c r="F1460" s="43" t="s">
        <v>11</v>
      </c>
      <c r="G1460" s="43" t="s">
        <v>11</v>
      </c>
      <c r="H1460" s="12" t="s">
        <v>1789</v>
      </c>
      <c r="I1460" s="43" t="s">
        <v>173</v>
      </c>
      <c r="J1460" s="43"/>
      <c r="K1460" s="43" t="s">
        <v>4633</v>
      </c>
      <c r="L1460" s="51">
        <v>44244.333333333336</v>
      </c>
      <c r="M1460" s="51">
        <v>44244.708333333336</v>
      </c>
      <c r="N1460" s="51">
        <v>44242.708333333336</v>
      </c>
      <c r="O1460" s="12">
        <f t="shared" si="95"/>
        <v>9</v>
      </c>
      <c r="P1460" s="12">
        <f t="shared" si="96"/>
        <v>39</v>
      </c>
      <c r="Q1460" s="43" t="s">
        <v>22</v>
      </c>
      <c r="R1460" s="43" t="s">
        <v>22</v>
      </c>
      <c r="S1460" s="43" t="s">
        <v>22</v>
      </c>
      <c r="T1460" s="43" t="s">
        <v>1505</v>
      </c>
      <c r="U1460" s="43" t="s">
        <v>1505</v>
      </c>
      <c r="V1460" s="43" t="s">
        <v>1505</v>
      </c>
      <c r="W1460" s="43" t="s">
        <v>1505</v>
      </c>
      <c r="X1460" s="43" t="s">
        <v>17</v>
      </c>
      <c r="Y1460" s="43" t="s">
        <v>84</v>
      </c>
      <c r="Z1460" s="35">
        <f t="shared" si="97"/>
        <v>48</v>
      </c>
    </row>
    <row r="1461" spans="1:26" ht="315" hidden="1" x14ac:dyDescent="0.25">
      <c r="A1461" s="12">
        <v>2021</v>
      </c>
      <c r="B1461" s="12" t="s">
        <v>2416</v>
      </c>
      <c r="C1461" s="138" t="s">
        <v>4604</v>
      </c>
      <c r="D1461" s="43" t="s">
        <v>22</v>
      </c>
      <c r="E1461" s="43" t="s">
        <v>11</v>
      </c>
      <c r="F1461" s="43" t="s">
        <v>11</v>
      </c>
      <c r="G1461" s="43" t="s">
        <v>11</v>
      </c>
      <c r="H1461" s="12" t="s">
        <v>1789</v>
      </c>
      <c r="I1461" s="43" t="s">
        <v>173</v>
      </c>
      <c r="J1461" s="43"/>
      <c r="K1461" s="43" t="s">
        <v>4633</v>
      </c>
      <c r="L1461" s="51">
        <v>44245.333333333336</v>
      </c>
      <c r="M1461" s="51">
        <v>44245.708333333336</v>
      </c>
      <c r="N1461" s="51">
        <v>44244.708333333336</v>
      </c>
      <c r="O1461" s="12">
        <f t="shared" si="95"/>
        <v>9</v>
      </c>
      <c r="P1461" s="12">
        <f t="shared" si="96"/>
        <v>15</v>
      </c>
      <c r="Q1461" s="43" t="s">
        <v>22</v>
      </c>
      <c r="R1461" s="43" t="s">
        <v>22</v>
      </c>
      <c r="S1461" s="43" t="s">
        <v>22</v>
      </c>
      <c r="T1461" s="43" t="s">
        <v>1505</v>
      </c>
      <c r="U1461" s="43" t="s">
        <v>1505</v>
      </c>
      <c r="V1461" s="43" t="s">
        <v>1505</v>
      </c>
      <c r="W1461" s="43" t="s">
        <v>1505</v>
      </c>
      <c r="X1461" s="43" t="s">
        <v>17</v>
      </c>
      <c r="Y1461" s="43" t="s">
        <v>84</v>
      </c>
      <c r="Z1461" s="35">
        <f t="shared" si="97"/>
        <v>24</v>
      </c>
    </row>
    <row r="1462" spans="1:26" ht="315" hidden="1" x14ac:dyDescent="0.25">
      <c r="A1462" s="12">
        <v>2021</v>
      </c>
      <c r="B1462" s="12" t="s">
        <v>2416</v>
      </c>
      <c r="C1462" s="138" t="s">
        <v>4605</v>
      </c>
      <c r="D1462" s="43" t="s">
        <v>22</v>
      </c>
      <c r="E1462" s="43" t="s">
        <v>11</v>
      </c>
      <c r="F1462" s="43" t="s">
        <v>11</v>
      </c>
      <c r="G1462" s="43" t="s">
        <v>11</v>
      </c>
      <c r="H1462" s="12" t="s">
        <v>1789</v>
      </c>
      <c r="I1462" s="43" t="s">
        <v>173</v>
      </c>
      <c r="J1462" s="43"/>
      <c r="K1462" s="43" t="s">
        <v>4633</v>
      </c>
      <c r="L1462" s="51">
        <v>44246.333333333336</v>
      </c>
      <c r="M1462" s="51">
        <v>44246.708333333336</v>
      </c>
      <c r="N1462" s="51">
        <v>44245.708333333336</v>
      </c>
      <c r="O1462" s="12">
        <f t="shared" si="95"/>
        <v>9</v>
      </c>
      <c r="P1462" s="12">
        <f t="shared" si="96"/>
        <v>15</v>
      </c>
      <c r="Q1462" s="43" t="s">
        <v>22</v>
      </c>
      <c r="R1462" s="43" t="s">
        <v>22</v>
      </c>
      <c r="S1462" s="43" t="s">
        <v>22</v>
      </c>
      <c r="T1462" s="43" t="s">
        <v>1505</v>
      </c>
      <c r="U1462" s="43" t="s">
        <v>1505</v>
      </c>
      <c r="V1462" s="43" t="s">
        <v>1505</v>
      </c>
      <c r="W1462" s="43" t="s">
        <v>1505</v>
      </c>
      <c r="X1462" s="43" t="s">
        <v>17</v>
      </c>
      <c r="Y1462" s="43" t="s">
        <v>84</v>
      </c>
      <c r="Z1462" s="35">
        <f t="shared" si="97"/>
        <v>24</v>
      </c>
    </row>
    <row r="1463" spans="1:26" ht="300" hidden="1" x14ac:dyDescent="0.25">
      <c r="A1463" s="12">
        <v>2021</v>
      </c>
      <c r="B1463" s="12" t="s">
        <v>2416</v>
      </c>
      <c r="C1463" s="138" t="s">
        <v>4606</v>
      </c>
      <c r="D1463" s="43" t="s">
        <v>22</v>
      </c>
      <c r="E1463" s="43" t="s">
        <v>11</v>
      </c>
      <c r="F1463" s="43" t="s">
        <v>11</v>
      </c>
      <c r="G1463" s="43" t="s">
        <v>11</v>
      </c>
      <c r="H1463" s="12" t="s">
        <v>1789</v>
      </c>
      <c r="I1463" s="43" t="s">
        <v>173</v>
      </c>
      <c r="J1463" s="43"/>
      <c r="K1463" s="43" t="s">
        <v>4633</v>
      </c>
      <c r="L1463" s="51">
        <v>44247.333333333336</v>
      </c>
      <c r="M1463" s="51">
        <v>44247.708333333336</v>
      </c>
      <c r="N1463" s="51">
        <v>44246.708333333336</v>
      </c>
      <c r="O1463" s="12">
        <f t="shared" si="95"/>
        <v>9</v>
      </c>
      <c r="P1463" s="12">
        <f t="shared" si="96"/>
        <v>15</v>
      </c>
      <c r="Q1463" s="43" t="s">
        <v>22</v>
      </c>
      <c r="R1463" s="43" t="s">
        <v>22</v>
      </c>
      <c r="S1463" s="43" t="s">
        <v>22</v>
      </c>
      <c r="T1463" s="43" t="s">
        <v>1505</v>
      </c>
      <c r="U1463" s="43" t="s">
        <v>1505</v>
      </c>
      <c r="V1463" s="43" t="s">
        <v>1505</v>
      </c>
      <c r="W1463" s="43" t="s">
        <v>1505</v>
      </c>
      <c r="X1463" s="43" t="s">
        <v>17</v>
      </c>
      <c r="Y1463" s="43" t="s">
        <v>84</v>
      </c>
      <c r="Z1463" s="35">
        <f t="shared" si="97"/>
        <v>24</v>
      </c>
    </row>
    <row r="1464" spans="1:26" ht="225" hidden="1" x14ac:dyDescent="0.25">
      <c r="A1464" s="12">
        <v>2021</v>
      </c>
      <c r="B1464" s="12" t="s">
        <v>2416</v>
      </c>
      <c r="C1464" s="138" t="s">
        <v>4607</v>
      </c>
      <c r="D1464" s="43" t="s">
        <v>22</v>
      </c>
      <c r="E1464" s="43" t="s">
        <v>11</v>
      </c>
      <c r="F1464" s="43" t="s">
        <v>11</v>
      </c>
      <c r="G1464" s="43" t="s">
        <v>11</v>
      </c>
      <c r="H1464" s="12" t="s">
        <v>1789</v>
      </c>
      <c r="I1464" s="43" t="s">
        <v>173</v>
      </c>
      <c r="J1464" s="43"/>
      <c r="K1464" s="43" t="s">
        <v>4633</v>
      </c>
      <c r="L1464" s="51">
        <v>44248.333333333336</v>
      </c>
      <c r="M1464" s="51">
        <v>44248.708333333336</v>
      </c>
      <c r="N1464" s="51">
        <v>44247.708333333336</v>
      </c>
      <c r="O1464" s="12">
        <f t="shared" si="95"/>
        <v>9</v>
      </c>
      <c r="P1464" s="12">
        <f t="shared" si="96"/>
        <v>15</v>
      </c>
      <c r="Q1464" s="43" t="s">
        <v>22</v>
      </c>
      <c r="R1464" s="43" t="s">
        <v>22</v>
      </c>
      <c r="S1464" s="43" t="s">
        <v>22</v>
      </c>
      <c r="T1464" s="43" t="s">
        <v>1505</v>
      </c>
      <c r="U1464" s="43" t="s">
        <v>1505</v>
      </c>
      <c r="V1464" s="43" t="s">
        <v>1505</v>
      </c>
      <c r="W1464" s="43" t="s">
        <v>1505</v>
      </c>
      <c r="X1464" s="43" t="s">
        <v>17</v>
      </c>
      <c r="Y1464" s="43" t="s">
        <v>84</v>
      </c>
      <c r="Z1464" s="35">
        <f t="shared" si="97"/>
        <v>24</v>
      </c>
    </row>
    <row r="1465" spans="1:26" ht="210" hidden="1" x14ac:dyDescent="0.25">
      <c r="A1465" s="12">
        <v>2021</v>
      </c>
      <c r="B1465" s="12" t="s">
        <v>2416</v>
      </c>
      <c r="C1465" s="138" t="s">
        <v>4608</v>
      </c>
      <c r="D1465" s="43" t="s">
        <v>22</v>
      </c>
      <c r="E1465" s="43" t="s">
        <v>11</v>
      </c>
      <c r="F1465" s="43" t="s">
        <v>11</v>
      </c>
      <c r="G1465" s="43" t="s">
        <v>11</v>
      </c>
      <c r="H1465" s="12" t="s">
        <v>1789</v>
      </c>
      <c r="I1465" s="43" t="s">
        <v>173</v>
      </c>
      <c r="J1465" s="43"/>
      <c r="K1465" s="43" t="s">
        <v>4633</v>
      </c>
      <c r="L1465" s="51">
        <v>44249.333333333336</v>
      </c>
      <c r="M1465" s="51">
        <v>44249.708333333336</v>
      </c>
      <c r="N1465" s="51">
        <v>44248.708333333336</v>
      </c>
      <c r="O1465" s="12">
        <f t="shared" si="95"/>
        <v>9</v>
      </c>
      <c r="P1465" s="12">
        <f t="shared" si="96"/>
        <v>15</v>
      </c>
      <c r="Q1465" s="43" t="s">
        <v>22</v>
      </c>
      <c r="R1465" s="43" t="s">
        <v>22</v>
      </c>
      <c r="S1465" s="43" t="s">
        <v>22</v>
      </c>
      <c r="T1465" s="43" t="s">
        <v>1505</v>
      </c>
      <c r="U1465" s="43" t="s">
        <v>1505</v>
      </c>
      <c r="V1465" s="43" t="s">
        <v>1505</v>
      </c>
      <c r="W1465" s="43" t="s">
        <v>1505</v>
      </c>
      <c r="X1465" s="43" t="s">
        <v>17</v>
      </c>
      <c r="Y1465" s="43" t="s">
        <v>84</v>
      </c>
      <c r="Z1465" s="35">
        <f t="shared" si="97"/>
        <v>24</v>
      </c>
    </row>
    <row r="1466" spans="1:26" ht="195" hidden="1" x14ac:dyDescent="0.25">
      <c r="A1466" s="12">
        <v>2021</v>
      </c>
      <c r="B1466" s="12" t="s">
        <v>2416</v>
      </c>
      <c r="C1466" s="138" t="s">
        <v>4609</v>
      </c>
      <c r="D1466" s="43" t="s">
        <v>22</v>
      </c>
      <c r="E1466" s="43" t="s">
        <v>11</v>
      </c>
      <c r="F1466" s="43" t="s">
        <v>11</v>
      </c>
      <c r="G1466" s="43" t="s">
        <v>11</v>
      </c>
      <c r="H1466" s="12" t="s">
        <v>1789</v>
      </c>
      <c r="I1466" s="43" t="s">
        <v>173</v>
      </c>
      <c r="J1466" s="43"/>
      <c r="K1466" s="43" t="s">
        <v>4633</v>
      </c>
      <c r="L1466" s="51">
        <v>44250.333333333336</v>
      </c>
      <c r="M1466" s="51">
        <v>44250.708333333336</v>
      </c>
      <c r="N1466" s="51">
        <v>44249.708333333336</v>
      </c>
      <c r="O1466" s="12">
        <f t="shared" si="95"/>
        <v>9</v>
      </c>
      <c r="P1466" s="12">
        <f t="shared" si="96"/>
        <v>15</v>
      </c>
      <c r="Q1466" s="43" t="s">
        <v>22</v>
      </c>
      <c r="R1466" s="43" t="s">
        <v>22</v>
      </c>
      <c r="S1466" s="43" t="s">
        <v>22</v>
      </c>
      <c r="T1466" s="43" t="s">
        <v>1505</v>
      </c>
      <c r="U1466" s="43" t="s">
        <v>1505</v>
      </c>
      <c r="V1466" s="43" t="s">
        <v>1505</v>
      </c>
      <c r="W1466" s="43" t="s">
        <v>1505</v>
      </c>
      <c r="X1466" s="43" t="s">
        <v>17</v>
      </c>
      <c r="Y1466" s="43" t="s">
        <v>84</v>
      </c>
      <c r="Z1466" s="35">
        <f t="shared" si="97"/>
        <v>24</v>
      </c>
    </row>
    <row r="1467" spans="1:26" ht="409.5" hidden="1" x14ac:dyDescent="0.25">
      <c r="A1467" s="12">
        <v>2021</v>
      </c>
      <c r="B1467" s="12" t="s">
        <v>2416</v>
      </c>
      <c r="C1467" s="138" t="s">
        <v>4610</v>
      </c>
      <c r="D1467" s="43" t="s">
        <v>22</v>
      </c>
      <c r="E1467" s="43" t="s">
        <v>11</v>
      </c>
      <c r="F1467" s="43" t="s">
        <v>11</v>
      </c>
      <c r="G1467" s="43" t="s">
        <v>11</v>
      </c>
      <c r="H1467" s="12" t="s">
        <v>1789</v>
      </c>
      <c r="I1467" s="43" t="s">
        <v>173</v>
      </c>
      <c r="J1467" s="43"/>
      <c r="K1467" s="43" t="s">
        <v>4633</v>
      </c>
      <c r="L1467" s="51">
        <v>44251.333333333336</v>
      </c>
      <c r="M1467" s="51">
        <v>44251.708333333336</v>
      </c>
      <c r="N1467" s="51">
        <v>44250.708333333336</v>
      </c>
      <c r="O1467" s="12">
        <f t="shared" si="95"/>
        <v>9</v>
      </c>
      <c r="P1467" s="12">
        <f t="shared" si="96"/>
        <v>15</v>
      </c>
      <c r="Q1467" s="43" t="s">
        <v>22</v>
      </c>
      <c r="R1467" s="43" t="s">
        <v>22</v>
      </c>
      <c r="S1467" s="43" t="s">
        <v>22</v>
      </c>
      <c r="T1467" s="43" t="s">
        <v>1505</v>
      </c>
      <c r="U1467" s="43" t="s">
        <v>1505</v>
      </c>
      <c r="V1467" s="43" t="s">
        <v>1505</v>
      </c>
      <c r="W1467" s="43" t="s">
        <v>1505</v>
      </c>
      <c r="X1467" s="43" t="s">
        <v>17</v>
      </c>
      <c r="Y1467" s="43" t="s">
        <v>84</v>
      </c>
      <c r="Z1467" s="35">
        <f t="shared" ref="Z1467:Z1500" si="98">O1467+P1467</f>
        <v>24</v>
      </c>
    </row>
    <row r="1468" spans="1:26" ht="375" hidden="1" x14ac:dyDescent="0.25">
      <c r="A1468" s="12">
        <v>2021</v>
      </c>
      <c r="B1468" s="12" t="s">
        <v>2416</v>
      </c>
      <c r="C1468" s="138" t="s">
        <v>4611</v>
      </c>
      <c r="D1468" s="43" t="s">
        <v>22</v>
      </c>
      <c r="E1468" s="43" t="s">
        <v>11</v>
      </c>
      <c r="F1468" s="43" t="s">
        <v>11</v>
      </c>
      <c r="G1468" s="43" t="s">
        <v>11</v>
      </c>
      <c r="H1468" s="12" t="s">
        <v>1789</v>
      </c>
      <c r="I1468" s="43" t="s">
        <v>173</v>
      </c>
      <c r="J1468" s="43"/>
      <c r="K1468" s="43" t="s">
        <v>4633</v>
      </c>
      <c r="L1468" s="51">
        <v>44252.333333333336</v>
      </c>
      <c r="M1468" s="51">
        <v>44252.708333333336</v>
      </c>
      <c r="N1468" s="51">
        <v>44251.708333333336</v>
      </c>
      <c r="O1468" s="12">
        <f t="shared" ref="O1468:O1500" si="99">(M1468-L1468)*24</f>
        <v>9</v>
      </c>
      <c r="P1468" s="12">
        <f t="shared" ref="P1468:P1500" si="100">(L1468-N1468)*24</f>
        <v>15</v>
      </c>
      <c r="Q1468" s="43" t="s">
        <v>22</v>
      </c>
      <c r="R1468" s="43" t="s">
        <v>22</v>
      </c>
      <c r="S1468" s="43" t="s">
        <v>22</v>
      </c>
      <c r="T1468" s="43" t="s">
        <v>1505</v>
      </c>
      <c r="U1468" s="43" t="s">
        <v>1505</v>
      </c>
      <c r="V1468" s="43" t="s">
        <v>1505</v>
      </c>
      <c r="W1468" s="43" t="s">
        <v>1505</v>
      </c>
      <c r="X1468" s="43" t="s">
        <v>17</v>
      </c>
      <c r="Y1468" s="43" t="s">
        <v>84</v>
      </c>
      <c r="Z1468" s="35">
        <f t="shared" si="98"/>
        <v>24</v>
      </c>
    </row>
    <row r="1469" spans="1:26" ht="315" hidden="1" x14ac:dyDescent="0.25">
      <c r="A1469" s="12">
        <v>2021</v>
      </c>
      <c r="B1469" s="12" t="s">
        <v>2416</v>
      </c>
      <c r="C1469" s="138" t="s">
        <v>4612</v>
      </c>
      <c r="D1469" s="43" t="s">
        <v>22</v>
      </c>
      <c r="E1469" s="43" t="s">
        <v>11</v>
      </c>
      <c r="F1469" s="43" t="s">
        <v>11</v>
      </c>
      <c r="G1469" s="43" t="s">
        <v>11</v>
      </c>
      <c r="H1469" s="12" t="s">
        <v>1789</v>
      </c>
      <c r="I1469" s="43" t="s">
        <v>173</v>
      </c>
      <c r="J1469" s="43"/>
      <c r="K1469" s="43" t="s">
        <v>4633</v>
      </c>
      <c r="L1469" s="51">
        <v>44253.333333333336</v>
      </c>
      <c r="M1469" s="51">
        <v>44253.708333333336</v>
      </c>
      <c r="N1469" s="51">
        <v>44252.708333333336</v>
      </c>
      <c r="O1469" s="12">
        <f t="shared" si="99"/>
        <v>9</v>
      </c>
      <c r="P1469" s="12">
        <f t="shared" si="100"/>
        <v>15</v>
      </c>
      <c r="Q1469" s="43" t="s">
        <v>22</v>
      </c>
      <c r="R1469" s="43" t="s">
        <v>22</v>
      </c>
      <c r="S1469" s="43" t="s">
        <v>22</v>
      </c>
      <c r="T1469" s="43" t="s">
        <v>1505</v>
      </c>
      <c r="U1469" s="43" t="s">
        <v>1505</v>
      </c>
      <c r="V1469" s="43" t="s">
        <v>1505</v>
      </c>
      <c r="W1469" s="43" t="s">
        <v>1505</v>
      </c>
      <c r="X1469" s="43" t="s">
        <v>17</v>
      </c>
      <c r="Y1469" s="43" t="s">
        <v>84</v>
      </c>
      <c r="Z1469" s="35">
        <f t="shared" si="98"/>
        <v>24</v>
      </c>
    </row>
    <row r="1470" spans="1:26" ht="210" hidden="1" x14ac:dyDescent="0.25">
      <c r="A1470" s="12">
        <v>2021</v>
      </c>
      <c r="B1470" s="12" t="s">
        <v>2416</v>
      </c>
      <c r="C1470" s="138" t="s">
        <v>4613</v>
      </c>
      <c r="D1470" s="43" t="s">
        <v>22</v>
      </c>
      <c r="E1470" s="43" t="s">
        <v>11</v>
      </c>
      <c r="F1470" s="43" t="s">
        <v>11</v>
      </c>
      <c r="G1470" s="43" t="s">
        <v>11</v>
      </c>
      <c r="H1470" s="12" t="s">
        <v>1789</v>
      </c>
      <c r="I1470" s="43" t="s">
        <v>173</v>
      </c>
      <c r="J1470" s="43"/>
      <c r="K1470" s="43" t="s">
        <v>4633</v>
      </c>
      <c r="L1470" s="51">
        <v>44254.333333333336</v>
      </c>
      <c r="M1470" s="51">
        <v>44254.708333333336</v>
      </c>
      <c r="N1470" s="51">
        <v>44253.708333333336</v>
      </c>
      <c r="O1470" s="12">
        <f t="shared" si="99"/>
        <v>9</v>
      </c>
      <c r="P1470" s="12">
        <f t="shared" si="100"/>
        <v>15</v>
      </c>
      <c r="Q1470" s="43" t="s">
        <v>22</v>
      </c>
      <c r="R1470" s="43" t="s">
        <v>22</v>
      </c>
      <c r="S1470" s="43" t="s">
        <v>22</v>
      </c>
      <c r="T1470" s="43" t="s">
        <v>1505</v>
      </c>
      <c r="U1470" s="43" t="s">
        <v>1505</v>
      </c>
      <c r="V1470" s="43" t="s">
        <v>1505</v>
      </c>
      <c r="W1470" s="43" t="s">
        <v>1505</v>
      </c>
      <c r="X1470" s="43" t="s">
        <v>17</v>
      </c>
      <c r="Y1470" s="43" t="s">
        <v>84</v>
      </c>
      <c r="Z1470" s="35">
        <f t="shared" si="98"/>
        <v>24</v>
      </c>
    </row>
    <row r="1471" spans="1:26" ht="210" hidden="1" x14ac:dyDescent="0.25">
      <c r="A1471" s="12">
        <v>2021</v>
      </c>
      <c r="B1471" s="12" t="s">
        <v>2416</v>
      </c>
      <c r="C1471" s="138" t="s">
        <v>4614</v>
      </c>
      <c r="D1471" s="43" t="s">
        <v>22</v>
      </c>
      <c r="E1471" s="43" t="s">
        <v>11</v>
      </c>
      <c r="F1471" s="43" t="s">
        <v>11</v>
      </c>
      <c r="G1471" s="43" t="s">
        <v>11</v>
      </c>
      <c r="H1471" s="12" t="s">
        <v>1789</v>
      </c>
      <c r="I1471" s="43" t="s">
        <v>173</v>
      </c>
      <c r="J1471" s="43"/>
      <c r="K1471" s="43" t="s">
        <v>4633</v>
      </c>
      <c r="L1471" s="51">
        <v>44255.333333333336</v>
      </c>
      <c r="M1471" s="51">
        <v>44255.708333333336</v>
      </c>
      <c r="N1471" s="51">
        <v>44254.708333333336</v>
      </c>
      <c r="O1471" s="12">
        <f t="shared" si="99"/>
        <v>9</v>
      </c>
      <c r="P1471" s="12">
        <f t="shared" si="100"/>
        <v>15</v>
      </c>
      <c r="Q1471" s="43" t="s">
        <v>22</v>
      </c>
      <c r="R1471" s="43" t="s">
        <v>22</v>
      </c>
      <c r="S1471" s="43" t="s">
        <v>22</v>
      </c>
      <c r="T1471" s="43" t="s">
        <v>1505</v>
      </c>
      <c r="U1471" s="43" t="s">
        <v>1505</v>
      </c>
      <c r="V1471" s="43" t="s">
        <v>1505</v>
      </c>
      <c r="W1471" s="43" t="s">
        <v>1505</v>
      </c>
      <c r="X1471" s="43" t="s">
        <v>17</v>
      </c>
      <c r="Y1471" s="43" t="s">
        <v>84</v>
      </c>
      <c r="Z1471" s="35">
        <f t="shared" si="98"/>
        <v>24</v>
      </c>
    </row>
    <row r="1472" spans="1:26" ht="195" hidden="1" x14ac:dyDescent="0.25">
      <c r="A1472" s="12">
        <v>2021</v>
      </c>
      <c r="B1472" s="12" t="s">
        <v>2416</v>
      </c>
      <c r="C1472" s="138" t="s">
        <v>4615</v>
      </c>
      <c r="D1472" s="43" t="s">
        <v>22</v>
      </c>
      <c r="E1472" s="43" t="s">
        <v>11</v>
      </c>
      <c r="F1472" s="43" t="s">
        <v>11</v>
      </c>
      <c r="G1472" s="43" t="s">
        <v>11</v>
      </c>
      <c r="H1472" s="12" t="s">
        <v>1789</v>
      </c>
      <c r="I1472" s="43" t="s">
        <v>173</v>
      </c>
      <c r="J1472" s="43"/>
      <c r="K1472" s="43" t="s">
        <v>4633</v>
      </c>
      <c r="L1472" s="51">
        <v>44237.333333333336</v>
      </c>
      <c r="M1472" s="51">
        <v>44237.708333333336</v>
      </c>
      <c r="N1472" s="51">
        <v>44236.708333333336</v>
      </c>
      <c r="O1472" s="12">
        <f t="shared" si="99"/>
        <v>9</v>
      </c>
      <c r="P1472" s="12">
        <f t="shared" si="100"/>
        <v>15</v>
      </c>
      <c r="Q1472" s="43" t="s">
        <v>22</v>
      </c>
      <c r="R1472" s="43" t="s">
        <v>22</v>
      </c>
      <c r="S1472" s="43" t="s">
        <v>22</v>
      </c>
      <c r="T1472" s="43" t="s">
        <v>1505</v>
      </c>
      <c r="U1472" s="43" t="s">
        <v>1505</v>
      </c>
      <c r="V1472" s="43" t="s">
        <v>1505</v>
      </c>
      <c r="W1472" s="43" t="s">
        <v>1505</v>
      </c>
      <c r="X1472" s="43" t="s">
        <v>17</v>
      </c>
      <c r="Y1472" s="43" t="s">
        <v>84</v>
      </c>
      <c r="Z1472" s="35">
        <f t="shared" si="98"/>
        <v>24</v>
      </c>
    </row>
    <row r="1473" spans="1:27" ht="90" hidden="1" x14ac:dyDescent="0.25">
      <c r="A1473" s="12">
        <v>2021</v>
      </c>
      <c r="B1473" s="12" t="s">
        <v>2416</v>
      </c>
      <c r="C1473" s="138" t="s">
        <v>4616</v>
      </c>
      <c r="D1473" s="43" t="s">
        <v>22</v>
      </c>
      <c r="E1473" s="43" t="s">
        <v>11</v>
      </c>
      <c r="F1473" s="43" t="s">
        <v>11</v>
      </c>
      <c r="G1473" s="43" t="s">
        <v>11</v>
      </c>
      <c r="H1473" s="12" t="s">
        <v>1789</v>
      </c>
      <c r="I1473" s="43" t="s">
        <v>173</v>
      </c>
      <c r="J1473" s="43"/>
      <c r="K1473" s="43" t="s">
        <v>4633</v>
      </c>
      <c r="L1473" s="51">
        <v>44238.333333333336</v>
      </c>
      <c r="M1473" s="51">
        <v>44238.666666666664</v>
      </c>
      <c r="N1473" s="51">
        <v>44237.708333333336</v>
      </c>
      <c r="O1473" s="12">
        <f t="shared" si="99"/>
        <v>7.9999999998835847</v>
      </c>
      <c r="P1473" s="12">
        <f t="shared" si="100"/>
        <v>15</v>
      </c>
      <c r="Q1473" s="43" t="s">
        <v>22</v>
      </c>
      <c r="R1473" s="43" t="s">
        <v>22</v>
      </c>
      <c r="S1473" s="43" t="s">
        <v>22</v>
      </c>
      <c r="T1473" s="43" t="s">
        <v>1505</v>
      </c>
      <c r="U1473" s="43" t="s">
        <v>1505</v>
      </c>
      <c r="V1473" s="43" t="s">
        <v>1505</v>
      </c>
      <c r="W1473" s="43" t="s">
        <v>1505</v>
      </c>
      <c r="X1473" s="43" t="s">
        <v>17</v>
      </c>
      <c r="Y1473" s="43" t="s">
        <v>84</v>
      </c>
      <c r="Z1473" s="35">
        <f t="shared" si="98"/>
        <v>22.999999999883585</v>
      </c>
    </row>
    <row r="1474" spans="1:27" ht="105" hidden="1" x14ac:dyDescent="0.25">
      <c r="A1474" s="12">
        <v>2021</v>
      </c>
      <c r="B1474" s="12" t="s">
        <v>2416</v>
      </c>
      <c r="C1474" s="138" t="s">
        <v>4617</v>
      </c>
      <c r="D1474" s="43" t="s">
        <v>22</v>
      </c>
      <c r="E1474" s="43" t="s">
        <v>11</v>
      </c>
      <c r="F1474" s="43" t="s">
        <v>11</v>
      </c>
      <c r="G1474" s="43" t="s">
        <v>11</v>
      </c>
      <c r="H1474" s="12" t="s">
        <v>1789</v>
      </c>
      <c r="I1474" s="43" t="s">
        <v>173</v>
      </c>
      <c r="J1474" s="43"/>
      <c r="K1474" s="43" t="s">
        <v>4633</v>
      </c>
      <c r="L1474" s="51">
        <v>44239.333333333336</v>
      </c>
      <c r="M1474" s="51">
        <v>44239.666666666664</v>
      </c>
      <c r="N1474" s="51">
        <v>44238.666666666664</v>
      </c>
      <c r="O1474" s="12">
        <f t="shared" si="99"/>
        <v>7.9999999998835847</v>
      </c>
      <c r="P1474" s="12">
        <f t="shared" si="100"/>
        <v>16.000000000116415</v>
      </c>
      <c r="Q1474" s="43" t="s">
        <v>22</v>
      </c>
      <c r="R1474" s="43" t="s">
        <v>22</v>
      </c>
      <c r="S1474" s="43" t="s">
        <v>22</v>
      </c>
      <c r="T1474" s="43" t="s">
        <v>1505</v>
      </c>
      <c r="U1474" s="43" t="s">
        <v>1505</v>
      </c>
      <c r="V1474" s="43" t="s">
        <v>1505</v>
      </c>
      <c r="W1474" s="43" t="s">
        <v>1505</v>
      </c>
      <c r="X1474" s="43" t="s">
        <v>17</v>
      </c>
      <c r="Y1474" s="43" t="s">
        <v>84</v>
      </c>
      <c r="Z1474" s="35">
        <f t="shared" si="98"/>
        <v>24</v>
      </c>
    </row>
    <row r="1475" spans="1:27" ht="105" hidden="1" x14ac:dyDescent="0.25">
      <c r="A1475" s="12">
        <v>2021</v>
      </c>
      <c r="B1475" s="12" t="s">
        <v>2416</v>
      </c>
      <c r="C1475" s="138" t="s">
        <v>4618</v>
      </c>
      <c r="D1475" s="43" t="s">
        <v>22</v>
      </c>
      <c r="E1475" s="43" t="s">
        <v>11</v>
      </c>
      <c r="F1475" s="43" t="s">
        <v>11</v>
      </c>
      <c r="G1475" s="43" t="s">
        <v>11</v>
      </c>
      <c r="H1475" s="12" t="s">
        <v>1789</v>
      </c>
      <c r="I1475" s="43" t="s">
        <v>173</v>
      </c>
      <c r="J1475" s="43"/>
      <c r="K1475" s="43" t="s">
        <v>4633</v>
      </c>
      <c r="L1475" s="51">
        <v>44242.333333333336</v>
      </c>
      <c r="M1475" s="51">
        <v>44242.666666666664</v>
      </c>
      <c r="N1475" s="51">
        <v>44239.666666666664</v>
      </c>
      <c r="O1475" s="12">
        <f t="shared" si="99"/>
        <v>7.9999999998835847</v>
      </c>
      <c r="P1475" s="12">
        <f t="shared" si="100"/>
        <v>64.000000000116415</v>
      </c>
      <c r="Q1475" s="43" t="s">
        <v>22</v>
      </c>
      <c r="R1475" s="43" t="s">
        <v>22</v>
      </c>
      <c r="S1475" s="43" t="s">
        <v>22</v>
      </c>
      <c r="T1475" s="43" t="s">
        <v>1505</v>
      </c>
      <c r="U1475" s="43" t="s">
        <v>1505</v>
      </c>
      <c r="V1475" s="43" t="s">
        <v>1505</v>
      </c>
      <c r="W1475" s="43" t="s">
        <v>1505</v>
      </c>
      <c r="X1475" s="43" t="s">
        <v>17</v>
      </c>
      <c r="Y1475" s="43" t="s">
        <v>84</v>
      </c>
      <c r="Z1475" s="35">
        <f t="shared" si="98"/>
        <v>72</v>
      </c>
    </row>
    <row r="1476" spans="1:27" ht="75" hidden="1" x14ac:dyDescent="0.25">
      <c r="A1476" s="12">
        <v>2021</v>
      </c>
      <c r="B1476" s="12" t="s">
        <v>2416</v>
      </c>
      <c r="C1476" s="138" t="s">
        <v>4619</v>
      </c>
      <c r="D1476" s="43" t="s">
        <v>22</v>
      </c>
      <c r="E1476" s="43" t="s">
        <v>11</v>
      </c>
      <c r="F1476" s="43" t="s">
        <v>11</v>
      </c>
      <c r="G1476" s="43" t="s">
        <v>11</v>
      </c>
      <c r="H1476" s="12" t="s">
        <v>1789</v>
      </c>
      <c r="I1476" s="43" t="s">
        <v>173</v>
      </c>
      <c r="J1476" s="43"/>
      <c r="K1476" s="43" t="s">
        <v>4633</v>
      </c>
      <c r="L1476" s="51">
        <v>44243.333333333336</v>
      </c>
      <c r="M1476" s="51">
        <v>44243.666666666664</v>
      </c>
      <c r="N1476" s="51">
        <v>44242.666666666664</v>
      </c>
      <c r="O1476" s="12">
        <f t="shared" si="99"/>
        <v>7.9999999998835847</v>
      </c>
      <c r="P1476" s="12">
        <f t="shared" si="100"/>
        <v>16.000000000116415</v>
      </c>
      <c r="Q1476" s="43" t="s">
        <v>22</v>
      </c>
      <c r="R1476" s="43" t="s">
        <v>22</v>
      </c>
      <c r="S1476" s="43" t="s">
        <v>22</v>
      </c>
      <c r="T1476" s="43" t="s">
        <v>1505</v>
      </c>
      <c r="U1476" s="43" t="s">
        <v>1505</v>
      </c>
      <c r="V1476" s="43" t="s">
        <v>1505</v>
      </c>
      <c r="W1476" s="43" t="s">
        <v>1505</v>
      </c>
      <c r="X1476" s="43" t="s">
        <v>17</v>
      </c>
      <c r="Y1476" s="43" t="s">
        <v>84</v>
      </c>
      <c r="Z1476" s="35">
        <f t="shared" si="98"/>
        <v>24</v>
      </c>
    </row>
    <row r="1477" spans="1:27" ht="330" hidden="1" x14ac:dyDescent="0.25">
      <c r="A1477" s="12">
        <v>2021</v>
      </c>
      <c r="B1477" s="12" t="s">
        <v>2416</v>
      </c>
      <c r="C1477" s="138" t="s">
        <v>4620</v>
      </c>
      <c r="D1477" s="43" t="s">
        <v>13</v>
      </c>
      <c r="E1477" s="43" t="s">
        <v>30</v>
      </c>
      <c r="F1477" s="43" t="s">
        <v>4627</v>
      </c>
      <c r="G1477" s="43" t="s">
        <v>4375</v>
      </c>
      <c r="H1477" s="12" t="s">
        <v>1789</v>
      </c>
      <c r="I1477" s="43" t="s">
        <v>172</v>
      </c>
      <c r="J1477" s="43"/>
      <c r="K1477" s="43" t="s">
        <v>4634</v>
      </c>
      <c r="L1477" s="51">
        <v>44237.458333333336</v>
      </c>
      <c r="M1477" s="51">
        <v>44237.791666666664</v>
      </c>
      <c r="N1477" s="51">
        <v>44228.458333333336</v>
      </c>
      <c r="O1477" s="12">
        <f t="shared" si="99"/>
        <v>7.9999999998835847</v>
      </c>
      <c r="P1477" s="12">
        <f t="shared" si="100"/>
        <v>216</v>
      </c>
      <c r="Q1477" s="43" t="s">
        <v>13</v>
      </c>
      <c r="R1477" s="43" t="s">
        <v>13</v>
      </c>
      <c r="S1477" s="43" t="s">
        <v>22</v>
      </c>
      <c r="T1477" s="43" t="s">
        <v>32</v>
      </c>
      <c r="U1477" s="43" t="s">
        <v>114</v>
      </c>
      <c r="V1477" s="43" t="s">
        <v>1070</v>
      </c>
      <c r="W1477" s="43" t="s">
        <v>118</v>
      </c>
      <c r="X1477" s="43" t="s">
        <v>60</v>
      </c>
      <c r="Y1477" s="43" t="s">
        <v>18</v>
      </c>
      <c r="Z1477" s="35">
        <f t="shared" si="98"/>
        <v>223.99999999988358</v>
      </c>
    </row>
    <row r="1478" spans="1:27" ht="195" hidden="1" x14ac:dyDescent="0.25">
      <c r="A1478" s="12">
        <v>2021</v>
      </c>
      <c r="B1478" s="12" t="s">
        <v>2416</v>
      </c>
      <c r="C1478" s="138" t="s">
        <v>4621</v>
      </c>
      <c r="D1478" s="43" t="s">
        <v>22</v>
      </c>
      <c r="E1478" s="43" t="s">
        <v>30</v>
      </c>
      <c r="F1478" s="43" t="s">
        <v>4627</v>
      </c>
      <c r="G1478" s="43" t="s">
        <v>4375</v>
      </c>
      <c r="H1478" s="12" t="s">
        <v>1789</v>
      </c>
      <c r="I1478" s="43" t="s">
        <v>172</v>
      </c>
      <c r="J1478" s="43"/>
      <c r="K1478" s="43" t="s">
        <v>4634</v>
      </c>
      <c r="L1478" s="51">
        <v>44239.333333333336</v>
      </c>
      <c r="M1478" s="51">
        <v>44239.520833333336</v>
      </c>
      <c r="N1478" s="51">
        <v>44237.791666666664</v>
      </c>
      <c r="O1478" s="12">
        <f t="shared" si="99"/>
        <v>4.5</v>
      </c>
      <c r="P1478" s="12">
        <f t="shared" si="100"/>
        <v>37.000000000116415</v>
      </c>
      <c r="Q1478" s="43" t="s">
        <v>22</v>
      </c>
      <c r="R1478" s="43" t="s">
        <v>22</v>
      </c>
      <c r="S1478" s="43" t="s">
        <v>22</v>
      </c>
      <c r="T1478" s="43" t="s">
        <v>32</v>
      </c>
      <c r="U1478" s="43" t="s">
        <v>114</v>
      </c>
      <c r="V1478" s="43" t="s">
        <v>1070</v>
      </c>
      <c r="W1478" s="43" t="s">
        <v>118</v>
      </c>
      <c r="X1478" s="43" t="s">
        <v>77</v>
      </c>
      <c r="Y1478" s="43" t="s">
        <v>18</v>
      </c>
      <c r="Z1478" s="35">
        <f t="shared" si="98"/>
        <v>41.500000000116415</v>
      </c>
    </row>
    <row r="1479" spans="1:27" ht="105" hidden="1" x14ac:dyDescent="0.25">
      <c r="A1479" s="12">
        <v>2021</v>
      </c>
      <c r="B1479" s="12" t="s">
        <v>2416</v>
      </c>
      <c r="C1479" s="138" t="s">
        <v>4622</v>
      </c>
      <c r="D1479" s="43" t="s">
        <v>22</v>
      </c>
      <c r="E1479" s="43" t="s">
        <v>11</v>
      </c>
      <c r="F1479" s="43" t="s">
        <v>11</v>
      </c>
      <c r="G1479" s="43" t="s">
        <v>11</v>
      </c>
      <c r="H1479" s="12" t="s">
        <v>1789</v>
      </c>
      <c r="I1479" s="43" t="s">
        <v>173</v>
      </c>
      <c r="J1479" s="43"/>
      <c r="K1479" s="43" t="s">
        <v>4633</v>
      </c>
      <c r="L1479" s="51">
        <v>44237.333333333336</v>
      </c>
      <c r="M1479" s="51">
        <v>44237.583333333336</v>
      </c>
      <c r="N1479" s="51">
        <v>44236.708333333336</v>
      </c>
      <c r="O1479" s="12">
        <f t="shared" si="99"/>
        <v>6</v>
      </c>
      <c r="P1479" s="12">
        <f t="shared" si="100"/>
        <v>15</v>
      </c>
      <c r="Q1479" s="43" t="s">
        <v>22</v>
      </c>
      <c r="R1479" s="43" t="s">
        <v>22</v>
      </c>
      <c r="S1479" s="43" t="s">
        <v>22</v>
      </c>
      <c r="T1479" s="43" t="s">
        <v>1505</v>
      </c>
      <c r="U1479" s="43" t="s">
        <v>1505</v>
      </c>
      <c r="V1479" s="43" t="s">
        <v>1505</v>
      </c>
      <c r="W1479" s="43" t="s">
        <v>1505</v>
      </c>
      <c r="X1479" s="43" t="s">
        <v>17</v>
      </c>
      <c r="Y1479" s="43" t="s">
        <v>84</v>
      </c>
      <c r="Z1479" s="35">
        <f t="shared" si="98"/>
        <v>21</v>
      </c>
    </row>
    <row r="1480" spans="1:27" ht="409.5" hidden="1" x14ac:dyDescent="0.25">
      <c r="A1480" s="12">
        <v>2021</v>
      </c>
      <c r="B1480" s="12" t="s">
        <v>2416</v>
      </c>
      <c r="C1480" s="138" t="s">
        <v>4623</v>
      </c>
      <c r="D1480" s="43" t="s">
        <v>22</v>
      </c>
      <c r="E1480" s="43" t="s">
        <v>20</v>
      </c>
      <c r="F1480" s="43" t="s">
        <v>4628</v>
      </c>
      <c r="G1480" s="43" t="s">
        <v>4629</v>
      </c>
      <c r="H1480" s="12" t="s">
        <v>1789</v>
      </c>
      <c r="I1480" s="43" t="s">
        <v>178</v>
      </c>
      <c r="J1480" s="43"/>
      <c r="K1480" s="43" t="s">
        <v>4635</v>
      </c>
      <c r="L1480" s="51">
        <v>44247.875</v>
      </c>
      <c r="M1480" s="51">
        <v>44247.916666666664</v>
      </c>
      <c r="N1480" s="51">
        <v>44079.791666666664</v>
      </c>
      <c r="O1480" s="12">
        <f t="shared" si="99"/>
        <v>0.99999999994179234</v>
      </c>
      <c r="P1480" s="12">
        <f t="shared" si="100"/>
        <v>4034.0000000000582</v>
      </c>
      <c r="Q1480" s="43" t="s">
        <v>13</v>
      </c>
      <c r="R1480" s="43" t="s">
        <v>22</v>
      </c>
      <c r="S1480" s="43" t="s">
        <v>22</v>
      </c>
      <c r="T1480" s="43" t="s">
        <v>41</v>
      </c>
      <c r="U1480" s="43" t="s">
        <v>103</v>
      </c>
      <c r="V1480" s="43" t="s">
        <v>34</v>
      </c>
      <c r="W1480" s="43" t="s">
        <v>118</v>
      </c>
      <c r="X1480" s="43" t="s">
        <v>71</v>
      </c>
      <c r="Y1480" s="43" t="s">
        <v>61</v>
      </c>
      <c r="Z1480" s="35">
        <f t="shared" si="98"/>
        <v>4035</v>
      </c>
    </row>
    <row r="1481" spans="1:27" ht="240" hidden="1" x14ac:dyDescent="0.25">
      <c r="A1481" s="12">
        <v>2021</v>
      </c>
      <c r="B1481" s="12" t="s">
        <v>2416</v>
      </c>
      <c r="C1481" s="138" t="s">
        <v>4624</v>
      </c>
      <c r="D1481" s="43" t="s">
        <v>22</v>
      </c>
      <c r="E1481" s="43" t="s">
        <v>39</v>
      </c>
      <c r="F1481" s="43" t="s">
        <v>4630</v>
      </c>
      <c r="G1481" s="43" t="s">
        <v>4220</v>
      </c>
      <c r="H1481" s="12" t="s">
        <v>1789</v>
      </c>
      <c r="I1481" s="43" t="s">
        <v>178</v>
      </c>
      <c r="J1481" s="43"/>
      <c r="K1481" s="43" t="s">
        <v>810</v>
      </c>
      <c r="L1481" s="51">
        <v>44252.416666666664</v>
      </c>
      <c r="M1481" s="51">
        <v>44252.5</v>
      </c>
      <c r="N1481" s="51">
        <v>44251.708333333336</v>
      </c>
      <c r="O1481" s="12">
        <f t="shared" si="99"/>
        <v>2.0000000000582077</v>
      </c>
      <c r="P1481" s="12">
        <f t="shared" si="100"/>
        <v>16.999999999883585</v>
      </c>
      <c r="Q1481" s="43" t="s">
        <v>22</v>
      </c>
      <c r="R1481" s="43" t="s">
        <v>22</v>
      </c>
      <c r="S1481" s="43" t="s">
        <v>22</v>
      </c>
      <c r="T1481" s="43" t="s">
        <v>41</v>
      </c>
      <c r="U1481" s="43" t="s">
        <v>58</v>
      </c>
      <c r="V1481" s="43" t="s">
        <v>34</v>
      </c>
      <c r="W1481" s="43" t="s">
        <v>109</v>
      </c>
      <c r="X1481" s="43" t="s">
        <v>45</v>
      </c>
      <c r="Y1481" s="43" t="s">
        <v>46</v>
      </c>
      <c r="Z1481" s="35">
        <f t="shared" si="98"/>
        <v>18.999999999941792</v>
      </c>
    </row>
    <row r="1482" spans="1:27" ht="105" hidden="1" x14ac:dyDescent="0.25">
      <c r="A1482" s="12">
        <v>2021</v>
      </c>
      <c r="B1482" s="12" t="s">
        <v>2416</v>
      </c>
      <c r="C1482" s="138" t="s">
        <v>4625</v>
      </c>
      <c r="D1482" s="43" t="s">
        <v>22</v>
      </c>
      <c r="E1482" s="43" t="s">
        <v>11</v>
      </c>
      <c r="F1482" s="43" t="s">
        <v>178</v>
      </c>
      <c r="G1482" s="43" t="s">
        <v>4631</v>
      </c>
      <c r="H1482" s="12" t="s">
        <v>1789</v>
      </c>
      <c r="I1482" s="43" t="s">
        <v>178</v>
      </c>
      <c r="J1482" s="43"/>
      <c r="K1482" s="43" t="s">
        <v>4633</v>
      </c>
      <c r="L1482" s="51">
        <v>44253.333333333336</v>
      </c>
      <c r="M1482" s="51">
        <v>44253.681944444441</v>
      </c>
      <c r="N1482" s="51">
        <v>44252.5</v>
      </c>
      <c r="O1482" s="12">
        <f t="shared" si="99"/>
        <v>8.3666666665230878</v>
      </c>
      <c r="P1482" s="12">
        <f t="shared" si="100"/>
        <v>20.000000000058208</v>
      </c>
      <c r="Q1482" s="43" t="s">
        <v>22</v>
      </c>
      <c r="R1482" s="43" t="s">
        <v>22</v>
      </c>
      <c r="S1482" s="43" t="s">
        <v>22</v>
      </c>
      <c r="T1482" s="43" t="s">
        <v>1505</v>
      </c>
      <c r="U1482" s="43" t="s">
        <v>1505</v>
      </c>
      <c r="V1482" s="43" t="s">
        <v>1505</v>
      </c>
      <c r="W1482" s="43" t="s">
        <v>1505</v>
      </c>
      <c r="X1482" s="43" t="s">
        <v>17</v>
      </c>
      <c r="Y1482" s="43" t="s">
        <v>84</v>
      </c>
      <c r="Z1482" s="35">
        <f t="shared" si="98"/>
        <v>28.366666666581295</v>
      </c>
    </row>
    <row r="1483" spans="1:27" ht="409.5" hidden="1" x14ac:dyDescent="0.25">
      <c r="A1483" s="12">
        <v>2021</v>
      </c>
      <c r="B1483" s="12" t="s">
        <v>2416</v>
      </c>
      <c r="C1483" s="138" t="s">
        <v>4636</v>
      </c>
      <c r="D1483" s="43" t="s">
        <v>13</v>
      </c>
      <c r="E1483" s="43" t="s">
        <v>30</v>
      </c>
      <c r="F1483" s="43" t="s">
        <v>1267</v>
      </c>
      <c r="G1483" s="43" t="s">
        <v>1001</v>
      </c>
      <c r="H1483" s="12" t="s">
        <v>1911</v>
      </c>
      <c r="I1483" s="43" t="s">
        <v>148</v>
      </c>
      <c r="J1483" s="43"/>
      <c r="K1483" s="43" t="s">
        <v>4660</v>
      </c>
      <c r="L1483" s="51">
        <v>44235.333333333336</v>
      </c>
      <c r="M1483" s="51">
        <v>44239.708333333336</v>
      </c>
      <c r="N1483" s="51">
        <v>44227.999305555553</v>
      </c>
      <c r="O1483" s="12">
        <f t="shared" si="99"/>
        <v>105</v>
      </c>
      <c r="P1483" s="12">
        <f t="shared" si="100"/>
        <v>176.0166666667792</v>
      </c>
      <c r="Q1483" s="43" t="s">
        <v>22</v>
      </c>
      <c r="R1483" s="43" t="s">
        <v>22</v>
      </c>
      <c r="S1483" s="43" t="s">
        <v>22</v>
      </c>
      <c r="T1483" s="43" t="s">
        <v>14</v>
      </c>
      <c r="U1483" s="43" t="s">
        <v>103</v>
      </c>
      <c r="V1483" s="43" t="s">
        <v>1070</v>
      </c>
      <c r="W1483" s="43" t="s">
        <v>118</v>
      </c>
      <c r="X1483" s="43" t="s">
        <v>66</v>
      </c>
      <c r="Y1483" s="43" t="s">
        <v>28</v>
      </c>
      <c r="Z1483" s="35">
        <f t="shared" si="98"/>
        <v>281.0166666667792</v>
      </c>
      <c r="AA1483" s="12"/>
    </row>
    <row r="1484" spans="1:27" ht="405" hidden="1" x14ac:dyDescent="0.25">
      <c r="A1484" s="12">
        <v>2021</v>
      </c>
      <c r="B1484" s="12" t="s">
        <v>2416</v>
      </c>
      <c r="C1484" s="138" t="s">
        <v>4637</v>
      </c>
      <c r="D1484" s="43" t="s">
        <v>22</v>
      </c>
      <c r="E1484" s="43" t="s">
        <v>30</v>
      </c>
      <c r="F1484" s="43" t="s">
        <v>1267</v>
      </c>
      <c r="G1484" s="43" t="s">
        <v>1001</v>
      </c>
      <c r="H1484" s="12" t="s">
        <v>1911</v>
      </c>
      <c r="I1484" s="43" t="s">
        <v>148</v>
      </c>
      <c r="J1484" s="43"/>
      <c r="K1484" s="43" t="s">
        <v>4660</v>
      </c>
      <c r="L1484" s="51">
        <v>44246.333333333336</v>
      </c>
      <c r="M1484" s="51">
        <v>44246.666666666664</v>
      </c>
      <c r="N1484" s="51">
        <v>44242.625</v>
      </c>
      <c r="O1484" s="12">
        <f t="shared" si="99"/>
        <v>7.9999999998835847</v>
      </c>
      <c r="P1484" s="12">
        <f t="shared" si="100"/>
        <v>89.000000000058208</v>
      </c>
      <c r="Q1484" s="43" t="s">
        <v>22</v>
      </c>
      <c r="R1484" s="43" t="s">
        <v>22</v>
      </c>
      <c r="S1484" s="43" t="s">
        <v>22</v>
      </c>
      <c r="T1484" s="43" t="s">
        <v>14</v>
      </c>
      <c r="U1484" s="43" t="s">
        <v>103</v>
      </c>
      <c r="V1484" s="43" t="s">
        <v>1070</v>
      </c>
      <c r="W1484" s="43" t="s">
        <v>118</v>
      </c>
      <c r="X1484" s="43" t="s">
        <v>66</v>
      </c>
      <c r="Y1484" s="43" t="s">
        <v>28</v>
      </c>
      <c r="Z1484" s="35">
        <f t="shared" si="98"/>
        <v>96.999999999941792</v>
      </c>
      <c r="AA1484" s="12"/>
    </row>
    <row r="1485" spans="1:27" ht="75" hidden="1" x14ac:dyDescent="0.25">
      <c r="A1485" s="12">
        <v>2021</v>
      </c>
      <c r="B1485" s="12" t="s">
        <v>2416</v>
      </c>
      <c r="C1485" s="138" t="s">
        <v>4638</v>
      </c>
      <c r="D1485" s="43" t="s">
        <v>22</v>
      </c>
      <c r="E1485" s="43" t="s">
        <v>11</v>
      </c>
      <c r="F1485" s="43" t="s">
        <v>11</v>
      </c>
      <c r="G1485" s="43" t="s">
        <v>1058</v>
      </c>
      <c r="H1485" s="12" t="s">
        <v>1911</v>
      </c>
      <c r="I1485" s="43" t="s">
        <v>144</v>
      </c>
      <c r="J1485" s="43"/>
      <c r="K1485" s="43" t="s">
        <v>4633</v>
      </c>
      <c r="L1485" s="51">
        <v>44235.333333333336</v>
      </c>
      <c r="M1485" s="51">
        <v>44235.5</v>
      </c>
      <c r="N1485" s="51">
        <v>44224.5</v>
      </c>
      <c r="O1485" s="12">
        <f t="shared" si="99"/>
        <v>3.9999999999417923</v>
      </c>
      <c r="P1485" s="12">
        <f t="shared" si="100"/>
        <v>260.00000000005821</v>
      </c>
      <c r="Q1485" s="43" t="s">
        <v>22</v>
      </c>
      <c r="R1485" s="43" t="s">
        <v>22</v>
      </c>
      <c r="S1485" s="43" t="s">
        <v>22</v>
      </c>
      <c r="T1485" s="43" t="s">
        <v>1505</v>
      </c>
      <c r="U1485" s="43" t="s">
        <v>1505</v>
      </c>
      <c r="V1485" s="43" t="s">
        <v>1505</v>
      </c>
      <c r="W1485" s="43" t="s">
        <v>1505</v>
      </c>
      <c r="X1485" s="43" t="s">
        <v>17</v>
      </c>
      <c r="Y1485" s="43" t="s">
        <v>84</v>
      </c>
      <c r="Z1485" s="35">
        <f t="shared" si="98"/>
        <v>264</v>
      </c>
      <c r="AA1485" s="12"/>
    </row>
    <row r="1486" spans="1:27" ht="240" hidden="1" x14ac:dyDescent="0.25">
      <c r="A1486" s="12">
        <v>2021</v>
      </c>
      <c r="B1486" s="12" t="s">
        <v>2416</v>
      </c>
      <c r="C1486" s="138" t="s">
        <v>4639</v>
      </c>
      <c r="D1486" s="43" t="s">
        <v>22</v>
      </c>
      <c r="E1486" s="43" t="s">
        <v>11</v>
      </c>
      <c r="F1486" s="43" t="s">
        <v>11</v>
      </c>
      <c r="G1486" s="43" t="s">
        <v>1059</v>
      </c>
      <c r="H1486" s="12" t="s">
        <v>1911</v>
      </c>
      <c r="I1486" s="43" t="s">
        <v>146</v>
      </c>
      <c r="J1486" s="43"/>
      <c r="K1486" s="43" t="s">
        <v>4633</v>
      </c>
      <c r="L1486" s="51">
        <v>44236.333333333336</v>
      </c>
      <c r="M1486" s="51">
        <v>44236.708333333336</v>
      </c>
      <c r="N1486" s="51">
        <v>44196.666666666664</v>
      </c>
      <c r="O1486" s="12">
        <f t="shared" si="99"/>
        <v>9</v>
      </c>
      <c r="P1486" s="12">
        <f t="shared" si="100"/>
        <v>952.00000000011642</v>
      </c>
      <c r="Q1486" s="43" t="s">
        <v>22</v>
      </c>
      <c r="R1486" s="43" t="s">
        <v>22</v>
      </c>
      <c r="S1486" s="43" t="s">
        <v>22</v>
      </c>
      <c r="T1486" s="43" t="s">
        <v>1505</v>
      </c>
      <c r="U1486" s="43" t="s">
        <v>1505</v>
      </c>
      <c r="V1486" s="43" t="s">
        <v>1505</v>
      </c>
      <c r="W1486" s="43" t="s">
        <v>1505</v>
      </c>
      <c r="X1486" s="43" t="s">
        <v>17</v>
      </c>
      <c r="Y1486" s="43" t="s">
        <v>84</v>
      </c>
      <c r="Z1486" s="35">
        <f t="shared" si="98"/>
        <v>961.00000000011642</v>
      </c>
      <c r="AA1486" s="12"/>
    </row>
    <row r="1487" spans="1:27" ht="90" hidden="1" x14ac:dyDescent="0.25">
      <c r="A1487" s="12">
        <v>2021</v>
      </c>
      <c r="B1487" s="12" t="s">
        <v>2416</v>
      </c>
      <c r="C1487" s="138" t="s">
        <v>4640</v>
      </c>
      <c r="D1487" s="43" t="s">
        <v>22</v>
      </c>
      <c r="E1487" s="43" t="s">
        <v>11</v>
      </c>
      <c r="F1487" s="43" t="s">
        <v>11</v>
      </c>
      <c r="G1487" s="43" t="s">
        <v>4667</v>
      </c>
      <c r="H1487" s="12" t="s">
        <v>1911</v>
      </c>
      <c r="I1487" s="43" t="s">
        <v>4667</v>
      </c>
      <c r="J1487" s="43"/>
      <c r="K1487" s="43" t="s">
        <v>4661</v>
      </c>
      <c r="L1487" s="51">
        <v>44238.333333333336</v>
      </c>
      <c r="M1487" s="51">
        <v>44238.645833333336</v>
      </c>
      <c r="N1487" s="60">
        <v>43101</v>
      </c>
      <c r="O1487" s="12">
        <f t="shared" si="99"/>
        <v>7.5</v>
      </c>
      <c r="P1487" s="12">
        <f t="shared" si="100"/>
        <v>27296.000000000058</v>
      </c>
      <c r="Q1487" s="43" t="s">
        <v>22</v>
      </c>
      <c r="R1487" s="43" t="s">
        <v>22</v>
      </c>
      <c r="S1487" s="43" t="s">
        <v>22</v>
      </c>
      <c r="T1487" s="43" t="s">
        <v>1505</v>
      </c>
      <c r="U1487" s="43" t="s">
        <v>1505</v>
      </c>
      <c r="V1487" s="43" t="s">
        <v>1505</v>
      </c>
      <c r="W1487" s="43" t="s">
        <v>1505</v>
      </c>
      <c r="X1487" s="43" t="s">
        <v>17</v>
      </c>
      <c r="Y1487" s="43" t="s">
        <v>84</v>
      </c>
      <c r="Z1487" s="35">
        <f t="shared" si="98"/>
        <v>27303.500000000058</v>
      </c>
      <c r="AA1487" s="12"/>
    </row>
    <row r="1488" spans="1:27" ht="75" hidden="1" x14ac:dyDescent="0.25">
      <c r="A1488" s="12">
        <v>2021</v>
      </c>
      <c r="B1488" s="12" t="s">
        <v>2416</v>
      </c>
      <c r="C1488" s="138" t="s">
        <v>4641</v>
      </c>
      <c r="D1488" s="43" t="s">
        <v>22</v>
      </c>
      <c r="E1488" s="43" t="s">
        <v>20</v>
      </c>
      <c r="F1488" s="43" t="s">
        <v>126</v>
      </c>
      <c r="G1488" s="43" t="s">
        <v>4652</v>
      </c>
      <c r="H1488" s="12" t="s">
        <v>1911</v>
      </c>
      <c r="I1488" s="43" t="s">
        <v>126</v>
      </c>
      <c r="J1488" s="43"/>
      <c r="K1488" s="43" t="s">
        <v>4662</v>
      </c>
      <c r="L1488" s="51">
        <v>44228.354166666664</v>
      </c>
      <c r="M1488" s="51">
        <v>44228.6875</v>
      </c>
      <c r="N1488" s="51">
        <v>44225.631944444445</v>
      </c>
      <c r="O1488" s="12">
        <f t="shared" si="99"/>
        <v>8.0000000000582077</v>
      </c>
      <c r="P1488" s="12">
        <f t="shared" si="100"/>
        <v>65.333333333255723</v>
      </c>
      <c r="Q1488" s="43" t="s">
        <v>22</v>
      </c>
      <c r="R1488" s="43" t="s">
        <v>22</v>
      </c>
      <c r="S1488" s="43" t="s">
        <v>22</v>
      </c>
      <c r="T1488" s="43" t="s">
        <v>14</v>
      </c>
      <c r="U1488" s="43" t="s">
        <v>42</v>
      </c>
      <c r="V1488" s="43" t="s">
        <v>34</v>
      </c>
      <c r="W1488" s="43" t="s">
        <v>88</v>
      </c>
      <c r="X1488" s="43" t="s">
        <v>71</v>
      </c>
      <c r="Y1488" s="43" t="s">
        <v>28</v>
      </c>
      <c r="Z1488" s="35">
        <f t="shared" si="98"/>
        <v>73.333333333313931</v>
      </c>
      <c r="AA1488" s="12"/>
    </row>
    <row r="1489" spans="1:27" ht="75" hidden="1" x14ac:dyDescent="0.25">
      <c r="A1489" s="12">
        <v>2021</v>
      </c>
      <c r="B1489" s="12" t="s">
        <v>2416</v>
      </c>
      <c r="C1489" s="138" t="s">
        <v>4641</v>
      </c>
      <c r="D1489" s="43" t="s">
        <v>22</v>
      </c>
      <c r="E1489" s="43" t="s">
        <v>20</v>
      </c>
      <c r="F1489" s="43" t="s">
        <v>126</v>
      </c>
      <c r="G1489" s="43" t="s">
        <v>4652</v>
      </c>
      <c r="H1489" s="12" t="s">
        <v>1911</v>
      </c>
      <c r="I1489" s="43" t="s">
        <v>126</v>
      </c>
      <c r="J1489" s="43"/>
      <c r="K1489" s="43" t="s">
        <v>4662</v>
      </c>
      <c r="L1489" s="51">
        <v>44239.354166666664</v>
      </c>
      <c r="M1489" s="51">
        <v>44239.5</v>
      </c>
      <c r="N1489" s="51">
        <v>44228.6875</v>
      </c>
      <c r="O1489" s="12">
        <f t="shared" si="99"/>
        <v>3.5000000000582077</v>
      </c>
      <c r="P1489" s="12">
        <f t="shared" si="100"/>
        <v>255.99999999994179</v>
      </c>
      <c r="Q1489" s="43" t="s">
        <v>22</v>
      </c>
      <c r="R1489" s="43" t="s">
        <v>22</v>
      </c>
      <c r="S1489" s="43" t="s">
        <v>22</v>
      </c>
      <c r="T1489" s="43" t="s">
        <v>14</v>
      </c>
      <c r="U1489" s="43" t="s">
        <v>42</v>
      </c>
      <c r="V1489" s="43" t="s">
        <v>34</v>
      </c>
      <c r="W1489" s="43" t="s">
        <v>88</v>
      </c>
      <c r="X1489" s="43" t="s">
        <v>71</v>
      </c>
      <c r="Y1489" s="43" t="s">
        <v>28</v>
      </c>
      <c r="Z1489" s="35">
        <f t="shared" si="98"/>
        <v>259.5</v>
      </c>
      <c r="AA1489" s="12"/>
    </row>
    <row r="1490" spans="1:27" ht="165" hidden="1" x14ac:dyDescent="0.25">
      <c r="A1490" s="12">
        <v>2021</v>
      </c>
      <c r="B1490" s="12" t="s">
        <v>2416</v>
      </c>
      <c r="C1490" s="138" t="s">
        <v>4642</v>
      </c>
      <c r="D1490" s="43" t="s">
        <v>22</v>
      </c>
      <c r="E1490" s="43" t="s">
        <v>11</v>
      </c>
      <c r="F1490" s="43" t="s">
        <v>1060</v>
      </c>
      <c r="G1490" s="43" t="s">
        <v>11</v>
      </c>
      <c r="H1490" s="12" t="s">
        <v>1911</v>
      </c>
      <c r="I1490" s="43" t="s">
        <v>148</v>
      </c>
      <c r="J1490" s="43"/>
      <c r="K1490" s="43" t="s">
        <v>4633</v>
      </c>
      <c r="L1490" s="51">
        <v>44242.520833333336</v>
      </c>
      <c r="M1490" s="51">
        <v>44242.625</v>
      </c>
      <c r="N1490" s="51">
        <v>44239.708333333336</v>
      </c>
      <c r="O1490" s="12">
        <f t="shared" si="99"/>
        <v>2.4999999999417923</v>
      </c>
      <c r="P1490" s="12">
        <f t="shared" si="100"/>
        <v>67.5</v>
      </c>
      <c r="Q1490" s="43" t="s">
        <v>22</v>
      </c>
      <c r="R1490" s="43" t="s">
        <v>22</v>
      </c>
      <c r="S1490" s="43" t="s">
        <v>22</v>
      </c>
      <c r="T1490" s="43" t="s">
        <v>1505</v>
      </c>
      <c r="U1490" s="43" t="s">
        <v>1505</v>
      </c>
      <c r="V1490" s="43" t="s">
        <v>1505</v>
      </c>
      <c r="W1490" s="43" t="s">
        <v>1505</v>
      </c>
      <c r="X1490" s="43" t="s">
        <v>17</v>
      </c>
      <c r="Y1490" s="43" t="s">
        <v>84</v>
      </c>
      <c r="Z1490" s="35">
        <f t="shared" si="98"/>
        <v>69.999999999941792</v>
      </c>
      <c r="AA1490" s="12"/>
    </row>
    <row r="1491" spans="1:27" ht="315" hidden="1" x14ac:dyDescent="0.25">
      <c r="A1491" s="12">
        <v>2021</v>
      </c>
      <c r="B1491" s="12" t="s">
        <v>2416</v>
      </c>
      <c r="C1491" s="138" t="s">
        <v>4643</v>
      </c>
      <c r="D1491" s="43" t="s">
        <v>22</v>
      </c>
      <c r="E1491" s="43" t="s">
        <v>20</v>
      </c>
      <c r="F1491" s="43" t="s">
        <v>4653</v>
      </c>
      <c r="G1491" s="43" t="s">
        <v>1001</v>
      </c>
      <c r="H1491" s="12" t="s">
        <v>1911</v>
      </c>
      <c r="I1491" s="43" t="s">
        <v>155</v>
      </c>
      <c r="J1491" s="43"/>
      <c r="K1491" s="43" t="s">
        <v>4663</v>
      </c>
      <c r="L1491" s="51">
        <v>44245.333333333336</v>
      </c>
      <c r="M1491" s="51">
        <v>44245.708333333336</v>
      </c>
      <c r="N1491" s="60">
        <v>43384.666666666664</v>
      </c>
      <c r="O1491" s="12">
        <f t="shared" si="99"/>
        <v>9</v>
      </c>
      <c r="P1491" s="12">
        <f t="shared" si="100"/>
        <v>20656.000000000116</v>
      </c>
      <c r="Q1491" s="43" t="s">
        <v>22</v>
      </c>
      <c r="R1491" s="43" t="s">
        <v>22</v>
      </c>
      <c r="S1491" s="43" t="s">
        <v>22</v>
      </c>
      <c r="T1491" s="43" t="s">
        <v>41</v>
      </c>
      <c r="U1491" s="43" t="s">
        <v>143</v>
      </c>
      <c r="V1491" s="43" t="s">
        <v>34</v>
      </c>
      <c r="W1491" s="43" t="s">
        <v>112</v>
      </c>
      <c r="X1491" s="43" t="s">
        <v>77</v>
      </c>
      <c r="Y1491" s="43" t="s">
        <v>28</v>
      </c>
      <c r="Z1491" s="35">
        <f t="shared" si="98"/>
        <v>20665.000000000116</v>
      </c>
      <c r="AA1491" s="12"/>
    </row>
    <row r="1492" spans="1:27" ht="345" hidden="1" x14ac:dyDescent="0.25">
      <c r="A1492" s="12">
        <v>2021</v>
      </c>
      <c r="B1492" s="12" t="s">
        <v>2416</v>
      </c>
      <c r="C1492" s="138" t="s">
        <v>4644</v>
      </c>
      <c r="D1492" s="43" t="s">
        <v>13</v>
      </c>
      <c r="E1492" s="43" t="s">
        <v>30</v>
      </c>
      <c r="F1492" s="43" t="s">
        <v>4654</v>
      </c>
      <c r="G1492" s="43" t="s">
        <v>2017</v>
      </c>
      <c r="H1492" s="12" t="s">
        <v>1911</v>
      </c>
      <c r="I1492" s="43" t="s">
        <v>4654</v>
      </c>
      <c r="J1492" s="43"/>
      <c r="K1492" s="43" t="s">
        <v>4664</v>
      </c>
      <c r="L1492" s="51">
        <v>44249.333333333336</v>
      </c>
      <c r="M1492" s="51">
        <v>44249.375</v>
      </c>
      <c r="N1492" s="60">
        <v>43101</v>
      </c>
      <c r="O1492" s="12">
        <f t="shared" si="99"/>
        <v>0.99999999994179234</v>
      </c>
      <c r="P1492" s="12">
        <f t="shared" si="100"/>
        <v>27560.000000000058</v>
      </c>
      <c r="Q1492" s="43" t="s">
        <v>22</v>
      </c>
      <c r="R1492" s="43" t="s">
        <v>22</v>
      </c>
      <c r="S1492" s="43" t="s">
        <v>22</v>
      </c>
      <c r="T1492" s="43" t="s">
        <v>23</v>
      </c>
      <c r="U1492" s="43" t="s">
        <v>50</v>
      </c>
      <c r="V1492" s="43" t="s">
        <v>25</v>
      </c>
      <c r="W1492" s="43" t="s">
        <v>35</v>
      </c>
      <c r="X1492" s="43" t="s">
        <v>77</v>
      </c>
      <c r="Y1492" s="43" t="s">
        <v>18</v>
      </c>
      <c r="Z1492" s="35">
        <f t="shared" si="98"/>
        <v>27561</v>
      </c>
      <c r="AA1492" s="12"/>
    </row>
    <row r="1493" spans="1:27" ht="225" hidden="1" x14ac:dyDescent="0.25">
      <c r="A1493" s="12">
        <v>2021</v>
      </c>
      <c r="B1493" s="12" t="s">
        <v>2416</v>
      </c>
      <c r="C1493" s="138" t="s">
        <v>4645</v>
      </c>
      <c r="D1493" s="43" t="s">
        <v>22</v>
      </c>
      <c r="E1493" s="43" t="s">
        <v>11</v>
      </c>
      <c r="F1493" s="43" t="s">
        <v>4655</v>
      </c>
      <c r="G1493" s="43" t="s">
        <v>4631</v>
      </c>
      <c r="H1493" s="12" t="s">
        <v>1789</v>
      </c>
      <c r="I1493" s="43" t="s">
        <v>178</v>
      </c>
      <c r="J1493" s="43"/>
      <c r="K1493" s="43" t="s">
        <v>4633</v>
      </c>
      <c r="L1493" s="51">
        <v>44249.333333333336</v>
      </c>
      <c r="M1493" s="51">
        <v>44249.5</v>
      </c>
      <c r="N1493" s="51">
        <v>44247.916666666664</v>
      </c>
      <c r="O1493" s="12">
        <f t="shared" si="99"/>
        <v>3.9999999999417923</v>
      </c>
      <c r="P1493" s="12">
        <f t="shared" si="100"/>
        <v>34.000000000116415</v>
      </c>
      <c r="Q1493" s="43" t="s">
        <v>22</v>
      </c>
      <c r="R1493" s="43" t="s">
        <v>22</v>
      </c>
      <c r="S1493" s="43" t="s">
        <v>22</v>
      </c>
      <c r="T1493" s="43" t="s">
        <v>1505</v>
      </c>
      <c r="U1493" s="43" t="s">
        <v>1505</v>
      </c>
      <c r="V1493" s="43" t="s">
        <v>1505</v>
      </c>
      <c r="W1493" s="43" t="s">
        <v>1505</v>
      </c>
      <c r="X1493" s="43" t="s">
        <v>17</v>
      </c>
      <c r="Y1493" s="43" t="s">
        <v>84</v>
      </c>
      <c r="Z1493" s="35">
        <f t="shared" si="98"/>
        <v>38.000000000058208</v>
      </c>
      <c r="AA1493" s="12"/>
    </row>
    <row r="1494" spans="1:27" ht="165" hidden="1" x14ac:dyDescent="0.25">
      <c r="A1494" s="12">
        <v>2021</v>
      </c>
      <c r="B1494" s="12" t="s">
        <v>2416</v>
      </c>
      <c r="C1494" s="138" t="s">
        <v>4646</v>
      </c>
      <c r="D1494" s="43" t="s">
        <v>22</v>
      </c>
      <c r="E1494" s="43" t="s">
        <v>11</v>
      </c>
      <c r="F1494" s="43" t="s">
        <v>4655</v>
      </c>
      <c r="G1494" s="43" t="s">
        <v>4631</v>
      </c>
      <c r="H1494" s="12" t="s">
        <v>1789</v>
      </c>
      <c r="I1494" s="43" t="s">
        <v>178</v>
      </c>
      <c r="J1494" s="43"/>
      <c r="K1494" s="43" t="s">
        <v>4633</v>
      </c>
      <c r="L1494" s="51">
        <v>44250.416666666664</v>
      </c>
      <c r="M1494" s="51">
        <v>44250.708333333336</v>
      </c>
      <c r="N1494" s="51">
        <v>44249.5</v>
      </c>
      <c r="O1494" s="12">
        <f t="shared" si="99"/>
        <v>7.0000000001164153</v>
      </c>
      <c r="P1494" s="12">
        <f t="shared" si="100"/>
        <v>21.999999999941792</v>
      </c>
      <c r="Q1494" s="43" t="s">
        <v>22</v>
      </c>
      <c r="R1494" s="43" t="s">
        <v>22</v>
      </c>
      <c r="S1494" s="43" t="s">
        <v>22</v>
      </c>
      <c r="T1494" s="43" t="s">
        <v>1505</v>
      </c>
      <c r="U1494" s="43" t="s">
        <v>1505</v>
      </c>
      <c r="V1494" s="43" t="s">
        <v>1505</v>
      </c>
      <c r="W1494" s="43" t="s">
        <v>1505</v>
      </c>
      <c r="X1494" s="43" t="s">
        <v>17</v>
      </c>
      <c r="Y1494" s="43" t="s">
        <v>84</v>
      </c>
      <c r="Z1494" s="35">
        <f t="shared" si="98"/>
        <v>29.000000000058208</v>
      </c>
      <c r="AA1494" s="12"/>
    </row>
    <row r="1495" spans="1:27" ht="225" hidden="1" x14ac:dyDescent="0.25">
      <c r="A1495" s="12">
        <v>2021</v>
      </c>
      <c r="B1495" s="12" t="s">
        <v>2416</v>
      </c>
      <c r="C1495" s="138" t="s">
        <v>4647</v>
      </c>
      <c r="D1495" s="43" t="s">
        <v>22</v>
      </c>
      <c r="E1495" s="43" t="s">
        <v>11</v>
      </c>
      <c r="F1495" s="43" t="s">
        <v>4655</v>
      </c>
      <c r="G1495" s="43" t="s">
        <v>4631</v>
      </c>
      <c r="H1495" s="12" t="s">
        <v>1789</v>
      </c>
      <c r="I1495" s="43" t="s">
        <v>178</v>
      </c>
      <c r="J1495" s="43"/>
      <c r="K1495" s="43" t="s">
        <v>4633</v>
      </c>
      <c r="L1495" s="51">
        <v>44251.333333333336</v>
      </c>
      <c r="M1495" s="51">
        <v>44251.708333333336</v>
      </c>
      <c r="N1495" s="51">
        <v>44250.708333333336</v>
      </c>
      <c r="O1495" s="12">
        <f t="shared" si="99"/>
        <v>9</v>
      </c>
      <c r="P1495" s="12">
        <f t="shared" si="100"/>
        <v>15</v>
      </c>
      <c r="Q1495" s="43" t="s">
        <v>22</v>
      </c>
      <c r="R1495" s="43" t="s">
        <v>22</v>
      </c>
      <c r="S1495" s="43" t="s">
        <v>22</v>
      </c>
      <c r="T1495" s="43" t="s">
        <v>1505</v>
      </c>
      <c r="U1495" s="43" t="s">
        <v>1505</v>
      </c>
      <c r="V1495" s="43" t="s">
        <v>1505</v>
      </c>
      <c r="W1495" s="43" t="s">
        <v>1505</v>
      </c>
      <c r="X1495" s="43" t="s">
        <v>17</v>
      </c>
      <c r="Y1495" s="43" t="s">
        <v>84</v>
      </c>
      <c r="Z1495" s="35">
        <f t="shared" si="98"/>
        <v>24</v>
      </c>
      <c r="AA1495" s="12"/>
    </row>
    <row r="1496" spans="1:27" ht="105" hidden="1" x14ac:dyDescent="0.25">
      <c r="A1496" s="12">
        <v>2021</v>
      </c>
      <c r="B1496" s="12" t="s">
        <v>2416</v>
      </c>
      <c r="C1496" s="138" t="s">
        <v>4648</v>
      </c>
      <c r="D1496" s="43" t="s">
        <v>22</v>
      </c>
      <c r="E1496" s="43" t="s">
        <v>11</v>
      </c>
      <c r="F1496" s="43" t="s">
        <v>4655</v>
      </c>
      <c r="G1496" s="43" t="s">
        <v>4631</v>
      </c>
      <c r="H1496" s="12" t="s">
        <v>1789</v>
      </c>
      <c r="I1496" s="43" t="s">
        <v>178</v>
      </c>
      <c r="J1496" s="43"/>
      <c r="K1496" s="43" t="s">
        <v>4633</v>
      </c>
      <c r="L1496" s="51">
        <v>44252.333333333336</v>
      </c>
      <c r="M1496" s="51">
        <v>44252.708333333336</v>
      </c>
      <c r="N1496" s="51">
        <v>44251.708333333336</v>
      </c>
      <c r="O1496" s="12">
        <f t="shared" si="99"/>
        <v>9</v>
      </c>
      <c r="P1496" s="12">
        <f t="shared" si="100"/>
        <v>15</v>
      </c>
      <c r="Q1496" s="43" t="s">
        <v>22</v>
      </c>
      <c r="R1496" s="43" t="s">
        <v>22</v>
      </c>
      <c r="S1496" s="43" t="s">
        <v>22</v>
      </c>
      <c r="T1496" s="43" t="s">
        <v>1505</v>
      </c>
      <c r="U1496" s="43" t="s">
        <v>1505</v>
      </c>
      <c r="V1496" s="43" t="s">
        <v>1505</v>
      </c>
      <c r="W1496" s="43" t="s">
        <v>1505</v>
      </c>
      <c r="X1496" s="43" t="s">
        <v>17</v>
      </c>
      <c r="Y1496" s="43" t="s">
        <v>84</v>
      </c>
      <c r="Z1496" s="35">
        <f t="shared" si="98"/>
        <v>24</v>
      </c>
      <c r="AA1496" s="12"/>
    </row>
    <row r="1497" spans="1:27" ht="120" hidden="1" x14ac:dyDescent="0.25">
      <c r="A1497" s="12">
        <v>2021</v>
      </c>
      <c r="B1497" s="12" t="s">
        <v>2416</v>
      </c>
      <c r="C1497" s="138" t="s">
        <v>4649</v>
      </c>
      <c r="D1497" s="43" t="s">
        <v>22</v>
      </c>
      <c r="E1497" s="43" t="s">
        <v>20</v>
      </c>
      <c r="F1497" s="43" t="s">
        <v>4656</v>
      </c>
      <c r="G1497" s="43" t="s">
        <v>4657</v>
      </c>
      <c r="H1497" s="12" t="s">
        <v>3115</v>
      </c>
      <c r="I1497" s="43" t="s">
        <v>4669</v>
      </c>
      <c r="J1497" s="43"/>
      <c r="K1497" s="43" t="s">
        <v>4665</v>
      </c>
      <c r="L1497" s="51">
        <v>44251.333333333336</v>
      </c>
      <c r="M1497" s="51">
        <v>44251.708333333336</v>
      </c>
      <c r="N1497" s="51">
        <v>44250.708333333336</v>
      </c>
      <c r="O1497" s="12">
        <f t="shared" si="99"/>
        <v>9</v>
      </c>
      <c r="P1497" s="12">
        <f t="shared" si="100"/>
        <v>15</v>
      </c>
      <c r="Q1497" s="43" t="s">
        <v>22</v>
      </c>
      <c r="R1497" s="43" t="s">
        <v>22</v>
      </c>
      <c r="S1497" s="43" t="s">
        <v>22</v>
      </c>
      <c r="T1497" s="43" t="s">
        <v>23</v>
      </c>
      <c r="U1497" s="43" t="s">
        <v>42</v>
      </c>
      <c r="V1497" s="43" t="s">
        <v>34</v>
      </c>
      <c r="W1497" s="43" t="s">
        <v>88</v>
      </c>
      <c r="X1497" s="43" t="s">
        <v>71</v>
      </c>
      <c r="Y1497" s="43" t="s">
        <v>18</v>
      </c>
      <c r="Z1497" s="35">
        <f t="shared" si="98"/>
        <v>24</v>
      </c>
      <c r="AA1497" s="12"/>
    </row>
    <row r="1498" spans="1:27" ht="150" hidden="1" x14ac:dyDescent="0.25">
      <c r="A1498" s="12">
        <v>2021</v>
      </c>
      <c r="B1498" s="12" t="s">
        <v>2416</v>
      </c>
      <c r="C1498" s="138" t="s">
        <v>4650</v>
      </c>
      <c r="D1498" s="43" t="s">
        <v>22</v>
      </c>
      <c r="E1498" s="43" t="s">
        <v>20</v>
      </c>
      <c r="F1498" s="43" t="s">
        <v>128</v>
      </c>
      <c r="G1498" s="43" t="s">
        <v>4658</v>
      </c>
      <c r="H1498" s="12" t="s">
        <v>1911</v>
      </c>
      <c r="I1498" s="43" t="s">
        <v>128</v>
      </c>
      <c r="J1498" s="43"/>
      <c r="K1498" s="43" t="s">
        <v>4666</v>
      </c>
      <c r="L1498" s="51">
        <v>44252.5</v>
      </c>
      <c r="M1498" s="51">
        <v>44252.666666666664</v>
      </c>
      <c r="N1498" s="60">
        <v>44002.5</v>
      </c>
      <c r="O1498" s="12">
        <f t="shared" si="99"/>
        <v>3.9999999999417923</v>
      </c>
      <c r="P1498" s="12">
        <f t="shared" si="100"/>
        <v>6000</v>
      </c>
      <c r="Q1498" s="43" t="s">
        <v>22</v>
      </c>
      <c r="R1498" s="43" t="s">
        <v>22</v>
      </c>
      <c r="S1498" s="43" t="s">
        <v>22</v>
      </c>
      <c r="T1498" s="43" t="s">
        <v>14</v>
      </c>
      <c r="U1498" s="43" t="s">
        <v>92</v>
      </c>
      <c r="V1498" s="43" t="s">
        <v>34</v>
      </c>
      <c r="W1498" s="43" t="s">
        <v>88</v>
      </c>
      <c r="X1498" s="43" t="s">
        <v>66</v>
      </c>
      <c r="Y1498" s="43" t="s">
        <v>18</v>
      </c>
      <c r="Z1498" s="35">
        <f t="shared" si="98"/>
        <v>6003.9999999999418</v>
      </c>
      <c r="AA1498" s="12"/>
    </row>
    <row r="1499" spans="1:27" ht="90" hidden="1" x14ac:dyDescent="0.25">
      <c r="A1499" s="12">
        <v>2021</v>
      </c>
      <c r="B1499" s="12" t="s">
        <v>2416</v>
      </c>
      <c r="C1499" s="138" t="s">
        <v>4651</v>
      </c>
      <c r="D1499" s="43" t="s">
        <v>22</v>
      </c>
      <c r="E1499" s="43" t="s">
        <v>11</v>
      </c>
      <c r="F1499" s="43" t="s">
        <v>4659</v>
      </c>
      <c r="G1499" s="43" t="s">
        <v>11</v>
      </c>
      <c r="H1499" s="12" t="s">
        <v>1911</v>
      </c>
      <c r="I1499" s="43" t="s">
        <v>144</v>
      </c>
      <c r="J1499" s="43"/>
      <c r="K1499" s="43" t="s">
        <v>4633</v>
      </c>
      <c r="L1499" s="51">
        <v>44253.333333333336</v>
      </c>
      <c r="M1499" s="51">
        <v>44253.583333333336</v>
      </c>
      <c r="N1499" s="51">
        <v>44235.5</v>
      </c>
      <c r="O1499" s="12">
        <f t="shared" si="99"/>
        <v>6</v>
      </c>
      <c r="P1499" s="12">
        <f t="shared" si="100"/>
        <v>428.00000000005821</v>
      </c>
      <c r="Q1499" s="43" t="s">
        <v>22</v>
      </c>
      <c r="R1499" s="43" t="s">
        <v>22</v>
      </c>
      <c r="S1499" s="43" t="s">
        <v>22</v>
      </c>
      <c r="T1499" s="43" t="s">
        <v>1505</v>
      </c>
      <c r="U1499" s="43" t="s">
        <v>1505</v>
      </c>
      <c r="V1499" s="43" t="s">
        <v>1505</v>
      </c>
      <c r="W1499" s="43" t="s">
        <v>1505</v>
      </c>
      <c r="X1499" s="43" t="s">
        <v>17</v>
      </c>
      <c r="Y1499" s="43" t="s">
        <v>84</v>
      </c>
      <c r="Z1499" s="35">
        <f t="shared" si="98"/>
        <v>434.00000000005821</v>
      </c>
      <c r="AA1499" s="12"/>
    </row>
    <row r="1500" spans="1:27" ht="270" hidden="1" x14ac:dyDescent="0.25">
      <c r="A1500" s="12">
        <v>2021</v>
      </c>
      <c r="B1500" s="12" t="s">
        <v>2416</v>
      </c>
      <c r="C1500" s="43" t="s">
        <v>4668</v>
      </c>
      <c r="D1500" s="43" t="s">
        <v>22</v>
      </c>
      <c r="E1500" s="43" t="s">
        <v>11</v>
      </c>
      <c r="F1500" s="43" t="s">
        <v>105</v>
      </c>
      <c r="G1500" s="43" t="s">
        <v>1005</v>
      </c>
      <c r="H1500" s="12" t="s">
        <v>1911</v>
      </c>
      <c r="I1500" s="43" t="s">
        <v>105</v>
      </c>
      <c r="J1500" s="43"/>
      <c r="K1500" s="43" t="s">
        <v>4633</v>
      </c>
      <c r="L1500" s="51">
        <v>44240.375</v>
      </c>
      <c r="M1500" s="51">
        <v>44240.708333333336</v>
      </c>
      <c r="N1500" s="60">
        <v>44004.791666666664</v>
      </c>
      <c r="O1500" s="12">
        <f t="shared" si="99"/>
        <v>8.0000000000582077</v>
      </c>
      <c r="P1500" s="12">
        <f t="shared" si="100"/>
        <v>5654.0000000000582</v>
      </c>
      <c r="Q1500" s="43" t="s">
        <v>22</v>
      </c>
      <c r="R1500" s="43" t="s">
        <v>22</v>
      </c>
      <c r="S1500" s="43" t="s">
        <v>22</v>
      </c>
      <c r="T1500" s="43" t="s">
        <v>1505</v>
      </c>
      <c r="U1500" s="43" t="s">
        <v>1505</v>
      </c>
      <c r="V1500" s="43" t="s">
        <v>1505</v>
      </c>
      <c r="W1500" s="43" t="s">
        <v>1505</v>
      </c>
      <c r="X1500" s="43" t="s">
        <v>17</v>
      </c>
      <c r="Y1500" s="43" t="s">
        <v>84</v>
      </c>
      <c r="Z1500" s="35">
        <f t="shared" si="98"/>
        <v>5662.0000000001164</v>
      </c>
      <c r="AA1500" s="12"/>
    </row>
    <row r="1501" spans="1:27" ht="15" hidden="1" customHeight="1" x14ac:dyDescent="0.25">
      <c r="A1501" s="12">
        <v>2021</v>
      </c>
      <c r="B1501" s="12" t="s">
        <v>2416</v>
      </c>
      <c r="C1501" s="43" t="s">
        <v>2413</v>
      </c>
      <c r="D1501" s="43" t="s">
        <v>22</v>
      </c>
      <c r="H1501" s="12" t="s">
        <v>1911</v>
      </c>
      <c r="I1501" s="12" t="s">
        <v>73</v>
      </c>
      <c r="L1501" s="60">
        <v>44255.999305555553</v>
      </c>
      <c r="M1501" s="60">
        <v>44255.999305555553</v>
      </c>
      <c r="N1501" s="60">
        <v>43304.6875</v>
      </c>
      <c r="O1501" s="12">
        <f t="shared" ref="O1501:O1564" si="101">(M1501-L1501)*24</f>
        <v>0</v>
      </c>
      <c r="P1501" s="12">
        <f t="shared" ref="P1501:P1564" si="102">(L1501-N1501)*24</f>
        <v>22831.483333333279</v>
      </c>
      <c r="Q1501" s="12" t="s">
        <v>22</v>
      </c>
      <c r="R1501" s="12" t="s">
        <v>2414</v>
      </c>
      <c r="Z1501" s="35">
        <f t="shared" ref="Z1501:Z1564" si="103">O1501+P1501</f>
        <v>22831.483333333279</v>
      </c>
    </row>
    <row r="1502" spans="1:27" ht="15" hidden="1" customHeight="1" x14ac:dyDescent="0.25">
      <c r="A1502" s="12">
        <v>2021</v>
      </c>
      <c r="B1502" s="12" t="s">
        <v>2416</v>
      </c>
      <c r="C1502" s="43" t="s">
        <v>2413</v>
      </c>
      <c r="D1502" s="43" t="s">
        <v>22</v>
      </c>
      <c r="H1502" s="12" t="s">
        <v>1911</v>
      </c>
      <c r="I1502" s="12" t="s">
        <v>79</v>
      </c>
      <c r="L1502" s="60">
        <v>44255.999305555553</v>
      </c>
      <c r="M1502" s="60">
        <v>44255.999305555553</v>
      </c>
      <c r="N1502" s="60">
        <v>43705.708333333336</v>
      </c>
      <c r="O1502" s="12">
        <f t="shared" si="101"/>
        <v>0</v>
      </c>
      <c r="P1502" s="12">
        <f t="shared" si="102"/>
        <v>13206.983333333221</v>
      </c>
      <c r="Q1502" s="12" t="s">
        <v>22</v>
      </c>
      <c r="R1502" s="12" t="s">
        <v>2414</v>
      </c>
      <c r="Z1502" s="35">
        <f t="shared" si="103"/>
        <v>13206.983333333221</v>
      </c>
    </row>
    <row r="1503" spans="1:27" ht="15" hidden="1" customHeight="1" x14ac:dyDescent="0.25">
      <c r="A1503" s="12">
        <v>2021</v>
      </c>
      <c r="B1503" s="12" t="s">
        <v>2416</v>
      </c>
      <c r="C1503" s="43" t="s">
        <v>2413</v>
      </c>
      <c r="D1503" s="43" t="s">
        <v>22</v>
      </c>
      <c r="H1503" s="12" t="s">
        <v>1911</v>
      </c>
      <c r="I1503" s="12" t="s">
        <v>90</v>
      </c>
      <c r="L1503" s="60">
        <v>44255.999305555553</v>
      </c>
      <c r="M1503" s="60">
        <v>44255.999305555553</v>
      </c>
      <c r="N1503" s="60">
        <v>43406.75</v>
      </c>
      <c r="O1503" s="12">
        <f t="shared" si="101"/>
        <v>0</v>
      </c>
      <c r="P1503" s="12">
        <f t="shared" si="102"/>
        <v>20381.983333333279</v>
      </c>
      <c r="Q1503" s="12" t="s">
        <v>22</v>
      </c>
      <c r="R1503" s="12" t="s">
        <v>2414</v>
      </c>
      <c r="Z1503" s="35">
        <f t="shared" si="103"/>
        <v>20381.983333333279</v>
      </c>
    </row>
    <row r="1504" spans="1:27" ht="15" hidden="1" customHeight="1" x14ac:dyDescent="0.25">
      <c r="A1504" s="12">
        <v>2021</v>
      </c>
      <c r="B1504" s="12" t="s">
        <v>2416</v>
      </c>
      <c r="C1504" s="43" t="s">
        <v>2413</v>
      </c>
      <c r="D1504" s="43" t="s">
        <v>22</v>
      </c>
      <c r="H1504" s="12" t="s">
        <v>1911</v>
      </c>
      <c r="I1504" s="12" t="s">
        <v>85</v>
      </c>
      <c r="L1504" s="60">
        <v>44255.999305555553</v>
      </c>
      <c r="M1504" s="60">
        <v>44255.999305555553</v>
      </c>
      <c r="N1504" s="60">
        <v>43956.75</v>
      </c>
      <c r="O1504" s="12">
        <f t="shared" si="101"/>
        <v>0</v>
      </c>
      <c r="P1504" s="12">
        <f t="shared" si="102"/>
        <v>7181.983333333279</v>
      </c>
      <c r="Q1504" s="12" t="s">
        <v>22</v>
      </c>
      <c r="R1504" s="12" t="s">
        <v>2414</v>
      </c>
      <c r="Z1504" s="35">
        <f t="shared" si="103"/>
        <v>7181.983333333279</v>
      </c>
    </row>
    <row r="1505" spans="1:26" ht="15" hidden="1" customHeight="1" x14ac:dyDescent="0.25">
      <c r="A1505" s="12">
        <v>2021</v>
      </c>
      <c r="B1505" s="12" t="s">
        <v>2416</v>
      </c>
      <c r="C1505" s="43" t="s">
        <v>2413</v>
      </c>
      <c r="D1505" s="43" t="s">
        <v>22</v>
      </c>
      <c r="H1505" s="12" t="s">
        <v>1911</v>
      </c>
      <c r="I1505" s="12" t="s">
        <v>95</v>
      </c>
      <c r="L1505" s="60">
        <v>44255.999305555553</v>
      </c>
      <c r="M1505" s="60">
        <v>44255.999305555553</v>
      </c>
      <c r="N1505" s="60">
        <v>43101</v>
      </c>
      <c r="O1505" s="12">
        <f t="shared" si="101"/>
        <v>0</v>
      </c>
      <c r="P1505" s="12">
        <f t="shared" si="102"/>
        <v>27719.983333333279</v>
      </c>
      <c r="Q1505" s="12" t="s">
        <v>22</v>
      </c>
      <c r="R1505" s="12" t="s">
        <v>2414</v>
      </c>
      <c r="Z1505" s="35">
        <f t="shared" si="103"/>
        <v>27719.983333333279</v>
      </c>
    </row>
    <row r="1506" spans="1:26" ht="15" hidden="1" customHeight="1" x14ac:dyDescent="0.25">
      <c r="A1506" s="12">
        <v>2021</v>
      </c>
      <c r="B1506" s="12" t="s">
        <v>2416</v>
      </c>
      <c r="C1506" s="43" t="s">
        <v>2413</v>
      </c>
      <c r="D1506" s="43" t="s">
        <v>22</v>
      </c>
      <c r="H1506" s="12" t="s">
        <v>1911</v>
      </c>
      <c r="I1506" s="12" t="s">
        <v>99</v>
      </c>
      <c r="L1506" s="60">
        <v>44255.999305555553</v>
      </c>
      <c r="M1506" s="60">
        <v>44255.999305555553</v>
      </c>
      <c r="N1506" s="60">
        <v>43101</v>
      </c>
      <c r="O1506" s="12">
        <f t="shared" si="101"/>
        <v>0</v>
      </c>
      <c r="P1506" s="12">
        <f t="shared" si="102"/>
        <v>27719.983333333279</v>
      </c>
      <c r="Q1506" s="12" t="s">
        <v>22</v>
      </c>
      <c r="R1506" s="12" t="s">
        <v>2414</v>
      </c>
      <c r="Z1506" s="35">
        <f t="shared" si="103"/>
        <v>27719.983333333279</v>
      </c>
    </row>
    <row r="1507" spans="1:26" ht="15" hidden="1" customHeight="1" x14ac:dyDescent="0.25">
      <c r="A1507" s="12">
        <v>2021</v>
      </c>
      <c r="B1507" s="12" t="s">
        <v>2416</v>
      </c>
      <c r="C1507" s="43" t="s">
        <v>2413</v>
      </c>
      <c r="D1507" s="43" t="s">
        <v>22</v>
      </c>
      <c r="H1507" s="12" t="s">
        <v>1911</v>
      </c>
      <c r="I1507" s="12" t="s">
        <v>113</v>
      </c>
      <c r="L1507" s="60">
        <v>44255.999305555553</v>
      </c>
      <c r="M1507" s="60">
        <v>44255.999305555553</v>
      </c>
      <c r="N1507" s="60">
        <v>43497.708333333336</v>
      </c>
      <c r="O1507" s="12">
        <f t="shared" si="101"/>
        <v>0</v>
      </c>
      <c r="P1507" s="12">
        <f t="shared" si="102"/>
        <v>18198.983333333221</v>
      </c>
      <c r="Q1507" s="12" t="s">
        <v>22</v>
      </c>
      <c r="R1507" s="12" t="s">
        <v>2414</v>
      </c>
      <c r="Z1507" s="35">
        <f t="shared" si="103"/>
        <v>18198.983333333221</v>
      </c>
    </row>
    <row r="1508" spans="1:26" ht="15" hidden="1" customHeight="1" x14ac:dyDescent="0.25">
      <c r="A1508" s="12">
        <v>2021</v>
      </c>
      <c r="B1508" s="12" t="s">
        <v>2416</v>
      </c>
      <c r="C1508" s="43" t="s">
        <v>2413</v>
      </c>
      <c r="D1508" s="43" t="s">
        <v>22</v>
      </c>
      <c r="H1508" s="12" t="s">
        <v>1911</v>
      </c>
      <c r="I1508" s="12" t="s">
        <v>116</v>
      </c>
      <c r="L1508" s="60">
        <v>44255.999305555553</v>
      </c>
      <c r="M1508" s="60">
        <v>44255.999305555553</v>
      </c>
      <c r="N1508" s="60">
        <v>43893.458333333336</v>
      </c>
      <c r="O1508" s="12">
        <f t="shared" si="101"/>
        <v>0</v>
      </c>
      <c r="P1508" s="12">
        <f t="shared" si="102"/>
        <v>8700.9833333332208</v>
      </c>
      <c r="Q1508" s="12" t="s">
        <v>22</v>
      </c>
      <c r="R1508" s="12" t="s">
        <v>2414</v>
      </c>
      <c r="Z1508" s="35">
        <f t="shared" si="103"/>
        <v>8700.9833333332208</v>
      </c>
    </row>
    <row r="1509" spans="1:26" ht="15" hidden="1" customHeight="1" x14ac:dyDescent="0.25">
      <c r="A1509" s="12">
        <v>2021</v>
      </c>
      <c r="B1509" s="12" t="s">
        <v>2416</v>
      </c>
      <c r="C1509" s="43" t="s">
        <v>2413</v>
      </c>
      <c r="D1509" s="43" t="s">
        <v>22</v>
      </c>
      <c r="H1509" s="12" t="s">
        <v>1911</v>
      </c>
      <c r="I1509" s="12" t="s">
        <v>130</v>
      </c>
      <c r="L1509" s="60">
        <v>44255.999305555553</v>
      </c>
      <c r="M1509" s="60">
        <v>44255.999305555553</v>
      </c>
      <c r="N1509" s="60">
        <v>43101</v>
      </c>
      <c r="O1509" s="12">
        <f t="shared" si="101"/>
        <v>0</v>
      </c>
      <c r="P1509" s="12">
        <f t="shared" si="102"/>
        <v>27719.983333333279</v>
      </c>
      <c r="Q1509" s="12" t="s">
        <v>22</v>
      </c>
      <c r="R1509" s="12" t="s">
        <v>2414</v>
      </c>
      <c r="Z1509" s="35">
        <f t="shared" si="103"/>
        <v>27719.983333333279</v>
      </c>
    </row>
    <row r="1510" spans="1:26" ht="15" hidden="1" customHeight="1" x14ac:dyDescent="0.25">
      <c r="A1510" s="12">
        <v>2021</v>
      </c>
      <c r="B1510" s="12" t="s">
        <v>2416</v>
      </c>
      <c r="C1510" s="43" t="s">
        <v>2413</v>
      </c>
      <c r="D1510" s="43" t="s">
        <v>22</v>
      </c>
      <c r="H1510" s="12" t="s">
        <v>1911</v>
      </c>
      <c r="I1510" s="12" t="s">
        <v>132</v>
      </c>
      <c r="L1510" s="60">
        <v>44255.999305555553</v>
      </c>
      <c r="M1510" s="60">
        <v>44255.999305555553</v>
      </c>
      <c r="N1510" s="60">
        <v>43101</v>
      </c>
      <c r="O1510" s="12">
        <f t="shared" si="101"/>
        <v>0</v>
      </c>
      <c r="P1510" s="12">
        <f t="shared" si="102"/>
        <v>27719.983333333279</v>
      </c>
      <c r="Q1510" s="12" t="s">
        <v>22</v>
      </c>
      <c r="R1510" s="12" t="s">
        <v>2414</v>
      </c>
      <c r="Z1510" s="35">
        <f t="shared" si="103"/>
        <v>27719.983333333279</v>
      </c>
    </row>
    <row r="1511" spans="1:26" ht="15" hidden="1" customHeight="1" x14ac:dyDescent="0.25">
      <c r="A1511" s="12">
        <v>2021</v>
      </c>
      <c r="B1511" s="12" t="s">
        <v>2416</v>
      </c>
      <c r="C1511" s="43" t="s">
        <v>2413</v>
      </c>
      <c r="D1511" s="43" t="s">
        <v>22</v>
      </c>
      <c r="H1511" s="12" t="s">
        <v>1911</v>
      </c>
      <c r="I1511" s="12" t="s">
        <v>62</v>
      </c>
      <c r="L1511" s="60">
        <v>44255.999305555553</v>
      </c>
      <c r="M1511" s="60">
        <v>44255.999305555553</v>
      </c>
      <c r="N1511" s="60">
        <v>43502.131249999999</v>
      </c>
      <c r="O1511" s="12">
        <f t="shared" si="101"/>
        <v>0</v>
      </c>
      <c r="P1511" s="12">
        <f t="shared" si="102"/>
        <v>18092.833333333314</v>
      </c>
      <c r="Q1511" s="12" t="s">
        <v>22</v>
      </c>
      <c r="R1511" s="12" t="s">
        <v>2414</v>
      </c>
      <c r="Z1511" s="35">
        <f t="shared" si="103"/>
        <v>18092.833333333314</v>
      </c>
    </row>
    <row r="1512" spans="1:26" ht="15" hidden="1" customHeight="1" x14ac:dyDescent="0.25">
      <c r="A1512" s="12">
        <v>2021</v>
      </c>
      <c r="B1512" s="12" t="s">
        <v>2416</v>
      </c>
      <c r="C1512" s="43" t="s">
        <v>2413</v>
      </c>
      <c r="D1512" s="43" t="s">
        <v>22</v>
      </c>
      <c r="H1512" s="12" t="s">
        <v>1911</v>
      </c>
      <c r="I1512" s="12" t="s">
        <v>68</v>
      </c>
      <c r="L1512" s="60">
        <v>44255.999305555553</v>
      </c>
      <c r="M1512" s="60">
        <v>44255.999305555553</v>
      </c>
      <c r="N1512" s="59">
        <v>43526.643750000003</v>
      </c>
      <c r="O1512" s="12">
        <f t="shared" si="101"/>
        <v>0</v>
      </c>
      <c r="P1512" s="12">
        <f t="shared" si="102"/>
        <v>17504.533333333209</v>
      </c>
      <c r="Q1512" s="12" t="s">
        <v>22</v>
      </c>
      <c r="R1512" s="12" t="s">
        <v>2414</v>
      </c>
      <c r="Z1512" s="35">
        <f t="shared" si="103"/>
        <v>17504.533333333209</v>
      </c>
    </row>
    <row r="1513" spans="1:26" ht="15" hidden="1" customHeight="1" x14ac:dyDescent="0.25">
      <c r="A1513" s="12">
        <v>2021</v>
      </c>
      <c r="B1513" s="12" t="s">
        <v>2416</v>
      </c>
      <c r="C1513" s="43" t="s">
        <v>2413</v>
      </c>
      <c r="D1513" s="43" t="s">
        <v>22</v>
      </c>
      <c r="H1513" s="12" t="s">
        <v>1911</v>
      </c>
      <c r="I1513" s="12" t="s">
        <v>108</v>
      </c>
      <c r="L1513" s="60">
        <v>44255.999305555553</v>
      </c>
      <c r="M1513" s="60">
        <v>44255.999305555553</v>
      </c>
      <c r="N1513" s="60">
        <v>43707.458333333336</v>
      </c>
      <c r="O1513" s="12">
        <f t="shared" si="101"/>
        <v>0</v>
      </c>
      <c r="P1513" s="12">
        <f t="shared" si="102"/>
        <v>13164.983333333221</v>
      </c>
      <c r="Q1513" s="12" t="s">
        <v>22</v>
      </c>
      <c r="R1513" s="12" t="s">
        <v>2414</v>
      </c>
      <c r="Z1513" s="35">
        <f t="shared" si="103"/>
        <v>13164.983333333221</v>
      </c>
    </row>
    <row r="1514" spans="1:26" ht="15" hidden="1" customHeight="1" x14ac:dyDescent="0.25">
      <c r="A1514" s="12">
        <v>2021</v>
      </c>
      <c r="B1514" s="12" t="s">
        <v>2416</v>
      </c>
      <c r="C1514" s="43" t="s">
        <v>2413</v>
      </c>
      <c r="D1514" s="43" t="s">
        <v>22</v>
      </c>
      <c r="H1514" s="12" t="s">
        <v>1911</v>
      </c>
      <c r="I1514" s="12" t="s">
        <v>110</v>
      </c>
      <c r="L1514" s="60">
        <v>44255.999305555553</v>
      </c>
      <c r="M1514" s="60">
        <v>44255.999305555553</v>
      </c>
      <c r="N1514" s="60">
        <v>43665.5</v>
      </c>
      <c r="O1514" s="12">
        <f t="shared" si="101"/>
        <v>0</v>
      </c>
      <c r="P1514" s="12">
        <f t="shared" si="102"/>
        <v>14171.983333333279</v>
      </c>
      <c r="Q1514" s="12" t="s">
        <v>22</v>
      </c>
      <c r="R1514" s="12" t="s">
        <v>2414</v>
      </c>
      <c r="Z1514" s="35">
        <f t="shared" si="103"/>
        <v>14171.983333333279</v>
      </c>
    </row>
    <row r="1515" spans="1:26" ht="15" hidden="1" customHeight="1" x14ac:dyDescent="0.25">
      <c r="A1515" s="12">
        <v>2021</v>
      </c>
      <c r="B1515" s="12" t="s">
        <v>2416</v>
      </c>
      <c r="C1515" s="43" t="s">
        <v>2413</v>
      </c>
      <c r="D1515" s="43" t="s">
        <v>22</v>
      </c>
      <c r="H1515" s="12" t="s">
        <v>1911</v>
      </c>
      <c r="I1515" s="12" t="s">
        <v>126</v>
      </c>
      <c r="L1515" s="60">
        <v>44255.999305555553</v>
      </c>
      <c r="M1515" s="60">
        <v>44255.999305555553</v>
      </c>
      <c r="N1515" s="60">
        <v>43965.74722222222</v>
      </c>
      <c r="O1515" s="12">
        <f t="shared" si="101"/>
        <v>0</v>
      </c>
      <c r="P1515" s="12">
        <f t="shared" si="102"/>
        <v>6966.0499999999884</v>
      </c>
      <c r="Q1515" s="12" t="s">
        <v>22</v>
      </c>
      <c r="R1515" s="12" t="s">
        <v>2414</v>
      </c>
      <c r="Z1515" s="35">
        <f t="shared" si="103"/>
        <v>6966.0499999999884</v>
      </c>
    </row>
    <row r="1516" spans="1:26" ht="15" hidden="1" customHeight="1" x14ac:dyDescent="0.25">
      <c r="A1516" s="12">
        <v>2021</v>
      </c>
      <c r="B1516" s="12" t="s">
        <v>2416</v>
      </c>
      <c r="C1516" s="43" t="s">
        <v>2413</v>
      </c>
      <c r="D1516" s="43" t="s">
        <v>22</v>
      </c>
      <c r="H1516" s="12" t="s">
        <v>1911</v>
      </c>
      <c r="I1516" s="12" t="s">
        <v>128</v>
      </c>
      <c r="L1516" s="60">
        <v>44255.999305555553</v>
      </c>
      <c r="M1516" s="60">
        <v>44255.999305555553</v>
      </c>
      <c r="N1516" s="60">
        <v>43546.700694444444</v>
      </c>
      <c r="O1516" s="12">
        <f t="shared" si="101"/>
        <v>0</v>
      </c>
      <c r="P1516" s="12">
        <f t="shared" si="102"/>
        <v>17023.166666666628</v>
      </c>
      <c r="Q1516" s="12" t="s">
        <v>22</v>
      </c>
      <c r="R1516" s="12" t="s">
        <v>2414</v>
      </c>
      <c r="Z1516" s="35">
        <f t="shared" si="103"/>
        <v>17023.166666666628</v>
      </c>
    </row>
    <row r="1517" spans="1:26" ht="15" hidden="1" customHeight="1" x14ac:dyDescent="0.25">
      <c r="A1517" s="12">
        <v>2021</v>
      </c>
      <c r="B1517" s="12" t="s">
        <v>2416</v>
      </c>
      <c r="C1517" s="43" t="s">
        <v>2413</v>
      </c>
      <c r="D1517" s="43" t="s">
        <v>22</v>
      </c>
      <c r="H1517" s="12" t="s">
        <v>1911</v>
      </c>
      <c r="I1517" s="12" t="s">
        <v>134</v>
      </c>
      <c r="L1517" s="60">
        <v>44255.999305555553</v>
      </c>
      <c r="M1517" s="60">
        <v>44255.999305555553</v>
      </c>
      <c r="N1517" s="60">
        <v>43690.708333333336</v>
      </c>
      <c r="O1517" s="12">
        <f t="shared" si="101"/>
        <v>0</v>
      </c>
      <c r="P1517" s="12">
        <f t="shared" si="102"/>
        <v>13566.983333333221</v>
      </c>
      <c r="Q1517" s="12" t="s">
        <v>22</v>
      </c>
      <c r="R1517" s="12" t="s">
        <v>2414</v>
      </c>
      <c r="Z1517" s="35">
        <f t="shared" si="103"/>
        <v>13566.983333333221</v>
      </c>
    </row>
    <row r="1518" spans="1:26" ht="15" hidden="1" customHeight="1" x14ac:dyDescent="0.25">
      <c r="A1518" s="12">
        <v>2021</v>
      </c>
      <c r="B1518" s="12" t="s">
        <v>2416</v>
      </c>
      <c r="C1518" s="43" t="s">
        <v>2413</v>
      </c>
      <c r="D1518" s="43" t="s">
        <v>22</v>
      </c>
      <c r="H1518" s="12" t="s">
        <v>1911</v>
      </c>
      <c r="I1518" s="12" t="s">
        <v>136</v>
      </c>
      <c r="L1518" s="60">
        <v>44255.999305555553</v>
      </c>
      <c r="M1518" s="60">
        <v>44255.999305555553</v>
      </c>
      <c r="N1518" s="60">
        <v>43738.999305555553</v>
      </c>
      <c r="O1518" s="12">
        <f t="shared" si="101"/>
        <v>0</v>
      </c>
      <c r="P1518" s="12">
        <f t="shared" si="102"/>
        <v>12408</v>
      </c>
      <c r="Q1518" s="12" t="s">
        <v>22</v>
      </c>
      <c r="R1518" s="12" t="s">
        <v>2414</v>
      </c>
      <c r="Z1518" s="35">
        <f t="shared" si="103"/>
        <v>12408</v>
      </c>
    </row>
    <row r="1519" spans="1:26" ht="15" hidden="1" customHeight="1" x14ac:dyDescent="0.25">
      <c r="A1519" s="12">
        <v>2021</v>
      </c>
      <c r="B1519" s="12" t="s">
        <v>2416</v>
      </c>
      <c r="C1519" s="43" t="s">
        <v>2413</v>
      </c>
      <c r="D1519" s="43" t="s">
        <v>22</v>
      </c>
      <c r="H1519" s="12" t="s">
        <v>1911</v>
      </c>
      <c r="I1519" s="12" t="s">
        <v>138</v>
      </c>
      <c r="L1519" s="60">
        <v>44255.999305555553</v>
      </c>
      <c r="M1519" s="60">
        <v>44255.999305555553</v>
      </c>
      <c r="N1519" s="51">
        <v>43620.666666666664</v>
      </c>
      <c r="O1519" s="12">
        <f t="shared" si="101"/>
        <v>0</v>
      </c>
      <c r="P1519" s="12">
        <f t="shared" si="102"/>
        <v>15247.983333333337</v>
      </c>
      <c r="Q1519" s="12" t="s">
        <v>22</v>
      </c>
      <c r="R1519" s="12" t="s">
        <v>2414</v>
      </c>
      <c r="Z1519" s="35">
        <f t="shared" si="103"/>
        <v>15247.983333333337</v>
      </c>
    </row>
    <row r="1520" spans="1:26" ht="15" hidden="1" customHeight="1" x14ac:dyDescent="0.25">
      <c r="A1520" s="12">
        <v>2021</v>
      </c>
      <c r="B1520" s="12" t="s">
        <v>2416</v>
      </c>
      <c r="C1520" s="43" t="s">
        <v>2413</v>
      </c>
      <c r="D1520" s="43" t="s">
        <v>22</v>
      </c>
      <c r="H1520" s="12" t="s">
        <v>1911</v>
      </c>
      <c r="I1520" s="12" t="s">
        <v>162</v>
      </c>
      <c r="L1520" s="60">
        <v>44255.999305555553</v>
      </c>
      <c r="M1520" s="60">
        <v>44255.999305555553</v>
      </c>
      <c r="N1520" s="60">
        <v>43411.75</v>
      </c>
      <c r="O1520" s="12">
        <f t="shared" si="101"/>
        <v>0</v>
      </c>
      <c r="P1520" s="12">
        <f t="shared" si="102"/>
        <v>20261.983333333279</v>
      </c>
      <c r="Q1520" s="12" t="s">
        <v>22</v>
      </c>
      <c r="R1520" s="12" t="s">
        <v>2414</v>
      </c>
      <c r="Z1520" s="35">
        <f t="shared" si="103"/>
        <v>20261.983333333279</v>
      </c>
    </row>
    <row r="1521" spans="1:26" ht="15" hidden="1" customHeight="1" x14ac:dyDescent="0.25">
      <c r="A1521" s="12">
        <v>2021</v>
      </c>
      <c r="B1521" s="12" t="s">
        <v>2416</v>
      </c>
      <c r="C1521" s="43" t="s">
        <v>2413</v>
      </c>
      <c r="D1521" s="43" t="s">
        <v>22</v>
      </c>
      <c r="H1521" s="12" t="s">
        <v>1911</v>
      </c>
      <c r="I1521" s="12" t="s">
        <v>163</v>
      </c>
      <c r="L1521" s="60">
        <v>44255.999305555553</v>
      </c>
      <c r="M1521" s="60">
        <v>44255.999305555553</v>
      </c>
      <c r="N1521" s="60">
        <v>43424.75</v>
      </c>
      <c r="O1521" s="12">
        <f t="shared" si="101"/>
        <v>0</v>
      </c>
      <c r="P1521" s="12">
        <f t="shared" si="102"/>
        <v>19949.983333333279</v>
      </c>
      <c r="Q1521" s="12" t="s">
        <v>22</v>
      </c>
      <c r="R1521" s="12" t="s">
        <v>2414</v>
      </c>
      <c r="Z1521" s="35">
        <f t="shared" si="103"/>
        <v>19949.983333333279</v>
      </c>
    </row>
    <row r="1522" spans="1:26" ht="15" hidden="1" customHeight="1" x14ac:dyDescent="0.25">
      <c r="A1522" s="12">
        <v>2021</v>
      </c>
      <c r="B1522" s="12" t="s">
        <v>2416</v>
      </c>
      <c r="C1522" s="43" t="s">
        <v>2413</v>
      </c>
      <c r="D1522" s="43" t="s">
        <v>22</v>
      </c>
      <c r="H1522" s="12" t="s">
        <v>1911</v>
      </c>
      <c r="I1522" s="12" t="s">
        <v>102</v>
      </c>
      <c r="L1522" s="60">
        <v>44255.999305555553</v>
      </c>
      <c r="M1522" s="60">
        <v>44255.999305555553</v>
      </c>
      <c r="N1522" s="60">
        <v>43206.583333333336</v>
      </c>
      <c r="O1522" s="12">
        <f t="shared" si="101"/>
        <v>0</v>
      </c>
      <c r="P1522" s="12">
        <f t="shared" si="102"/>
        <v>25185.983333333221</v>
      </c>
      <c r="Q1522" s="12" t="s">
        <v>22</v>
      </c>
      <c r="R1522" s="12" t="s">
        <v>2414</v>
      </c>
      <c r="Z1522" s="35">
        <f t="shared" si="103"/>
        <v>25185.983333333221</v>
      </c>
    </row>
    <row r="1523" spans="1:26" ht="15" hidden="1" customHeight="1" x14ac:dyDescent="0.25">
      <c r="A1523" s="12">
        <v>2021</v>
      </c>
      <c r="B1523" s="12" t="s">
        <v>2416</v>
      </c>
      <c r="C1523" s="43" t="s">
        <v>2413</v>
      </c>
      <c r="D1523" s="43" t="s">
        <v>22</v>
      </c>
      <c r="H1523" s="12" t="s">
        <v>1911</v>
      </c>
      <c r="I1523" s="12" t="s">
        <v>105</v>
      </c>
      <c r="L1523" s="60">
        <v>44255.999305555553</v>
      </c>
      <c r="M1523" s="60">
        <v>44255.999305555553</v>
      </c>
      <c r="N1523" s="60">
        <v>43719.583333333336</v>
      </c>
      <c r="O1523" s="12">
        <f t="shared" si="101"/>
        <v>0</v>
      </c>
      <c r="P1523" s="12">
        <f t="shared" si="102"/>
        <v>12873.983333333221</v>
      </c>
      <c r="Q1523" s="12" t="s">
        <v>22</v>
      </c>
      <c r="R1523" s="12" t="s">
        <v>2414</v>
      </c>
      <c r="Z1523" s="35">
        <f t="shared" si="103"/>
        <v>12873.983333333221</v>
      </c>
    </row>
    <row r="1524" spans="1:26" ht="15" hidden="1" customHeight="1" x14ac:dyDescent="0.25">
      <c r="A1524" s="12">
        <v>2021</v>
      </c>
      <c r="B1524" s="12" t="s">
        <v>2416</v>
      </c>
      <c r="C1524" s="43" t="s">
        <v>2413</v>
      </c>
      <c r="D1524" s="43" t="s">
        <v>22</v>
      </c>
      <c r="H1524" s="12" t="s">
        <v>1911</v>
      </c>
      <c r="I1524" s="12" t="s">
        <v>158</v>
      </c>
      <c r="L1524" s="60">
        <v>44255.999305555553</v>
      </c>
      <c r="M1524" s="60">
        <v>44255.999305555553</v>
      </c>
      <c r="N1524" s="60">
        <v>43700.708333333336</v>
      </c>
      <c r="O1524" s="12">
        <f t="shared" si="101"/>
        <v>0</v>
      </c>
      <c r="P1524" s="12">
        <f t="shared" si="102"/>
        <v>13326.983333333221</v>
      </c>
      <c r="Q1524" s="12" t="s">
        <v>22</v>
      </c>
      <c r="R1524" s="12" t="s">
        <v>2414</v>
      </c>
      <c r="Z1524" s="35">
        <f t="shared" si="103"/>
        <v>13326.983333333221</v>
      </c>
    </row>
    <row r="1525" spans="1:26" ht="15" hidden="1" customHeight="1" x14ac:dyDescent="0.25">
      <c r="A1525" s="12">
        <v>2021</v>
      </c>
      <c r="B1525" s="12" t="s">
        <v>2416</v>
      </c>
      <c r="C1525" s="43" t="s">
        <v>2413</v>
      </c>
      <c r="D1525" s="43" t="s">
        <v>22</v>
      </c>
      <c r="H1525" s="12" t="s">
        <v>1911</v>
      </c>
      <c r="I1525" s="12" t="s">
        <v>159</v>
      </c>
      <c r="L1525" s="60">
        <v>44255.999305555553</v>
      </c>
      <c r="M1525" s="60">
        <v>44255.999305555553</v>
      </c>
      <c r="N1525" s="60">
        <v>43576.625</v>
      </c>
      <c r="O1525" s="12">
        <f t="shared" si="101"/>
        <v>0</v>
      </c>
      <c r="P1525" s="12">
        <f t="shared" si="102"/>
        <v>16304.983333333279</v>
      </c>
      <c r="Q1525" s="12" t="s">
        <v>22</v>
      </c>
      <c r="R1525" s="12" t="s">
        <v>2414</v>
      </c>
      <c r="Z1525" s="35">
        <f t="shared" si="103"/>
        <v>16304.983333333279</v>
      </c>
    </row>
    <row r="1526" spans="1:26" ht="15" hidden="1" customHeight="1" x14ac:dyDescent="0.25">
      <c r="A1526" s="12">
        <v>2021</v>
      </c>
      <c r="B1526" s="12" t="s">
        <v>2416</v>
      </c>
      <c r="C1526" s="43" t="s">
        <v>2413</v>
      </c>
      <c r="D1526" s="43" t="s">
        <v>22</v>
      </c>
      <c r="H1526" s="12" t="s">
        <v>1911</v>
      </c>
      <c r="I1526" s="12" t="s">
        <v>123</v>
      </c>
      <c r="L1526" s="60">
        <v>44255.999305555553</v>
      </c>
      <c r="M1526" s="60">
        <v>44255.999305555553</v>
      </c>
      <c r="N1526" s="60">
        <v>44029.708333333336</v>
      </c>
      <c r="O1526" s="12">
        <f t="shared" si="101"/>
        <v>0</v>
      </c>
      <c r="P1526" s="12">
        <f t="shared" si="102"/>
        <v>5430.9833333332208</v>
      </c>
      <c r="Q1526" s="12" t="s">
        <v>22</v>
      </c>
      <c r="R1526" s="12" t="s">
        <v>2414</v>
      </c>
      <c r="Z1526" s="35">
        <f t="shared" si="103"/>
        <v>5430.9833333332208</v>
      </c>
    </row>
    <row r="1527" spans="1:26" ht="15" hidden="1" customHeight="1" x14ac:dyDescent="0.25">
      <c r="A1527" s="12">
        <v>2021</v>
      </c>
      <c r="B1527" s="12" t="s">
        <v>2416</v>
      </c>
      <c r="C1527" s="43" t="s">
        <v>2413</v>
      </c>
      <c r="D1527" s="43" t="s">
        <v>22</v>
      </c>
      <c r="H1527" s="12" t="s">
        <v>1911</v>
      </c>
      <c r="I1527" s="12" t="s">
        <v>125</v>
      </c>
      <c r="L1527" s="60">
        <v>44255.999305555553</v>
      </c>
      <c r="M1527" s="60">
        <v>44255.999305555553</v>
      </c>
      <c r="N1527" s="60">
        <v>43818.791666666664</v>
      </c>
      <c r="O1527" s="12">
        <f t="shared" si="101"/>
        <v>0</v>
      </c>
      <c r="P1527" s="12">
        <f t="shared" si="102"/>
        <v>10492.983333333337</v>
      </c>
      <c r="Q1527" s="12" t="s">
        <v>22</v>
      </c>
      <c r="R1527" s="12" t="s">
        <v>2414</v>
      </c>
      <c r="Z1527" s="35">
        <f t="shared" si="103"/>
        <v>10492.983333333337</v>
      </c>
    </row>
    <row r="1528" spans="1:26" ht="15" hidden="1" customHeight="1" x14ac:dyDescent="0.25">
      <c r="A1528" s="12">
        <v>2021</v>
      </c>
      <c r="B1528" s="12" t="s">
        <v>2416</v>
      </c>
      <c r="C1528" s="43" t="s">
        <v>2413</v>
      </c>
      <c r="D1528" s="43" t="s">
        <v>22</v>
      </c>
      <c r="H1528" s="12" t="s">
        <v>1911</v>
      </c>
      <c r="I1528" s="12" t="s">
        <v>144</v>
      </c>
      <c r="L1528" s="60">
        <v>44255.999305555553</v>
      </c>
      <c r="M1528" s="60">
        <v>44255.999305555553</v>
      </c>
      <c r="N1528" s="51">
        <v>44224.5</v>
      </c>
      <c r="O1528" s="12">
        <f t="shared" si="101"/>
        <v>0</v>
      </c>
      <c r="P1528" s="12">
        <f t="shared" si="102"/>
        <v>755.98333333327901</v>
      </c>
      <c r="Q1528" s="12" t="s">
        <v>22</v>
      </c>
      <c r="R1528" s="12" t="s">
        <v>2414</v>
      </c>
      <c r="Z1528" s="35">
        <f t="shared" si="103"/>
        <v>755.98333333327901</v>
      </c>
    </row>
    <row r="1529" spans="1:26" ht="15" hidden="1" customHeight="1" x14ac:dyDescent="0.25">
      <c r="A1529" s="12">
        <v>2021</v>
      </c>
      <c r="B1529" s="12" t="s">
        <v>2416</v>
      </c>
      <c r="C1529" s="43" t="s">
        <v>2413</v>
      </c>
      <c r="D1529" s="43" t="s">
        <v>22</v>
      </c>
      <c r="H1529" s="12" t="s">
        <v>1911</v>
      </c>
      <c r="I1529" s="12" t="s">
        <v>146</v>
      </c>
      <c r="L1529" s="60">
        <v>44255.999305555553</v>
      </c>
      <c r="M1529" s="60">
        <v>44255.999305555553</v>
      </c>
      <c r="N1529" s="51">
        <v>44124</v>
      </c>
      <c r="O1529" s="12">
        <f t="shared" si="101"/>
        <v>0</v>
      </c>
      <c r="P1529" s="12">
        <f t="shared" si="102"/>
        <v>3167.983333333279</v>
      </c>
      <c r="Q1529" s="12" t="s">
        <v>22</v>
      </c>
      <c r="R1529" s="12" t="s">
        <v>2414</v>
      </c>
      <c r="Z1529" s="35">
        <f t="shared" si="103"/>
        <v>3167.983333333279</v>
      </c>
    </row>
    <row r="1530" spans="1:26" ht="15" hidden="1" customHeight="1" x14ac:dyDescent="0.25">
      <c r="A1530" s="12">
        <v>2021</v>
      </c>
      <c r="B1530" s="12" t="s">
        <v>2416</v>
      </c>
      <c r="C1530" s="43" t="s">
        <v>2413</v>
      </c>
      <c r="D1530" s="43" t="s">
        <v>22</v>
      </c>
      <c r="H1530" s="12" t="s">
        <v>1911</v>
      </c>
      <c r="I1530" s="12" t="s">
        <v>148</v>
      </c>
      <c r="L1530" s="60">
        <v>44255.999305555553</v>
      </c>
      <c r="M1530" s="60">
        <v>44255.999305555553</v>
      </c>
      <c r="N1530" s="51">
        <v>44239.708333333336</v>
      </c>
      <c r="O1530" s="12">
        <f t="shared" si="101"/>
        <v>0</v>
      </c>
      <c r="P1530" s="12">
        <f t="shared" si="102"/>
        <v>390.9833333332208</v>
      </c>
      <c r="Q1530" s="12" t="s">
        <v>22</v>
      </c>
      <c r="R1530" s="12" t="s">
        <v>2414</v>
      </c>
      <c r="Z1530" s="35">
        <f t="shared" si="103"/>
        <v>390.9833333332208</v>
      </c>
    </row>
    <row r="1531" spans="1:26" ht="15" hidden="1" customHeight="1" x14ac:dyDescent="0.25">
      <c r="A1531" s="12">
        <v>2021</v>
      </c>
      <c r="B1531" s="12" t="s">
        <v>2416</v>
      </c>
      <c r="C1531" s="43" t="s">
        <v>2413</v>
      </c>
      <c r="D1531" s="43" t="s">
        <v>22</v>
      </c>
      <c r="H1531" s="12" t="s">
        <v>1911</v>
      </c>
      <c r="I1531" s="12" t="s">
        <v>150</v>
      </c>
      <c r="L1531" s="60">
        <v>44255.999305555553</v>
      </c>
      <c r="M1531" s="60">
        <v>44255.999305555553</v>
      </c>
      <c r="N1531" s="60">
        <v>43101</v>
      </c>
      <c r="O1531" s="12">
        <f t="shared" si="101"/>
        <v>0</v>
      </c>
      <c r="P1531" s="12">
        <f t="shared" si="102"/>
        <v>27719.983333333279</v>
      </c>
      <c r="Q1531" s="12" t="s">
        <v>22</v>
      </c>
      <c r="R1531" s="12" t="s">
        <v>2414</v>
      </c>
      <c r="Z1531" s="35">
        <f t="shared" si="103"/>
        <v>27719.983333333279</v>
      </c>
    </row>
    <row r="1532" spans="1:26" ht="15" hidden="1" customHeight="1" x14ac:dyDescent="0.25">
      <c r="A1532" s="12">
        <v>2021</v>
      </c>
      <c r="B1532" s="12" t="s">
        <v>2416</v>
      </c>
      <c r="C1532" s="43" t="s">
        <v>2413</v>
      </c>
      <c r="D1532" s="43" t="s">
        <v>22</v>
      </c>
      <c r="H1532" s="12" t="s">
        <v>1911</v>
      </c>
      <c r="I1532" s="12" t="s">
        <v>152</v>
      </c>
      <c r="L1532" s="60">
        <v>44255.999305555553</v>
      </c>
      <c r="M1532" s="60">
        <v>44255.999305555553</v>
      </c>
      <c r="N1532" s="60">
        <v>43182.666666666664</v>
      </c>
      <c r="O1532" s="12">
        <f t="shared" si="101"/>
        <v>0</v>
      </c>
      <c r="P1532" s="12">
        <f t="shared" si="102"/>
        <v>25759.983333333337</v>
      </c>
      <c r="Q1532" s="12" t="s">
        <v>22</v>
      </c>
      <c r="R1532" s="12" t="s">
        <v>2414</v>
      </c>
      <c r="Z1532" s="35">
        <f t="shared" si="103"/>
        <v>25759.983333333337</v>
      </c>
    </row>
    <row r="1533" spans="1:26" ht="15" hidden="1" customHeight="1" x14ac:dyDescent="0.25">
      <c r="A1533" s="12">
        <v>2021</v>
      </c>
      <c r="B1533" s="12" t="s">
        <v>2416</v>
      </c>
      <c r="C1533" s="43" t="s">
        <v>2413</v>
      </c>
      <c r="D1533" s="43" t="s">
        <v>22</v>
      </c>
      <c r="H1533" s="12" t="s">
        <v>1911</v>
      </c>
      <c r="I1533" s="12" t="s">
        <v>119</v>
      </c>
      <c r="L1533" s="60">
        <v>44255.999305555553</v>
      </c>
      <c r="M1533" s="60">
        <v>44255.999305555553</v>
      </c>
      <c r="N1533" s="60">
        <v>43702.666666666664</v>
      </c>
      <c r="O1533" s="12">
        <f t="shared" si="101"/>
        <v>0</v>
      </c>
      <c r="P1533" s="12">
        <f t="shared" si="102"/>
        <v>13279.983333333337</v>
      </c>
      <c r="Q1533" s="12" t="s">
        <v>22</v>
      </c>
      <c r="R1533" s="12" t="s">
        <v>2414</v>
      </c>
      <c r="Z1533" s="35">
        <f t="shared" si="103"/>
        <v>13279.983333333337</v>
      </c>
    </row>
    <row r="1534" spans="1:26" ht="15" hidden="1" customHeight="1" x14ac:dyDescent="0.25">
      <c r="A1534" s="12">
        <v>2021</v>
      </c>
      <c r="B1534" s="12" t="s">
        <v>2416</v>
      </c>
      <c r="C1534" s="43" t="s">
        <v>2413</v>
      </c>
      <c r="D1534" s="43" t="s">
        <v>22</v>
      </c>
      <c r="H1534" s="12" t="s">
        <v>1911</v>
      </c>
      <c r="I1534" s="12" t="s">
        <v>121</v>
      </c>
      <c r="L1534" s="60">
        <v>44255.999305555553</v>
      </c>
      <c r="M1534" s="60">
        <v>44255.999305555553</v>
      </c>
      <c r="N1534" s="60">
        <v>43101</v>
      </c>
      <c r="O1534" s="12">
        <f t="shared" si="101"/>
        <v>0</v>
      </c>
      <c r="P1534" s="12">
        <f t="shared" si="102"/>
        <v>27719.983333333279</v>
      </c>
      <c r="Q1534" s="12" t="s">
        <v>22</v>
      </c>
      <c r="R1534" s="12" t="s">
        <v>2414</v>
      </c>
      <c r="Z1534" s="35">
        <f t="shared" si="103"/>
        <v>27719.983333333279</v>
      </c>
    </row>
    <row r="1535" spans="1:26" ht="15" hidden="1" customHeight="1" x14ac:dyDescent="0.25">
      <c r="A1535" s="12">
        <v>2021</v>
      </c>
      <c r="B1535" s="12" t="s">
        <v>2416</v>
      </c>
      <c r="C1535" s="43" t="s">
        <v>2413</v>
      </c>
      <c r="D1535" s="43" t="s">
        <v>22</v>
      </c>
      <c r="H1535" s="12" t="s">
        <v>1911</v>
      </c>
      <c r="I1535" s="12" t="s">
        <v>154</v>
      </c>
      <c r="L1535" s="60">
        <v>44255.999305555553</v>
      </c>
      <c r="M1535" s="60">
        <v>44255.999305555553</v>
      </c>
      <c r="N1535" s="60">
        <v>43730.708333333336</v>
      </c>
      <c r="O1535" s="12">
        <f t="shared" si="101"/>
        <v>0</v>
      </c>
      <c r="P1535" s="12">
        <f t="shared" si="102"/>
        <v>12606.983333333221</v>
      </c>
      <c r="Q1535" s="12" t="s">
        <v>22</v>
      </c>
      <c r="R1535" s="12" t="s">
        <v>2414</v>
      </c>
      <c r="Z1535" s="35">
        <f t="shared" si="103"/>
        <v>12606.983333333221</v>
      </c>
    </row>
    <row r="1536" spans="1:26" ht="15" hidden="1" customHeight="1" x14ac:dyDescent="0.25">
      <c r="A1536" s="12">
        <v>2021</v>
      </c>
      <c r="B1536" s="12" t="s">
        <v>2416</v>
      </c>
      <c r="C1536" s="43" t="s">
        <v>2413</v>
      </c>
      <c r="D1536" s="43" t="s">
        <v>22</v>
      </c>
      <c r="H1536" s="12" t="s">
        <v>1911</v>
      </c>
      <c r="I1536" s="12" t="s">
        <v>155</v>
      </c>
      <c r="L1536" s="60">
        <v>44255.999305555553</v>
      </c>
      <c r="M1536" s="60">
        <v>44255.999305555553</v>
      </c>
      <c r="N1536" s="60">
        <v>43384.666666666664</v>
      </c>
      <c r="O1536" s="12">
        <f t="shared" si="101"/>
        <v>0</v>
      </c>
      <c r="P1536" s="12">
        <f t="shared" si="102"/>
        <v>20911.983333333337</v>
      </c>
      <c r="Q1536" s="12" t="s">
        <v>22</v>
      </c>
      <c r="R1536" s="12" t="s">
        <v>2414</v>
      </c>
      <c r="Z1536" s="35">
        <f t="shared" si="103"/>
        <v>20911.983333333337</v>
      </c>
    </row>
    <row r="1537" spans="1:26" ht="15" hidden="1" customHeight="1" x14ac:dyDescent="0.25">
      <c r="A1537" s="12">
        <v>2021</v>
      </c>
      <c r="B1537" s="12" t="s">
        <v>2416</v>
      </c>
      <c r="C1537" s="43" t="s">
        <v>2413</v>
      </c>
      <c r="D1537" s="43" t="s">
        <v>22</v>
      </c>
      <c r="H1537" s="12" t="s">
        <v>1911</v>
      </c>
      <c r="I1537" s="12" t="s">
        <v>156</v>
      </c>
      <c r="L1537" s="60">
        <v>44255.999305555553</v>
      </c>
      <c r="M1537" s="60">
        <v>44255.999305555553</v>
      </c>
      <c r="N1537" s="60">
        <v>43307.333333333336</v>
      </c>
      <c r="O1537" s="12">
        <f t="shared" si="101"/>
        <v>0</v>
      </c>
      <c r="P1537" s="12">
        <f t="shared" si="102"/>
        <v>22767.983333333221</v>
      </c>
      <c r="Q1537" s="12" t="s">
        <v>22</v>
      </c>
      <c r="R1537" s="12" t="s">
        <v>2414</v>
      </c>
      <c r="Z1537" s="35">
        <f t="shared" si="103"/>
        <v>22767.983333333221</v>
      </c>
    </row>
    <row r="1538" spans="1:26" ht="15" hidden="1" customHeight="1" x14ac:dyDescent="0.25">
      <c r="A1538" s="12">
        <v>2021</v>
      </c>
      <c r="B1538" s="12" t="s">
        <v>2416</v>
      </c>
      <c r="C1538" s="43" t="s">
        <v>2413</v>
      </c>
      <c r="D1538" s="43" t="s">
        <v>22</v>
      </c>
      <c r="H1538" s="12" t="s">
        <v>1911</v>
      </c>
      <c r="I1538" s="12" t="s">
        <v>157</v>
      </c>
      <c r="L1538" s="60">
        <v>44255.999305555553</v>
      </c>
      <c r="M1538" s="60">
        <v>44255.999305555553</v>
      </c>
      <c r="N1538" s="60">
        <v>43307.333333333336</v>
      </c>
      <c r="O1538" s="12">
        <f t="shared" si="101"/>
        <v>0</v>
      </c>
      <c r="P1538" s="12">
        <f t="shared" si="102"/>
        <v>22767.983333333221</v>
      </c>
      <c r="Q1538" s="12" t="s">
        <v>22</v>
      </c>
      <c r="R1538" s="12" t="s">
        <v>2414</v>
      </c>
      <c r="Z1538" s="35">
        <f t="shared" si="103"/>
        <v>22767.983333333221</v>
      </c>
    </row>
    <row r="1539" spans="1:26" ht="15" hidden="1" customHeight="1" x14ac:dyDescent="0.25">
      <c r="A1539" s="12">
        <v>2021</v>
      </c>
      <c r="B1539" s="12" t="s">
        <v>2416</v>
      </c>
      <c r="C1539" s="43" t="s">
        <v>2413</v>
      </c>
      <c r="D1539" s="43" t="s">
        <v>22</v>
      </c>
      <c r="H1539" s="12" t="s">
        <v>1911</v>
      </c>
      <c r="I1539" s="12" t="s">
        <v>160</v>
      </c>
      <c r="L1539" s="60">
        <v>44255.999305555553</v>
      </c>
      <c r="M1539" s="60">
        <v>44255.999305555553</v>
      </c>
      <c r="N1539" s="60">
        <v>43253.6875</v>
      </c>
      <c r="O1539" s="12">
        <f t="shared" si="101"/>
        <v>0</v>
      </c>
      <c r="P1539" s="12">
        <f t="shared" si="102"/>
        <v>24055.483333333279</v>
      </c>
      <c r="Q1539" s="12" t="s">
        <v>22</v>
      </c>
      <c r="R1539" s="12" t="s">
        <v>2414</v>
      </c>
      <c r="Z1539" s="35">
        <f t="shared" si="103"/>
        <v>24055.483333333279</v>
      </c>
    </row>
    <row r="1540" spans="1:26" ht="15" hidden="1" customHeight="1" x14ac:dyDescent="0.25">
      <c r="A1540" s="12">
        <v>2021</v>
      </c>
      <c r="B1540" s="12" t="s">
        <v>2416</v>
      </c>
      <c r="C1540" s="43" t="s">
        <v>2413</v>
      </c>
      <c r="D1540" s="43" t="s">
        <v>22</v>
      </c>
      <c r="H1540" s="12" t="s">
        <v>1911</v>
      </c>
      <c r="I1540" s="12" t="s">
        <v>161</v>
      </c>
      <c r="L1540" s="60">
        <v>44255.999305555553</v>
      </c>
      <c r="M1540" s="60">
        <v>44255.999305555553</v>
      </c>
      <c r="N1540" s="60">
        <v>43348.791666666664</v>
      </c>
      <c r="O1540" s="12">
        <f t="shared" si="101"/>
        <v>0</v>
      </c>
      <c r="P1540" s="12">
        <f t="shared" si="102"/>
        <v>21772.983333333337</v>
      </c>
      <c r="Q1540" s="12" t="s">
        <v>22</v>
      </c>
      <c r="R1540" s="12" t="s">
        <v>2414</v>
      </c>
      <c r="Z1540" s="35">
        <f t="shared" si="103"/>
        <v>21772.983333333337</v>
      </c>
    </row>
    <row r="1541" spans="1:26" ht="15" hidden="1" customHeight="1" x14ac:dyDescent="0.25">
      <c r="A1541" s="12">
        <v>2021</v>
      </c>
      <c r="B1541" s="12" t="s">
        <v>2416</v>
      </c>
      <c r="C1541" s="43" t="s">
        <v>2413</v>
      </c>
      <c r="D1541" s="43" t="s">
        <v>22</v>
      </c>
      <c r="H1541" s="12" t="s">
        <v>1920</v>
      </c>
      <c r="I1541" s="12" t="s">
        <v>179</v>
      </c>
      <c r="L1541" s="60">
        <v>44255.999305555553</v>
      </c>
      <c r="M1541" s="60">
        <v>44255.999305555553</v>
      </c>
      <c r="N1541" s="60">
        <v>43506.4375</v>
      </c>
      <c r="O1541" s="12">
        <f t="shared" si="101"/>
        <v>0</v>
      </c>
      <c r="P1541" s="12">
        <f t="shared" si="102"/>
        <v>17989.483333333279</v>
      </c>
      <c r="Q1541" s="12" t="s">
        <v>22</v>
      </c>
      <c r="R1541" s="12" t="s">
        <v>2414</v>
      </c>
      <c r="Z1541" s="35">
        <f t="shared" si="103"/>
        <v>17989.483333333279</v>
      </c>
    </row>
    <row r="1542" spans="1:26" ht="15" hidden="1" customHeight="1" x14ac:dyDescent="0.25">
      <c r="A1542" s="12">
        <v>2021</v>
      </c>
      <c r="B1542" s="12" t="s">
        <v>2416</v>
      </c>
      <c r="C1542" s="43" t="s">
        <v>2413</v>
      </c>
      <c r="D1542" s="43" t="s">
        <v>22</v>
      </c>
      <c r="H1542" s="12" t="s">
        <v>1920</v>
      </c>
      <c r="I1542" s="12" t="s">
        <v>180</v>
      </c>
      <c r="L1542" s="60">
        <v>44255.999305555553</v>
      </c>
      <c r="M1542" s="60">
        <v>44255.999305555553</v>
      </c>
      <c r="N1542" s="60">
        <v>43468.645833333336</v>
      </c>
      <c r="O1542" s="12">
        <f t="shared" si="101"/>
        <v>0</v>
      </c>
      <c r="P1542" s="12">
        <f t="shared" si="102"/>
        <v>18896.483333333221</v>
      </c>
      <c r="Q1542" s="12" t="s">
        <v>22</v>
      </c>
      <c r="R1542" s="12" t="s">
        <v>2414</v>
      </c>
      <c r="Z1542" s="35">
        <f t="shared" si="103"/>
        <v>18896.483333333221</v>
      </c>
    </row>
    <row r="1543" spans="1:26" ht="15" hidden="1" customHeight="1" x14ac:dyDescent="0.25">
      <c r="A1543" s="12">
        <v>2021</v>
      </c>
      <c r="B1543" s="12" t="s">
        <v>2416</v>
      </c>
      <c r="C1543" s="43" t="s">
        <v>2413</v>
      </c>
      <c r="D1543" s="43" t="s">
        <v>22</v>
      </c>
      <c r="H1543" s="12" t="s">
        <v>1920</v>
      </c>
      <c r="I1543" s="12" t="s">
        <v>181</v>
      </c>
      <c r="L1543" s="60">
        <v>44255.999305555553</v>
      </c>
      <c r="M1543" s="60">
        <v>44255.999305555553</v>
      </c>
      <c r="N1543" s="60">
        <v>43356.958333333336</v>
      </c>
      <c r="O1543" s="12">
        <f t="shared" si="101"/>
        <v>0</v>
      </c>
      <c r="P1543" s="12">
        <f t="shared" si="102"/>
        <v>21576.983333333221</v>
      </c>
      <c r="Q1543" s="12" t="s">
        <v>22</v>
      </c>
      <c r="R1543" s="12" t="s">
        <v>2414</v>
      </c>
      <c r="Z1543" s="35">
        <f t="shared" si="103"/>
        <v>21576.983333333221</v>
      </c>
    </row>
    <row r="1544" spans="1:26" ht="15" hidden="1" customHeight="1" x14ac:dyDescent="0.25">
      <c r="A1544" s="12">
        <v>2021</v>
      </c>
      <c r="B1544" s="12" t="s">
        <v>2416</v>
      </c>
      <c r="C1544" s="43" t="s">
        <v>2413</v>
      </c>
      <c r="D1544" s="43" t="s">
        <v>22</v>
      </c>
      <c r="H1544" s="12" t="s">
        <v>1920</v>
      </c>
      <c r="I1544" s="12" t="s">
        <v>182</v>
      </c>
      <c r="L1544" s="60">
        <v>44255.999305555553</v>
      </c>
      <c r="M1544" s="60">
        <v>44255.999305555553</v>
      </c>
      <c r="N1544" s="60">
        <v>43375.625</v>
      </c>
      <c r="O1544" s="12">
        <f t="shared" si="101"/>
        <v>0</v>
      </c>
      <c r="P1544" s="12">
        <f t="shared" si="102"/>
        <v>21128.983333333279</v>
      </c>
      <c r="Q1544" s="12" t="s">
        <v>22</v>
      </c>
      <c r="R1544" s="12" t="s">
        <v>2414</v>
      </c>
      <c r="Z1544" s="35">
        <f t="shared" si="103"/>
        <v>21128.983333333279</v>
      </c>
    </row>
    <row r="1545" spans="1:26" ht="15" hidden="1" customHeight="1" x14ac:dyDescent="0.25">
      <c r="A1545" s="12">
        <v>2021</v>
      </c>
      <c r="B1545" s="12" t="s">
        <v>2416</v>
      </c>
      <c r="C1545" s="43" t="s">
        <v>2413</v>
      </c>
      <c r="D1545" s="43" t="s">
        <v>22</v>
      </c>
      <c r="H1545" s="12" t="s">
        <v>1920</v>
      </c>
      <c r="I1545" s="12" t="s">
        <v>183</v>
      </c>
      <c r="L1545" s="60">
        <v>44255.999305555553</v>
      </c>
      <c r="M1545" s="60">
        <v>44255.999305555553</v>
      </c>
      <c r="N1545" s="60">
        <v>43203.75</v>
      </c>
      <c r="O1545" s="12">
        <f t="shared" si="101"/>
        <v>0</v>
      </c>
      <c r="P1545" s="12">
        <f t="shared" si="102"/>
        <v>25253.983333333279</v>
      </c>
      <c r="Q1545" s="12" t="s">
        <v>22</v>
      </c>
      <c r="R1545" s="12" t="s">
        <v>2414</v>
      </c>
      <c r="Z1545" s="35">
        <f t="shared" si="103"/>
        <v>25253.983333333279</v>
      </c>
    </row>
    <row r="1546" spans="1:26" ht="15" hidden="1" customHeight="1" x14ac:dyDescent="0.25">
      <c r="A1546" s="12">
        <v>2021</v>
      </c>
      <c r="B1546" s="12" t="s">
        <v>2416</v>
      </c>
      <c r="C1546" s="43" t="s">
        <v>2413</v>
      </c>
      <c r="D1546" s="43" t="s">
        <v>22</v>
      </c>
      <c r="H1546" s="12" t="s">
        <v>1920</v>
      </c>
      <c r="I1546" s="12" t="s">
        <v>184</v>
      </c>
      <c r="L1546" s="60">
        <v>44255.999305555553</v>
      </c>
      <c r="M1546" s="60">
        <v>44255.999305555553</v>
      </c>
      <c r="N1546" s="51">
        <v>44177.595729166664</v>
      </c>
      <c r="O1546" s="12">
        <f t="shared" si="101"/>
        <v>0</v>
      </c>
      <c r="P1546" s="12">
        <f t="shared" si="102"/>
        <v>1881.6858333333512</v>
      </c>
      <c r="Q1546" s="12" t="s">
        <v>22</v>
      </c>
      <c r="R1546" s="12" t="s">
        <v>2414</v>
      </c>
      <c r="Z1546" s="35">
        <f t="shared" si="103"/>
        <v>1881.6858333333512</v>
      </c>
    </row>
    <row r="1547" spans="1:26" ht="15" hidden="1" customHeight="1" x14ac:dyDescent="0.25">
      <c r="A1547" s="12">
        <v>2021</v>
      </c>
      <c r="B1547" s="12" t="s">
        <v>2416</v>
      </c>
      <c r="C1547" s="43" t="s">
        <v>2413</v>
      </c>
      <c r="D1547" s="43" t="s">
        <v>22</v>
      </c>
      <c r="H1547" s="12" t="s">
        <v>1920</v>
      </c>
      <c r="I1547" s="12" t="s">
        <v>185</v>
      </c>
      <c r="L1547" s="60">
        <v>44255.999305555553</v>
      </c>
      <c r="M1547" s="60">
        <v>44255.999305555553</v>
      </c>
      <c r="N1547" s="60">
        <v>43462.697916666664</v>
      </c>
      <c r="O1547" s="12">
        <f t="shared" si="101"/>
        <v>0</v>
      </c>
      <c r="P1547" s="12">
        <f t="shared" si="102"/>
        <v>19039.233333333337</v>
      </c>
      <c r="Q1547" s="12" t="s">
        <v>22</v>
      </c>
      <c r="R1547" s="12" t="s">
        <v>2414</v>
      </c>
      <c r="Z1547" s="35">
        <f t="shared" si="103"/>
        <v>19039.233333333337</v>
      </c>
    </row>
    <row r="1548" spans="1:26" ht="15" customHeight="1" x14ac:dyDescent="0.25">
      <c r="A1548" s="12">
        <v>2021</v>
      </c>
      <c r="B1548" s="12" t="s">
        <v>2416</v>
      </c>
      <c r="C1548" s="43" t="s">
        <v>2413</v>
      </c>
      <c r="D1548" s="43" t="s">
        <v>22</v>
      </c>
      <c r="H1548" s="12" t="s">
        <v>319</v>
      </c>
      <c r="I1548" s="12" t="s">
        <v>195</v>
      </c>
      <c r="L1548" s="60">
        <v>44255.999305555553</v>
      </c>
      <c r="M1548" s="60">
        <v>44255.999305555553</v>
      </c>
      <c r="N1548" s="51">
        <v>44184.791666666664</v>
      </c>
      <c r="O1548" s="12">
        <f t="shared" si="101"/>
        <v>0</v>
      </c>
      <c r="P1548" s="12">
        <f t="shared" si="102"/>
        <v>1708.9833333333372</v>
      </c>
      <c r="Q1548" s="12" t="s">
        <v>22</v>
      </c>
      <c r="R1548" s="12" t="s">
        <v>2414</v>
      </c>
      <c r="Z1548" s="35">
        <f t="shared" si="103"/>
        <v>1708.9833333333372</v>
      </c>
    </row>
    <row r="1549" spans="1:26" ht="15" customHeight="1" x14ac:dyDescent="0.25">
      <c r="A1549" s="12">
        <v>2021</v>
      </c>
      <c r="B1549" s="12" t="s">
        <v>2416</v>
      </c>
      <c r="C1549" s="43" t="s">
        <v>2413</v>
      </c>
      <c r="D1549" s="43" t="s">
        <v>22</v>
      </c>
      <c r="H1549" s="12" t="s">
        <v>319</v>
      </c>
      <c r="I1549" s="12" t="s">
        <v>196</v>
      </c>
      <c r="L1549" s="60">
        <v>44255.999305555553</v>
      </c>
      <c r="M1549" s="60">
        <v>44255.999305555553</v>
      </c>
      <c r="N1549" s="51">
        <v>44106.451388888891</v>
      </c>
      <c r="O1549" s="12">
        <f t="shared" si="101"/>
        <v>0</v>
      </c>
      <c r="P1549" s="12">
        <f t="shared" si="102"/>
        <v>3589.1499999999069</v>
      </c>
      <c r="Q1549" s="12" t="s">
        <v>22</v>
      </c>
      <c r="R1549" s="12" t="s">
        <v>2414</v>
      </c>
      <c r="Z1549" s="35">
        <f t="shared" si="103"/>
        <v>3589.1499999999069</v>
      </c>
    </row>
    <row r="1550" spans="1:26" ht="15" customHeight="1" x14ac:dyDescent="0.25">
      <c r="A1550" s="12">
        <v>2021</v>
      </c>
      <c r="B1550" s="12" t="s">
        <v>2416</v>
      </c>
      <c r="C1550" s="43" t="s">
        <v>2413</v>
      </c>
      <c r="D1550" s="43" t="s">
        <v>22</v>
      </c>
      <c r="H1550" s="12" t="s">
        <v>319</v>
      </c>
      <c r="I1550" s="12" t="s">
        <v>197</v>
      </c>
      <c r="L1550" s="60">
        <v>44255.999305555553</v>
      </c>
      <c r="M1550" s="60">
        <v>44255.999305555553</v>
      </c>
      <c r="N1550" s="51">
        <v>44188.791666666664</v>
      </c>
      <c r="O1550" s="12">
        <f t="shared" si="101"/>
        <v>0</v>
      </c>
      <c r="P1550" s="12">
        <f t="shared" si="102"/>
        <v>1612.9833333333372</v>
      </c>
      <c r="Q1550" s="12" t="s">
        <v>22</v>
      </c>
      <c r="R1550" s="12" t="s">
        <v>2414</v>
      </c>
      <c r="Z1550" s="35">
        <f t="shared" si="103"/>
        <v>1612.9833333333372</v>
      </c>
    </row>
    <row r="1551" spans="1:26" ht="15" customHeight="1" x14ac:dyDescent="0.25">
      <c r="A1551" s="12">
        <v>2021</v>
      </c>
      <c r="B1551" s="12" t="s">
        <v>2416</v>
      </c>
      <c r="C1551" s="43" t="s">
        <v>2413</v>
      </c>
      <c r="D1551" s="43" t="s">
        <v>22</v>
      </c>
      <c r="H1551" s="12" t="s">
        <v>319</v>
      </c>
      <c r="I1551" s="12" t="s">
        <v>198</v>
      </c>
      <c r="L1551" s="60">
        <v>44255.999305555553</v>
      </c>
      <c r="M1551" s="60">
        <v>44255.999305555553</v>
      </c>
      <c r="N1551" s="51">
        <v>44250.6875</v>
      </c>
      <c r="O1551" s="12">
        <f t="shared" si="101"/>
        <v>0</v>
      </c>
      <c r="P1551" s="12">
        <f t="shared" si="102"/>
        <v>127.48333333327901</v>
      </c>
      <c r="Q1551" s="12" t="s">
        <v>22</v>
      </c>
      <c r="R1551" s="12" t="s">
        <v>2414</v>
      </c>
      <c r="Z1551" s="35">
        <f t="shared" si="103"/>
        <v>127.48333333327901</v>
      </c>
    </row>
    <row r="1552" spans="1:26" ht="15" hidden="1" customHeight="1" x14ac:dyDescent="0.25">
      <c r="A1552" s="12">
        <v>2021</v>
      </c>
      <c r="B1552" s="12" t="s">
        <v>2416</v>
      </c>
      <c r="C1552" s="43" t="s">
        <v>2413</v>
      </c>
      <c r="D1552" s="43" t="s">
        <v>22</v>
      </c>
      <c r="H1552" s="12" t="s">
        <v>1764</v>
      </c>
      <c r="I1552" s="12" t="s">
        <v>164</v>
      </c>
      <c r="L1552" s="60">
        <v>44255.999305555553</v>
      </c>
      <c r="M1552" s="60">
        <v>44255.999305555553</v>
      </c>
      <c r="N1552" s="60">
        <v>43567.59652777778</v>
      </c>
      <c r="O1552" s="12">
        <f t="shared" si="101"/>
        <v>0</v>
      </c>
      <c r="P1552" s="12">
        <f t="shared" si="102"/>
        <v>16521.66666666657</v>
      </c>
      <c r="Q1552" s="12" t="s">
        <v>22</v>
      </c>
      <c r="R1552" s="12" t="s">
        <v>2414</v>
      </c>
      <c r="Z1552" s="35">
        <f t="shared" si="103"/>
        <v>16521.66666666657</v>
      </c>
    </row>
    <row r="1553" spans="1:26" ht="15" hidden="1" customHeight="1" x14ac:dyDescent="0.25">
      <c r="A1553" s="12">
        <v>2021</v>
      </c>
      <c r="B1553" s="12" t="s">
        <v>2416</v>
      </c>
      <c r="C1553" s="43" t="s">
        <v>2413</v>
      </c>
      <c r="D1553" s="43" t="s">
        <v>22</v>
      </c>
      <c r="H1553" s="12" t="s">
        <v>1764</v>
      </c>
      <c r="I1553" s="12" t="s">
        <v>165</v>
      </c>
      <c r="L1553" s="60">
        <v>44255.999305555553</v>
      </c>
      <c r="M1553" s="60">
        <v>44255.999305555553</v>
      </c>
      <c r="N1553" s="60">
        <v>43976.479166666664</v>
      </c>
      <c r="O1553" s="12">
        <f t="shared" si="101"/>
        <v>0</v>
      </c>
      <c r="P1553" s="12">
        <f t="shared" si="102"/>
        <v>6708.4833333333372</v>
      </c>
      <c r="Q1553" s="12" t="s">
        <v>22</v>
      </c>
      <c r="R1553" s="12" t="s">
        <v>2414</v>
      </c>
      <c r="Z1553" s="35">
        <f t="shared" si="103"/>
        <v>6708.4833333333372</v>
      </c>
    </row>
    <row r="1554" spans="1:26" ht="15" hidden="1" customHeight="1" x14ac:dyDescent="0.25">
      <c r="A1554" s="12">
        <v>2021</v>
      </c>
      <c r="B1554" s="12" t="s">
        <v>2416</v>
      </c>
      <c r="C1554" s="43" t="s">
        <v>2413</v>
      </c>
      <c r="D1554" s="43" t="s">
        <v>22</v>
      </c>
      <c r="H1554" s="12" t="s">
        <v>1764</v>
      </c>
      <c r="I1554" s="12" t="s">
        <v>166</v>
      </c>
      <c r="L1554" s="60">
        <v>44255.999305555553</v>
      </c>
      <c r="M1554" s="60">
        <v>44255.999305555553</v>
      </c>
      <c r="N1554" s="51">
        <v>44254.770833333336</v>
      </c>
      <c r="O1554" s="12">
        <f t="shared" si="101"/>
        <v>0</v>
      </c>
      <c r="P1554" s="12">
        <f t="shared" si="102"/>
        <v>29.483333333220799</v>
      </c>
      <c r="Q1554" s="12" t="s">
        <v>22</v>
      </c>
      <c r="R1554" s="12" t="s">
        <v>2414</v>
      </c>
      <c r="Z1554" s="35">
        <f t="shared" si="103"/>
        <v>29.483333333220799</v>
      </c>
    </row>
    <row r="1555" spans="1:26" ht="15" hidden="1" customHeight="1" x14ac:dyDescent="0.25">
      <c r="A1555" s="12">
        <v>2021</v>
      </c>
      <c r="B1555" s="12" t="s">
        <v>2416</v>
      </c>
      <c r="C1555" s="43" t="s">
        <v>2413</v>
      </c>
      <c r="D1555" s="43" t="s">
        <v>22</v>
      </c>
      <c r="H1555" s="12" t="s">
        <v>1764</v>
      </c>
      <c r="I1555" s="12" t="s">
        <v>167</v>
      </c>
      <c r="L1555" s="60">
        <v>44255.999305555553</v>
      </c>
      <c r="M1555" s="60">
        <v>44255.999305555553</v>
      </c>
      <c r="N1555" s="60">
        <v>43951.999988425923</v>
      </c>
      <c r="O1555" s="12">
        <f t="shared" si="101"/>
        <v>0</v>
      </c>
      <c r="P1555" s="12">
        <f t="shared" si="102"/>
        <v>7295.9836111111217</v>
      </c>
      <c r="Q1555" s="12" t="s">
        <v>22</v>
      </c>
      <c r="R1555" s="12" t="s">
        <v>2414</v>
      </c>
      <c r="Z1555" s="35">
        <f t="shared" si="103"/>
        <v>7295.9836111111217</v>
      </c>
    </row>
    <row r="1556" spans="1:26" ht="15" hidden="1" customHeight="1" x14ac:dyDescent="0.25">
      <c r="A1556" s="12">
        <v>2021</v>
      </c>
      <c r="B1556" s="12" t="s">
        <v>2416</v>
      </c>
      <c r="C1556" s="43" t="s">
        <v>2413</v>
      </c>
      <c r="D1556" s="43" t="s">
        <v>22</v>
      </c>
      <c r="H1556" s="12" t="s">
        <v>1764</v>
      </c>
      <c r="I1556" s="12" t="s">
        <v>168</v>
      </c>
      <c r="L1556" s="60">
        <v>44255.999305555553</v>
      </c>
      <c r="M1556" s="60">
        <v>44255.999305555553</v>
      </c>
      <c r="N1556" s="51">
        <v>44165.5</v>
      </c>
      <c r="O1556" s="12">
        <f t="shared" si="101"/>
        <v>0</v>
      </c>
      <c r="P1556" s="12">
        <f t="shared" si="102"/>
        <v>2171.983333333279</v>
      </c>
      <c r="Q1556" s="12" t="s">
        <v>22</v>
      </c>
      <c r="R1556" s="12" t="s">
        <v>2414</v>
      </c>
      <c r="Z1556" s="35">
        <f t="shared" si="103"/>
        <v>2171.983333333279</v>
      </c>
    </row>
    <row r="1557" spans="1:26" ht="15" hidden="1" customHeight="1" x14ac:dyDescent="0.25">
      <c r="A1557" s="12">
        <v>2021</v>
      </c>
      <c r="B1557" s="12" t="s">
        <v>2416</v>
      </c>
      <c r="C1557" s="43" t="s">
        <v>2413</v>
      </c>
      <c r="D1557" s="43" t="s">
        <v>22</v>
      </c>
      <c r="H1557" s="12" t="s">
        <v>1788</v>
      </c>
      <c r="I1557" s="12" t="s">
        <v>169</v>
      </c>
      <c r="L1557" s="60">
        <v>44255.999305555553</v>
      </c>
      <c r="M1557" s="60">
        <v>44255.999305555553</v>
      </c>
      <c r="N1557" s="51">
        <v>44230.212500000001</v>
      </c>
      <c r="O1557" s="12">
        <f t="shared" si="101"/>
        <v>0</v>
      </c>
      <c r="P1557" s="12">
        <f t="shared" si="102"/>
        <v>618.88333333324408</v>
      </c>
      <c r="Q1557" s="12" t="s">
        <v>22</v>
      </c>
      <c r="R1557" s="12" t="s">
        <v>2414</v>
      </c>
      <c r="Z1557" s="35">
        <f t="shared" si="103"/>
        <v>618.88333333324408</v>
      </c>
    </row>
    <row r="1558" spans="1:26" ht="15" hidden="1" customHeight="1" x14ac:dyDescent="0.25">
      <c r="A1558" s="12">
        <v>2021</v>
      </c>
      <c r="B1558" s="12" t="s">
        <v>2416</v>
      </c>
      <c r="C1558" s="43" t="s">
        <v>2413</v>
      </c>
      <c r="D1558" s="43" t="s">
        <v>22</v>
      </c>
      <c r="H1558" s="12" t="s">
        <v>1788</v>
      </c>
      <c r="I1558" s="12" t="s">
        <v>170</v>
      </c>
      <c r="L1558" s="60">
        <v>44255.999305555553</v>
      </c>
      <c r="M1558" s="60">
        <v>44255.999305555553</v>
      </c>
      <c r="N1558" s="60">
        <v>43976.583333333336</v>
      </c>
      <c r="O1558" s="12">
        <f t="shared" si="101"/>
        <v>0</v>
      </c>
      <c r="P1558" s="12">
        <f t="shared" si="102"/>
        <v>6705.9833333332208</v>
      </c>
      <c r="Q1558" s="12" t="s">
        <v>22</v>
      </c>
      <c r="R1558" s="12" t="s">
        <v>2414</v>
      </c>
      <c r="Z1558" s="35">
        <f t="shared" si="103"/>
        <v>6705.9833333332208</v>
      </c>
    </row>
    <row r="1559" spans="1:26" ht="15" hidden="1" customHeight="1" x14ac:dyDescent="0.25">
      <c r="A1559" s="12">
        <v>2021</v>
      </c>
      <c r="B1559" s="12" t="s">
        <v>2416</v>
      </c>
      <c r="C1559" s="43" t="s">
        <v>2413</v>
      </c>
      <c r="D1559" s="43" t="s">
        <v>22</v>
      </c>
      <c r="H1559" s="12" t="s">
        <v>1788</v>
      </c>
      <c r="I1559" s="12" t="s">
        <v>171</v>
      </c>
      <c r="L1559" s="60">
        <v>44255.999305555553</v>
      </c>
      <c r="M1559" s="60">
        <v>44255.999305555553</v>
      </c>
      <c r="N1559" s="60">
        <v>43976.791666666664</v>
      </c>
      <c r="O1559" s="12">
        <f t="shared" si="101"/>
        <v>0</v>
      </c>
      <c r="P1559" s="12">
        <f t="shared" si="102"/>
        <v>6700.9833333333372</v>
      </c>
      <c r="Q1559" s="12" t="s">
        <v>22</v>
      </c>
      <c r="R1559" s="12" t="s">
        <v>2414</v>
      </c>
      <c r="Z1559" s="35">
        <f t="shared" si="103"/>
        <v>6700.9833333333372</v>
      </c>
    </row>
    <row r="1560" spans="1:26" ht="15" hidden="1" customHeight="1" x14ac:dyDescent="0.25">
      <c r="A1560" s="12">
        <v>2021</v>
      </c>
      <c r="B1560" s="12" t="s">
        <v>2416</v>
      </c>
      <c r="C1560" s="43" t="s">
        <v>2413</v>
      </c>
      <c r="D1560" s="43" t="s">
        <v>22</v>
      </c>
      <c r="H1560" s="12" t="s">
        <v>1788</v>
      </c>
      <c r="I1560" s="12" t="s">
        <v>174</v>
      </c>
      <c r="L1560" s="60">
        <v>44255.999305555553</v>
      </c>
      <c r="M1560" s="60">
        <v>44255.999305555553</v>
      </c>
      <c r="N1560" s="51">
        <v>44171.706921296296</v>
      </c>
      <c r="O1560" s="12">
        <f t="shared" si="101"/>
        <v>0</v>
      </c>
      <c r="P1560" s="12">
        <f t="shared" si="102"/>
        <v>2023.0172222221736</v>
      </c>
      <c r="Q1560" s="12" t="s">
        <v>22</v>
      </c>
      <c r="R1560" s="12" t="s">
        <v>2414</v>
      </c>
      <c r="Z1560" s="35">
        <f t="shared" si="103"/>
        <v>2023.0172222221736</v>
      </c>
    </row>
    <row r="1561" spans="1:26" ht="15" hidden="1" customHeight="1" x14ac:dyDescent="0.25">
      <c r="A1561" s="12">
        <v>2021</v>
      </c>
      <c r="B1561" s="12" t="s">
        <v>2416</v>
      </c>
      <c r="C1561" s="43" t="s">
        <v>2413</v>
      </c>
      <c r="D1561" s="43" t="s">
        <v>22</v>
      </c>
      <c r="H1561" s="12" t="s">
        <v>1788</v>
      </c>
      <c r="I1561" s="12" t="s">
        <v>175</v>
      </c>
      <c r="L1561" s="60">
        <v>44255.999305555553</v>
      </c>
      <c r="M1561" s="60">
        <v>44255.999305555553</v>
      </c>
      <c r="N1561" s="51">
        <v>44243.708333333336</v>
      </c>
      <c r="O1561" s="12">
        <f t="shared" si="101"/>
        <v>0</v>
      </c>
      <c r="P1561" s="12">
        <f t="shared" si="102"/>
        <v>294.9833333332208</v>
      </c>
      <c r="Q1561" s="12" t="s">
        <v>22</v>
      </c>
      <c r="R1561" s="12" t="s">
        <v>2414</v>
      </c>
      <c r="Z1561" s="35">
        <f t="shared" si="103"/>
        <v>294.9833333332208</v>
      </c>
    </row>
    <row r="1562" spans="1:26" ht="15" hidden="1" customHeight="1" x14ac:dyDescent="0.25">
      <c r="A1562" s="12">
        <v>2021</v>
      </c>
      <c r="B1562" s="12" t="s">
        <v>2416</v>
      </c>
      <c r="C1562" s="43" t="s">
        <v>2413</v>
      </c>
      <c r="D1562" s="43" t="s">
        <v>22</v>
      </c>
      <c r="H1562" s="12" t="s">
        <v>1789</v>
      </c>
      <c r="I1562" s="12" t="s">
        <v>172</v>
      </c>
      <c r="L1562" s="60">
        <v>44255.999305555553</v>
      </c>
      <c r="M1562" s="60">
        <v>44255.999305555553</v>
      </c>
      <c r="N1562" s="51">
        <v>44237.791666666664</v>
      </c>
      <c r="O1562" s="12">
        <f t="shared" si="101"/>
        <v>0</v>
      </c>
      <c r="P1562" s="12">
        <f t="shared" si="102"/>
        <v>436.98333333333721</v>
      </c>
      <c r="Q1562" s="12" t="s">
        <v>22</v>
      </c>
      <c r="R1562" s="12" t="s">
        <v>2414</v>
      </c>
      <c r="Z1562" s="35">
        <f t="shared" si="103"/>
        <v>436.98333333333721</v>
      </c>
    </row>
    <row r="1563" spans="1:26" ht="15" hidden="1" customHeight="1" x14ac:dyDescent="0.25">
      <c r="A1563" s="12">
        <v>2021</v>
      </c>
      <c r="B1563" s="12" t="s">
        <v>2416</v>
      </c>
      <c r="C1563" s="43" t="s">
        <v>2413</v>
      </c>
      <c r="D1563" s="43" t="s">
        <v>22</v>
      </c>
      <c r="H1563" s="12" t="s">
        <v>1789</v>
      </c>
      <c r="I1563" s="12" t="s">
        <v>173</v>
      </c>
      <c r="L1563" s="60">
        <v>44255.999305555553</v>
      </c>
      <c r="M1563" s="60">
        <v>44255.999305555553</v>
      </c>
      <c r="N1563" s="51">
        <v>44177.416666666664</v>
      </c>
      <c r="O1563" s="12">
        <f t="shared" si="101"/>
        <v>0</v>
      </c>
      <c r="P1563" s="12">
        <f t="shared" si="102"/>
        <v>1885.9833333333372</v>
      </c>
      <c r="Q1563" s="12" t="s">
        <v>22</v>
      </c>
      <c r="R1563" s="12" t="s">
        <v>2414</v>
      </c>
      <c r="Z1563" s="35">
        <f t="shared" si="103"/>
        <v>1885.9833333333372</v>
      </c>
    </row>
    <row r="1564" spans="1:26" ht="15" hidden="1" customHeight="1" x14ac:dyDescent="0.25">
      <c r="A1564" s="12">
        <v>2021</v>
      </c>
      <c r="B1564" s="12" t="s">
        <v>2416</v>
      </c>
      <c r="C1564" s="43" t="s">
        <v>2413</v>
      </c>
      <c r="D1564" s="43" t="s">
        <v>22</v>
      </c>
      <c r="H1564" s="12" t="s">
        <v>1789</v>
      </c>
      <c r="I1564" s="12" t="s">
        <v>176</v>
      </c>
      <c r="L1564" s="60">
        <v>44255.999305555553</v>
      </c>
      <c r="M1564" s="60">
        <v>44255.999305555553</v>
      </c>
      <c r="N1564" s="60">
        <v>43520.604166666664</v>
      </c>
      <c r="O1564" s="12">
        <f t="shared" si="101"/>
        <v>0</v>
      </c>
      <c r="P1564" s="12">
        <f t="shared" si="102"/>
        <v>17649.483333333337</v>
      </c>
      <c r="Q1564" s="12" t="s">
        <v>22</v>
      </c>
      <c r="R1564" s="12" t="s">
        <v>2414</v>
      </c>
      <c r="Z1564" s="35">
        <f t="shared" si="103"/>
        <v>17649.483333333337</v>
      </c>
    </row>
    <row r="1565" spans="1:26" ht="15" hidden="1" customHeight="1" x14ac:dyDescent="0.25">
      <c r="A1565" s="12">
        <v>2021</v>
      </c>
      <c r="B1565" s="12" t="s">
        <v>2416</v>
      </c>
      <c r="C1565" s="43" t="s">
        <v>2413</v>
      </c>
      <c r="D1565" s="43" t="s">
        <v>22</v>
      </c>
      <c r="H1565" s="12" t="s">
        <v>1789</v>
      </c>
      <c r="I1565" s="12" t="s">
        <v>177</v>
      </c>
      <c r="L1565" s="60">
        <v>44255.999305555553</v>
      </c>
      <c r="M1565" s="60">
        <v>44255.999305555553</v>
      </c>
      <c r="N1565" s="60">
        <v>43976.458333333336</v>
      </c>
      <c r="O1565" s="12">
        <f t="shared" ref="O1565:O1569" si="104">(M1565-L1565)*24</f>
        <v>0</v>
      </c>
      <c r="P1565" s="12">
        <f t="shared" ref="P1565:P1569" si="105">(L1565-N1565)*24</f>
        <v>6708.9833333332208</v>
      </c>
      <c r="Q1565" s="12" t="s">
        <v>22</v>
      </c>
      <c r="R1565" s="12" t="s">
        <v>2414</v>
      </c>
      <c r="Z1565" s="35">
        <f t="shared" ref="Z1565:Z1569" si="106">O1565+P1565</f>
        <v>6708.9833333332208</v>
      </c>
    </row>
    <row r="1566" spans="1:26" ht="15" hidden="1" customHeight="1" x14ac:dyDescent="0.25">
      <c r="A1566" s="12">
        <v>2021</v>
      </c>
      <c r="B1566" s="12" t="s">
        <v>2416</v>
      </c>
      <c r="C1566" s="43" t="s">
        <v>2413</v>
      </c>
      <c r="D1566" s="43" t="s">
        <v>22</v>
      </c>
      <c r="H1566" s="12" t="s">
        <v>1789</v>
      </c>
      <c r="I1566" s="12" t="s">
        <v>178</v>
      </c>
      <c r="L1566" s="60">
        <v>44255.999305555553</v>
      </c>
      <c r="M1566" s="60">
        <v>44255.999305555553</v>
      </c>
      <c r="N1566" s="60">
        <v>43976.5</v>
      </c>
      <c r="O1566" s="12">
        <f t="shared" si="104"/>
        <v>0</v>
      </c>
      <c r="P1566" s="12">
        <f t="shared" si="105"/>
        <v>6707.983333333279</v>
      </c>
      <c r="Q1566" s="12" t="s">
        <v>22</v>
      </c>
      <c r="R1566" s="12" t="s">
        <v>2414</v>
      </c>
      <c r="Z1566" s="35">
        <f t="shared" si="106"/>
        <v>6707.983333333279</v>
      </c>
    </row>
    <row r="1567" spans="1:26" ht="15" hidden="1" customHeight="1" x14ac:dyDescent="0.25">
      <c r="A1567" s="12">
        <v>2021</v>
      </c>
      <c r="B1567" s="12" t="s">
        <v>2416</v>
      </c>
      <c r="C1567" s="43" t="s">
        <v>2413</v>
      </c>
      <c r="D1567" s="43" t="s">
        <v>22</v>
      </c>
      <c r="H1567" s="12" t="s">
        <v>1935</v>
      </c>
      <c r="I1567" s="12" t="s">
        <v>302</v>
      </c>
      <c r="L1567" s="60">
        <v>44255.999305555553</v>
      </c>
      <c r="M1567" s="60">
        <v>44255.999305555553</v>
      </c>
      <c r="N1567" s="51">
        <v>44106.59652777778</v>
      </c>
      <c r="O1567" s="12">
        <f t="shared" si="104"/>
        <v>0</v>
      </c>
      <c r="P1567" s="12">
        <f t="shared" si="105"/>
        <v>3585.6666666665697</v>
      </c>
      <c r="Q1567" s="12" t="s">
        <v>22</v>
      </c>
      <c r="R1567" s="12" t="s">
        <v>2414</v>
      </c>
      <c r="Z1567" s="35">
        <f t="shared" si="106"/>
        <v>3585.6666666665697</v>
      </c>
    </row>
    <row r="1568" spans="1:26" ht="15" hidden="1" customHeight="1" x14ac:dyDescent="0.25">
      <c r="A1568" s="12">
        <v>2021</v>
      </c>
      <c r="B1568" s="12" t="s">
        <v>2416</v>
      </c>
      <c r="C1568" s="43" t="s">
        <v>2413</v>
      </c>
      <c r="D1568" s="43" t="s">
        <v>22</v>
      </c>
      <c r="H1568" s="12" t="s">
        <v>3593</v>
      </c>
      <c r="I1568" s="12" t="s">
        <v>253</v>
      </c>
      <c r="L1568" s="60">
        <v>44255.999305555553</v>
      </c>
      <c r="M1568" s="60">
        <v>44255.999305555553</v>
      </c>
      <c r="N1568" s="51">
        <v>44111.493055555555</v>
      </c>
      <c r="O1568" s="12">
        <f t="shared" si="104"/>
        <v>0</v>
      </c>
      <c r="P1568" s="12">
        <f t="shared" si="105"/>
        <v>3468.1499999999651</v>
      </c>
      <c r="Q1568" s="12" t="s">
        <v>22</v>
      </c>
      <c r="R1568" s="12" t="s">
        <v>2414</v>
      </c>
      <c r="Z1568" s="35">
        <f t="shared" si="106"/>
        <v>3468.1499999999651</v>
      </c>
    </row>
    <row r="1569" spans="1:26" ht="15" hidden="1" customHeight="1" x14ac:dyDescent="0.25">
      <c r="A1569" s="12">
        <v>2021</v>
      </c>
      <c r="B1569" s="12" t="s">
        <v>2416</v>
      </c>
      <c r="C1569" s="43" t="s">
        <v>2413</v>
      </c>
      <c r="D1569" s="43" t="s">
        <v>22</v>
      </c>
      <c r="H1569" s="12" t="s">
        <v>3593</v>
      </c>
      <c r="I1569" s="12" t="s">
        <v>199</v>
      </c>
      <c r="L1569" s="60">
        <v>44255.999305555553</v>
      </c>
      <c r="M1569" s="60">
        <v>44255.999305555553</v>
      </c>
      <c r="N1569" s="51">
        <v>43101</v>
      </c>
      <c r="O1569" s="12">
        <f t="shared" si="104"/>
        <v>0</v>
      </c>
      <c r="P1569" s="12">
        <f t="shared" si="105"/>
        <v>27719.983333333279</v>
      </c>
      <c r="Q1569" s="12" t="s">
        <v>22</v>
      </c>
      <c r="R1569" s="12" t="s">
        <v>2414</v>
      </c>
      <c r="Z1569" s="35">
        <f t="shared" si="106"/>
        <v>27719.983333333279</v>
      </c>
    </row>
    <row r="1570" spans="1:26" hidden="1" x14ac:dyDescent="0.25">
      <c r="A1570" s="12">
        <v>2021</v>
      </c>
      <c r="B1570" s="12" t="s">
        <v>2416</v>
      </c>
      <c r="C1570" s="43" t="s">
        <v>2413</v>
      </c>
      <c r="D1570" s="43" t="s">
        <v>22</v>
      </c>
      <c r="H1570" s="12" t="s">
        <v>3593</v>
      </c>
      <c r="I1570" s="12" t="s">
        <v>4654</v>
      </c>
      <c r="L1570" s="60">
        <v>44255.999305555553</v>
      </c>
      <c r="M1570" s="60">
        <v>44255.999305555553</v>
      </c>
      <c r="N1570" s="51">
        <v>43101</v>
      </c>
      <c r="O1570" s="12">
        <f t="shared" ref="O1570" si="107">(M1570-L1570)*24</f>
        <v>0</v>
      </c>
      <c r="P1570" s="12">
        <f t="shared" ref="P1570" si="108">(L1570-N1570)*24</f>
        <v>27719.983333333279</v>
      </c>
      <c r="Q1570" s="12" t="s">
        <v>22</v>
      </c>
      <c r="R1570" s="12" t="s">
        <v>2414</v>
      </c>
      <c r="Z1570" s="35">
        <f t="shared" ref="Z1570" si="109">O1570+P1570</f>
        <v>27719.983333333279</v>
      </c>
    </row>
    <row r="1571" spans="1:26" hidden="1" x14ac:dyDescent="0.25">
      <c r="A1571" s="12">
        <v>2021</v>
      </c>
      <c r="B1571" s="12" t="s">
        <v>2416</v>
      </c>
      <c r="C1571" s="43" t="s">
        <v>2413</v>
      </c>
      <c r="D1571" s="43" t="s">
        <v>22</v>
      </c>
      <c r="H1571" s="12" t="s">
        <v>3593</v>
      </c>
      <c r="I1571" s="12" t="s">
        <v>293</v>
      </c>
      <c r="L1571" s="60">
        <v>44255.999305555553</v>
      </c>
      <c r="M1571" s="60">
        <v>44255.999305555553</v>
      </c>
      <c r="N1571" s="51">
        <v>43101</v>
      </c>
      <c r="O1571" s="12">
        <f t="shared" ref="O1571" si="110">(M1571-L1571)*24</f>
        <v>0</v>
      </c>
      <c r="P1571" s="12">
        <f t="shared" ref="P1571" si="111">(L1571-N1571)*24</f>
        <v>27719.983333333279</v>
      </c>
      <c r="Q1571" s="12" t="s">
        <v>22</v>
      </c>
      <c r="R1571" s="12" t="s">
        <v>2414</v>
      </c>
      <c r="Z1571" s="35">
        <f t="shared" ref="Z1571" si="112">O1571+P1571</f>
        <v>27719.983333333279</v>
      </c>
    </row>
  </sheetData>
  <autoFilter ref="A1:Z1571" xr:uid="{00000000-0009-0000-0000-000003000000}">
    <filterColumn colId="7">
      <filters>
        <filter val="TGs"/>
      </filters>
    </filterColumn>
  </autoFilter>
  <phoneticPr fontId="10" type="noConversion"/>
  <dataValidations count="2">
    <dataValidation type="list" allowBlank="1" showInputMessage="1" showErrorMessage="1" sqref="Q1173:R1173 Q1175:R1175 Q1188:R1188 Q1192" xr:uid="{00000000-0002-0000-0300-000000000000}">
      <formula1>"SIM,NÃO"</formula1>
    </dataValidation>
    <dataValidation type="list" allowBlank="1" showInputMessage="1" showErrorMessage="1" sqref="R1198" xr:uid="{00000000-0002-0000-0300-000001000000}">
      <formula1>"SIM"</formula1>
    </dataValidation>
  </dataValidations>
  <pageMargins left="0.511811024" right="0.511811024" top="0.78740157499999996" bottom="0.78740157499999996" header="0.31496062000000002" footer="0.31496062000000002"/>
  <pageSetup paperSize="9" orientation="portrait" r:id="rId1"/>
  <extLst>
    <ext xmlns:x14="http://schemas.microsoft.com/office/spreadsheetml/2009/9/main" uri="{CCE6A557-97BC-4b89-ADB6-D9C93CAAB3DF}">
      <x14:dataValidations xmlns:xm="http://schemas.microsoft.com/office/excel/2006/main" count="40">
        <x14:dataValidation type="list" allowBlank="1" showInputMessage="1" showErrorMessage="1" xr:uid="{00000000-0002-0000-0300-000002000000}">
          <x14:formula1>
            <xm:f>'V:\G&amp;E_UO-AGN_APSP_MI\NP-2\20- Coord Equip Criticos\09. Confiabilidade\01. DIGM\2019\05. Maio\[01. Acompanhamento de falhas - compressores reciclo.xlsx]VAILIDAÇÃO DE DADOS'!#REF!</xm:f>
          </x14:formula1>
          <xm:sqref>J487:J488 Y487:Y488</xm:sqref>
        </x14:dataValidation>
        <x14:dataValidation type="list" allowBlank="1" showInputMessage="1" showErrorMessage="1" xr:uid="{00000000-0002-0000-0300-000003000000}">
          <x14:formula1>
            <xm:f>'V:\G&amp;E_UO-AGN_APSP_MI\NP-2\20- Coord Equip Criticos\09. Confiabilidade\01. DIGM\2019\05. Maio\[01. Acompanhamento de falhas - Maio_19 _ Lucas - TGs.xlsx]VAILIDAÇÃO DE DADOS'!#REF!</xm:f>
          </x14:formula1>
          <xm:sqref>Y495:Y502 J495:J503</xm:sqref>
        </x14:dataValidation>
        <x14:dataValidation type="list" allowBlank="1" showInputMessage="1" showErrorMessage="1" xr:uid="{00000000-0002-0000-0300-000004000000}">
          <x14:formula1>
            <xm:f>'Z:\NP-2\20- Coord Equip Criticos\09. Confiabilidade\01. DIGM\2019\07. Julho\[01. Acompanhamento de falhas - Julho_19 Compressor de Gás de Venda .xlsx]VAILIDAÇÃO DE DADOS'!#REF!</xm:f>
          </x14:formula1>
          <xm:sqref>Q557:Y558</xm:sqref>
        </x14:dataValidation>
        <x14:dataValidation type="list" allowBlank="1" showInputMessage="1" showErrorMessage="1" xr:uid="{00000000-0002-0000-0300-000005000000}">
          <x14:formula1>
            <xm:f>'Z:\NP-2\20- Coord Equip Criticos\09. Confiabilidade\01. DIGM\2019\07. Julho\[01. Acompanhamento de falhas - Julho_19 - compressores propano.xlsx]VAILIDAÇÃO DE DADOS'!#REF!</xm:f>
          </x14:formula1>
          <xm:sqref>E559:E560</xm:sqref>
        </x14:dataValidation>
        <x14:dataValidation type="list" allowBlank="1" showInputMessage="1" showErrorMessage="1" xr:uid="{00000000-0002-0000-0300-000006000000}">
          <x14:formula1>
            <xm:f>'V:\G&amp;E_UO-AGN_APSP_MI\NP-2\20- Coord Equip Criticos\09. Confiabilidade\01. DIGM\2019\05. Maio\[01. Acompanhamento de falhas - Compressor de Gás de Venda .xlsx]VAILIDAÇÃO DE DADOS'!#REF!</xm:f>
          </x14:formula1>
          <xm:sqref>J483:J486 Y483:Y486</xm:sqref>
        </x14:dataValidation>
        <x14:dataValidation type="list" allowBlank="1" showInputMessage="1" showErrorMessage="1" xr:uid="{00000000-0002-0000-0300-000007000000}">
          <x14:formula1>
            <xm:f>'V:\G&amp;E_UO-AGN_APSP_MI\NP-2\20- Coord Equip Criticos\09. Confiabilidade\01. DIGM\2019\05. Maio\[01. Acompanhamento de falhas - Maio_19 _ Daniel - Propano.xlsx]VAILIDAÇÃO DE DADOS'!#REF!</xm:f>
          </x14:formula1>
          <xm:sqref>J489:J494 Y489:Y494</xm:sqref>
        </x14:dataValidation>
        <x14:dataValidation type="list" allowBlank="1" showInputMessage="1" showErrorMessage="1" xr:uid="{00000000-0002-0000-0300-000008000000}">
          <x14:formula1>
            <xm:f>'Y:\NP-2\20- Coord Equip Criticos\09. Confiabilidade\01. DIGM\2019\12. Dezembro\[01. Acompanhamento de falhas - bombas e ventiladores - Boito 09.xlsx]VAILIDAÇÃO DE DADOS'!#REF!</xm:f>
          </x14:formula1>
          <xm:sqref>D769:D772</xm:sqref>
        </x14:dataValidation>
        <x14:dataValidation type="list" allowBlank="1" showInputMessage="1" showErrorMessage="1" xr:uid="{00000000-0002-0000-0300-000009000000}">
          <x14:formula1>
            <xm:f>'T:\09. Confiabilidade\01. DIGM\2020\02. Fevereiro\[01. Acompanhamento de falhas - Ar comprimido - Boito.xlsx]VAILIDAÇÃO DE DADOS'!#REF!</xm:f>
          </x14:formula1>
          <xm:sqref>Y854</xm:sqref>
        </x14:dataValidation>
        <x14:dataValidation type="list" allowBlank="1" showInputMessage="1" showErrorMessage="1" xr:uid="{00000000-0002-0000-0300-00000B000000}">
          <x14:formula1>
            <xm:f>'T:\09. Confiabilidade\01. DIGM\2020\05. Maio\[01. Acompanhamento de falhas - Vendas - Fernando 05.2020.xlsx]VAILIDAÇÃO DE DADOS'!#REF!</xm:f>
          </x14:formula1>
          <xm:sqref>D929:D935</xm:sqref>
        </x14:dataValidation>
        <x14:dataValidation type="list" allowBlank="1" showInputMessage="1" showErrorMessage="1" xr:uid="{00000000-0002-0000-0300-00000C000000}">
          <x14:formula1>
            <xm:f>'Y:\09. Confiabilidade\01. DIGM\2020\06. Junho\[01. Acompanhamento de falhas - Ar comprimido - Boito.xlsx]VAILIDAÇÃO DE DADOS'!#REF!</xm:f>
          </x14:formula1>
          <xm:sqref>D1002:D1009</xm:sqref>
        </x14:dataValidation>
        <x14:dataValidation type="list" allowBlank="1" showInputMessage="1" showErrorMessage="1" xr:uid="{00000000-0002-0000-0300-00000D000000}">
          <x14:formula1>
            <xm:f>'T:\09. Confiabilidade\01. DIGM\2020\09. Setembro\[01. Acompanhamento de falhas - Vendas - Fernando 09.2020.xlsx]VAILIDAÇÃO DE DADOS'!#REF!</xm:f>
          </x14:formula1>
          <xm:sqref>X1131:X1146 I1136:I1147 I1131:I1134 J1131:J1147 Q1131:W1147 Y1131:Y1147 E1131:E1147 D1131:D1146</xm:sqref>
        </x14:dataValidation>
        <x14:dataValidation type="list" allowBlank="1" showInputMessage="1" showErrorMessage="1" xr:uid="{00000000-0002-0000-0300-00000E000000}">
          <x14:formula1>
            <xm:f>'T:\09. Confiabilidade\01. DIGM\2020\09. Setembro\[01. Acompanhamento de falhas - Reciclo - Suzuki.xlsx]VAILIDAÇÃO DE DADOS'!#REF!</xm:f>
          </x14:formula1>
          <xm:sqref>Q1148:Y1151 I1148:J1151 D1148:E1151 D1147</xm:sqref>
        </x14:dataValidation>
        <x14:dataValidation type="list" allowBlank="1" showInputMessage="1" showErrorMessage="1" xr:uid="{00000000-0002-0000-0300-00000F000000}">
          <x14:formula1>
            <xm:f>'T:\09. Confiabilidade\01. DIGM\2020\09. Setembro\[01. Acompanhamento de falhas - bombas e ventiladores - Suzuki.xlsx]VAILIDAÇÃO DE DADOS'!#REF!</xm:f>
          </x14:formula1>
          <xm:sqref>Q1152:Y1152 I1152:J1152 D1152:E1152</xm:sqref>
        </x14:dataValidation>
        <x14:dataValidation type="list" allowBlank="1" showInputMessage="1" showErrorMessage="1" xr:uid="{00000000-0002-0000-0300-000010000000}">
          <x14:formula1>
            <xm:f>'T:\09. Confiabilidade\01. DIGM\2020\09. Setembro\[01. Acompanhamento de falhas - Sistema Elétrico - Fernando 09.2020.xlsx]VAILIDAÇÃO DE DADOS'!#REF!</xm:f>
          </x14:formula1>
          <xm:sqref>Q1153:Y1154 I1153:J1154 D1153:E1154</xm:sqref>
        </x14:dataValidation>
        <x14:dataValidation type="list" allowBlank="1" showInputMessage="1" showErrorMessage="1" xr:uid="{00000000-0002-0000-0300-000011000000}">
          <x14:formula1>
            <xm:f>'T:\09. Confiabilidade\01. DIGM\2020\09. Setembro\[01. Acompanhamento de falhas - bombas e ventiladores - Boito.xlsx]VAILIDAÇÃO DE DADOS'!#REF!</xm:f>
          </x14:formula1>
          <xm:sqref>E1155 Q1155:Y1155 I1155:J1155</xm:sqref>
        </x14:dataValidation>
        <x14:dataValidation type="list" allowBlank="1" showInputMessage="1" showErrorMessage="1" xr:uid="{00000000-0002-0000-0300-000012000000}">
          <x14:formula1>
            <xm:f>'T:\09. Confiabilidade\01. DIGM\2020\09. Setembro\[01. Acompanhamento de falhas - OCVAP 2 - Boito.xlsx]VAILIDAÇÃO DE DADOS'!#REF!</xm:f>
          </x14:formula1>
          <xm:sqref>Q1156:Y1158 I1156:J1158 D1156:E1158 D1160</xm:sqref>
        </x14:dataValidation>
        <x14:dataValidation type="list" allowBlank="1" showInputMessage="1" showErrorMessage="1" xr:uid="{00000000-0002-0000-0300-000013000000}">
          <x14:formula1>
            <xm:f>'T:\09. Confiabilidade\01. DIGM\2020\09. Setembro\[01. Acompanhamento de falhas - Propano - Boito.xlsx]VAILIDAÇÃO DE DADOS'!#REF!</xm:f>
          </x14:formula1>
          <xm:sqref>Q1159:Y1172 I1159:J1172 E1159:E1172 D1159 D1161:D1172</xm:sqref>
        </x14:dataValidation>
        <x14:dataValidation type="list" allowBlank="1" showInputMessage="1" showErrorMessage="1" xr:uid="{00000000-0002-0000-0300-000014000000}">
          <x14:formula1>
            <xm:f>'T:\09. Confiabilidade\01. DIGM\2020\10. Outubro\[01. Acompanhamento de falhas - TGs - Lucas 10.2020.xlsx]VAILIDAÇÃO DE DADOS'!#REF!</xm:f>
          </x14:formula1>
          <xm:sqref>Q1174:R1174 Q1176:R1187 Q1189:R1191 S1173:Y1191 I1173:J1191 D1173:E1191</xm:sqref>
        </x14:dataValidation>
        <x14:dataValidation type="list" allowBlank="1" showInputMessage="1" showErrorMessage="1" xr:uid="{00000000-0002-0000-0300-000015000000}">
          <x14:formula1>
            <xm:f>'T:\09. Confiabilidade\01. DIGM\2020\10. Outubro\[01. Acompanhamento de falhas - Vendas - Fernando 10.2020.xlsx]VAILIDAÇÃO DE DADOS'!#REF!</xm:f>
          </x14:formula1>
          <xm:sqref>Q1193:Q1195 R1192:Y1195 I1192:J1195 D1192:E1195</xm:sqref>
        </x14:dataValidation>
        <x14:dataValidation type="list" allowBlank="1" showInputMessage="1" showErrorMessage="1" xr:uid="{00000000-0002-0000-0300-000016000000}">
          <x14:formula1>
            <xm:f>'T:\09. Confiabilidade\01. DIGM\2020\10. Outubro\[01. Acompanhamento de falhas - Propano - Boito.xlsx]VAILIDAÇÃO DE DADOS'!#REF!</xm:f>
          </x14:formula1>
          <xm:sqref>Q1196:Q1201 R1196:R1197 R1199:R1200 S1196:W1200 Y1196:Y1200 X1196:X1197 X1200 I1196:J1200 D1196:E1200</xm:sqref>
        </x14:dataValidation>
        <x14:dataValidation type="list" allowBlank="1" showInputMessage="1" showErrorMessage="1" xr:uid="{00000000-0002-0000-0300-000017000000}">
          <x14:formula1>
            <xm:f>'T:\09. Confiabilidade\01. DIGM\2020\10. Outubro\[01. Acompanhamento de falhas - Reciclo - Suzuki.xlsx]VAILIDAÇÃO DE DADOS'!#REF!</xm:f>
          </x14:formula1>
          <xm:sqref>D1201:D1208 Q1202:R1202 R1201 S1201:Y1202 I1201:J1202 E1201:E1202</xm:sqref>
        </x14:dataValidation>
        <x14:dataValidation type="list" allowBlank="1" showInputMessage="1" showErrorMessage="1" xr:uid="{00000000-0002-0000-0300-000018000000}">
          <x14:formula1>
            <xm:f>'T:\09. Confiabilidade\01. DIGM\2020\10. Outubro\[01. Acompanhamento de falhas - Ar comprimido - Boito.xlsx]VAILIDAÇÃO DE DADOS'!#REF!</xm:f>
          </x14:formula1>
          <xm:sqref>E1203:E1204 Q1203:Y1204 I1203:J1204</xm:sqref>
        </x14:dataValidation>
        <x14:dataValidation type="list" allowBlank="1" showInputMessage="1" showErrorMessage="1" xr:uid="{00000000-0002-0000-0300-000019000000}">
          <x14:formula1>
            <xm:f>'T:\09. Confiabilidade\01. DIGM\2020\10. Outubro\[01. Acompanhamento de falhas - bombas e ventiladores - Boito.xlsx]VAILIDAÇÃO DE DADOS'!#REF!</xm:f>
          </x14:formula1>
          <xm:sqref>E1205 Q1205:Y1205 I1205:J1205</xm:sqref>
        </x14:dataValidation>
        <x14:dataValidation type="list" allowBlank="1" showInputMessage="1" showErrorMessage="1" xr:uid="{00000000-0002-0000-0300-00001A000000}">
          <x14:formula1>
            <xm:f>'T:\09. Confiabilidade\01. DIGM\2020\10. Outubro\[01. Acompanhamento de falhas - bombas e ventiladores - Suzuki.xlsx]VAILIDAÇÃO DE DADOS'!#REF!</xm:f>
          </x14:formula1>
          <xm:sqref>E1206:E1208 Q1206:Y1208 I1206:J1208</xm:sqref>
        </x14:dataValidation>
        <x14:dataValidation type="list" allowBlank="1" showInputMessage="1" showErrorMessage="1" xr:uid="{00000000-0002-0000-0300-00001B000000}">
          <x14:formula1>
            <xm:f>'T:\09. Confiabilidade\01. DIGM\2020\10. Outubro\[01. Acompanhamento de falhas - Sistema Elétrico - Fernando 10.2020.xlsx]VAILIDAÇÃO DE DADOS'!#REF!</xm:f>
          </x14:formula1>
          <xm:sqref>E1209 Q1209:Y1209 I1209:J1209</xm:sqref>
        </x14:dataValidation>
        <x14:dataValidation type="list" allowBlank="1" showInputMessage="1" showErrorMessage="1" xr:uid="{00000000-0002-0000-0300-00001C000000}">
          <x14:formula1>
            <xm:f>'T:\09. Confiabilidade\01. DIGM\2020\10. Outubro\[01. Acompanhamento de falhas - Válvulas 10.2020- Mure.xlsx]VAILIDAÇÃO DE DADOS'!#REF!</xm:f>
          </x14:formula1>
          <xm:sqref>E1210 Q1210:Y1210 I1210:J1210</xm:sqref>
        </x14:dataValidation>
        <x14:dataValidation type="list" allowBlank="1" showInputMessage="1" showErrorMessage="1" xr:uid="{00000000-0002-0000-0300-00001D000000}">
          <x14:formula1>
            <xm:f>'T:\09. Confiabilidade\01. DIGM\2020\11. Novembro\[01. Acompanhamento de falhas - Ar comprimido - Boito.xlsx]VAILIDAÇÃO DE DADOS'!#REF!</xm:f>
          </x14:formula1>
          <xm:sqref>D1211:D1215 Q1211:Y1212 I1211:J1212 E1211:E1212</xm:sqref>
        </x14:dataValidation>
        <x14:dataValidation type="list" allowBlank="1" showInputMessage="1" showErrorMessage="1" xr:uid="{00000000-0002-0000-0300-000028000000}">
          <x14:formula1>
            <xm:f>'T:\09. Confiabilidade\01. DIGM\2020\11. Novembro\[01. Acompanhamento de falhas - bombas e ventiladores -Suzuki.xlsx]VAILIDAÇÃO DE DADOS'!#REF!</xm:f>
          </x14:formula1>
          <xm:sqref>E1213:E1215 Q1213:Y1215 J1213:J1215 I1213:I1214</xm:sqref>
        </x14:dataValidation>
        <x14:dataValidation type="list" allowBlank="1" showInputMessage="1" showErrorMessage="1" xr:uid="{00000000-0002-0000-0300-000032000000}">
          <x14:formula1>
            <xm:f>'T:\09. Confiabilidade\01. DIGM\2020\11. Novembro\[01. Acompanhamento de falhas - Propano - Boito.xlsx]VAILIDAÇÃO DE DADOS'!#REF!</xm:f>
          </x14:formula1>
          <xm:sqref>D1217:D1221 Q1216:Y1221 I1216:J1221 E1216:E1221</xm:sqref>
        </x14:dataValidation>
        <x14:dataValidation type="list" allowBlank="1" showInputMessage="1" showErrorMessage="1" xr:uid="{00000000-0002-0000-0300-00003D000000}">
          <x14:formula1>
            <xm:f>'T:\09. Confiabilidade\01. DIGM\2020\11. Novembro\[01. Acompanhamento de falhas - Reciclo - Suzuki.xlsx]VAILIDAÇÃO DE DADOS'!#REF!</xm:f>
          </x14:formula1>
          <xm:sqref>E1222 Q1222:Y1222 I1222:J1222</xm:sqref>
        </x14:dataValidation>
        <x14:dataValidation type="list" allowBlank="1" showInputMessage="1" showErrorMessage="1" xr:uid="{00000000-0002-0000-0300-000047000000}">
          <x14:formula1>
            <xm:f>'T:\09. Confiabilidade\01. DIGM\2020\11. Novembro\[01. Acompanhamento de falhas - Sistema Elétrico - Fernando 11.2020.xlsx]VAILIDAÇÃO DE DADOS'!#REF!</xm:f>
          </x14:formula1>
          <xm:sqref>D1224:D1227 Q1224:Y1227 J1226:J1227 I1224:I1227 E1226:E1227</xm:sqref>
        </x14:dataValidation>
        <x14:dataValidation type="list" allowBlank="1" showInputMessage="1" showErrorMessage="1" xr:uid="{00000000-0002-0000-0300-00004B000000}">
          <x14:formula1>
            <xm:f>'V:\G&amp;E_UN-AGN_APSP_MI\NP-2\20- Coord Equip Criticos\09. Confiabilidade\01. DIGM\2019\11. Novembro\[01. Acompanhamento de falhas - Novembro.2019 - Elétrica - Fernando.xlsx]VAILIDAÇÃO DE DADOS'!#REF!</xm:f>
          </x14:formula1>
          <xm:sqref>D1223 I1223:J1223 J1224:J1225 W1223 Y1223</xm:sqref>
        </x14:dataValidation>
        <x14:dataValidation type="list" allowBlank="1" showInputMessage="1" showErrorMessage="1" xr:uid="{00000000-0002-0000-0300-00004C000000}">
          <x14:formula1>
            <xm:f>'V:\G&amp;E_UN-AGN_APSP_MI\NP-2\20- Coord Equip Criticos\09. Confiabilidade\01. DIGM\2020\05. Maio\[01. Acompanhamento de falhas - Vendas - Fernando 05.2020.xlsx]VAILIDAÇÃO DE DADOS'!#REF!</xm:f>
          </x14:formula1>
          <xm:sqref>E1223:E1225</xm:sqref>
        </x14:dataValidation>
        <x14:dataValidation type="list" allowBlank="1" showInputMessage="1" showErrorMessage="1" xr:uid="{00000000-0002-0000-0300-000054000000}">
          <x14:formula1>
            <xm:f>'C:\Users\U5B2\Desktop\DIGM\2019.08\[01. Acompanhamento de falhas - VÁLVULAS E COMPRESSORES DE AR - Mure 08.2019.xlsx]VAILIDAÇÃO DE DADOS'!#REF!</xm:f>
          </x14:formula1>
          <xm:sqref>Q1223:S1223</xm:sqref>
        </x14:dataValidation>
        <x14:dataValidation type="list" allowBlank="1" showInputMessage="1" showErrorMessage="1" xr:uid="{00000000-0002-0000-0300-000055000000}">
          <x14:formula1>
            <xm:f>'[01. Acompanhamento de falhas - Maio_19 _ PF Takahashi - Sistema Automacao.xlsx]VAILIDAÇÃO DE DADOS'!#REF!</xm:f>
          </x14:formula1>
          <xm:sqref>X1223 T1223:V1223</xm:sqref>
        </x14:dataValidation>
        <x14:dataValidation type="list" allowBlank="1" showInputMessage="1" showErrorMessage="1" xr:uid="{00000000-0002-0000-0300-000056000000}">
          <x14:formula1>
            <xm:f>'T:\09. Confiabilidade\01. DIGM\2020\11. Novembro\[01. Acompanhamento de falhas - TGs - Lucas 11.2020.xlsx]VAILIDAÇÃO DE DADOS'!#REF!</xm:f>
          </x14:formula1>
          <xm:sqref>Q1228:Y1249 I1228:J1249 D1228:E1249</xm:sqref>
        </x14:dataValidation>
        <x14:dataValidation type="list" allowBlank="1" showInputMessage="1" showErrorMessage="1" xr:uid="{00000000-0002-0000-0300-000061000000}">
          <x14:formula1>
            <xm:f>'T:\09. Confiabilidade\01. DIGM\2020\11. Novembro\[01. Acompanhamento de falhas - Vendas - Fernando 11.2020.xlsx]VAILIDAÇÃO DE DADOS'!#REF!</xm:f>
          </x14:formula1>
          <xm:sqref>Q1250:Y1258 I1250:J1258 D1250:E1258</xm:sqref>
        </x14:dataValidation>
        <x14:dataValidation type="list" allowBlank="1" showInputMessage="1" showErrorMessage="1" xr:uid="{00000000-0002-0000-0300-00006C000000}">
          <x14:formula1>
            <xm:f>'T:\09. Confiabilidade\01. DIGM\2020\11. Novembro\[01. Acompanhamento de falhas - Automacao - Takahashi.xlsx]VAILIDAÇÃO DE DADOS'!#REF!</xm:f>
          </x14:formula1>
          <xm:sqref>E1259 Y1259 Q1259:W1259 J1259</xm:sqref>
        </x14:dataValidation>
        <x14:dataValidation type="list" allowBlank="1" showInputMessage="1" showErrorMessage="1" xr:uid="{00000000-0002-0000-0300-00006E000000}">
          <x14:formula1>
            <xm:f>VALIDAÇÃO!$I$2:$I$11</xm:f>
          </x14:formula1>
          <xm:sqref>X1259</xm:sqref>
        </x14:dataValidation>
        <x14:dataValidation type="list" allowBlank="1" showInputMessage="1" showErrorMessage="1" xr:uid="{00000000-0002-0000-0300-00000A000000}">
          <x14:formula1>
            <xm:f>VALIDAÇÃO!$A$2:$A$193</xm:f>
          </x14:formula1>
          <xm:sqref>I2:I886 I888:I1130 I1404 I1259 I1501:I1048576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49"/>
  <sheetViews>
    <sheetView topLeftCell="A16" zoomScale="85" zoomScaleNormal="85" workbookViewId="0">
      <selection activeCell="N141" sqref="N141"/>
    </sheetView>
  </sheetViews>
  <sheetFormatPr defaultRowHeight="15" x14ac:dyDescent="0.25"/>
  <cols>
    <col min="1" max="1" width="20.28515625" bestFit="1" customWidth="1"/>
    <col min="2" max="2" width="16.42578125" bestFit="1" customWidth="1"/>
    <col min="3" max="4" width="19.5703125" customWidth="1"/>
    <col min="5" max="5" width="17.7109375" customWidth="1"/>
    <col min="6" max="6" width="14.85546875" bestFit="1" customWidth="1"/>
    <col min="7" max="7" width="16" bestFit="1" customWidth="1"/>
    <col min="8" max="13" width="17.7109375" bestFit="1" customWidth="1"/>
  </cols>
  <sheetData>
    <row r="1" spans="1:5" x14ac:dyDescent="0.25">
      <c r="A1" s="9" t="s">
        <v>1</v>
      </c>
      <c r="B1" s="3" t="s">
        <v>1762</v>
      </c>
    </row>
    <row r="3" spans="1:5" x14ac:dyDescent="0.25">
      <c r="A3" s="9" t="s">
        <v>1441</v>
      </c>
      <c r="B3" s="3" t="s">
        <v>1445</v>
      </c>
      <c r="C3" s="3" t="s">
        <v>1443</v>
      </c>
      <c r="D3" s="3" t="s">
        <v>1444</v>
      </c>
      <c r="E3" s="3" t="s">
        <v>1446</v>
      </c>
    </row>
    <row r="4" spans="1:5" x14ac:dyDescent="0.25">
      <c r="A4" s="10">
        <v>1</v>
      </c>
      <c r="B4" s="11">
        <v>19</v>
      </c>
      <c r="C4" s="11">
        <v>428.32280701756059</v>
      </c>
      <c r="D4" s="11">
        <v>188.66315789471417</v>
      </c>
      <c r="E4" s="11">
        <v>616.98596491227477</v>
      </c>
    </row>
    <row r="5" spans="1:5" x14ac:dyDescent="0.25">
      <c r="A5" s="10">
        <v>2</v>
      </c>
      <c r="B5" s="11">
        <v>17</v>
      </c>
      <c r="C5" s="11">
        <v>522.30196078435301</v>
      </c>
      <c r="D5" s="11">
        <v>671.78039215684544</v>
      </c>
      <c r="E5" s="11">
        <v>1194.0823529411985</v>
      </c>
    </row>
    <row r="6" spans="1:5" x14ac:dyDescent="0.25">
      <c r="A6" s="10">
        <v>3</v>
      </c>
      <c r="B6" s="11">
        <v>40</v>
      </c>
      <c r="C6" s="11">
        <v>187.64541666667793</v>
      </c>
      <c r="D6" s="11">
        <v>484.03166666664617</v>
      </c>
      <c r="E6" s="11">
        <v>671.67708333332416</v>
      </c>
    </row>
    <row r="7" spans="1:5" x14ac:dyDescent="0.25">
      <c r="A7" s="10">
        <v>4</v>
      </c>
      <c r="B7" s="11">
        <v>28</v>
      </c>
      <c r="C7" s="11">
        <v>385.27023809522507</v>
      </c>
      <c r="D7" s="11">
        <v>1062.6648809524029</v>
      </c>
      <c r="E7" s="11">
        <v>1447.9351190476279</v>
      </c>
    </row>
    <row r="8" spans="1:5" x14ac:dyDescent="0.25">
      <c r="A8" s="10">
        <v>5</v>
      </c>
      <c r="B8" s="11">
        <v>26</v>
      </c>
      <c r="C8" s="11">
        <v>64.822435844004545</v>
      </c>
      <c r="D8" s="11">
        <v>820.65512820512345</v>
      </c>
      <c r="E8" s="11">
        <v>885.47756404912798</v>
      </c>
    </row>
    <row r="9" spans="1:5" x14ac:dyDescent="0.25">
      <c r="A9" s="10">
        <v>6</v>
      </c>
      <c r="B9" s="11">
        <v>41</v>
      </c>
      <c r="C9" s="11">
        <v>164.21341463412929</v>
      </c>
      <c r="D9" s="11">
        <v>965.21951219514187</v>
      </c>
      <c r="E9" s="11">
        <v>1129.4329268292711</v>
      </c>
    </row>
    <row r="10" spans="1:5" x14ac:dyDescent="0.25">
      <c r="A10" s="10">
        <v>7</v>
      </c>
      <c r="B10" s="11">
        <v>18</v>
      </c>
      <c r="C10" s="11">
        <v>143.07314814814404</v>
      </c>
      <c r="D10" s="11">
        <v>1470.6481482253196</v>
      </c>
      <c r="E10" s="11">
        <v>1613.7212963734637</v>
      </c>
    </row>
    <row r="11" spans="1:5" x14ac:dyDescent="0.25">
      <c r="A11" s="10">
        <v>8</v>
      </c>
      <c r="B11" s="11">
        <v>14</v>
      </c>
      <c r="C11" s="11">
        <v>498.86071428572592</v>
      </c>
      <c r="D11" s="11">
        <v>1873.4726190475922</v>
      </c>
      <c r="E11" s="11">
        <v>2372.333333333318</v>
      </c>
    </row>
    <row r="12" spans="1:5" x14ac:dyDescent="0.25">
      <c r="A12" s="10">
        <v>9</v>
      </c>
      <c r="B12" s="11">
        <v>38</v>
      </c>
      <c r="C12" s="11">
        <v>40.649561403518369</v>
      </c>
      <c r="D12" s="11">
        <v>1654.7517543859631</v>
      </c>
      <c r="E12" s="11">
        <v>1695.4013157894813</v>
      </c>
    </row>
    <row r="13" spans="1:5" x14ac:dyDescent="0.25">
      <c r="A13" s="10">
        <v>10</v>
      </c>
      <c r="B13" s="11">
        <v>40</v>
      </c>
      <c r="C13" s="11">
        <v>51.981249999981081</v>
      </c>
      <c r="D13" s="11">
        <v>1848.429999999996</v>
      </c>
      <c r="E13" s="11">
        <v>1900.4112499999769</v>
      </c>
    </row>
    <row r="14" spans="1:5" x14ac:dyDescent="0.25">
      <c r="A14" s="10" t="s">
        <v>1442</v>
      </c>
      <c r="B14" s="11">
        <v>281</v>
      </c>
      <c r="C14" s="11">
        <v>202.53410438414301</v>
      </c>
      <c r="D14" s="11">
        <v>1119.3944246787244</v>
      </c>
      <c r="E14" s="11">
        <v>1321.9285290628675</v>
      </c>
    </row>
    <row r="17" spans="1:2" x14ac:dyDescent="0.25">
      <c r="A17" s="9" t="s">
        <v>613</v>
      </c>
      <c r="B17" s="10">
        <v>2021</v>
      </c>
    </row>
    <row r="18" spans="1:2" x14ac:dyDescent="0.25">
      <c r="A18" s="9" t="s">
        <v>614</v>
      </c>
      <c r="B18" s="3" t="s">
        <v>2416</v>
      </c>
    </row>
    <row r="19" spans="1:2" x14ac:dyDescent="0.25">
      <c r="A19" s="9" t="s">
        <v>626</v>
      </c>
      <c r="B19" s="3" t="s">
        <v>2143</v>
      </c>
    </row>
    <row r="20" spans="1:2" x14ac:dyDescent="0.25">
      <c r="A20" s="9" t="s">
        <v>1763</v>
      </c>
      <c r="B20" s="3" t="s">
        <v>2143</v>
      </c>
    </row>
    <row r="22" spans="1:2" x14ac:dyDescent="0.25">
      <c r="A22" s="9" t="s">
        <v>1441</v>
      </c>
      <c r="B22" t="s">
        <v>1446</v>
      </c>
    </row>
    <row r="23" spans="1:2" x14ac:dyDescent="0.25">
      <c r="A23" s="10" t="s">
        <v>198</v>
      </c>
      <c r="B23" s="11">
        <v>159.24583333334886</v>
      </c>
    </row>
    <row r="24" spans="1:2" x14ac:dyDescent="0.25">
      <c r="A24" s="10" t="s">
        <v>175</v>
      </c>
      <c r="B24" s="11">
        <v>294.9833333332208</v>
      </c>
    </row>
    <row r="25" spans="1:2" x14ac:dyDescent="0.25">
      <c r="A25" s="10" t="s">
        <v>172</v>
      </c>
      <c r="B25" s="11">
        <v>330.4916666666104</v>
      </c>
    </row>
    <row r="26" spans="1:2" x14ac:dyDescent="0.25">
      <c r="A26" s="10" t="s">
        <v>169</v>
      </c>
      <c r="B26" s="11">
        <v>350.77499999996508</v>
      </c>
    </row>
    <row r="27" spans="1:2" x14ac:dyDescent="0.25">
      <c r="A27" s="10" t="s">
        <v>148</v>
      </c>
      <c r="B27" s="11">
        <v>390.9833333332208</v>
      </c>
    </row>
    <row r="28" spans="1:2" x14ac:dyDescent="0.25">
      <c r="A28" s="10" t="s">
        <v>166</v>
      </c>
      <c r="B28" s="11">
        <v>699.99166666666861</v>
      </c>
    </row>
    <row r="29" spans="1:2" x14ac:dyDescent="0.25">
      <c r="A29" s="10" t="s">
        <v>144</v>
      </c>
      <c r="B29" s="11">
        <v>755.98333333327901</v>
      </c>
    </row>
    <row r="30" spans="1:2" x14ac:dyDescent="0.25">
      <c r="A30" s="10" t="s">
        <v>197</v>
      </c>
      <c r="B30" s="11">
        <v>1612.9833333333372</v>
      </c>
    </row>
    <row r="31" spans="1:2" x14ac:dyDescent="0.25">
      <c r="A31" s="10" t="s">
        <v>195</v>
      </c>
      <c r="B31" s="11">
        <v>1708.9833333333372</v>
      </c>
    </row>
    <row r="32" spans="1:2" x14ac:dyDescent="0.25">
      <c r="A32" s="10" t="s">
        <v>184</v>
      </c>
      <c r="B32" s="11">
        <v>1881.6858333333512</v>
      </c>
    </row>
    <row r="33" spans="1:2" x14ac:dyDescent="0.25">
      <c r="A33" s="10" t="s">
        <v>173</v>
      </c>
      <c r="B33" s="11">
        <v>1885.9833333333372</v>
      </c>
    </row>
    <row r="34" spans="1:2" x14ac:dyDescent="0.25">
      <c r="A34" s="10" t="s">
        <v>174</v>
      </c>
      <c r="B34" s="11">
        <v>2023.0172222221736</v>
      </c>
    </row>
    <row r="35" spans="1:2" x14ac:dyDescent="0.25">
      <c r="A35" s="10" t="s">
        <v>168</v>
      </c>
      <c r="B35" s="11">
        <v>2171.983333333279</v>
      </c>
    </row>
    <row r="36" spans="1:2" x14ac:dyDescent="0.25">
      <c r="A36" s="10" t="s">
        <v>146</v>
      </c>
      <c r="B36" s="11">
        <v>3167.983333333279</v>
      </c>
    </row>
    <row r="37" spans="1:2" x14ac:dyDescent="0.25">
      <c r="A37" s="10" t="s">
        <v>196</v>
      </c>
      <c r="B37" s="11">
        <v>3589.1499999999069</v>
      </c>
    </row>
    <row r="38" spans="1:2" x14ac:dyDescent="0.25">
      <c r="A38" s="10" t="s">
        <v>123</v>
      </c>
      <c r="B38" s="11">
        <v>5430.9833333332208</v>
      </c>
    </row>
    <row r="39" spans="1:2" x14ac:dyDescent="0.25">
      <c r="A39" s="10" t="s">
        <v>171</v>
      </c>
      <c r="B39" s="11">
        <v>6700.9833333333372</v>
      </c>
    </row>
    <row r="40" spans="1:2" x14ac:dyDescent="0.25">
      <c r="A40" s="10" t="s">
        <v>170</v>
      </c>
      <c r="B40" s="11">
        <v>6705.9833333332208</v>
      </c>
    </row>
    <row r="41" spans="1:2" x14ac:dyDescent="0.25">
      <c r="A41" s="10" t="s">
        <v>178</v>
      </c>
      <c r="B41" s="11">
        <v>6707.983333333279</v>
      </c>
    </row>
    <row r="42" spans="1:2" x14ac:dyDescent="0.25">
      <c r="A42" s="10" t="s">
        <v>165</v>
      </c>
      <c r="B42" s="11">
        <v>6708.4833333333372</v>
      </c>
    </row>
    <row r="43" spans="1:2" x14ac:dyDescent="0.25">
      <c r="A43" s="10" t="s">
        <v>177</v>
      </c>
      <c r="B43" s="11">
        <v>6708.9833333332208</v>
      </c>
    </row>
    <row r="44" spans="1:2" x14ac:dyDescent="0.25">
      <c r="A44" s="10" t="s">
        <v>126</v>
      </c>
      <c r="B44" s="11">
        <v>6966.0499999999884</v>
      </c>
    </row>
    <row r="45" spans="1:2" x14ac:dyDescent="0.25">
      <c r="A45" s="10" t="s">
        <v>85</v>
      </c>
      <c r="B45" s="11">
        <v>7181.983333333279</v>
      </c>
    </row>
    <row r="46" spans="1:2" x14ac:dyDescent="0.25">
      <c r="A46" s="10" t="s">
        <v>167</v>
      </c>
      <c r="B46" s="11">
        <v>7295.9836111111217</v>
      </c>
    </row>
    <row r="47" spans="1:2" x14ac:dyDescent="0.25">
      <c r="A47" s="10" t="s">
        <v>116</v>
      </c>
      <c r="B47" s="11">
        <v>8700.9833333332208</v>
      </c>
    </row>
    <row r="48" spans="1:2" x14ac:dyDescent="0.25">
      <c r="A48" s="10" t="s">
        <v>125</v>
      </c>
      <c r="B48" s="11">
        <v>10492.983333333337</v>
      </c>
    </row>
    <row r="49" spans="1:2" x14ac:dyDescent="0.25">
      <c r="A49" s="10" t="s">
        <v>136</v>
      </c>
      <c r="B49" s="11">
        <v>12408</v>
      </c>
    </row>
    <row r="50" spans="1:2" x14ac:dyDescent="0.25">
      <c r="A50" s="10" t="s">
        <v>154</v>
      </c>
      <c r="B50" s="11">
        <v>12606.983333333221</v>
      </c>
    </row>
    <row r="51" spans="1:2" x14ac:dyDescent="0.25">
      <c r="A51" s="10" t="s">
        <v>105</v>
      </c>
      <c r="B51" s="11">
        <v>12873.983333333221</v>
      </c>
    </row>
    <row r="52" spans="1:2" x14ac:dyDescent="0.25">
      <c r="A52" s="10" t="s">
        <v>108</v>
      </c>
      <c r="B52" s="11">
        <v>13164.983333333221</v>
      </c>
    </row>
    <row r="53" spans="1:2" x14ac:dyDescent="0.25">
      <c r="A53" s="10" t="s">
        <v>79</v>
      </c>
      <c r="B53" s="11">
        <v>13206.983333333221</v>
      </c>
    </row>
    <row r="54" spans="1:2" x14ac:dyDescent="0.25">
      <c r="A54" s="10" t="s">
        <v>119</v>
      </c>
      <c r="B54" s="11">
        <v>13279.983333333337</v>
      </c>
    </row>
    <row r="55" spans="1:2" x14ac:dyDescent="0.25">
      <c r="A55" s="10" t="s">
        <v>158</v>
      </c>
      <c r="B55" s="11">
        <v>13326.983333333221</v>
      </c>
    </row>
    <row r="56" spans="1:2" x14ac:dyDescent="0.25">
      <c r="A56" s="10" t="s">
        <v>134</v>
      </c>
      <c r="B56" s="11">
        <v>13566.983333333221</v>
      </c>
    </row>
    <row r="57" spans="1:2" x14ac:dyDescent="0.25">
      <c r="A57" s="10" t="s">
        <v>110</v>
      </c>
      <c r="B57" s="11">
        <v>14171.983333333279</v>
      </c>
    </row>
    <row r="58" spans="1:2" x14ac:dyDescent="0.25">
      <c r="A58" s="10" t="s">
        <v>138</v>
      </c>
      <c r="B58" s="11">
        <v>15247.983333333337</v>
      </c>
    </row>
    <row r="59" spans="1:2" x14ac:dyDescent="0.25">
      <c r="A59" s="10" t="s">
        <v>159</v>
      </c>
      <c r="B59" s="11">
        <v>16304.983333333279</v>
      </c>
    </row>
    <row r="60" spans="1:2" x14ac:dyDescent="0.25">
      <c r="A60" s="10" t="s">
        <v>164</v>
      </c>
      <c r="B60" s="11">
        <v>16521.66666666657</v>
      </c>
    </row>
    <row r="61" spans="1:2" x14ac:dyDescent="0.25">
      <c r="A61" s="10" t="s">
        <v>128</v>
      </c>
      <c r="B61" s="11">
        <v>17023.166666666628</v>
      </c>
    </row>
    <row r="62" spans="1:2" x14ac:dyDescent="0.25">
      <c r="A62" s="10" t="s">
        <v>68</v>
      </c>
      <c r="B62" s="11">
        <v>17504.533333333209</v>
      </c>
    </row>
    <row r="63" spans="1:2" x14ac:dyDescent="0.25">
      <c r="A63" s="10" t="s">
        <v>176</v>
      </c>
      <c r="B63" s="11">
        <v>17649.483333333337</v>
      </c>
    </row>
    <row r="64" spans="1:2" x14ac:dyDescent="0.25">
      <c r="A64" s="10" t="s">
        <v>179</v>
      </c>
      <c r="B64" s="11">
        <v>17989.483333333279</v>
      </c>
    </row>
    <row r="65" spans="1:2" x14ac:dyDescent="0.25">
      <c r="A65" s="10" t="s">
        <v>62</v>
      </c>
      <c r="B65" s="11">
        <v>18092.833333333314</v>
      </c>
    </row>
    <row r="66" spans="1:2" x14ac:dyDescent="0.25">
      <c r="A66" s="10" t="s">
        <v>113</v>
      </c>
      <c r="B66" s="11">
        <v>18198.983333333221</v>
      </c>
    </row>
    <row r="67" spans="1:2" x14ac:dyDescent="0.25">
      <c r="A67" s="10" t="s">
        <v>180</v>
      </c>
      <c r="B67" s="11">
        <v>18896.483333333221</v>
      </c>
    </row>
    <row r="68" spans="1:2" x14ac:dyDescent="0.25">
      <c r="A68" s="10" t="s">
        <v>185</v>
      </c>
      <c r="B68" s="11">
        <v>19039.233333333337</v>
      </c>
    </row>
    <row r="69" spans="1:2" x14ac:dyDescent="0.25">
      <c r="A69" s="10" t="s">
        <v>163</v>
      </c>
      <c r="B69" s="11">
        <v>19949.983333333279</v>
      </c>
    </row>
    <row r="70" spans="1:2" x14ac:dyDescent="0.25">
      <c r="A70" s="10" t="s">
        <v>162</v>
      </c>
      <c r="B70" s="11">
        <v>20261.983333333279</v>
      </c>
    </row>
    <row r="71" spans="1:2" x14ac:dyDescent="0.25">
      <c r="A71" s="10" t="s">
        <v>90</v>
      </c>
      <c r="B71" s="11">
        <v>20381.983333333279</v>
      </c>
    </row>
    <row r="72" spans="1:2" x14ac:dyDescent="0.25">
      <c r="A72" s="10" t="s">
        <v>155</v>
      </c>
      <c r="B72" s="11">
        <v>20911.983333333337</v>
      </c>
    </row>
    <row r="73" spans="1:2" x14ac:dyDescent="0.25">
      <c r="A73" s="10" t="s">
        <v>182</v>
      </c>
      <c r="B73" s="11">
        <v>21128.983333333279</v>
      </c>
    </row>
    <row r="74" spans="1:2" x14ac:dyDescent="0.25">
      <c r="A74" s="10" t="s">
        <v>181</v>
      </c>
      <c r="B74" s="11">
        <v>21576.983333333221</v>
      </c>
    </row>
    <row r="75" spans="1:2" x14ac:dyDescent="0.25">
      <c r="A75" s="10" t="s">
        <v>161</v>
      </c>
      <c r="B75" s="11">
        <v>21772.983333333337</v>
      </c>
    </row>
    <row r="76" spans="1:2" x14ac:dyDescent="0.25">
      <c r="A76" s="10" t="s">
        <v>156</v>
      </c>
      <c r="B76" s="11">
        <v>22767.983333333221</v>
      </c>
    </row>
    <row r="77" spans="1:2" x14ac:dyDescent="0.25">
      <c r="A77" s="10" t="s">
        <v>157</v>
      </c>
      <c r="B77" s="11">
        <v>22767.983333333221</v>
      </c>
    </row>
    <row r="78" spans="1:2" x14ac:dyDescent="0.25">
      <c r="A78" s="10" t="s">
        <v>73</v>
      </c>
      <c r="B78" s="11">
        <v>22831.483333333279</v>
      </c>
    </row>
    <row r="79" spans="1:2" x14ac:dyDescent="0.25">
      <c r="A79" s="10" t="s">
        <v>160</v>
      </c>
      <c r="B79" s="11">
        <v>24055.483333333279</v>
      </c>
    </row>
    <row r="80" spans="1:2" x14ac:dyDescent="0.25">
      <c r="A80" s="10" t="s">
        <v>102</v>
      </c>
      <c r="B80" s="11">
        <v>25185.983333333221</v>
      </c>
    </row>
    <row r="81" spans="1:2" x14ac:dyDescent="0.25">
      <c r="A81" s="10" t="s">
        <v>183</v>
      </c>
      <c r="B81" s="11">
        <v>25253.983333333279</v>
      </c>
    </row>
    <row r="82" spans="1:2" x14ac:dyDescent="0.25">
      <c r="A82" s="10" t="s">
        <v>152</v>
      </c>
      <c r="B82" s="11">
        <v>25759.983333333337</v>
      </c>
    </row>
    <row r="83" spans="1:2" x14ac:dyDescent="0.25">
      <c r="A83" s="10" t="s">
        <v>130</v>
      </c>
      <c r="B83" s="11">
        <v>27719.983333333279</v>
      </c>
    </row>
    <row r="84" spans="1:2" x14ac:dyDescent="0.25">
      <c r="A84" s="10" t="s">
        <v>132</v>
      </c>
      <c r="B84" s="11">
        <v>27719.983333333279</v>
      </c>
    </row>
    <row r="85" spans="1:2" x14ac:dyDescent="0.25">
      <c r="A85" s="10" t="s">
        <v>99</v>
      </c>
      <c r="B85" s="11">
        <v>27719.983333333279</v>
      </c>
    </row>
    <row r="86" spans="1:2" x14ac:dyDescent="0.25">
      <c r="A86" s="10" t="s">
        <v>150</v>
      </c>
      <c r="B86" s="11">
        <v>27719.983333333279</v>
      </c>
    </row>
    <row r="87" spans="1:2" x14ac:dyDescent="0.25">
      <c r="A87" s="10" t="s">
        <v>95</v>
      </c>
      <c r="B87" s="11">
        <v>27719.983333333279</v>
      </c>
    </row>
    <row r="88" spans="1:2" x14ac:dyDescent="0.25">
      <c r="A88" s="10" t="s">
        <v>121</v>
      </c>
      <c r="B88" s="11">
        <v>27719.983333333279</v>
      </c>
    </row>
    <row r="89" spans="1:2" x14ac:dyDescent="0.25">
      <c r="A89" s="10" t="s">
        <v>1442</v>
      </c>
      <c r="B89" s="11">
        <v>12423.444027777727</v>
      </c>
    </row>
    <row r="104" spans="1:5" x14ac:dyDescent="0.25">
      <c r="A104" s="66">
        <v>44166</v>
      </c>
      <c r="D104" s="66">
        <v>44136</v>
      </c>
      <c r="E104" s="3"/>
    </row>
    <row r="105" spans="1:5" x14ac:dyDescent="0.25">
      <c r="A105" s="3" t="s">
        <v>1441</v>
      </c>
      <c r="B105" s="3" t="s">
        <v>1446</v>
      </c>
      <c r="D105" s="3" t="s">
        <v>1441</v>
      </c>
      <c r="E105" s="3" t="s">
        <v>1446</v>
      </c>
    </row>
    <row r="106" spans="1:5" x14ac:dyDescent="0.25">
      <c r="A106" s="124" t="s">
        <v>144</v>
      </c>
      <c r="B106" s="125">
        <v>755.98333333327901</v>
      </c>
      <c r="D106" s="124" t="s">
        <v>197</v>
      </c>
      <c r="E106" s="125">
        <v>578.24166666672681</v>
      </c>
    </row>
    <row r="107" spans="1:5" x14ac:dyDescent="0.25">
      <c r="A107" s="124" t="s">
        <v>166</v>
      </c>
      <c r="B107" s="125">
        <v>699.99166666666861</v>
      </c>
      <c r="D107" s="124" t="s">
        <v>172</v>
      </c>
      <c r="E107" s="125">
        <v>664.82500000001164</v>
      </c>
    </row>
    <row r="108" spans="1:5" x14ac:dyDescent="0.25">
      <c r="A108" s="124" t="s">
        <v>148</v>
      </c>
      <c r="B108" s="125">
        <v>390.9833333332208</v>
      </c>
      <c r="D108" s="124" t="s">
        <v>195</v>
      </c>
      <c r="E108" s="125">
        <v>1036.9833333333372</v>
      </c>
    </row>
    <row r="109" spans="1:5" x14ac:dyDescent="0.25">
      <c r="A109" s="124" t="s">
        <v>169</v>
      </c>
      <c r="B109" s="125">
        <v>350.77499999996508</v>
      </c>
      <c r="D109" s="124" t="s">
        <v>184</v>
      </c>
      <c r="E109" s="125">
        <v>1209.6858333333512</v>
      </c>
    </row>
    <row r="110" spans="1:5" x14ac:dyDescent="0.25">
      <c r="A110" s="124" t="s">
        <v>172</v>
      </c>
      <c r="B110" s="125">
        <v>330.4916666666104</v>
      </c>
      <c r="D110" s="124" t="s">
        <v>173</v>
      </c>
      <c r="E110" s="125">
        <v>1213.9833333333372</v>
      </c>
    </row>
    <row r="111" spans="1:5" x14ac:dyDescent="0.25">
      <c r="A111" s="124" t="s">
        <v>175</v>
      </c>
      <c r="B111" s="125">
        <v>294.9833333332208</v>
      </c>
      <c r="D111" s="124" t="s">
        <v>198</v>
      </c>
      <c r="E111" s="125">
        <v>1304.3166666665347</v>
      </c>
    </row>
    <row r="112" spans="1:5" x14ac:dyDescent="0.25">
      <c r="A112" s="124" t="s">
        <v>198</v>
      </c>
      <c r="B112" s="125">
        <v>159.24583333334886</v>
      </c>
      <c r="D112" s="124" t="s">
        <v>174</v>
      </c>
      <c r="E112" s="125">
        <v>1351.0172222221736</v>
      </c>
    </row>
    <row r="113" spans="1:5" x14ac:dyDescent="0.25">
      <c r="A113" s="124"/>
      <c r="B113" s="125"/>
      <c r="D113" s="124"/>
      <c r="E113" s="125"/>
    </row>
    <row r="114" spans="1:5" x14ac:dyDescent="0.25">
      <c r="A114" s="124"/>
      <c r="B114" s="125"/>
      <c r="D114" s="3"/>
      <c r="E114" s="3"/>
    </row>
    <row r="115" spans="1:5" x14ac:dyDescent="0.25">
      <c r="A115" s="124"/>
      <c r="B115" s="125"/>
      <c r="D115" s="3"/>
      <c r="E115" s="3"/>
    </row>
    <row r="116" spans="1:5" x14ac:dyDescent="0.25">
      <c r="A116" s="124"/>
      <c r="B116" s="125"/>
      <c r="D116" s="3"/>
      <c r="E116" s="3"/>
    </row>
    <row r="117" spans="1:5" x14ac:dyDescent="0.25">
      <c r="A117" s="124"/>
      <c r="B117" s="125"/>
      <c r="D117" s="3"/>
      <c r="E117" s="3"/>
    </row>
    <row r="118" spans="1:5" x14ac:dyDescent="0.25">
      <c r="A118" s="124"/>
      <c r="B118" s="125"/>
      <c r="D118" s="3"/>
      <c r="E118" s="3"/>
    </row>
    <row r="119" spans="1:5" x14ac:dyDescent="0.25">
      <c r="A119" s="124"/>
      <c r="B119" s="125"/>
      <c r="D119" s="3"/>
      <c r="E119" s="3"/>
    </row>
    <row r="120" spans="1:5" x14ac:dyDescent="0.25">
      <c r="A120" s="124"/>
      <c r="B120" s="125"/>
      <c r="D120" s="3"/>
      <c r="E120" s="3"/>
    </row>
    <row r="121" spans="1:5" x14ac:dyDescent="0.25">
      <c r="A121" s="124"/>
      <c r="B121" s="125"/>
      <c r="D121" s="3"/>
      <c r="E121" s="3"/>
    </row>
    <row r="122" spans="1:5" x14ac:dyDescent="0.25">
      <c r="A122" s="124"/>
      <c r="B122" s="125"/>
      <c r="D122" s="3"/>
      <c r="E122" s="3"/>
    </row>
    <row r="123" spans="1:5" x14ac:dyDescent="0.25">
      <c r="A123" s="124"/>
      <c r="B123" s="125"/>
      <c r="D123" s="3"/>
      <c r="E123" s="3"/>
    </row>
    <row r="124" spans="1:5" x14ac:dyDescent="0.25">
      <c r="A124" s="124"/>
      <c r="B124" s="125"/>
      <c r="D124" s="3"/>
      <c r="E124" s="3"/>
    </row>
    <row r="125" spans="1:5" x14ac:dyDescent="0.25">
      <c r="A125" s="124"/>
      <c r="B125" s="125"/>
      <c r="D125" s="3"/>
      <c r="E125" s="3"/>
    </row>
    <row r="126" spans="1:5" x14ac:dyDescent="0.25">
      <c r="A126" s="124"/>
      <c r="B126" s="125"/>
      <c r="D126" s="3"/>
      <c r="E126" s="3"/>
    </row>
    <row r="127" spans="1:5" x14ac:dyDescent="0.25">
      <c r="A127" s="124"/>
      <c r="B127" s="125"/>
    </row>
    <row r="128" spans="1:5" x14ac:dyDescent="0.25">
      <c r="A128" s="124"/>
      <c r="B128" s="125"/>
    </row>
    <row r="129" spans="1:4" x14ac:dyDescent="0.25">
      <c r="A129" s="124"/>
      <c r="B129" s="125"/>
    </row>
    <row r="132" spans="1:4" x14ac:dyDescent="0.25">
      <c r="A132">
        <f>COUNTA(A106:A120)</f>
        <v>7</v>
      </c>
      <c r="D132" s="3">
        <f>COUNTA(D106:D120)</f>
        <v>7</v>
      </c>
    </row>
    <row r="140" spans="1:4" x14ac:dyDescent="0.25">
      <c r="A140" s="9" t="s">
        <v>613</v>
      </c>
      <c r="B140" s="10">
        <v>2021</v>
      </c>
    </row>
    <row r="141" spans="1:4" x14ac:dyDescent="0.25">
      <c r="A141" s="9" t="s">
        <v>626</v>
      </c>
      <c r="B141" s="3" t="s">
        <v>2143</v>
      </c>
    </row>
    <row r="143" spans="1:4" x14ac:dyDescent="0.25">
      <c r="A143" s="9" t="s">
        <v>1441</v>
      </c>
      <c r="B143" t="s">
        <v>1446</v>
      </c>
    </row>
    <row r="144" spans="1:4" x14ac:dyDescent="0.25">
      <c r="A144" s="10" t="s">
        <v>1911</v>
      </c>
      <c r="B144" s="11">
        <v>16562.170731707251</v>
      </c>
    </row>
    <row r="145" spans="1:2" x14ac:dyDescent="0.25">
      <c r="A145" s="10" t="s">
        <v>1764</v>
      </c>
      <c r="B145" s="11">
        <v>5683.0167129629408</v>
      </c>
    </row>
    <row r="146" spans="1:2" x14ac:dyDescent="0.25">
      <c r="A146" s="10" t="s">
        <v>1789</v>
      </c>
      <c r="B146" s="11">
        <v>4977.0833333333057</v>
      </c>
    </row>
    <row r="147" spans="1:2" x14ac:dyDescent="0.25">
      <c r="A147" s="10" t="s">
        <v>1788</v>
      </c>
      <c r="B147" s="11">
        <v>2737.7528703703138</v>
      </c>
    </row>
    <row r="148" spans="1:2" x14ac:dyDescent="0.25">
      <c r="A148" s="10" t="s">
        <v>319</v>
      </c>
      <c r="B148" s="11">
        <v>970.45000000001164</v>
      </c>
    </row>
    <row r="149" spans="1:2" x14ac:dyDescent="0.25">
      <c r="A149" s="10" t="s">
        <v>1442</v>
      </c>
      <c r="B149" s="11">
        <v>11355.541188725447</v>
      </c>
    </row>
  </sheetData>
  <autoFilter ref="A105:B105" xr:uid="{00000000-0009-0000-0000-000004000000}">
    <sortState xmlns:xlrd2="http://schemas.microsoft.com/office/spreadsheetml/2017/richdata2" ref="A106:B112">
      <sortCondition descending="1" ref="B105"/>
    </sortState>
  </autoFilter>
  <pageMargins left="0.511811024" right="0.511811024" top="0.78740157499999996" bottom="0.78740157499999996" header="0.31496062000000002" footer="0.31496062000000002"/>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T61"/>
  <sheetViews>
    <sheetView zoomScale="70" zoomScaleNormal="70" workbookViewId="0">
      <selection activeCell="F10" sqref="F10"/>
    </sheetView>
  </sheetViews>
  <sheetFormatPr defaultRowHeight="15" x14ac:dyDescent="0.25"/>
  <cols>
    <col min="1" max="1" width="24" bestFit="1" customWidth="1"/>
    <col min="2" max="2" width="34.5703125" bestFit="1" customWidth="1"/>
    <col min="3" max="3" width="20.28515625" bestFit="1" customWidth="1"/>
    <col min="4" max="5" width="14.28515625" bestFit="1" customWidth="1"/>
    <col min="6" max="7" width="15.42578125" bestFit="1" customWidth="1"/>
    <col min="8" max="8" width="9" customWidth="1"/>
    <col min="9" max="9" width="8.42578125" customWidth="1"/>
    <col min="10" max="10" width="15.42578125" customWidth="1"/>
    <col min="11" max="11" width="3.7109375" customWidth="1"/>
    <col min="12" max="14" width="5.28515625" customWidth="1"/>
    <col min="15" max="15" width="15.42578125" bestFit="1" customWidth="1"/>
    <col min="16" max="16" width="11.42578125" bestFit="1" customWidth="1"/>
    <col min="17" max="18" width="11.28515625" bestFit="1" customWidth="1"/>
    <col min="19" max="19" width="26.140625" bestFit="1" customWidth="1"/>
    <col min="20" max="20" width="28.42578125" bestFit="1" customWidth="1"/>
    <col min="21" max="21" width="15.7109375" bestFit="1" customWidth="1"/>
    <col min="22" max="22" width="15.140625" bestFit="1" customWidth="1"/>
    <col min="23" max="24" width="15.42578125" bestFit="1" customWidth="1"/>
  </cols>
  <sheetData>
    <row r="1" spans="1:4" x14ac:dyDescent="0.25">
      <c r="A1" s="9" t="s">
        <v>0</v>
      </c>
      <c r="B1" s="3" t="s">
        <v>2143</v>
      </c>
    </row>
    <row r="2" spans="1:4" x14ac:dyDescent="0.25">
      <c r="A2" s="9" t="s">
        <v>613</v>
      </c>
      <c r="B2" s="10">
        <v>2021</v>
      </c>
    </row>
    <row r="3" spans="1:4" x14ac:dyDescent="0.25">
      <c r="A3" s="9" t="s">
        <v>626</v>
      </c>
      <c r="B3" s="3" t="s">
        <v>13</v>
      </c>
    </row>
    <row r="4" spans="1:4" x14ac:dyDescent="0.25">
      <c r="A4" s="9" t="s">
        <v>614</v>
      </c>
      <c r="B4" s="3" t="s">
        <v>2143</v>
      </c>
    </row>
    <row r="6" spans="1:4" x14ac:dyDescent="0.25">
      <c r="A6" s="9" t="s">
        <v>1758</v>
      </c>
      <c r="B6" s="9" t="s">
        <v>1761</v>
      </c>
    </row>
    <row r="7" spans="1:4" x14ac:dyDescent="0.25">
      <c r="A7" s="9" t="s">
        <v>1441</v>
      </c>
      <c r="B7" s="3" t="s">
        <v>60</v>
      </c>
      <c r="C7" s="3" t="s">
        <v>77</v>
      </c>
      <c r="D7" s="3" t="s">
        <v>1442</v>
      </c>
    </row>
    <row r="8" spans="1:4" x14ac:dyDescent="0.25">
      <c r="A8" s="10" t="s">
        <v>319</v>
      </c>
      <c r="B8" s="11">
        <v>1</v>
      </c>
      <c r="C8" s="11">
        <v>2</v>
      </c>
      <c r="D8" s="11">
        <v>3</v>
      </c>
    </row>
    <row r="9" spans="1:4" x14ac:dyDescent="0.25">
      <c r="A9" s="10" t="s">
        <v>1764</v>
      </c>
      <c r="B9" s="11">
        <v>1</v>
      </c>
      <c r="C9" s="11"/>
      <c r="D9" s="11">
        <v>1</v>
      </c>
    </row>
    <row r="10" spans="1:4" x14ac:dyDescent="0.25">
      <c r="A10" s="10" t="s">
        <v>1788</v>
      </c>
      <c r="B10" s="11">
        <v>1</v>
      </c>
      <c r="C10" s="11"/>
      <c r="D10" s="11">
        <v>1</v>
      </c>
    </row>
    <row r="11" spans="1:4" x14ac:dyDescent="0.25">
      <c r="A11" s="10" t="s">
        <v>1789</v>
      </c>
      <c r="B11" s="11">
        <v>1</v>
      </c>
      <c r="C11" s="11"/>
      <c r="D11" s="11">
        <v>1</v>
      </c>
    </row>
    <row r="12" spans="1:4" x14ac:dyDescent="0.25">
      <c r="A12" s="10" t="s">
        <v>1442</v>
      </c>
      <c r="B12" s="11">
        <v>4</v>
      </c>
      <c r="C12" s="11">
        <v>2</v>
      </c>
      <c r="D12" s="11">
        <v>6</v>
      </c>
    </row>
    <row r="39" spans="19:20" x14ac:dyDescent="0.25">
      <c r="S39" s="3"/>
      <c r="T39" s="3"/>
    </row>
    <row r="40" spans="19:20" x14ac:dyDescent="0.25">
      <c r="S40" s="3"/>
      <c r="T40" s="3"/>
    </row>
    <row r="41" spans="19:20" x14ac:dyDescent="0.25">
      <c r="S41" s="3"/>
      <c r="T41" s="3"/>
    </row>
    <row r="51" spans="2:5" x14ac:dyDescent="0.25">
      <c r="B51" s="9" t="s">
        <v>8</v>
      </c>
      <c r="C51" s="3" t="s">
        <v>2143</v>
      </c>
    </row>
    <row r="52" spans="2:5" x14ac:dyDescent="0.25">
      <c r="B52" s="9" t="s">
        <v>613</v>
      </c>
      <c r="C52" s="10">
        <v>2021</v>
      </c>
    </row>
    <row r="53" spans="2:5" x14ac:dyDescent="0.25">
      <c r="B53" s="9" t="s">
        <v>626</v>
      </c>
      <c r="C53" s="3" t="s">
        <v>13</v>
      </c>
    </row>
    <row r="55" spans="2:5" x14ac:dyDescent="0.25">
      <c r="B55" s="9" t="s">
        <v>1758</v>
      </c>
      <c r="C55" s="9" t="s">
        <v>1761</v>
      </c>
    </row>
    <row r="56" spans="2:5" x14ac:dyDescent="0.25">
      <c r="B56" s="9" t="s">
        <v>1441</v>
      </c>
      <c r="C56" s="3" t="s">
        <v>2415</v>
      </c>
      <c r="D56" s="3" t="s">
        <v>2416</v>
      </c>
      <c r="E56" s="3" t="s">
        <v>1442</v>
      </c>
    </row>
    <row r="57" spans="2:5" x14ac:dyDescent="0.25">
      <c r="B57" s="10" t="s">
        <v>1788</v>
      </c>
      <c r="C57" s="11"/>
      <c r="D57" s="11">
        <v>1</v>
      </c>
      <c r="E57" s="11">
        <v>1</v>
      </c>
    </row>
    <row r="58" spans="2:5" x14ac:dyDescent="0.25">
      <c r="B58" s="10" t="s">
        <v>1789</v>
      </c>
      <c r="C58" s="11">
        <v>1</v>
      </c>
      <c r="D58" s="11">
        <v>1</v>
      </c>
      <c r="E58" s="11">
        <v>2</v>
      </c>
    </row>
    <row r="59" spans="2:5" x14ac:dyDescent="0.25">
      <c r="B59" s="10" t="s">
        <v>319</v>
      </c>
      <c r="C59" s="11">
        <v>1</v>
      </c>
      <c r="D59" s="11">
        <v>3</v>
      </c>
      <c r="E59" s="11">
        <v>4</v>
      </c>
    </row>
    <row r="60" spans="2:5" x14ac:dyDescent="0.25">
      <c r="B60" s="10" t="s">
        <v>1764</v>
      </c>
      <c r="C60" s="11"/>
      <c r="D60" s="11">
        <v>1</v>
      </c>
      <c r="E60" s="11">
        <v>1</v>
      </c>
    </row>
    <row r="61" spans="2:5" x14ac:dyDescent="0.25">
      <c r="B61" s="10" t="s">
        <v>1442</v>
      </c>
      <c r="C61" s="11">
        <v>2</v>
      </c>
      <c r="D61" s="11">
        <v>6</v>
      </c>
      <c r="E61" s="11">
        <v>8</v>
      </c>
    </row>
  </sheetData>
  <pageMargins left="0.511811024" right="0.511811024" top="0.78740157499999996" bottom="0.78740157499999996" header="0.31496062000000002" footer="0.31496062000000002"/>
  <pageSetup paperSize="9" orientation="portrait" r:id="rId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21"/>
  <sheetViews>
    <sheetView zoomScale="70" zoomScaleNormal="70" workbookViewId="0">
      <selection activeCell="C18" sqref="C18"/>
    </sheetView>
  </sheetViews>
  <sheetFormatPr defaultRowHeight="15" x14ac:dyDescent="0.25"/>
  <cols>
    <col min="1" max="1" width="18.28515625" customWidth="1"/>
    <col min="2" max="2" width="24" customWidth="1"/>
    <col min="3" max="3" width="18.7109375" customWidth="1"/>
  </cols>
  <sheetData>
    <row r="1" spans="1:3" ht="27.75" customHeight="1" x14ac:dyDescent="0.25">
      <c r="A1" s="14" t="s">
        <v>1759</v>
      </c>
      <c r="B1" s="15" t="s">
        <v>2200</v>
      </c>
      <c r="C1" s="15" t="s">
        <v>2201</v>
      </c>
    </row>
    <row r="2" spans="1:3" x14ac:dyDescent="0.25">
      <c r="A2" s="12" t="s">
        <v>1760</v>
      </c>
      <c r="B2" s="35">
        <v>6.66</v>
      </c>
      <c r="C2" s="12">
        <v>3</v>
      </c>
    </row>
    <row r="3" spans="1:3" s="3" customFormat="1" x14ac:dyDescent="0.25">
      <c r="A3" s="12" t="s">
        <v>2202</v>
      </c>
      <c r="B3" s="35">
        <v>4.75</v>
      </c>
      <c r="C3" s="12">
        <v>2</v>
      </c>
    </row>
    <row r="4" spans="1:3" s="3" customFormat="1" x14ac:dyDescent="0.25">
      <c r="A4" s="12" t="s">
        <v>3379</v>
      </c>
      <c r="B4" s="35">
        <f>AVERAGE(B5:B16)</f>
        <v>2.4166666666666665</v>
      </c>
      <c r="C4" s="35">
        <f>AVERAGE(C5:C16)</f>
        <v>1.8333333333333333</v>
      </c>
    </row>
    <row r="5" spans="1:3" x14ac:dyDescent="0.25">
      <c r="A5" s="13">
        <v>43831</v>
      </c>
      <c r="B5" s="12">
        <v>9</v>
      </c>
      <c r="C5" s="12">
        <v>3</v>
      </c>
    </row>
    <row r="6" spans="1:3" x14ac:dyDescent="0.25">
      <c r="A6" s="13">
        <v>43862</v>
      </c>
      <c r="B6" s="12">
        <v>2</v>
      </c>
      <c r="C6" s="12">
        <v>2</v>
      </c>
    </row>
    <row r="7" spans="1:3" x14ac:dyDescent="0.25">
      <c r="A7" s="13">
        <v>43891</v>
      </c>
      <c r="B7" s="12">
        <v>4</v>
      </c>
      <c r="C7" s="12">
        <v>1</v>
      </c>
    </row>
    <row r="8" spans="1:3" x14ac:dyDescent="0.25">
      <c r="A8" s="13">
        <v>43922</v>
      </c>
      <c r="B8" s="12">
        <v>1</v>
      </c>
      <c r="C8" s="12">
        <v>1</v>
      </c>
    </row>
    <row r="9" spans="1:3" x14ac:dyDescent="0.25">
      <c r="A9" s="13">
        <v>43952</v>
      </c>
      <c r="B9" s="12">
        <v>1</v>
      </c>
      <c r="C9" s="12">
        <v>3</v>
      </c>
    </row>
    <row r="10" spans="1:3" x14ac:dyDescent="0.25">
      <c r="A10" s="13">
        <v>43983</v>
      </c>
      <c r="B10" s="12">
        <v>0</v>
      </c>
      <c r="C10" s="12">
        <v>1</v>
      </c>
    </row>
    <row r="11" spans="1:3" x14ac:dyDescent="0.25">
      <c r="A11" s="13">
        <v>44013</v>
      </c>
      <c r="B11" s="12">
        <v>1</v>
      </c>
      <c r="C11" s="12">
        <v>1</v>
      </c>
    </row>
    <row r="12" spans="1:3" x14ac:dyDescent="0.25">
      <c r="A12" s="13">
        <v>44044</v>
      </c>
      <c r="B12" s="12">
        <v>3</v>
      </c>
      <c r="C12" s="12">
        <v>1</v>
      </c>
    </row>
    <row r="13" spans="1:3" x14ac:dyDescent="0.25">
      <c r="A13" s="13">
        <v>44075</v>
      </c>
      <c r="B13" s="12">
        <v>2</v>
      </c>
      <c r="C13" s="126">
        <v>0</v>
      </c>
    </row>
    <row r="14" spans="1:3" x14ac:dyDescent="0.25">
      <c r="A14" s="13">
        <v>44105</v>
      </c>
      <c r="B14" s="12">
        <v>1</v>
      </c>
      <c r="C14" s="12">
        <v>4</v>
      </c>
    </row>
    <row r="15" spans="1:3" x14ac:dyDescent="0.25">
      <c r="A15" s="13">
        <v>44136</v>
      </c>
      <c r="B15" s="12">
        <v>0</v>
      </c>
      <c r="C15" s="12">
        <v>4</v>
      </c>
    </row>
    <row r="16" spans="1:3" x14ac:dyDescent="0.25">
      <c r="A16" s="13">
        <v>44166</v>
      </c>
      <c r="B16" s="12">
        <v>5</v>
      </c>
      <c r="C16" s="12">
        <v>1</v>
      </c>
    </row>
    <row r="17" spans="1:3" x14ac:dyDescent="0.25">
      <c r="A17" s="13">
        <v>44197</v>
      </c>
      <c r="B17" s="12">
        <v>2</v>
      </c>
      <c r="C17" s="12">
        <v>0</v>
      </c>
    </row>
    <row r="18" spans="1:3" x14ac:dyDescent="0.25">
      <c r="A18" s="13">
        <v>44228</v>
      </c>
      <c r="B18" s="12">
        <v>4</v>
      </c>
      <c r="C18" s="12">
        <v>2</v>
      </c>
    </row>
    <row r="21" spans="1:3" x14ac:dyDescent="0.25">
      <c r="C21" s="3"/>
    </row>
  </sheetData>
  <pageMargins left="0.511811024" right="0.511811024" top="0.78740157499999996" bottom="0.78740157499999996" header="0.31496062000000002" footer="0.31496062000000002"/>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I17"/>
  <sheetViews>
    <sheetView zoomScale="70" zoomScaleNormal="70" workbookViewId="0">
      <selection activeCell="F4" sqref="F4"/>
    </sheetView>
  </sheetViews>
  <sheetFormatPr defaultRowHeight="15" x14ac:dyDescent="0.25"/>
  <cols>
    <col min="1" max="1" width="41.140625" bestFit="1" customWidth="1"/>
    <col min="2" max="2" width="34.5703125" customWidth="1"/>
    <col min="3" max="3" width="20.28515625" bestFit="1" customWidth="1"/>
    <col min="4" max="4" width="14.28515625" customWidth="1"/>
    <col min="5" max="5" width="29.7109375" bestFit="1" customWidth="1"/>
    <col min="6" max="6" width="20.28515625" bestFit="1" customWidth="1"/>
    <col min="7" max="7" width="14.28515625" bestFit="1" customWidth="1"/>
    <col min="8" max="8" width="11.28515625" bestFit="1" customWidth="1"/>
    <col min="9" max="9" width="11.42578125" bestFit="1" customWidth="1"/>
    <col min="10" max="10" width="31.140625" bestFit="1" customWidth="1"/>
    <col min="11" max="11" width="16.85546875" bestFit="1" customWidth="1"/>
    <col min="12" max="12" width="10.140625" bestFit="1" customWidth="1"/>
    <col min="13" max="13" width="11.28515625" bestFit="1" customWidth="1"/>
    <col min="14" max="14" width="20" bestFit="1" customWidth="1"/>
    <col min="15" max="15" width="10.7109375" bestFit="1" customWidth="1"/>
  </cols>
  <sheetData>
    <row r="2" spans="1:9" x14ac:dyDescent="0.25">
      <c r="A2" s="9" t="s">
        <v>613</v>
      </c>
      <c r="B2" s="10">
        <v>2021</v>
      </c>
    </row>
    <row r="3" spans="1:9" x14ac:dyDescent="0.25">
      <c r="A3" s="9" t="s">
        <v>626</v>
      </c>
      <c r="B3" s="3" t="s">
        <v>13</v>
      </c>
    </row>
    <row r="4" spans="1:9" x14ac:dyDescent="0.25">
      <c r="A4" s="9" t="s">
        <v>614</v>
      </c>
      <c r="B4" s="3" t="s">
        <v>1762</v>
      </c>
    </row>
    <row r="6" spans="1:9" x14ac:dyDescent="0.25">
      <c r="A6" s="9" t="s">
        <v>1765</v>
      </c>
      <c r="B6" s="9" t="s">
        <v>1761</v>
      </c>
    </row>
    <row r="7" spans="1:9" x14ac:dyDescent="0.25">
      <c r="A7" s="9" t="s">
        <v>1441</v>
      </c>
      <c r="B7" s="3" t="s">
        <v>60</v>
      </c>
      <c r="C7" s="3" t="s">
        <v>77</v>
      </c>
      <c r="D7" s="3" t="s">
        <v>1442</v>
      </c>
      <c r="I7">
        <f>27/12</f>
        <v>2.25</v>
      </c>
    </row>
    <row r="8" spans="1:9" x14ac:dyDescent="0.25">
      <c r="A8" s="10" t="s">
        <v>319</v>
      </c>
      <c r="B8" s="11">
        <v>2</v>
      </c>
      <c r="C8" s="11">
        <v>2</v>
      </c>
      <c r="D8" s="11">
        <v>4</v>
      </c>
    </row>
    <row r="9" spans="1:9" x14ac:dyDescent="0.25">
      <c r="A9" s="16" t="s">
        <v>198</v>
      </c>
      <c r="B9" s="11">
        <v>1</v>
      </c>
      <c r="C9" s="11">
        <v>2</v>
      </c>
      <c r="D9" s="11">
        <v>3</v>
      </c>
    </row>
    <row r="10" spans="1:9" x14ac:dyDescent="0.25">
      <c r="A10" s="16" t="s">
        <v>197</v>
      </c>
      <c r="B10" s="11">
        <v>1</v>
      </c>
      <c r="C10" s="11"/>
      <c r="D10" s="11">
        <v>1</v>
      </c>
    </row>
    <row r="11" spans="1:9" x14ac:dyDescent="0.25">
      <c r="A11" s="10" t="s">
        <v>1789</v>
      </c>
      <c r="B11" s="11">
        <v>2</v>
      </c>
      <c r="C11" s="11"/>
      <c r="D11" s="11">
        <v>2</v>
      </c>
    </row>
    <row r="12" spans="1:9" x14ac:dyDescent="0.25">
      <c r="A12" s="16" t="s">
        <v>172</v>
      </c>
      <c r="B12" s="11">
        <v>2</v>
      </c>
      <c r="C12" s="11"/>
      <c r="D12" s="11">
        <v>2</v>
      </c>
    </row>
    <row r="13" spans="1:9" x14ac:dyDescent="0.25">
      <c r="A13" s="10" t="s">
        <v>1788</v>
      </c>
      <c r="B13" s="11">
        <v>1</v>
      </c>
      <c r="C13" s="11"/>
      <c r="D13" s="11">
        <v>1</v>
      </c>
    </row>
    <row r="14" spans="1:9" x14ac:dyDescent="0.25">
      <c r="A14" s="16" t="s">
        <v>169</v>
      </c>
      <c r="B14" s="11">
        <v>1</v>
      </c>
      <c r="C14" s="11"/>
      <c r="D14" s="11">
        <v>1</v>
      </c>
    </row>
    <row r="15" spans="1:9" x14ac:dyDescent="0.25">
      <c r="A15" s="10" t="s">
        <v>1764</v>
      </c>
      <c r="B15" s="11">
        <v>1</v>
      </c>
      <c r="C15" s="11"/>
      <c r="D15" s="11">
        <v>1</v>
      </c>
    </row>
    <row r="16" spans="1:9" x14ac:dyDescent="0.25">
      <c r="A16" s="16" t="s">
        <v>166</v>
      </c>
      <c r="B16" s="11">
        <v>1</v>
      </c>
      <c r="C16" s="11"/>
      <c r="D16" s="11">
        <v>1</v>
      </c>
    </row>
    <row r="17" spans="1:4" x14ac:dyDescent="0.25">
      <c r="A17" s="10" t="s">
        <v>1442</v>
      </c>
      <c r="B17" s="11">
        <v>6</v>
      </c>
      <c r="C17" s="11">
        <v>2</v>
      </c>
      <c r="D17" s="11">
        <v>8</v>
      </c>
    </row>
  </sheetData>
  <pageMargins left="0.511811024" right="0.511811024" top="0.78740157499999996" bottom="0.78740157499999996" header="0.31496062000000002" footer="0.31496062000000002"/>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T35"/>
  <sheetViews>
    <sheetView showGridLines="0" zoomScale="110" zoomScaleNormal="110" workbookViewId="0">
      <selection activeCell="AI33" sqref="AI33"/>
    </sheetView>
  </sheetViews>
  <sheetFormatPr defaultRowHeight="15" x14ac:dyDescent="0.25"/>
  <cols>
    <col min="1" max="1" width="11" style="3" bestFit="1" customWidth="1"/>
    <col min="2" max="24" width="9.140625" style="3"/>
    <col min="25" max="25" width="3.28515625" style="3" customWidth="1"/>
    <col min="26" max="26" width="3.85546875" style="3" customWidth="1"/>
    <col min="27" max="43" width="9.140625" style="3"/>
    <col min="44" max="44" width="12.7109375" style="3" customWidth="1"/>
    <col min="45" max="45" width="10.7109375" style="3" customWidth="1"/>
    <col min="46" max="46" width="19.85546875" style="3" bestFit="1" customWidth="1"/>
    <col min="47" max="16384" width="9.140625" style="3"/>
  </cols>
  <sheetData>
    <row r="1" spans="1:46" x14ac:dyDescent="0.25">
      <c r="A1" s="17"/>
      <c r="B1" s="146" t="s">
        <v>1766</v>
      </c>
      <c r="C1" s="146"/>
      <c r="D1" s="146"/>
      <c r="E1" s="146" t="s">
        <v>1767</v>
      </c>
      <c r="F1" s="146"/>
      <c r="G1" s="146"/>
      <c r="H1" s="146" t="s">
        <v>1768</v>
      </c>
      <c r="I1" s="146"/>
      <c r="J1" s="146"/>
      <c r="K1" s="146" t="s">
        <v>1769</v>
      </c>
      <c r="L1" s="146"/>
      <c r="M1" s="146"/>
      <c r="N1" s="146" t="s">
        <v>1770</v>
      </c>
      <c r="O1" s="146"/>
      <c r="P1" s="146"/>
      <c r="Q1" s="146" t="s">
        <v>1771</v>
      </c>
      <c r="R1" s="146"/>
      <c r="S1" s="146"/>
      <c r="Z1" s="147" t="s">
        <v>1794</v>
      </c>
      <c r="AA1" s="148"/>
      <c r="AB1" s="148"/>
      <c r="AC1" s="148"/>
      <c r="AD1" s="148"/>
      <c r="AE1" s="148"/>
      <c r="AF1" s="148"/>
      <c r="AG1" s="148"/>
      <c r="AH1" s="148"/>
      <c r="AI1" s="148"/>
      <c r="AJ1" s="148"/>
      <c r="AK1" s="148"/>
      <c r="AL1" s="148"/>
      <c r="AM1" s="148"/>
      <c r="AN1" s="148"/>
      <c r="AO1" s="148"/>
      <c r="AP1" s="148"/>
      <c r="AQ1" s="148"/>
      <c r="AR1" s="148"/>
      <c r="AS1" s="148"/>
      <c r="AT1" s="148"/>
    </row>
    <row r="2" spans="1:46" ht="30" x14ac:dyDescent="0.25">
      <c r="A2" s="18" t="s">
        <v>614</v>
      </c>
      <c r="B2" s="18" t="s">
        <v>1772</v>
      </c>
      <c r="C2" s="18" t="s">
        <v>1773</v>
      </c>
      <c r="D2" s="18" t="s">
        <v>1774</v>
      </c>
      <c r="E2" s="18" t="s">
        <v>1772</v>
      </c>
      <c r="F2" s="18" t="s">
        <v>1773</v>
      </c>
      <c r="G2" s="18" t="s">
        <v>1774</v>
      </c>
      <c r="H2" s="18" t="s">
        <v>1772</v>
      </c>
      <c r="I2" s="18" t="s">
        <v>1773</v>
      </c>
      <c r="J2" s="18" t="s">
        <v>1774</v>
      </c>
      <c r="K2" s="18" t="s">
        <v>1772</v>
      </c>
      <c r="L2" s="18" t="s">
        <v>1773</v>
      </c>
      <c r="M2" s="18" t="s">
        <v>1774</v>
      </c>
      <c r="N2" s="18" t="s">
        <v>1772</v>
      </c>
      <c r="O2" s="18" t="s">
        <v>1773</v>
      </c>
      <c r="P2" s="18" t="s">
        <v>1774</v>
      </c>
      <c r="Q2" s="18" t="s">
        <v>1772</v>
      </c>
      <c r="R2" s="18" t="s">
        <v>1773</v>
      </c>
      <c r="S2" s="18" t="s">
        <v>1774</v>
      </c>
      <c r="Z2" s="144" t="s">
        <v>1790</v>
      </c>
      <c r="AA2" s="145"/>
      <c r="AB2" s="22" t="s">
        <v>1772</v>
      </c>
      <c r="AC2" s="22">
        <v>2018</v>
      </c>
      <c r="AD2" s="22">
        <v>2019</v>
      </c>
      <c r="AE2" s="22">
        <v>2020</v>
      </c>
      <c r="AF2" s="22" t="s">
        <v>1776</v>
      </c>
      <c r="AG2" s="22" t="s">
        <v>1777</v>
      </c>
      <c r="AH2" s="22" t="s">
        <v>1778</v>
      </c>
      <c r="AI2" s="22" t="s">
        <v>1779</v>
      </c>
      <c r="AJ2" s="22" t="s">
        <v>1780</v>
      </c>
      <c r="AK2" s="22" t="s">
        <v>1781</v>
      </c>
      <c r="AL2" s="22" t="s">
        <v>1782</v>
      </c>
      <c r="AM2" s="22" t="s">
        <v>1783</v>
      </c>
      <c r="AN2" s="22" t="s">
        <v>1784</v>
      </c>
      <c r="AO2" s="22" t="s">
        <v>1785</v>
      </c>
      <c r="AP2" s="22" t="s">
        <v>1786</v>
      </c>
      <c r="AQ2" s="22" t="s">
        <v>1787</v>
      </c>
      <c r="AR2" s="98" t="s">
        <v>4479</v>
      </c>
      <c r="AS2" s="98" t="s">
        <v>4480</v>
      </c>
      <c r="AT2" s="98" t="s">
        <v>4482</v>
      </c>
    </row>
    <row r="3" spans="1:46" ht="18.75" x14ac:dyDescent="0.25">
      <c r="A3" s="19">
        <v>2018</v>
      </c>
      <c r="B3" s="20">
        <v>90</v>
      </c>
      <c r="C3" s="20">
        <v>96.89</v>
      </c>
      <c r="D3" s="20"/>
      <c r="E3" s="20">
        <v>100</v>
      </c>
      <c r="F3" s="20">
        <v>98.19</v>
      </c>
      <c r="G3" s="20"/>
      <c r="H3" s="20">
        <v>85</v>
      </c>
      <c r="I3" s="20">
        <v>83.77</v>
      </c>
      <c r="J3" s="20"/>
      <c r="K3" s="21">
        <v>750</v>
      </c>
      <c r="L3" s="21">
        <v>832.83333333333337</v>
      </c>
      <c r="M3" s="21"/>
      <c r="N3" s="20">
        <v>95</v>
      </c>
      <c r="O3" s="20">
        <v>100</v>
      </c>
      <c r="P3" s="20"/>
      <c r="Q3" s="21"/>
      <c r="R3" s="21"/>
      <c r="S3" s="21"/>
      <c r="Z3" s="25" t="s">
        <v>1791</v>
      </c>
      <c r="AA3" s="26" t="s">
        <v>319</v>
      </c>
      <c r="AB3" s="100">
        <f>AE3*0.8</f>
        <v>0.93333333333333346</v>
      </c>
      <c r="AC3" s="24">
        <f>29/12</f>
        <v>2.4166666666666665</v>
      </c>
      <c r="AD3" s="24">
        <v>1.3333333333333333</v>
      </c>
      <c r="AE3" s="24">
        <v>1.1666666666666667</v>
      </c>
      <c r="AF3" s="34">
        <v>1</v>
      </c>
      <c r="AG3" s="34">
        <v>1</v>
      </c>
      <c r="AH3" s="34">
        <v>0</v>
      </c>
      <c r="AI3" s="34">
        <v>0</v>
      </c>
      <c r="AJ3" s="34">
        <v>0</v>
      </c>
      <c r="AK3" s="34">
        <v>0</v>
      </c>
      <c r="AL3" s="34">
        <v>0</v>
      </c>
      <c r="AM3" s="34">
        <v>0</v>
      </c>
      <c r="AN3" s="34">
        <v>0</v>
      </c>
      <c r="AO3" s="34">
        <v>0</v>
      </c>
      <c r="AP3" s="34">
        <v>0</v>
      </c>
      <c r="AQ3" s="34">
        <v>0</v>
      </c>
      <c r="AR3" s="106">
        <f>AVERAGE(AF3:AG3)</f>
        <v>1</v>
      </c>
      <c r="AS3" s="107">
        <f>AVERAGE(AF3:AQ3)</f>
        <v>0.16666666666666666</v>
      </c>
      <c r="AT3" s="99">
        <f>(AS3/AE3)-1</f>
        <v>-0.85714285714285721</v>
      </c>
    </row>
    <row r="4" spans="1:46" ht="18.75" x14ac:dyDescent="0.25">
      <c r="A4" s="19" t="s">
        <v>1775</v>
      </c>
      <c r="B4" s="20">
        <v>90</v>
      </c>
      <c r="C4" s="20">
        <f>AVERAGE(C5)</f>
        <v>98.479344948593237</v>
      </c>
      <c r="D4" s="20"/>
      <c r="E4" s="20">
        <v>100</v>
      </c>
      <c r="F4" s="20">
        <f>AVERAGE(F5)</f>
        <v>100</v>
      </c>
      <c r="G4" s="20"/>
      <c r="H4" s="20">
        <v>85</v>
      </c>
      <c r="I4" s="20">
        <f>AVERAGE(I5)</f>
        <v>87.10526315789474</v>
      </c>
      <c r="J4" s="20"/>
      <c r="K4" s="21">
        <v>750</v>
      </c>
      <c r="L4" s="21">
        <f>AVERAGE(L5)</f>
        <v>766</v>
      </c>
      <c r="M4" s="21"/>
      <c r="N4" s="20">
        <v>95</v>
      </c>
      <c r="O4" s="20">
        <f>AVERAGE(O5)</f>
        <v>100</v>
      </c>
      <c r="P4" s="20"/>
      <c r="Q4" s="21"/>
      <c r="R4" s="21">
        <f>AVERAGE(R5)</f>
        <v>29</v>
      </c>
      <c r="S4" s="21"/>
      <c r="Z4" s="25" t="s">
        <v>1791</v>
      </c>
      <c r="AA4" s="26" t="s">
        <v>1764</v>
      </c>
      <c r="AB4" s="100">
        <f>AE4*0.8</f>
        <v>0.26666666666666666</v>
      </c>
      <c r="AC4" s="24">
        <f>20/12</f>
        <v>1.6666666666666667</v>
      </c>
      <c r="AD4" s="24">
        <v>1.5</v>
      </c>
      <c r="AE4" s="24">
        <v>0.33333333333333331</v>
      </c>
      <c r="AF4" s="34">
        <v>0</v>
      </c>
      <c r="AG4" s="34">
        <v>1</v>
      </c>
      <c r="AH4" s="34">
        <v>0</v>
      </c>
      <c r="AI4" s="34">
        <v>0</v>
      </c>
      <c r="AJ4" s="34">
        <v>0</v>
      </c>
      <c r="AK4" s="34">
        <v>0</v>
      </c>
      <c r="AL4" s="34">
        <v>0</v>
      </c>
      <c r="AM4" s="34">
        <v>0</v>
      </c>
      <c r="AN4" s="34">
        <v>0</v>
      </c>
      <c r="AO4" s="34">
        <v>0</v>
      </c>
      <c r="AP4" s="34">
        <v>0</v>
      </c>
      <c r="AQ4" s="34">
        <v>0</v>
      </c>
      <c r="AR4" s="104">
        <f>AVERAGE(AF4:AG4)</f>
        <v>0.5</v>
      </c>
      <c r="AS4" s="105">
        <f>AVERAGE(AF4:AQ4)</f>
        <v>8.3333333333333329E-2</v>
      </c>
      <c r="AT4" s="99">
        <f>(AS4/AE4)-1</f>
        <v>-0.75</v>
      </c>
    </row>
    <row r="5" spans="1:46" ht="18.75" x14ac:dyDescent="0.25">
      <c r="A5" s="19" t="s">
        <v>1776</v>
      </c>
      <c r="B5" s="20">
        <v>90</v>
      </c>
      <c r="C5" s="20">
        <v>98.479344948593237</v>
      </c>
      <c r="D5" s="20"/>
      <c r="E5" s="20">
        <v>100</v>
      </c>
      <c r="F5" s="20">
        <v>100</v>
      </c>
      <c r="G5" s="20"/>
      <c r="H5" s="20">
        <v>85</v>
      </c>
      <c r="I5" s="20">
        <v>87.10526315789474</v>
      </c>
      <c r="J5" s="20"/>
      <c r="K5" s="21">
        <v>750</v>
      </c>
      <c r="L5" s="21">
        <v>766</v>
      </c>
      <c r="M5" s="21"/>
      <c r="N5" s="20">
        <v>95</v>
      </c>
      <c r="O5" s="20">
        <v>100</v>
      </c>
      <c r="P5" s="20"/>
      <c r="Q5" s="21"/>
      <c r="R5" s="21">
        <v>29</v>
      </c>
      <c r="S5" s="21"/>
      <c r="Z5" s="25" t="s">
        <v>1791</v>
      </c>
      <c r="AA5" s="26" t="s">
        <v>1792</v>
      </c>
      <c r="AB5" s="100">
        <f>AE5*0.8</f>
        <v>0.4</v>
      </c>
      <c r="AC5" s="24">
        <f>16/12</f>
        <v>1.3333333333333333</v>
      </c>
      <c r="AD5" s="24">
        <v>1.25</v>
      </c>
      <c r="AE5" s="24">
        <v>0.5</v>
      </c>
      <c r="AF5" s="34">
        <v>0</v>
      </c>
      <c r="AG5" s="34">
        <v>1</v>
      </c>
      <c r="AH5" s="34">
        <v>0</v>
      </c>
      <c r="AI5" s="34">
        <v>0</v>
      </c>
      <c r="AJ5" s="34">
        <v>0</v>
      </c>
      <c r="AK5" s="34">
        <v>0</v>
      </c>
      <c r="AL5" s="34">
        <v>0</v>
      </c>
      <c r="AM5" s="34">
        <v>0</v>
      </c>
      <c r="AN5" s="34">
        <v>0</v>
      </c>
      <c r="AO5" s="34">
        <v>0</v>
      </c>
      <c r="AP5" s="34">
        <v>0</v>
      </c>
      <c r="AQ5" s="34">
        <v>0</v>
      </c>
      <c r="AR5" s="104">
        <f>AVERAGE(AF5:AG5)</f>
        <v>0.5</v>
      </c>
      <c r="AS5" s="105">
        <f>AVERAGE(AF5:AQ5)</f>
        <v>8.3333333333333329E-2</v>
      </c>
      <c r="AT5" s="99">
        <f>(AS5/AE5)-1</f>
        <v>-0.83333333333333337</v>
      </c>
    </row>
    <row r="6" spans="1:46" ht="18.75" x14ac:dyDescent="0.25">
      <c r="A6" s="19" t="s">
        <v>1777</v>
      </c>
      <c r="B6" s="20">
        <v>90</v>
      </c>
      <c r="C6" s="20"/>
      <c r="D6" s="20">
        <f>AVERAGE(C5,B6)</f>
        <v>94.239672474296611</v>
      </c>
      <c r="E6" s="20">
        <v>100</v>
      </c>
      <c r="F6" s="20"/>
      <c r="G6" s="20">
        <f>AVERAGE(F5,E6)</f>
        <v>100</v>
      </c>
      <c r="H6" s="20">
        <v>85</v>
      </c>
      <c r="I6" s="20"/>
      <c r="J6" s="20">
        <f>AVERAGE(I5,H6)</f>
        <v>86.05263157894737</v>
      </c>
      <c r="K6" s="21">
        <v>750</v>
      </c>
      <c r="L6" s="21"/>
      <c r="M6" s="21">
        <f>AVERAGE(L5,K6)</f>
        <v>758</v>
      </c>
      <c r="N6" s="20">
        <v>95</v>
      </c>
      <c r="O6" s="20"/>
      <c r="P6" s="20">
        <f>AVERAGE(O5,N6)</f>
        <v>97.5</v>
      </c>
      <c r="Q6" s="21"/>
      <c r="R6" s="21"/>
      <c r="S6" s="21">
        <f>AVERAGE(R5,Q6)</f>
        <v>29</v>
      </c>
      <c r="Z6" s="25" t="s">
        <v>1791</v>
      </c>
      <c r="AA6" s="26" t="s">
        <v>1793</v>
      </c>
      <c r="AB6" s="100">
        <f>AE6*0.8</f>
        <v>0.33333333333333337</v>
      </c>
      <c r="AC6" s="24">
        <f>26/12</f>
        <v>2.1666666666666665</v>
      </c>
      <c r="AD6" s="24">
        <v>0.66666666666666663</v>
      </c>
      <c r="AE6" s="24">
        <v>0.41666666666666669</v>
      </c>
      <c r="AF6" s="24">
        <v>1</v>
      </c>
      <c r="AG6" s="34">
        <v>1</v>
      </c>
      <c r="AH6" s="34">
        <v>0</v>
      </c>
      <c r="AI6" s="34">
        <v>0</v>
      </c>
      <c r="AJ6" s="34">
        <v>0</v>
      </c>
      <c r="AK6" s="34">
        <v>0</v>
      </c>
      <c r="AL6" s="34">
        <v>0</v>
      </c>
      <c r="AM6" s="34">
        <v>0</v>
      </c>
      <c r="AN6" s="34">
        <v>0</v>
      </c>
      <c r="AO6" s="34">
        <v>0</v>
      </c>
      <c r="AP6" s="34">
        <v>0</v>
      </c>
      <c r="AQ6" s="34">
        <v>0</v>
      </c>
      <c r="AR6" s="106">
        <f>AVERAGE(AF6:AG6)</f>
        <v>1</v>
      </c>
      <c r="AS6" s="107">
        <f>AVERAGE(AF6:AQ6)</f>
        <v>0.16666666666666666</v>
      </c>
      <c r="AT6" s="99">
        <f>(AS6/AE6)-1</f>
        <v>-0.60000000000000009</v>
      </c>
    </row>
    <row r="7" spans="1:46" x14ac:dyDescent="0.25">
      <c r="A7" s="19" t="s">
        <v>1778</v>
      </c>
      <c r="B7" s="20">
        <v>90</v>
      </c>
      <c r="C7" s="20"/>
      <c r="D7" s="20">
        <f>AVERAGE(C5,B6,B7)</f>
        <v>92.826448316197741</v>
      </c>
      <c r="E7" s="20">
        <v>100</v>
      </c>
      <c r="F7" s="20"/>
      <c r="G7" s="20">
        <f>AVERAGE(F5,E6,E7)</f>
        <v>100</v>
      </c>
      <c r="H7" s="20">
        <v>85</v>
      </c>
      <c r="I7" s="20"/>
      <c r="J7" s="20">
        <f>AVERAGE(I5,H6,H7)</f>
        <v>85.701754385964918</v>
      </c>
      <c r="K7" s="21">
        <v>750</v>
      </c>
      <c r="L7" s="21"/>
      <c r="M7" s="21">
        <f>AVERAGE(L5,K6,K7)</f>
        <v>755.33333333333337</v>
      </c>
      <c r="N7" s="20">
        <v>95</v>
      </c>
      <c r="O7" s="20"/>
      <c r="P7" s="20">
        <f>AVERAGE(O5,N6,N7)</f>
        <v>96.666666666666671</v>
      </c>
      <c r="Q7" s="21"/>
      <c r="R7" s="21"/>
      <c r="S7" s="21">
        <f>AVERAGE(R5,Q6,Q7)</f>
        <v>29</v>
      </c>
      <c r="AT7" s="108">
        <f>AVERAGE(AT3:AT6)</f>
        <v>-0.76011904761904769</v>
      </c>
    </row>
    <row r="8" spans="1:46" x14ac:dyDescent="0.25">
      <c r="A8" s="19" t="s">
        <v>1779</v>
      </c>
      <c r="B8" s="20">
        <v>90</v>
      </c>
      <c r="C8" s="20"/>
      <c r="D8" s="20">
        <f>AVERAGE(C5,B6,B7,B8)</f>
        <v>92.119836237148306</v>
      </c>
      <c r="E8" s="20">
        <v>100</v>
      </c>
      <c r="F8" s="20"/>
      <c r="G8" s="20">
        <f>AVERAGE(F5,E6,E7,E8)</f>
        <v>100</v>
      </c>
      <c r="H8" s="20">
        <v>85</v>
      </c>
      <c r="I8" s="20"/>
      <c r="J8" s="20">
        <f>AVERAGE(I5,H6,H7,H8)</f>
        <v>85.526315789473685</v>
      </c>
      <c r="K8" s="21">
        <v>750</v>
      </c>
      <c r="L8" s="21"/>
      <c r="M8" s="21">
        <f>AVERAGE(L5,K6,K7,K8)</f>
        <v>754</v>
      </c>
      <c r="N8" s="20">
        <v>95</v>
      </c>
      <c r="O8" s="20"/>
      <c r="P8" s="20">
        <f>AVERAGE(O5,N6,N7,N8)</f>
        <v>96.25</v>
      </c>
      <c r="Q8" s="21"/>
      <c r="R8" s="21"/>
      <c r="S8" s="21">
        <f>AVERAGE(R5,Q6,Q7,Q8)</f>
        <v>29</v>
      </c>
      <c r="Z8" s="147" t="s">
        <v>1795</v>
      </c>
      <c r="AA8" s="148"/>
      <c r="AB8" s="148"/>
      <c r="AC8" s="148"/>
      <c r="AD8" s="148"/>
      <c r="AE8" s="148"/>
      <c r="AF8" s="148"/>
      <c r="AG8" s="148"/>
      <c r="AH8" s="148"/>
      <c r="AI8" s="148"/>
      <c r="AJ8" s="148"/>
      <c r="AK8" s="148"/>
      <c r="AL8" s="148"/>
      <c r="AM8" s="148"/>
      <c r="AN8" s="148"/>
      <c r="AO8" s="148"/>
      <c r="AP8" s="148"/>
      <c r="AQ8" s="148"/>
      <c r="AR8" s="148"/>
      <c r="AS8" s="148"/>
      <c r="AT8" s="148"/>
    </row>
    <row r="9" spans="1:46" ht="30" x14ac:dyDescent="0.25">
      <c r="A9" s="19" t="s">
        <v>1780</v>
      </c>
      <c r="B9" s="20">
        <v>90</v>
      </c>
      <c r="C9" s="20"/>
      <c r="D9" s="20">
        <f>AVERAGE(C5,B6,B7,B8,B9)</f>
        <v>91.695868989718647</v>
      </c>
      <c r="E9" s="20">
        <v>100</v>
      </c>
      <c r="F9" s="20"/>
      <c r="G9" s="20">
        <f>AVERAGE(F5,E6,E7,E8,E9)</f>
        <v>100</v>
      </c>
      <c r="H9" s="20">
        <v>85</v>
      </c>
      <c r="I9" s="20"/>
      <c r="J9" s="20">
        <f>AVERAGE(I5,H6,H7,H8,H9)</f>
        <v>85.421052631578945</v>
      </c>
      <c r="K9" s="21">
        <v>750</v>
      </c>
      <c r="L9" s="21"/>
      <c r="M9" s="21">
        <f>AVERAGE(L5,K6,K7,K8,K9)</f>
        <v>753.2</v>
      </c>
      <c r="N9" s="20">
        <v>95</v>
      </c>
      <c r="O9" s="20"/>
      <c r="P9" s="20">
        <f>AVERAGE(O5,N6,N7,N8,N9)</f>
        <v>96</v>
      </c>
      <c r="Q9" s="21"/>
      <c r="R9" s="21"/>
      <c r="S9" s="21">
        <f>AVERAGE(R5,Q6,Q7,Q8,Q9)</f>
        <v>29</v>
      </c>
      <c r="Z9" s="144" t="s">
        <v>1790</v>
      </c>
      <c r="AA9" s="145"/>
      <c r="AB9" s="22" t="s">
        <v>1772</v>
      </c>
      <c r="AC9" s="22">
        <v>2018</v>
      </c>
      <c r="AD9" s="22">
        <v>2019</v>
      </c>
      <c r="AE9" s="22">
        <v>2020</v>
      </c>
      <c r="AF9" s="22" t="s">
        <v>1776</v>
      </c>
      <c r="AG9" s="22" t="s">
        <v>1777</v>
      </c>
      <c r="AH9" s="22" t="s">
        <v>1778</v>
      </c>
      <c r="AI9" s="22" t="s">
        <v>1779</v>
      </c>
      <c r="AJ9" s="22" t="s">
        <v>1780</v>
      </c>
      <c r="AK9" s="22" t="s">
        <v>1781</v>
      </c>
      <c r="AL9" s="22" t="s">
        <v>1782</v>
      </c>
      <c r="AM9" s="22" t="s">
        <v>1783</v>
      </c>
      <c r="AN9" s="22" t="s">
        <v>1784</v>
      </c>
      <c r="AO9" s="22" t="s">
        <v>1785</v>
      </c>
      <c r="AP9" s="22" t="s">
        <v>1786</v>
      </c>
      <c r="AQ9" s="22" t="s">
        <v>1787</v>
      </c>
      <c r="AR9" s="98" t="s">
        <v>4481</v>
      </c>
      <c r="AS9" s="98" t="s">
        <v>4480</v>
      </c>
      <c r="AT9" s="98" t="s">
        <v>4482</v>
      </c>
    </row>
    <row r="10" spans="1:46" ht="18.75" x14ac:dyDescent="0.25">
      <c r="A10" s="19" t="s">
        <v>1781</v>
      </c>
      <c r="B10" s="20">
        <v>90</v>
      </c>
      <c r="C10" s="20"/>
      <c r="D10" s="20">
        <f>AVERAGE(C5,B6,B7,B8,B9,B10)</f>
        <v>91.413224158098885</v>
      </c>
      <c r="E10" s="20">
        <v>100</v>
      </c>
      <c r="F10" s="20"/>
      <c r="G10" s="20">
        <f>AVERAGE(F5,E6,E7,E8,E9,E10)</f>
        <v>100</v>
      </c>
      <c r="H10" s="20">
        <v>85</v>
      </c>
      <c r="I10" s="20"/>
      <c r="J10" s="20">
        <f>AVERAGE(I5,H6,H7,H8,H9,H10)</f>
        <v>85.350877192982466</v>
      </c>
      <c r="K10" s="21">
        <v>750</v>
      </c>
      <c r="L10" s="21"/>
      <c r="M10" s="21">
        <f>AVERAGE(L5,K6,K7,K8,K9,K10)</f>
        <v>752.66666666666663</v>
      </c>
      <c r="N10" s="20">
        <v>95</v>
      </c>
      <c r="O10" s="20"/>
      <c r="P10" s="20">
        <f>AVERAGE(O5,N6,N7,N8,N9,N10)</f>
        <v>95.833333333333329</v>
      </c>
      <c r="Q10" s="21"/>
      <c r="R10" s="21"/>
      <c r="S10" s="21">
        <f>AVERAGE(R5,Q6,Q7,Q8,Q9,Q10)</f>
        <v>29</v>
      </c>
      <c r="Z10" s="25" t="s">
        <v>1791</v>
      </c>
      <c r="AA10" s="26" t="s">
        <v>319</v>
      </c>
      <c r="AB10" s="100">
        <f>AE10*0.8</f>
        <v>0.73333333333333339</v>
      </c>
      <c r="AC10" s="24">
        <f>21/12</f>
        <v>1.75</v>
      </c>
      <c r="AD10" s="24">
        <v>0.83333333333333337</v>
      </c>
      <c r="AE10" s="24">
        <v>0.91666666666666663</v>
      </c>
      <c r="AF10" s="34">
        <v>0</v>
      </c>
      <c r="AG10" s="34">
        <v>2</v>
      </c>
      <c r="AH10" s="34">
        <v>0</v>
      </c>
      <c r="AI10" s="34">
        <v>0</v>
      </c>
      <c r="AJ10" s="34">
        <v>0</v>
      </c>
      <c r="AK10" s="34">
        <v>0</v>
      </c>
      <c r="AL10" s="34">
        <v>0</v>
      </c>
      <c r="AM10" s="34">
        <v>0</v>
      </c>
      <c r="AN10" s="34">
        <v>0</v>
      </c>
      <c r="AO10" s="34">
        <v>0</v>
      </c>
      <c r="AP10" s="34">
        <v>0</v>
      </c>
      <c r="AQ10" s="34">
        <v>0</v>
      </c>
      <c r="AR10" s="104">
        <f>AVERAGE(AF10:AG10)</f>
        <v>1</v>
      </c>
      <c r="AS10" s="105">
        <f>AVERAGE(AF10:AQ10)</f>
        <v>0.16666666666666666</v>
      </c>
      <c r="AT10" s="99">
        <f>(AS10/AE10)-1</f>
        <v>-0.81818181818181812</v>
      </c>
    </row>
    <row r="11" spans="1:46" ht="18.75" x14ac:dyDescent="0.25">
      <c r="A11" s="19" t="s">
        <v>1782</v>
      </c>
      <c r="B11" s="20">
        <v>90</v>
      </c>
      <c r="C11" s="20"/>
      <c r="D11" s="20">
        <f>AVERAGE(C5,B6,B7,B8,B9,B10,B11)</f>
        <v>91.211334992656177</v>
      </c>
      <c r="E11" s="20">
        <v>100</v>
      </c>
      <c r="F11" s="20"/>
      <c r="G11" s="20">
        <f>AVERAGE(F5,E6,E7,E8,E9,E10,E11)</f>
        <v>100</v>
      </c>
      <c r="H11" s="20">
        <v>85</v>
      </c>
      <c r="I11" s="20"/>
      <c r="J11" s="20">
        <f>AVERAGE(I5,H6,H7,H8,H9,H10,H11)</f>
        <v>85.300751879699263</v>
      </c>
      <c r="K11" s="21">
        <v>750</v>
      </c>
      <c r="L11" s="21"/>
      <c r="M11" s="21">
        <f>AVERAGE(L5,K6,K7,K8,K9,K10,K11)</f>
        <v>752.28571428571433</v>
      </c>
      <c r="N11" s="20">
        <v>95</v>
      </c>
      <c r="O11" s="20"/>
      <c r="P11" s="20">
        <f>AVERAGE(O5,N6,N7,N8,N9,N10,N11)</f>
        <v>95.714285714285708</v>
      </c>
      <c r="Q11" s="21"/>
      <c r="R11" s="21"/>
      <c r="S11" s="21">
        <f>AVERAGE(R5,Q6,Q7,Q8,Q9,Q10,Q11)</f>
        <v>29</v>
      </c>
      <c r="Z11" s="25" t="s">
        <v>1791</v>
      </c>
      <c r="AA11" s="26" t="s">
        <v>1764</v>
      </c>
      <c r="AB11" s="100">
        <f>AE11*0.8</f>
        <v>0.53333333333333333</v>
      </c>
      <c r="AC11" s="24">
        <f>7/12</f>
        <v>0.58333333333333337</v>
      </c>
      <c r="AD11" s="24">
        <v>0.5</v>
      </c>
      <c r="AE11" s="24">
        <v>0.66666666666666663</v>
      </c>
      <c r="AF11" s="34">
        <v>0</v>
      </c>
      <c r="AG11" s="34">
        <v>0</v>
      </c>
      <c r="AH11" s="34">
        <v>0</v>
      </c>
      <c r="AI11" s="34">
        <v>0</v>
      </c>
      <c r="AJ11" s="34">
        <v>0</v>
      </c>
      <c r="AK11" s="34">
        <v>0</v>
      </c>
      <c r="AL11" s="34">
        <v>0</v>
      </c>
      <c r="AM11" s="34">
        <v>0</v>
      </c>
      <c r="AN11" s="34">
        <v>0</v>
      </c>
      <c r="AO11" s="34">
        <v>0</v>
      </c>
      <c r="AP11" s="34">
        <v>0</v>
      </c>
      <c r="AQ11" s="34">
        <v>0</v>
      </c>
      <c r="AR11" s="106">
        <f>AVERAGE(AF11:AG11)</f>
        <v>0</v>
      </c>
      <c r="AS11" s="107">
        <f>AVERAGE(AF11:AQ11)</f>
        <v>0</v>
      </c>
      <c r="AT11" s="99">
        <f>(AS11/AE11)-1</f>
        <v>-1</v>
      </c>
    </row>
    <row r="12" spans="1:46" ht="18.75" x14ac:dyDescent="0.25">
      <c r="A12" s="19" t="s">
        <v>1783</v>
      </c>
      <c r="B12" s="20">
        <v>90</v>
      </c>
      <c r="C12" s="20"/>
      <c r="D12" s="20">
        <f>AVERAGE(C5,B6,B7,B8,B9,B10,B11,B12)</f>
        <v>91.05991811857416</v>
      </c>
      <c r="E12" s="20">
        <v>100</v>
      </c>
      <c r="F12" s="20"/>
      <c r="G12" s="20">
        <f>AVERAGE(F5,E6,E7,E8,E9,E10,E11,E12)</f>
        <v>100</v>
      </c>
      <c r="H12" s="20">
        <v>85</v>
      </c>
      <c r="I12" s="20"/>
      <c r="J12" s="20">
        <f>AVERAGE(I5,H6,H7,H8,H9,H10,H11,H12)</f>
        <v>85.26315789473685</v>
      </c>
      <c r="K12" s="21">
        <v>750</v>
      </c>
      <c r="L12" s="21"/>
      <c r="M12" s="21">
        <f>AVERAGE(L5,K6,K7,K8,K9,K10,K11,K12)</f>
        <v>752</v>
      </c>
      <c r="N12" s="20">
        <v>95</v>
      </c>
      <c r="O12" s="20"/>
      <c r="P12" s="20">
        <f>AVERAGE(O5,N6,N7,N8,N9,N10,N11,N12)</f>
        <v>95.625</v>
      </c>
      <c r="Q12" s="21"/>
      <c r="R12" s="21"/>
      <c r="S12" s="21">
        <f>AVERAGE(R5,Q6,Q7,Q8,Q9,Q10,Q11,Q12)</f>
        <v>29</v>
      </c>
      <c r="Z12" s="25" t="s">
        <v>1791</v>
      </c>
      <c r="AA12" s="26" t="s">
        <v>1792</v>
      </c>
      <c r="AB12" s="100">
        <f>AE12*0.8</f>
        <v>0.2</v>
      </c>
      <c r="AC12" s="24">
        <f>1/12</f>
        <v>8.3333333333333329E-2</v>
      </c>
      <c r="AD12" s="24">
        <v>0.25</v>
      </c>
      <c r="AE12" s="24">
        <v>0.25</v>
      </c>
      <c r="AF12" s="34">
        <v>0</v>
      </c>
      <c r="AG12" s="34">
        <v>0</v>
      </c>
      <c r="AH12" s="34">
        <v>0</v>
      </c>
      <c r="AI12" s="34">
        <v>0</v>
      </c>
      <c r="AJ12" s="34">
        <v>0</v>
      </c>
      <c r="AK12" s="34">
        <v>0</v>
      </c>
      <c r="AL12" s="34">
        <v>0</v>
      </c>
      <c r="AM12" s="34">
        <v>0</v>
      </c>
      <c r="AN12" s="34">
        <v>0</v>
      </c>
      <c r="AO12" s="34">
        <v>0</v>
      </c>
      <c r="AP12" s="34">
        <v>0</v>
      </c>
      <c r="AQ12" s="34">
        <v>0</v>
      </c>
      <c r="AR12" s="106">
        <f>AVERAGE(AF12:AG12)</f>
        <v>0</v>
      </c>
      <c r="AS12" s="107">
        <f>AVERAGE(AF12:AQ12)</f>
        <v>0</v>
      </c>
      <c r="AT12" s="99">
        <f>(AS12/AE12)-1</f>
        <v>-1</v>
      </c>
    </row>
    <row r="13" spans="1:46" ht="18.75" x14ac:dyDescent="0.25">
      <c r="A13" s="19" t="s">
        <v>1784</v>
      </c>
      <c r="B13" s="20">
        <v>90</v>
      </c>
      <c r="C13" s="20"/>
      <c r="D13" s="20">
        <f>AVERAGE(C5,B6,B7,B8,B9,B10,B11,B12,B13)</f>
        <v>90.942149438732585</v>
      </c>
      <c r="E13" s="20">
        <v>100</v>
      </c>
      <c r="F13" s="20"/>
      <c r="G13" s="20">
        <f>AVERAGE(F5,E6,E7,E8,E9,E10,E11,E12,E13)</f>
        <v>100</v>
      </c>
      <c r="H13" s="20">
        <v>85</v>
      </c>
      <c r="I13" s="20"/>
      <c r="J13" s="20">
        <f>AVERAGE(I5,H6,H7,H8,H9,H10,H11,H12,H13)</f>
        <v>85.233918128654977</v>
      </c>
      <c r="K13" s="21">
        <v>750</v>
      </c>
      <c r="L13" s="21"/>
      <c r="M13" s="21">
        <f>AVERAGE(L5,K6,K7,K8,K9,K10,K11,K12,K13)</f>
        <v>751.77777777777783</v>
      </c>
      <c r="N13" s="20">
        <v>95</v>
      </c>
      <c r="O13" s="20"/>
      <c r="P13" s="20">
        <f>AVERAGE(O5,N6,N7,N8,N9,N10,N11,N12,N13)</f>
        <v>95.555555555555557</v>
      </c>
      <c r="Q13" s="21"/>
      <c r="R13" s="21"/>
      <c r="S13" s="21">
        <f>AVERAGE(R5,Q6,Q7,Q8,Q9,Q10,Q11,Q12,Q13)</f>
        <v>29</v>
      </c>
      <c r="Z13" s="25" t="s">
        <v>1791</v>
      </c>
      <c r="AA13" s="26" t="s">
        <v>1793</v>
      </c>
      <c r="AB13" s="100">
        <f>AE13*0.8</f>
        <v>0</v>
      </c>
      <c r="AC13" s="24">
        <f>3/12</f>
        <v>0.25</v>
      </c>
      <c r="AD13" s="24">
        <v>0.41666666666666669</v>
      </c>
      <c r="AE13" s="24">
        <v>0</v>
      </c>
      <c r="AF13" s="34">
        <v>0</v>
      </c>
      <c r="AG13" s="34">
        <v>0</v>
      </c>
      <c r="AH13" s="34">
        <v>0</v>
      </c>
      <c r="AI13" s="34">
        <v>0</v>
      </c>
      <c r="AJ13" s="34">
        <v>0</v>
      </c>
      <c r="AK13" s="34">
        <v>0</v>
      </c>
      <c r="AL13" s="34">
        <v>0</v>
      </c>
      <c r="AM13" s="34">
        <v>0</v>
      </c>
      <c r="AN13" s="34">
        <v>0</v>
      </c>
      <c r="AO13" s="34">
        <v>0</v>
      </c>
      <c r="AP13" s="34">
        <v>0</v>
      </c>
      <c r="AQ13" s="34">
        <v>0</v>
      </c>
      <c r="AR13" s="104">
        <f>AVERAGE(AF13:AG13)</f>
        <v>0</v>
      </c>
      <c r="AS13" s="105">
        <f>AVERAGE(AF13:AQ13)</f>
        <v>0</v>
      </c>
      <c r="AT13" s="99" t="str">
        <f>IF(AE13&lt;&gt;0,(AS13/AE13)-1,"Sem dados")</f>
        <v>Sem dados</v>
      </c>
    </row>
    <row r="14" spans="1:46" x14ac:dyDescent="0.25">
      <c r="A14" s="19" t="s">
        <v>1785</v>
      </c>
      <c r="B14" s="20">
        <v>90</v>
      </c>
      <c r="C14" s="20"/>
      <c r="D14" s="20">
        <f>AVERAGE(C5,B6,B7,B8,B9,B10,B11,B12,B13,B14)</f>
        <v>90.847934494859331</v>
      </c>
      <c r="E14" s="20">
        <v>100</v>
      </c>
      <c r="F14" s="20"/>
      <c r="G14" s="20">
        <f>AVERAGE(F5,E6,E7,E8,E9,E10,E11,E12,E13,E14)</f>
        <v>100</v>
      </c>
      <c r="H14" s="20">
        <v>85</v>
      </c>
      <c r="I14" s="20"/>
      <c r="J14" s="20">
        <f>AVERAGE(I5,H6,H7,H8,H9,H10,H11,H12,H13,H14)</f>
        <v>85.21052631578948</v>
      </c>
      <c r="K14" s="21">
        <v>750</v>
      </c>
      <c r="L14" s="21"/>
      <c r="M14" s="21">
        <f>AVERAGE(L5,K6,K7,K8,K9,K10,K11,K12,K13,K14)</f>
        <v>751.6</v>
      </c>
      <c r="N14" s="20">
        <v>95</v>
      </c>
      <c r="O14" s="20"/>
      <c r="P14" s="20">
        <f>AVERAGE(O5,N6,N7,N8,N9,N10,N11,N12,N13,N14)</f>
        <v>95.5</v>
      </c>
      <c r="Q14" s="21"/>
      <c r="R14" s="21"/>
      <c r="S14" s="21">
        <f>AVERAGE(R5,Q6,Q7,Q8,Q9,Q10,Q11,Q12,Q13,Q14)</f>
        <v>29</v>
      </c>
      <c r="AT14" s="127">
        <f>AVERAGE(AT10:AT13)</f>
        <v>-0.93939393939393945</v>
      </c>
    </row>
    <row r="15" spans="1:46" x14ac:dyDescent="0.25">
      <c r="A15" s="19" t="s">
        <v>1786</v>
      </c>
      <c r="B15" s="20">
        <v>90</v>
      </c>
      <c r="C15" s="20"/>
      <c r="D15" s="20">
        <f>AVERAGE(C5,B6,B7,B8,B9,B10,B11,B12,B13,B14,B15)</f>
        <v>90.770849540781214</v>
      </c>
      <c r="E15" s="20">
        <v>100</v>
      </c>
      <c r="F15" s="20"/>
      <c r="G15" s="20">
        <f>AVERAGE(F5,E6,E7,E8,E9,E10,E11,E12,E13,E14,E15)</f>
        <v>100</v>
      </c>
      <c r="H15" s="20">
        <v>85</v>
      </c>
      <c r="I15" s="20"/>
      <c r="J15" s="20">
        <f>AVERAGE(I5,H6,H7,H8,H9,H10,H11,H12,H13,H14,H15)</f>
        <v>85.191387559808618</v>
      </c>
      <c r="K15" s="21">
        <v>750</v>
      </c>
      <c r="L15" s="21"/>
      <c r="M15" s="21">
        <f>AVERAGE(L5,K6,K7,K8,K9,K10,K11,K12,K13,K14,K15)</f>
        <v>751.4545454545455</v>
      </c>
      <c r="N15" s="20">
        <v>95</v>
      </c>
      <c r="O15" s="20"/>
      <c r="P15" s="20">
        <f>AVERAGE(O5,N6,N7,N8,N9,N10,N11,N12,N13,N14,N15)</f>
        <v>95.454545454545453</v>
      </c>
      <c r="Q15" s="21"/>
      <c r="R15" s="21"/>
      <c r="S15" s="21">
        <f>AVERAGE(R5,Q6,Q7,Q8,Q9,Q10,Q11,Q12,Q13,Q14,Q15)</f>
        <v>29</v>
      </c>
    </row>
    <row r="16" spans="1:46" x14ac:dyDescent="0.25">
      <c r="A16" s="19" t="s">
        <v>1787</v>
      </c>
      <c r="B16" s="20">
        <v>90</v>
      </c>
      <c r="C16" s="20"/>
      <c r="D16" s="20">
        <f>AVERAGE(C5,B6,B7,B8,B9,B10,B11,B12,B13,B14,B15,B16)</f>
        <v>90.706612079049435</v>
      </c>
      <c r="E16" s="20">
        <v>100</v>
      </c>
      <c r="F16" s="20"/>
      <c r="G16" s="20">
        <f>AVERAGE(F5,E6,E7,E8,E9,E10,E11,E12,E13,E14,E15,E16)</f>
        <v>100</v>
      </c>
      <c r="H16" s="20">
        <v>85</v>
      </c>
      <c r="I16" s="20"/>
      <c r="J16" s="20">
        <f>AVERAGE(I5,H6,H7,H8,H9,H10,H11,H12,H13,H14,H15,H16)</f>
        <v>85.175438596491233</v>
      </c>
      <c r="K16" s="21">
        <v>750</v>
      </c>
      <c r="L16" s="21"/>
      <c r="M16" s="21">
        <f>AVERAGE(L5,K6,K7,K8,K9,K10,K11,K12,K13,K14,K15,K16)</f>
        <v>751.33333333333337</v>
      </c>
      <c r="N16" s="20">
        <v>95</v>
      </c>
      <c r="O16" s="20"/>
      <c r="P16" s="20">
        <f>AVERAGE(O5,N6,N7,N8,N9,N10,N11,N12,N13,N14,N15,N16)</f>
        <v>95.416666666666671</v>
      </c>
      <c r="Q16" s="21"/>
      <c r="R16" s="21"/>
      <c r="S16" s="21">
        <f>AVERAGE(R5,Q6,Q7,Q8,Q9,Q10,Q11,Q12,Q13,Q14,Q15,Q16)</f>
        <v>29</v>
      </c>
    </row>
    <row r="21" spans="27:46" x14ac:dyDescent="0.25">
      <c r="AS21" s="140"/>
      <c r="AT21" s="4"/>
    </row>
    <row r="22" spans="27:46" x14ac:dyDescent="0.25">
      <c r="AT22" s="4"/>
    </row>
    <row r="30" spans="27:46" x14ac:dyDescent="0.25">
      <c r="AA30" s="143" t="s">
        <v>4686</v>
      </c>
      <c r="AB30" s="143"/>
      <c r="AC30" s="143"/>
      <c r="AE30" s="140" t="s">
        <v>4685</v>
      </c>
      <c r="AF30" s="142">
        <v>0.2</v>
      </c>
      <c r="AG30" s="142">
        <v>0.2</v>
      </c>
    </row>
    <row r="31" spans="27:46" x14ac:dyDescent="0.25">
      <c r="AB31" s="17" t="s">
        <v>4682</v>
      </c>
      <c r="AC31" s="17" t="s">
        <v>4684</v>
      </c>
      <c r="AF31" s="17" t="s">
        <v>4682</v>
      </c>
      <c r="AG31" s="17" t="s">
        <v>4684</v>
      </c>
    </row>
    <row r="32" spans="27:46" x14ac:dyDescent="0.25">
      <c r="AA32" s="141" t="s">
        <v>319</v>
      </c>
      <c r="AB32" s="21">
        <v>14</v>
      </c>
      <c r="AC32" s="21">
        <v>11</v>
      </c>
      <c r="AE32" s="141" t="s">
        <v>319</v>
      </c>
      <c r="AF32" s="21">
        <f>AB32*(1-$AF$30)</f>
        <v>11.200000000000001</v>
      </c>
      <c r="AG32" s="21">
        <f>AC32*(1-$AG$30)</f>
        <v>8.8000000000000007</v>
      </c>
    </row>
    <row r="33" spans="27:33" x14ac:dyDescent="0.25">
      <c r="AA33" s="141" t="s">
        <v>1764</v>
      </c>
      <c r="AB33" s="21">
        <v>4</v>
      </c>
      <c r="AC33" s="21">
        <v>8</v>
      </c>
      <c r="AE33" s="141" t="s">
        <v>1764</v>
      </c>
      <c r="AF33" s="21">
        <f>AB33*(1-$AF$30)</f>
        <v>3.2</v>
      </c>
      <c r="AG33" s="21">
        <f>AC33*(1-$AG$30)</f>
        <v>6.4</v>
      </c>
    </row>
    <row r="34" spans="27:33" x14ac:dyDescent="0.25">
      <c r="AA34" s="141" t="s">
        <v>1792</v>
      </c>
      <c r="AB34" s="21">
        <v>6</v>
      </c>
      <c r="AC34" s="21">
        <v>3</v>
      </c>
      <c r="AE34" s="141" t="s">
        <v>1792</v>
      </c>
      <c r="AF34" s="21">
        <f>AB34*(1-$AF$30)</f>
        <v>4.8000000000000007</v>
      </c>
      <c r="AG34" s="21">
        <f>AC34*(1-$AG$30)</f>
        <v>2.4000000000000004</v>
      </c>
    </row>
    <row r="35" spans="27:33" x14ac:dyDescent="0.25">
      <c r="AA35" s="141" t="s">
        <v>1793</v>
      </c>
      <c r="AB35" s="21">
        <v>5</v>
      </c>
      <c r="AC35" s="21">
        <v>0</v>
      </c>
      <c r="AE35" s="141" t="s">
        <v>1793</v>
      </c>
      <c r="AF35" s="21">
        <f>AB35*(1-$AF$30)</f>
        <v>4</v>
      </c>
      <c r="AG35" s="21">
        <f>AC35*(1-$AG$30)</f>
        <v>0</v>
      </c>
    </row>
  </sheetData>
  <mergeCells count="11">
    <mergeCell ref="AA30:AC30"/>
    <mergeCell ref="Z2:AA2"/>
    <mergeCell ref="Z9:AA9"/>
    <mergeCell ref="B1:D1"/>
    <mergeCell ref="E1:G1"/>
    <mergeCell ref="H1:J1"/>
    <mergeCell ref="K1:M1"/>
    <mergeCell ref="N1:P1"/>
    <mergeCell ref="Q1:S1"/>
    <mergeCell ref="Z8:AT8"/>
    <mergeCell ref="Z1:AT1"/>
  </mergeCells>
  <conditionalFormatting sqref="AG4:AQ4">
    <cfRule type="cellIs" dxfId="13" priority="25" operator="greaterThanOrEqual">
      <formula>$AB$4</formula>
    </cfRule>
  </conditionalFormatting>
  <conditionalFormatting sqref="AI10:AQ10">
    <cfRule type="cellIs" dxfId="12" priority="21" operator="greaterThanOrEqual">
      <formula>$AB$10</formula>
    </cfRule>
  </conditionalFormatting>
  <conditionalFormatting sqref="AI11:AQ11">
    <cfRule type="cellIs" dxfId="11" priority="19" operator="greaterThanOrEqual">
      <formula>$AB$11</formula>
    </cfRule>
  </conditionalFormatting>
  <conditionalFormatting sqref="AT14">
    <cfRule type="cellIs" dxfId="10" priority="9" operator="greaterThan">
      <formula>-0.2</formula>
    </cfRule>
    <cfRule type="cellIs" dxfId="9" priority="10" operator="lessThanOrEqual">
      <formula>-0.2</formula>
    </cfRule>
  </conditionalFormatting>
  <conditionalFormatting sqref="AF3:AQ3">
    <cfRule type="cellIs" dxfId="8" priority="27" operator="greaterThanOrEqual">
      <formula>$AB$3</formula>
    </cfRule>
  </conditionalFormatting>
  <conditionalFormatting sqref="AF5:AQ5">
    <cfRule type="cellIs" dxfId="7" priority="8" operator="greaterThanOrEqual">
      <formula>$AB$5</formula>
    </cfRule>
  </conditionalFormatting>
  <conditionalFormatting sqref="AI12:AQ12">
    <cfRule type="cellIs" dxfId="6" priority="7" operator="greaterThanOrEqual">
      <formula>$AB$12</formula>
    </cfRule>
  </conditionalFormatting>
  <conditionalFormatting sqref="AF13:AQ13">
    <cfRule type="cellIs" dxfId="5" priority="6" operator="greaterThan">
      <formula>$AB$13</formula>
    </cfRule>
  </conditionalFormatting>
  <conditionalFormatting sqref="AF6:AQ6">
    <cfRule type="cellIs" dxfId="4" priority="5" operator="greaterThanOrEqual">
      <formula>$AB$6</formula>
    </cfRule>
  </conditionalFormatting>
  <conditionalFormatting sqref="AT7">
    <cfRule type="cellIs" dxfId="3" priority="3" operator="greaterThanOrEqual">
      <formula>-0.2</formula>
    </cfRule>
    <cfRule type="cellIs" dxfId="2" priority="4" operator="lessThan">
      <formula>-0.2</formula>
    </cfRule>
  </conditionalFormatting>
  <conditionalFormatting sqref="AF4">
    <cfRule type="cellIs" dxfId="1" priority="2" operator="greaterThanOrEqual">
      <formula>$AB$3</formula>
    </cfRule>
  </conditionalFormatting>
  <conditionalFormatting sqref="AF10:AH12">
    <cfRule type="cellIs" dxfId="0" priority="1" operator="greaterThanOrEqual">
      <formula>$AB$10</formula>
    </cfRule>
  </conditionalFormatting>
  <pageMargins left="0.511811024" right="0.511811024" top="0.78740157499999996" bottom="0.78740157499999996" header="0.31496062000000002" footer="0.31496062000000002"/>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14CC2-BE23-4609-980E-35190B8CD818}">
  <dimension ref="A1:K25"/>
  <sheetViews>
    <sheetView workbookViewId="0">
      <selection activeCell="J26" sqref="J26"/>
    </sheetView>
  </sheetViews>
  <sheetFormatPr defaultRowHeight="15" x14ac:dyDescent="0.25"/>
  <cols>
    <col min="1" max="1" width="12.85546875" bestFit="1" customWidth="1"/>
    <col min="2" max="2" width="13.28515625" bestFit="1" customWidth="1"/>
    <col min="3" max="3" width="11.42578125" bestFit="1" customWidth="1"/>
    <col min="4" max="4" width="5" bestFit="1" customWidth="1"/>
    <col min="7" max="7" width="19.7109375" bestFit="1" customWidth="1"/>
    <col min="8" max="8" width="6.85546875" bestFit="1" customWidth="1"/>
    <col min="9" max="10" width="13.28515625" bestFit="1" customWidth="1"/>
    <col min="11" max="11" width="10.7109375" bestFit="1" customWidth="1"/>
  </cols>
  <sheetData>
    <row r="1" spans="1:11" x14ac:dyDescent="0.25">
      <c r="A1" s="3" t="s">
        <v>4687</v>
      </c>
      <c r="B1" s="3" t="s">
        <v>4688</v>
      </c>
      <c r="C1" s="3" t="s">
        <v>4689</v>
      </c>
      <c r="D1" s="3" t="s">
        <v>613</v>
      </c>
      <c r="G1" s="9" t="s">
        <v>4691</v>
      </c>
      <c r="I1" s="9" t="s">
        <v>4688</v>
      </c>
    </row>
    <row r="2" spans="1:11" x14ac:dyDescent="0.25">
      <c r="A2" s="3" t="s">
        <v>319</v>
      </c>
      <c r="B2" s="3" t="s">
        <v>4690</v>
      </c>
      <c r="C2" s="3">
        <v>29</v>
      </c>
      <c r="D2" s="3">
        <v>2018</v>
      </c>
      <c r="G2" s="9" t="s">
        <v>4687</v>
      </c>
      <c r="H2" s="9" t="s">
        <v>613</v>
      </c>
      <c r="I2" s="3" t="s">
        <v>4683</v>
      </c>
      <c r="J2" s="3" t="s">
        <v>4690</v>
      </c>
      <c r="K2" s="3" t="s">
        <v>1442</v>
      </c>
    </row>
    <row r="3" spans="1:11" x14ac:dyDescent="0.25">
      <c r="A3" s="3" t="s">
        <v>1764</v>
      </c>
      <c r="B3" s="3" t="s">
        <v>4690</v>
      </c>
      <c r="C3" s="3">
        <v>20</v>
      </c>
      <c r="D3" s="3">
        <v>2018</v>
      </c>
      <c r="G3" s="3" t="s">
        <v>319</v>
      </c>
      <c r="H3" s="3">
        <v>2018</v>
      </c>
      <c r="I3" s="11">
        <v>21</v>
      </c>
      <c r="J3" s="11">
        <v>29</v>
      </c>
      <c r="K3" s="11">
        <v>50</v>
      </c>
    </row>
    <row r="4" spans="1:11" x14ac:dyDescent="0.25">
      <c r="A4" s="3" t="s">
        <v>1792</v>
      </c>
      <c r="B4" s="3" t="s">
        <v>4690</v>
      </c>
      <c r="C4" s="3">
        <v>16</v>
      </c>
      <c r="D4" s="3">
        <v>2018</v>
      </c>
      <c r="H4" s="3">
        <v>2019</v>
      </c>
      <c r="I4" s="11">
        <v>10</v>
      </c>
      <c r="J4" s="11">
        <v>16</v>
      </c>
      <c r="K4" s="11">
        <v>26</v>
      </c>
    </row>
    <row r="5" spans="1:11" x14ac:dyDescent="0.25">
      <c r="A5" s="3" t="s">
        <v>1793</v>
      </c>
      <c r="B5" s="3" t="s">
        <v>4690</v>
      </c>
      <c r="C5" s="3">
        <v>26</v>
      </c>
      <c r="D5" s="3">
        <v>2018</v>
      </c>
      <c r="H5" s="3">
        <v>2020</v>
      </c>
      <c r="I5" s="11">
        <v>11</v>
      </c>
      <c r="J5" s="11">
        <v>14</v>
      </c>
      <c r="K5" s="11">
        <v>25</v>
      </c>
    </row>
    <row r="6" spans="1:11" x14ac:dyDescent="0.25">
      <c r="A6" s="3" t="s">
        <v>319</v>
      </c>
      <c r="B6" s="3" t="s">
        <v>4690</v>
      </c>
      <c r="C6" s="3">
        <v>16</v>
      </c>
      <c r="D6" s="3">
        <v>2019</v>
      </c>
      <c r="G6" s="3" t="s">
        <v>4692</v>
      </c>
      <c r="H6" s="3"/>
      <c r="I6" s="11">
        <v>42</v>
      </c>
      <c r="J6" s="11">
        <v>59</v>
      </c>
      <c r="K6" s="11">
        <v>101</v>
      </c>
    </row>
    <row r="7" spans="1:11" x14ac:dyDescent="0.25">
      <c r="A7" s="3" t="s">
        <v>1764</v>
      </c>
      <c r="B7" s="3" t="s">
        <v>4690</v>
      </c>
      <c r="C7" s="3">
        <v>18</v>
      </c>
      <c r="D7" s="3">
        <v>2019</v>
      </c>
      <c r="G7" s="3" t="s">
        <v>1442</v>
      </c>
      <c r="I7" s="11">
        <v>42</v>
      </c>
      <c r="J7" s="11">
        <v>59</v>
      </c>
      <c r="K7" s="11">
        <v>101</v>
      </c>
    </row>
    <row r="8" spans="1:11" x14ac:dyDescent="0.25">
      <c r="A8" s="3" t="s">
        <v>1792</v>
      </c>
      <c r="B8" s="3" t="s">
        <v>4690</v>
      </c>
      <c r="C8" s="3">
        <v>15</v>
      </c>
      <c r="D8" s="3">
        <v>2019</v>
      </c>
    </row>
    <row r="9" spans="1:11" x14ac:dyDescent="0.25">
      <c r="A9" s="3" t="s">
        <v>1793</v>
      </c>
      <c r="B9" s="3" t="s">
        <v>4690</v>
      </c>
      <c r="C9" s="3">
        <v>8</v>
      </c>
      <c r="D9" s="3">
        <v>2019</v>
      </c>
    </row>
    <row r="10" spans="1:11" x14ac:dyDescent="0.25">
      <c r="A10" s="3" t="s">
        <v>319</v>
      </c>
      <c r="B10" s="3" t="s">
        <v>4690</v>
      </c>
      <c r="C10" s="3">
        <v>14</v>
      </c>
      <c r="D10" s="3">
        <v>2020</v>
      </c>
    </row>
    <row r="11" spans="1:11" x14ac:dyDescent="0.25">
      <c r="A11" s="3" t="s">
        <v>1764</v>
      </c>
      <c r="B11" s="3" t="s">
        <v>4690</v>
      </c>
      <c r="C11" s="3">
        <v>4</v>
      </c>
      <c r="D11" s="3">
        <v>2020</v>
      </c>
    </row>
    <row r="12" spans="1:11" x14ac:dyDescent="0.25">
      <c r="A12" s="3" t="s">
        <v>1792</v>
      </c>
      <c r="B12" s="3" t="s">
        <v>4690</v>
      </c>
      <c r="C12" s="3">
        <v>6</v>
      </c>
      <c r="D12" s="3">
        <v>2020</v>
      </c>
    </row>
    <row r="13" spans="1:11" x14ac:dyDescent="0.25">
      <c r="A13" s="3" t="s">
        <v>1793</v>
      </c>
      <c r="B13" s="3" t="s">
        <v>4690</v>
      </c>
      <c r="C13" s="3">
        <v>5</v>
      </c>
      <c r="D13" s="3">
        <v>2020</v>
      </c>
    </row>
    <row r="14" spans="1:11" x14ac:dyDescent="0.25">
      <c r="A14" s="3" t="s">
        <v>319</v>
      </c>
      <c r="B14" s="3" t="s">
        <v>4683</v>
      </c>
      <c r="C14" s="3">
        <v>21</v>
      </c>
      <c r="D14" s="3">
        <v>2018</v>
      </c>
    </row>
    <row r="15" spans="1:11" x14ac:dyDescent="0.25">
      <c r="A15" s="3" t="s">
        <v>1764</v>
      </c>
      <c r="B15" s="3" t="s">
        <v>4683</v>
      </c>
      <c r="C15" s="3">
        <v>7</v>
      </c>
      <c r="D15" s="3">
        <v>2018</v>
      </c>
    </row>
    <row r="16" spans="1:11" x14ac:dyDescent="0.25">
      <c r="A16" s="3" t="s">
        <v>1792</v>
      </c>
      <c r="B16" s="3" t="s">
        <v>4683</v>
      </c>
      <c r="C16" s="3">
        <v>1</v>
      </c>
      <c r="D16" s="3">
        <v>2018</v>
      </c>
    </row>
    <row r="17" spans="1:4" x14ac:dyDescent="0.25">
      <c r="A17" s="3" t="s">
        <v>1793</v>
      </c>
      <c r="B17" s="3" t="s">
        <v>4683</v>
      </c>
      <c r="C17" s="3">
        <v>3</v>
      </c>
      <c r="D17" s="3">
        <v>2018</v>
      </c>
    </row>
    <row r="18" spans="1:4" x14ac:dyDescent="0.25">
      <c r="A18" s="3" t="s">
        <v>319</v>
      </c>
      <c r="B18" s="3" t="s">
        <v>4683</v>
      </c>
      <c r="C18" s="3">
        <v>10</v>
      </c>
      <c r="D18" s="3">
        <v>2019</v>
      </c>
    </row>
    <row r="19" spans="1:4" x14ac:dyDescent="0.25">
      <c r="A19" s="3" t="s">
        <v>1764</v>
      </c>
      <c r="B19" s="3" t="s">
        <v>4683</v>
      </c>
      <c r="C19" s="3">
        <v>6</v>
      </c>
      <c r="D19" s="3">
        <v>2019</v>
      </c>
    </row>
    <row r="20" spans="1:4" x14ac:dyDescent="0.25">
      <c r="A20" s="3" t="s">
        <v>1792</v>
      </c>
      <c r="B20" s="3" t="s">
        <v>4683</v>
      </c>
      <c r="C20" s="3">
        <v>3</v>
      </c>
      <c r="D20" s="3">
        <v>2019</v>
      </c>
    </row>
    <row r="21" spans="1:4" x14ac:dyDescent="0.25">
      <c r="A21" s="3" t="s">
        <v>1793</v>
      </c>
      <c r="B21" s="3" t="s">
        <v>4683</v>
      </c>
      <c r="C21" s="3">
        <v>5</v>
      </c>
      <c r="D21" s="3">
        <v>2019</v>
      </c>
    </row>
    <row r="22" spans="1:4" x14ac:dyDescent="0.25">
      <c r="A22" s="3" t="s">
        <v>319</v>
      </c>
      <c r="B22" s="3" t="s">
        <v>4683</v>
      </c>
      <c r="C22" s="3">
        <v>11</v>
      </c>
      <c r="D22" s="3">
        <v>2020</v>
      </c>
    </row>
    <row r="23" spans="1:4" x14ac:dyDescent="0.25">
      <c r="A23" s="3" t="s">
        <v>1764</v>
      </c>
      <c r="B23" s="3" t="s">
        <v>4683</v>
      </c>
      <c r="C23" s="3">
        <v>8</v>
      </c>
      <c r="D23" s="3">
        <v>2020</v>
      </c>
    </row>
    <row r="24" spans="1:4" x14ac:dyDescent="0.25">
      <c r="A24" s="3" t="s">
        <v>1792</v>
      </c>
      <c r="B24" s="3" t="s">
        <v>4683</v>
      </c>
      <c r="C24" s="3">
        <v>3</v>
      </c>
      <c r="D24" s="3">
        <v>2020</v>
      </c>
    </row>
    <row r="25" spans="1:4" x14ac:dyDescent="0.25">
      <c r="A25" s="3" t="s">
        <v>1793</v>
      </c>
      <c r="B25" s="3" t="s">
        <v>4683</v>
      </c>
      <c r="C25" s="3">
        <v>0</v>
      </c>
      <c r="D25" s="3">
        <v>2020</v>
      </c>
    </row>
  </sheetData>
  <pageMargins left="0.511811024" right="0.511811024" top="0.78740157499999996" bottom="0.78740157499999996" header="0.31496062000000002" footer="0.31496062000000002"/>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49"/>
  <sheetViews>
    <sheetView zoomScale="70" zoomScaleNormal="70" workbookViewId="0">
      <pane ySplit="1" topLeftCell="A41" activePane="bottomLeft" state="frozen"/>
      <selection pane="bottomLeft" activeCell="A2" sqref="A2"/>
    </sheetView>
  </sheetViews>
  <sheetFormatPr defaultRowHeight="15" x14ac:dyDescent="0.25"/>
  <cols>
    <col min="1" max="1" width="17.5703125" style="12" customWidth="1"/>
    <col min="2" max="2" width="24.42578125" style="12" customWidth="1"/>
    <col min="3" max="3" width="100.7109375" style="12" customWidth="1"/>
    <col min="4" max="4" width="73.28515625" style="12" customWidth="1"/>
    <col min="5" max="5" width="31.140625" style="3" hidden="1" customWidth="1"/>
    <col min="6" max="6" width="12.5703125" hidden="1" customWidth="1"/>
    <col min="7" max="7" width="15.85546875" hidden="1" customWidth="1"/>
    <col min="8" max="9" width="135.42578125" customWidth="1"/>
  </cols>
  <sheetData>
    <row r="1" spans="1:8" s="3" customFormat="1" ht="47.25" x14ac:dyDescent="0.25">
      <c r="A1" s="36" t="s">
        <v>1955</v>
      </c>
      <c r="B1" s="36" t="s">
        <v>0</v>
      </c>
      <c r="C1" s="36" t="s">
        <v>1796</v>
      </c>
      <c r="D1" s="36" t="s">
        <v>1797</v>
      </c>
      <c r="E1" s="5" t="s">
        <v>1</v>
      </c>
      <c r="F1" s="5" t="s">
        <v>1763</v>
      </c>
      <c r="G1" s="5" t="s">
        <v>0</v>
      </c>
    </row>
    <row r="2" spans="1:8" x14ac:dyDescent="0.25">
      <c r="A2" s="27"/>
      <c r="B2" s="27" t="s">
        <v>1663</v>
      </c>
      <c r="C2" s="28" t="s">
        <v>1820</v>
      </c>
      <c r="D2" s="28" t="s">
        <v>1798</v>
      </c>
      <c r="E2" s="3" t="s">
        <v>30</v>
      </c>
      <c r="F2" s="3" t="s">
        <v>1764</v>
      </c>
      <c r="G2" s="4" t="s">
        <v>1663</v>
      </c>
      <c r="H2" s="8"/>
    </row>
    <row r="3" spans="1:8" x14ac:dyDescent="0.25">
      <c r="A3" s="27"/>
      <c r="B3" s="27" t="s">
        <v>167</v>
      </c>
      <c r="C3" s="28" t="s">
        <v>1821</v>
      </c>
      <c r="D3" s="28" t="s">
        <v>1799</v>
      </c>
      <c r="E3" s="3" t="s">
        <v>30</v>
      </c>
      <c r="F3" s="3" t="s">
        <v>1764</v>
      </c>
      <c r="G3" s="4" t="s">
        <v>167</v>
      </c>
      <c r="H3" s="8"/>
    </row>
    <row r="4" spans="1:8" ht="45" x14ac:dyDescent="0.25">
      <c r="A4" s="27"/>
      <c r="B4" s="27" t="s">
        <v>169</v>
      </c>
      <c r="C4" s="28" t="s">
        <v>1819</v>
      </c>
      <c r="D4" s="28" t="s">
        <v>1830</v>
      </c>
      <c r="E4" s="3" t="s">
        <v>30</v>
      </c>
      <c r="F4" s="3" t="s">
        <v>1788</v>
      </c>
      <c r="G4" s="4" t="s">
        <v>169</v>
      </c>
    </row>
    <row r="5" spans="1:8" ht="30" x14ac:dyDescent="0.25">
      <c r="A5" s="27"/>
      <c r="B5" s="27" t="s">
        <v>167</v>
      </c>
      <c r="C5" s="28" t="s">
        <v>1818</v>
      </c>
      <c r="D5" s="28" t="s">
        <v>1800</v>
      </c>
      <c r="E5" s="3" t="s">
        <v>30</v>
      </c>
      <c r="F5" s="3" t="s">
        <v>1764</v>
      </c>
      <c r="G5" s="4" t="s">
        <v>167</v>
      </c>
    </row>
    <row r="6" spans="1:8" ht="30" x14ac:dyDescent="0.25">
      <c r="A6" s="27"/>
      <c r="B6" s="27" t="s">
        <v>166</v>
      </c>
      <c r="C6" s="28" t="s">
        <v>1817</v>
      </c>
      <c r="D6" s="28" t="s">
        <v>1801</v>
      </c>
      <c r="E6" s="3" t="s">
        <v>30</v>
      </c>
      <c r="F6" s="3" t="s">
        <v>1764</v>
      </c>
      <c r="G6" s="4" t="s">
        <v>166</v>
      </c>
    </row>
    <row r="7" spans="1:8" ht="30" x14ac:dyDescent="0.25">
      <c r="A7" s="27"/>
      <c r="B7" s="27" t="s">
        <v>197</v>
      </c>
      <c r="C7" s="28" t="s">
        <v>1822</v>
      </c>
      <c r="D7" s="28" t="s">
        <v>1809</v>
      </c>
      <c r="E7" s="3" t="s">
        <v>30</v>
      </c>
      <c r="F7" s="3" t="s">
        <v>319</v>
      </c>
      <c r="G7" s="4" t="s">
        <v>197</v>
      </c>
    </row>
    <row r="8" spans="1:8" ht="75" x14ac:dyDescent="0.25">
      <c r="A8" s="27"/>
      <c r="B8" s="27" t="s">
        <v>167</v>
      </c>
      <c r="C8" s="28" t="s">
        <v>1816</v>
      </c>
      <c r="D8" s="28" t="s">
        <v>1810</v>
      </c>
      <c r="E8" s="3" t="s">
        <v>30</v>
      </c>
      <c r="F8" s="3" t="s">
        <v>1764</v>
      </c>
      <c r="G8" s="4" t="s">
        <v>167</v>
      </c>
    </row>
    <row r="9" spans="1:8" ht="30" x14ac:dyDescent="0.25">
      <c r="A9" s="27"/>
      <c r="B9" s="27" t="s">
        <v>198</v>
      </c>
      <c r="C9" s="28" t="s">
        <v>1814</v>
      </c>
      <c r="D9" s="28" t="s">
        <v>1815</v>
      </c>
      <c r="E9" s="3" t="s">
        <v>30</v>
      </c>
      <c r="F9" s="3" t="s">
        <v>319</v>
      </c>
      <c r="G9" s="4" t="s">
        <v>198</v>
      </c>
    </row>
    <row r="10" spans="1:8" ht="30" x14ac:dyDescent="0.25">
      <c r="A10" s="27"/>
      <c r="B10" s="27" t="s">
        <v>197</v>
      </c>
      <c r="C10" s="28" t="s">
        <v>1823</v>
      </c>
      <c r="D10" s="28" t="s">
        <v>1802</v>
      </c>
      <c r="E10" s="3" t="s">
        <v>30</v>
      </c>
      <c r="F10" s="3" t="s">
        <v>319</v>
      </c>
      <c r="G10" s="4" t="s">
        <v>197</v>
      </c>
    </row>
    <row r="11" spans="1:8" ht="30" x14ac:dyDescent="0.25">
      <c r="A11" s="27"/>
      <c r="B11" s="27" t="s">
        <v>1663</v>
      </c>
      <c r="C11" s="28" t="s">
        <v>1825</v>
      </c>
      <c r="D11" s="28" t="s">
        <v>1803</v>
      </c>
      <c r="E11" s="3" t="s">
        <v>30</v>
      </c>
      <c r="F11" s="3" t="s">
        <v>1764</v>
      </c>
      <c r="G11" s="4" t="s">
        <v>1663</v>
      </c>
    </row>
    <row r="12" spans="1:8" ht="30" x14ac:dyDescent="0.25">
      <c r="A12" s="27"/>
      <c r="B12" s="27" t="s">
        <v>177</v>
      </c>
      <c r="C12" s="28" t="s">
        <v>1826</v>
      </c>
      <c r="D12" s="28" t="s">
        <v>1811</v>
      </c>
      <c r="E12" s="3" t="s">
        <v>30</v>
      </c>
      <c r="F12" s="3" t="s">
        <v>1789</v>
      </c>
      <c r="G12" s="4" t="s">
        <v>177</v>
      </c>
    </row>
    <row r="13" spans="1:8" x14ac:dyDescent="0.25">
      <c r="A13" s="27"/>
      <c r="B13" s="27" t="s">
        <v>197</v>
      </c>
      <c r="C13" s="28" t="s">
        <v>1824</v>
      </c>
      <c r="D13" s="28" t="s">
        <v>1804</v>
      </c>
      <c r="E13" s="3" t="s">
        <v>30</v>
      </c>
      <c r="F13" s="3" t="s">
        <v>319</v>
      </c>
      <c r="G13" s="4" t="s">
        <v>197</v>
      </c>
    </row>
    <row r="14" spans="1:8" ht="30" x14ac:dyDescent="0.25">
      <c r="A14" s="27"/>
      <c r="B14" s="27" t="s">
        <v>197</v>
      </c>
      <c r="C14" s="28" t="s">
        <v>1812</v>
      </c>
      <c r="D14" s="28" t="s">
        <v>1805</v>
      </c>
      <c r="E14" s="3" t="s">
        <v>30</v>
      </c>
      <c r="F14" s="3" t="s">
        <v>319</v>
      </c>
      <c r="G14" s="4" t="s">
        <v>197</v>
      </c>
    </row>
    <row r="15" spans="1:8" x14ac:dyDescent="0.25">
      <c r="A15" s="27"/>
      <c r="B15" s="27" t="s">
        <v>197</v>
      </c>
      <c r="C15" s="28" t="s">
        <v>1827</v>
      </c>
      <c r="D15" s="28" t="s">
        <v>1806</v>
      </c>
      <c r="E15" s="3" t="s">
        <v>30</v>
      </c>
      <c r="F15" s="3" t="s">
        <v>319</v>
      </c>
      <c r="G15" s="4" t="s">
        <v>197</v>
      </c>
    </row>
    <row r="16" spans="1:8" ht="45" x14ac:dyDescent="0.25">
      <c r="A16" s="27"/>
      <c r="B16" s="27" t="s">
        <v>197</v>
      </c>
      <c r="C16" s="28" t="s">
        <v>1828</v>
      </c>
      <c r="D16" s="28" t="s">
        <v>1829</v>
      </c>
      <c r="E16" s="3" t="s">
        <v>1747</v>
      </c>
      <c r="F16" s="3" t="s">
        <v>319</v>
      </c>
      <c r="G16" s="4" t="s">
        <v>197</v>
      </c>
    </row>
    <row r="17" spans="1:7" ht="45" x14ac:dyDescent="0.25">
      <c r="A17" s="27"/>
      <c r="B17" s="27" t="s">
        <v>175</v>
      </c>
      <c r="C17" s="28" t="s">
        <v>1813</v>
      </c>
      <c r="D17" s="28" t="s">
        <v>1808</v>
      </c>
      <c r="E17" s="3" t="s">
        <v>30</v>
      </c>
      <c r="F17" s="3" t="s">
        <v>1788</v>
      </c>
      <c r="G17" s="4" t="s">
        <v>175</v>
      </c>
    </row>
    <row r="18" spans="1:7" ht="45" x14ac:dyDescent="0.25">
      <c r="A18" s="38">
        <v>43503.727083333331</v>
      </c>
      <c r="B18" s="27" t="s">
        <v>198</v>
      </c>
      <c r="C18" s="28" t="s">
        <v>1890</v>
      </c>
      <c r="D18" s="28" t="s">
        <v>1956</v>
      </c>
      <c r="E18" s="4"/>
    </row>
    <row r="19" spans="1:7" x14ac:dyDescent="0.25">
      <c r="A19" s="38">
        <v>43511.069444444445</v>
      </c>
      <c r="B19" s="27" t="s">
        <v>172</v>
      </c>
      <c r="C19" s="28" t="s">
        <v>1894</v>
      </c>
      <c r="D19" s="28" t="s">
        <v>1960</v>
      </c>
      <c r="E19" s="4"/>
    </row>
    <row r="20" spans="1:7" ht="210" x14ac:dyDescent="0.25">
      <c r="A20" s="38">
        <v>43513.75</v>
      </c>
      <c r="B20" s="27" t="s">
        <v>196</v>
      </c>
      <c r="C20" s="28" t="s">
        <v>1897</v>
      </c>
      <c r="D20" s="28" t="s">
        <v>1958</v>
      </c>
      <c r="E20" s="4"/>
    </row>
    <row r="21" spans="1:7" x14ac:dyDescent="0.25">
      <c r="A21" s="38">
        <v>43516.604166666664</v>
      </c>
      <c r="B21" s="27" t="s">
        <v>164</v>
      </c>
      <c r="C21" s="28" t="s">
        <v>1898</v>
      </c>
      <c r="D21" s="28" t="s">
        <v>1959</v>
      </c>
    </row>
    <row r="22" spans="1:7" x14ac:dyDescent="0.25">
      <c r="A22" s="38">
        <v>43520.5</v>
      </c>
      <c r="B22" s="27" t="s">
        <v>176</v>
      </c>
      <c r="C22" s="28" t="s">
        <v>1899</v>
      </c>
      <c r="D22" s="28" t="s">
        <v>1960</v>
      </c>
    </row>
    <row r="23" spans="1:7" x14ac:dyDescent="0.25">
      <c r="A23" s="38">
        <v>43520.563888888886</v>
      </c>
      <c r="B23" s="27" t="s">
        <v>176</v>
      </c>
      <c r="C23" s="28" t="s">
        <v>1900</v>
      </c>
      <c r="D23" s="28" t="s">
        <v>1960</v>
      </c>
    </row>
    <row r="24" spans="1:7" ht="135" x14ac:dyDescent="0.25">
      <c r="A24" s="38">
        <v>43515.724999999999</v>
      </c>
      <c r="B24" s="27" t="s">
        <v>167</v>
      </c>
      <c r="C24" s="28" t="s">
        <v>1901</v>
      </c>
      <c r="D24" s="28" t="s">
        <v>1961</v>
      </c>
    </row>
    <row r="25" spans="1:7" ht="45" x14ac:dyDescent="0.25">
      <c r="A25" s="38">
        <v>43521.072222222225</v>
      </c>
      <c r="B25" s="27" t="s">
        <v>174</v>
      </c>
      <c r="C25" s="28" t="s">
        <v>1902</v>
      </c>
      <c r="D25" s="28" t="s">
        <v>1962</v>
      </c>
    </row>
    <row r="26" spans="1:7" ht="195" x14ac:dyDescent="0.25">
      <c r="A26" s="38">
        <v>43520.888888888891</v>
      </c>
      <c r="B26" s="27" t="s">
        <v>164</v>
      </c>
      <c r="C26" s="28" t="s">
        <v>1903</v>
      </c>
      <c r="D26" s="28" t="s">
        <v>1963</v>
      </c>
    </row>
    <row r="27" spans="1:7" ht="150" x14ac:dyDescent="0.25">
      <c r="A27" s="38">
        <v>43524.354166666664</v>
      </c>
      <c r="B27" s="27" t="s">
        <v>164</v>
      </c>
      <c r="C27" s="28" t="s">
        <v>1904</v>
      </c>
      <c r="D27" s="28" t="s">
        <v>1976</v>
      </c>
    </row>
    <row r="28" spans="1:7" ht="195" x14ac:dyDescent="0.25">
      <c r="A28" s="38">
        <v>43525</v>
      </c>
      <c r="B28" s="41" t="s">
        <v>168</v>
      </c>
      <c r="C28" s="42" t="s">
        <v>1983</v>
      </c>
      <c r="D28" s="42" t="s">
        <v>2036</v>
      </c>
    </row>
    <row r="29" spans="1:7" ht="255" x14ac:dyDescent="0.25">
      <c r="A29" s="38">
        <v>43532.652777777781</v>
      </c>
      <c r="B29" s="41" t="s">
        <v>175</v>
      </c>
      <c r="C29" s="42" t="s">
        <v>1987</v>
      </c>
      <c r="D29" s="42" t="s">
        <v>2040</v>
      </c>
    </row>
    <row r="30" spans="1:7" ht="180" x14ac:dyDescent="0.25">
      <c r="A30" s="38">
        <v>43547.409722222219</v>
      </c>
      <c r="B30" s="41" t="s">
        <v>174</v>
      </c>
      <c r="C30" s="42" t="s">
        <v>1992</v>
      </c>
      <c r="D30" s="42" t="s">
        <v>2041</v>
      </c>
    </row>
    <row r="31" spans="1:7" ht="210" x14ac:dyDescent="0.25">
      <c r="A31" s="38">
        <v>43540.57708333333</v>
      </c>
      <c r="B31" s="41" t="s">
        <v>168</v>
      </c>
      <c r="C31" s="42" t="s">
        <v>1993</v>
      </c>
      <c r="D31" s="42" t="s">
        <v>2037</v>
      </c>
    </row>
    <row r="32" spans="1:7" ht="270" x14ac:dyDescent="0.25">
      <c r="A32" s="38">
        <v>43553.113194444442</v>
      </c>
      <c r="B32" s="41" t="s">
        <v>198</v>
      </c>
      <c r="C32" s="42" t="s">
        <v>1995</v>
      </c>
      <c r="D32" s="42" t="s">
        <v>2036</v>
      </c>
    </row>
    <row r="33" spans="1:4" ht="150" x14ac:dyDescent="0.25">
      <c r="A33" s="38">
        <v>43553.125</v>
      </c>
      <c r="B33" s="41" t="s">
        <v>195</v>
      </c>
      <c r="C33" s="42" t="s">
        <v>1996</v>
      </c>
      <c r="D33" s="42" t="s">
        <v>2035</v>
      </c>
    </row>
    <row r="34" spans="1:4" ht="60" x14ac:dyDescent="0.25">
      <c r="A34" s="38">
        <v>43559.040277777778</v>
      </c>
      <c r="B34" s="44" t="s">
        <v>196</v>
      </c>
      <c r="C34" s="45" t="s">
        <v>2144</v>
      </c>
      <c r="D34" s="45" t="s">
        <v>2188</v>
      </c>
    </row>
    <row r="35" spans="1:4" ht="120" x14ac:dyDescent="0.25">
      <c r="A35" s="38">
        <v>43582.666666666664</v>
      </c>
      <c r="B35" s="44" t="s">
        <v>197</v>
      </c>
      <c r="C35" s="45" t="s">
        <v>2145</v>
      </c>
      <c r="D35" s="45" t="s">
        <v>2189</v>
      </c>
    </row>
    <row r="36" spans="1:4" ht="45" x14ac:dyDescent="0.25">
      <c r="A36" s="38">
        <v>43584.4375</v>
      </c>
      <c r="B36" s="44" t="s">
        <v>196</v>
      </c>
      <c r="C36" s="45" t="s">
        <v>2146</v>
      </c>
      <c r="D36" s="45" t="s">
        <v>2190</v>
      </c>
    </row>
    <row r="37" spans="1:4" ht="105" x14ac:dyDescent="0.25">
      <c r="A37" s="38">
        <v>43583.21875</v>
      </c>
      <c r="B37" s="44" t="s">
        <v>195</v>
      </c>
      <c r="C37" s="45" t="s">
        <v>2147</v>
      </c>
      <c r="D37" s="45" t="s">
        <v>2191</v>
      </c>
    </row>
    <row r="38" spans="1:4" ht="75" x14ac:dyDescent="0.25">
      <c r="A38" s="38">
        <v>43583.042361111111</v>
      </c>
      <c r="B38" s="44" t="s">
        <v>197</v>
      </c>
      <c r="C38" s="45" t="s">
        <v>2144</v>
      </c>
      <c r="D38" s="45" t="s">
        <v>2192</v>
      </c>
    </row>
    <row r="39" spans="1:4" ht="60" x14ac:dyDescent="0.25">
      <c r="A39" s="38">
        <v>43584.625</v>
      </c>
      <c r="B39" s="44" t="s">
        <v>198</v>
      </c>
      <c r="C39" s="45" t="s">
        <v>2148</v>
      </c>
      <c r="D39" s="45" t="s">
        <v>2193</v>
      </c>
    </row>
    <row r="40" spans="1:4" ht="45" x14ac:dyDescent="0.25">
      <c r="A40" s="38">
        <v>43585.333333333336</v>
      </c>
      <c r="B40" s="44" t="s">
        <v>198</v>
      </c>
      <c r="C40" s="45" t="s">
        <v>2146</v>
      </c>
      <c r="D40" s="49" t="s">
        <v>2190</v>
      </c>
    </row>
    <row r="41" spans="1:4" ht="30" x14ac:dyDescent="0.25">
      <c r="A41" s="38">
        <v>43577.6875</v>
      </c>
      <c r="B41" s="44" t="s">
        <v>165</v>
      </c>
      <c r="C41" s="45" t="s">
        <v>2149</v>
      </c>
      <c r="D41" s="45" t="s">
        <v>2194</v>
      </c>
    </row>
    <row r="42" spans="1:4" ht="30" x14ac:dyDescent="0.25">
      <c r="A42" s="38">
        <v>43585.604166666664</v>
      </c>
      <c r="B42" s="44" t="s">
        <v>165</v>
      </c>
      <c r="C42" s="45" t="s">
        <v>2150</v>
      </c>
      <c r="D42" s="45" t="s">
        <v>2195</v>
      </c>
    </row>
    <row r="43" spans="1:4" ht="45" x14ac:dyDescent="0.25">
      <c r="A43" s="38">
        <v>43584.375</v>
      </c>
      <c r="B43" s="44" t="s">
        <v>168</v>
      </c>
      <c r="C43" s="45" t="s">
        <v>2151</v>
      </c>
      <c r="D43" s="45" t="s">
        <v>2196</v>
      </c>
    </row>
    <row r="44" spans="1:4" x14ac:dyDescent="0.25">
      <c r="A44" s="38">
        <v>43563.694444444445</v>
      </c>
      <c r="B44" s="44" t="s">
        <v>169</v>
      </c>
      <c r="C44" s="45" t="s">
        <v>2152</v>
      </c>
      <c r="D44" s="45" t="s">
        <v>2182</v>
      </c>
    </row>
    <row r="45" spans="1:4" x14ac:dyDescent="0.25">
      <c r="A45" s="38">
        <v>43574.084722222222</v>
      </c>
      <c r="B45" s="44" t="s">
        <v>169</v>
      </c>
      <c r="C45" s="45" t="s">
        <v>2152</v>
      </c>
      <c r="D45" s="45" t="s">
        <v>2182</v>
      </c>
    </row>
    <row r="46" spans="1:4" x14ac:dyDescent="0.25">
      <c r="A46" s="38">
        <v>43580.717361111114</v>
      </c>
      <c r="B46" s="44" t="s">
        <v>169</v>
      </c>
      <c r="C46" s="45" t="s">
        <v>2152</v>
      </c>
      <c r="D46" s="45" t="s">
        <v>2182</v>
      </c>
    </row>
    <row r="47" spans="1:4" ht="60" x14ac:dyDescent="0.25">
      <c r="A47" s="38">
        <v>43567.587500000001</v>
      </c>
      <c r="B47" s="44" t="s">
        <v>164</v>
      </c>
      <c r="C47" s="45" t="s">
        <v>2153</v>
      </c>
      <c r="D47" s="45" t="s">
        <v>2197</v>
      </c>
    </row>
    <row r="48" spans="1:4" x14ac:dyDescent="0.25">
      <c r="A48" s="38">
        <v>43580.746527777781</v>
      </c>
      <c r="B48" s="44" t="s">
        <v>170</v>
      </c>
      <c r="C48" s="45" t="s">
        <v>2154</v>
      </c>
      <c r="D48" s="45" t="s">
        <v>2198</v>
      </c>
    </row>
    <row r="49" spans="1:4" ht="90" x14ac:dyDescent="0.25">
      <c r="A49" s="38">
        <v>43560.621527777781</v>
      </c>
      <c r="B49" s="44" t="s">
        <v>159</v>
      </c>
      <c r="C49" s="45" t="s">
        <v>2155</v>
      </c>
      <c r="D49" s="45" t="s">
        <v>2199</v>
      </c>
    </row>
  </sheetData>
  <autoFilter ref="A1:G49" xr:uid="{00000000-0009-0000-0000-000009000000}"/>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filterMode="1"/>
  <dimension ref="A1:G206"/>
  <sheetViews>
    <sheetView zoomScale="80" zoomScaleNormal="80" workbookViewId="0">
      <pane ySplit="1" topLeftCell="A193" activePane="bottomLeft" state="frozen"/>
      <selection pane="bottomLeft" activeCell="A195" sqref="A195:A196"/>
    </sheetView>
  </sheetViews>
  <sheetFormatPr defaultRowHeight="15" x14ac:dyDescent="0.25"/>
  <cols>
    <col min="1" max="1" width="19" style="3" customWidth="1"/>
    <col min="2" max="2" width="15.85546875" style="3" customWidth="1"/>
    <col min="3" max="3" width="66.28515625" style="3" customWidth="1"/>
    <col min="4" max="4" width="54.140625" style="3" customWidth="1"/>
    <col min="5" max="5" width="15.85546875" style="4" customWidth="1"/>
    <col min="6" max="6" width="19.85546875" style="4" customWidth="1"/>
    <col min="7" max="8" width="135.42578125" style="3" customWidth="1"/>
    <col min="9" max="16384" width="9.140625" style="3"/>
  </cols>
  <sheetData>
    <row r="1" spans="1:7" ht="37.5" x14ac:dyDescent="0.25">
      <c r="A1" s="36" t="s">
        <v>1955</v>
      </c>
      <c r="B1" s="31" t="s">
        <v>1884</v>
      </c>
      <c r="C1" s="31" t="s">
        <v>1796</v>
      </c>
      <c r="D1" s="31" t="s">
        <v>1797</v>
      </c>
      <c r="E1" s="31" t="s">
        <v>1831</v>
      </c>
      <c r="F1" s="31" t="s">
        <v>1832</v>
      </c>
    </row>
    <row r="2" spans="1:7" hidden="1" x14ac:dyDescent="0.25">
      <c r="A2" s="27"/>
      <c r="B2" s="23" t="s">
        <v>164</v>
      </c>
      <c r="C2" s="29" t="s">
        <v>1820</v>
      </c>
      <c r="D2" s="29" t="s">
        <v>1798</v>
      </c>
      <c r="E2" s="28" t="s">
        <v>1835</v>
      </c>
      <c r="F2" s="30" t="s">
        <v>1833</v>
      </c>
      <c r="G2" s="8"/>
    </row>
    <row r="3" spans="1:7" ht="30" hidden="1" x14ac:dyDescent="0.25">
      <c r="A3" s="27"/>
      <c r="B3" s="23" t="s">
        <v>167</v>
      </c>
      <c r="C3" s="29" t="s">
        <v>1821</v>
      </c>
      <c r="D3" s="29" t="s">
        <v>1799</v>
      </c>
      <c r="E3" s="28" t="s">
        <v>1834</v>
      </c>
      <c r="F3" s="30" t="s">
        <v>1833</v>
      </c>
      <c r="G3" s="8"/>
    </row>
    <row r="4" spans="1:7" hidden="1" x14ac:dyDescent="0.25">
      <c r="A4" s="151"/>
      <c r="B4" s="165" t="s">
        <v>169</v>
      </c>
      <c r="C4" s="170" t="s">
        <v>1819</v>
      </c>
      <c r="D4" s="29" t="s">
        <v>1883</v>
      </c>
      <c r="E4" s="28" t="s">
        <v>1834</v>
      </c>
      <c r="F4" s="30" t="s">
        <v>1833</v>
      </c>
    </row>
    <row r="5" spans="1:7" hidden="1" x14ac:dyDescent="0.25">
      <c r="A5" s="160"/>
      <c r="B5" s="165"/>
      <c r="C5" s="170"/>
      <c r="D5" s="29" t="s">
        <v>1836</v>
      </c>
      <c r="E5" s="28" t="s">
        <v>1834</v>
      </c>
      <c r="F5" s="30" t="s">
        <v>1833</v>
      </c>
    </row>
    <row r="6" spans="1:7" hidden="1" x14ac:dyDescent="0.25">
      <c r="A6" s="152"/>
      <c r="B6" s="165"/>
      <c r="C6" s="170"/>
      <c r="D6" s="29" t="s">
        <v>1837</v>
      </c>
      <c r="E6" s="28" t="s">
        <v>1838</v>
      </c>
      <c r="F6" s="32" t="s">
        <v>1839</v>
      </c>
    </row>
    <row r="7" spans="1:7" hidden="1" x14ac:dyDescent="0.25">
      <c r="A7" s="151"/>
      <c r="B7" s="165" t="s">
        <v>167</v>
      </c>
      <c r="C7" s="171" t="s">
        <v>1818</v>
      </c>
      <c r="D7" s="29" t="s">
        <v>1840</v>
      </c>
      <c r="E7" s="28" t="s">
        <v>1842</v>
      </c>
      <c r="F7" s="30" t="s">
        <v>1833</v>
      </c>
    </row>
    <row r="8" spans="1:7" hidden="1" x14ac:dyDescent="0.25">
      <c r="A8" s="152"/>
      <c r="B8" s="165"/>
      <c r="C8" s="171"/>
      <c r="D8" s="29" t="s">
        <v>1841</v>
      </c>
      <c r="E8" s="28" t="s">
        <v>1843</v>
      </c>
      <c r="F8" s="32" t="s">
        <v>1839</v>
      </c>
    </row>
    <row r="9" spans="1:7" ht="30" hidden="1" x14ac:dyDescent="0.25">
      <c r="A9" s="151"/>
      <c r="B9" s="165" t="s">
        <v>166</v>
      </c>
      <c r="C9" s="170" t="s">
        <v>1817</v>
      </c>
      <c r="D9" s="29" t="s">
        <v>1844</v>
      </c>
      <c r="E9" s="28" t="s">
        <v>1834</v>
      </c>
      <c r="F9" s="30" t="s">
        <v>1833</v>
      </c>
    </row>
    <row r="10" spans="1:7" hidden="1" x14ac:dyDescent="0.25">
      <c r="A10" s="152"/>
      <c r="B10" s="165"/>
      <c r="C10" s="170"/>
      <c r="D10" s="29" t="s">
        <v>1845</v>
      </c>
      <c r="E10" s="28" t="s">
        <v>1846</v>
      </c>
      <c r="F10" s="32" t="s">
        <v>1847</v>
      </c>
    </row>
    <row r="11" spans="1:7" ht="30" hidden="1" x14ac:dyDescent="0.25">
      <c r="A11" s="151"/>
      <c r="B11" s="165" t="s">
        <v>197</v>
      </c>
      <c r="C11" s="171" t="s">
        <v>1822</v>
      </c>
      <c r="D11" s="29" t="s">
        <v>1848</v>
      </c>
      <c r="E11" s="28" t="s">
        <v>1835</v>
      </c>
      <c r="F11" s="30" t="s">
        <v>1833</v>
      </c>
    </row>
    <row r="12" spans="1:7" hidden="1" x14ac:dyDescent="0.25">
      <c r="A12" s="152"/>
      <c r="B12" s="165"/>
      <c r="C12" s="171"/>
      <c r="D12" s="29" t="s">
        <v>1849</v>
      </c>
      <c r="E12" s="28" t="s">
        <v>1835</v>
      </c>
      <c r="F12" s="32" t="s">
        <v>1858</v>
      </c>
    </row>
    <row r="13" spans="1:7" hidden="1" x14ac:dyDescent="0.25">
      <c r="A13" s="151"/>
      <c r="B13" s="165" t="s">
        <v>167</v>
      </c>
      <c r="C13" s="170" t="s">
        <v>1816</v>
      </c>
      <c r="D13" s="29" t="s">
        <v>1853</v>
      </c>
      <c r="E13" s="28" t="s">
        <v>1834</v>
      </c>
      <c r="F13" s="30" t="s">
        <v>1833</v>
      </c>
    </row>
    <row r="14" spans="1:7" ht="30" hidden="1" x14ac:dyDescent="0.25">
      <c r="A14" s="160"/>
      <c r="B14" s="165"/>
      <c r="C14" s="170"/>
      <c r="D14" s="29" t="s">
        <v>1850</v>
      </c>
      <c r="E14" s="28" t="s">
        <v>1855</v>
      </c>
      <c r="F14" s="32" t="s">
        <v>1859</v>
      </c>
    </row>
    <row r="15" spans="1:7" ht="30" hidden="1" x14ac:dyDescent="0.25">
      <c r="A15" s="160"/>
      <c r="B15" s="165"/>
      <c r="C15" s="170"/>
      <c r="D15" s="29" t="s">
        <v>1851</v>
      </c>
      <c r="E15" s="28" t="s">
        <v>1843</v>
      </c>
      <c r="F15" s="32" t="s">
        <v>1860</v>
      </c>
    </row>
    <row r="16" spans="1:7" hidden="1" x14ac:dyDescent="0.25">
      <c r="A16" s="160"/>
      <c r="B16" s="165"/>
      <c r="C16" s="170"/>
      <c r="D16" s="29" t="s">
        <v>1852</v>
      </c>
      <c r="E16" s="28" t="s">
        <v>1856</v>
      </c>
      <c r="F16" s="30" t="s">
        <v>1833</v>
      </c>
    </row>
    <row r="17" spans="1:6" ht="30" hidden="1" x14ac:dyDescent="0.25">
      <c r="A17" s="152"/>
      <c r="B17" s="165"/>
      <c r="C17" s="170"/>
      <c r="D17" s="29" t="s">
        <v>1854</v>
      </c>
      <c r="E17" s="28" t="s">
        <v>1857</v>
      </c>
      <c r="F17" s="30" t="s">
        <v>1833</v>
      </c>
    </row>
    <row r="18" spans="1:6" hidden="1" x14ac:dyDescent="0.25">
      <c r="A18" s="157"/>
      <c r="B18" s="165" t="s">
        <v>198</v>
      </c>
      <c r="C18" s="170" t="s">
        <v>1814</v>
      </c>
      <c r="D18" s="29" t="s">
        <v>1862</v>
      </c>
      <c r="E18" s="28" t="s">
        <v>1834</v>
      </c>
      <c r="F18" s="30" t="s">
        <v>1833</v>
      </c>
    </row>
    <row r="19" spans="1:6" hidden="1" x14ac:dyDescent="0.25">
      <c r="A19" s="158"/>
      <c r="B19" s="165"/>
      <c r="C19" s="170"/>
      <c r="D19" s="29" t="s">
        <v>1861</v>
      </c>
      <c r="E19" s="28" t="s">
        <v>1863</v>
      </c>
      <c r="F19" s="30" t="s">
        <v>1833</v>
      </c>
    </row>
    <row r="20" spans="1:6" ht="30" hidden="1" x14ac:dyDescent="0.25">
      <c r="A20" s="157"/>
      <c r="B20" s="165" t="s">
        <v>197</v>
      </c>
      <c r="C20" s="170" t="s">
        <v>1823</v>
      </c>
      <c r="D20" s="29" t="s">
        <v>1864</v>
      </c>
      <c r="E20" s="28" t="s">
        <v>1834</v>
      </c>
      <c r="F20" s="30" t="s">
        <v>1833</v>
      </c>
    </row>
    <row r="21" spans="1:6" hidden="1" x14ac:dyDescent="0.25">
      <c r="A21" s="158"/>
      <c r="B21" s="165"/>
      <c r="C21" s="170"/>
      <c r="D21" s="29" t="s">
        <v>1865</v>
      </c>
      <c r="E21" s="28" t="s">
        <v>1834</v>
      </c>
      <c r="F21" s="33" t="s">
        <v>1866</v>
      </c>
    </row>
    <row r="22" spans="1:6" ht="30" hidden="1" x14ac:dyDescent="0.25">
      <c r="A22" s="38"/>
      <c r="B22" s="23" t="s">
        <v>1663</v>
      </c>
      <c r="C22" s="29" t="s">
        <v>1825</v>
      </c>
      <c r="D22" s="29" t="s">
        <v>1803</v>
      </c>
      <c r="E22" s="28" t="s">
        <v>1834</v>
      </c>
      <c r="F22" s="30" t="s">
        <v>1833</v>
      </c>
    </row>
    <row r="23" spans="1:6" ht="45" hidden="1" x14ac:dyDescent="0.25">
      <c r="A23" s="38"/>
      <c r="B23" s="23" t="s">
        <v>177</v>
      </c>
      <c r="C23" s="29" t="s">
        <v>1826</v>
      </c>
      <c r="D23" s="29" t="s">
        <v>1811</v>
      </c>
      <c r="E23" s="28" t="s">
        <v>1834</v>
      </c>
      <c r="F23" s="30" t="s">
        <v>1833</v>
      </c>
    </row>
    <row r="24" spans="1:6" ht="30" hidden="1" x14ac:dyDescent="0.25">
      <c r="A24" s="38"/>
      <c r="B24" s="23" t="s">
        <v>197</v>
      </c>
      <c r="C24" s="29" t="s">
        <v>1824</v>
      </c>
      <c r="D24" s="29" t="s">
        <v>1804</v>
      </c>
      <c r="E24" s="28" t="s">
        <v>1867</v>
      </c>
      <c r="F24" s="30" t="s">
        <v>1833</v>
      </c>
    </row>
    <row r="25" spans="1:6" ht="30" hidden="1" x14ac:dyDescent="0.25">
      <c r="A25" s="157"/>
      <c r="B25" s="165" t="s">
        <v>197</v>
      </c>
      <c r="C25" s="170" t="s">
        <v>1812</v>
      </c>
      <c r="D25" s="29" t="s">
        <v>1868</v>
      </c>
      <c r="E25" s="28" t="s">
        <v>1835</v>
      </c>
      <c r="F25" s="30" t="s">
        <v>1833</v>
      </c>
    </row>
    <row r="26" spans="1:6" hidden="1" x14ac:dyDescent="0.25">
      <c r="A26" s="158"/>
      <c r="B26" s="165"/>
      <c r="C26" s="170"/>
      <c r="D26" s="29" t="s">
        <v>1869</v>
      </c>
      <c r="E26" s="28" t="s">
        <v>1870</v>
      </c>
      <c r="F26" s="32" t="s">
        <v>1871</v>
      </c>
    </row>
    <row r="27" spans="1:6" hidden="1" x14ac:dyDescent="0.25">
      <c r="A27" s="157"/>
      <c r="B27" s="165" t="s">
        <v>197</v>
      </c>
      <c r="C27" s="170" t="s">
        <v>1827</v>
      </c>
      <c r="D27" s="29" t="s">
        <v>1806</v>
      </c>
      <c r="E27" s="28" t="s">
        <v>1867</v>
      </c>
      <c r="F27" s="30" t="s">
        <v>1833</v>
      </c>
    </row>
    <row r="28" spans="1:6" hidden="1" x14ac:dyDescent="0.25">
      <c r="A28" s="161"/>
      <c r="B28" s="165"/>
      <c r="C28" s="170"/>
      <c r="D28" s="29" t="s">
        <v>1872</v>
      </c>
      <c r="E28" s="28" t="s">
        <v>1843</v>
      </c>
      <c r="F28" s="32" t="s">
        <v>1873</v>
      </c>
    </row>
    <row r="29" spans="1:6" hidden="1" x14ac:dyDescent="0.25">
      <c r="A29" s="158"/>
      <c r="B29" s="165"/>
      <c r="C29" s="170"/>
      <c r="D29" s="29" t="s">
        <v>1874</v>
      </c>
      <c r="E29" s="28" t="s">
        <v>1870</v>
      </c>
      <c r="F29" s="32" t="s">
        <v>1858</v>
      </c>
    </row>
    <row r="30" spans="1:6" hidden="1" x14ac:dyDescent="0.25">
      <c r="A30" s="157"/>
      <c r="B30" s="165" t="s">
        <v>197</v>
      </c>
      <c r="C30" s="170" t="s">
        <v>1828</v>
      </c>
      <c r="D30" s="29" t="s">
        <v>1877</v>
      </c>
      <c r="E30" s="28" t="s">
        <v>1834</v>
      </c>
      <c r="F30" s="30" t="s">
        <v>1833</v>
      </c>
    </row>
    <row r="31" spans="1:6" hidden="1" x14ac:dyDescent="0.25">
      <c r="A31" s="161"/>
      <c r="B31" s="165"/>
      <c r="C31" s="170"/>
      <c r="D31" s="29" t="s">
        <v>1875</v>
      </c>
      <c r="E31" s="28" t="s">
        <v>1834</v>
      </c>
      <c r="F31" s="32" t="s">
        <v>1876</v>
      </c>
    </row>
    <row r="32" spans="1:6" hidden="1" x14ac:dyDescent="0.25">
      <c r="A32" s="158"/>
      <c r="B32" s="165"/>
      <c r="C32" s="170"/>
      <c r="D32" s="29" t="s">
        <v>1878</v>
      </c>
      <c r="E32" s="28" t="s">
        <v>1870</v>
      </c>
      <c r="F32" s="32" t="s">
        <v>1879</v>
      </c>
    </row>
    <row r="33" spans="1:6" hidden="1" x14ac:dyDescent="0.25">
      <c r="A33" s="157"/>
      <c r="B33" s="165" t="s">
        <v>175</v>
      </c>
      <c r="C33" s="170" t="s">
        <v>1813</v>
      </c>
      <c r="D33" s="29" t="s">
        <v>1807</v>
      </c>
      <c r="E33" s="28" t="s">
        <v>1834</v>
      </c>
      <c r="F33" s="30" t="s">
        <v>1833</v>
      </c>
    </row>
    <row r="34" spans="1:6" hidden="1" x14ac:dyDescent="0.25">
      <c r="A34" s="161"/>
      <c r="B34" s="165"/>
      <c r="C34" s="170"/>
      <c r="D34" s="29" t="s">
        <v>1880</v>
      </c>
      <c r="E34" s="28" t="s">
        <v>1870</v>
      </c>
      <c r="F34" s="30" t="s">
        <v>1833</v>
      </c>
    </row>
    <row r="35" spans="1:6" hidden="1" x14ac:dyDescent="0.25">
      <c r="A35" s="158"/>
      <c r="B35" s="165"/>
      <c r="C35" s="170"/>
      <c r="D35" s="29" t="s">
        <v>1874</v>
      </c>
      <c r="E35" s="28" t="s">
        <v>1881</v>
      </c>
      <c r="F35" s="32" t="s">
        <v>1882</v>
      </c>
    </row>
    <row r="36" spans="1:6" ht="30" hidden="1" customHeight="1" x14ac:dyDescent="0.25">
      <c r="A36" s="167">
        <v>43503.727083333331</v>
      </c>
      <c r="B36" s="165" t="s">
        <v>198</v>
      </c>
      <c r="C36" s="164" t="s">
        <v>1890</v>
      </c>
      <c r="D36" s="29" t="s">
        <v>1964</v>
      </c>
      <c r="E36" s="28" t="s">
        <v>1835</v>
      </c>
      <c r="F36" s="30" t="s">
        <v>1833</v>
      </c>
    </row>
    <row r="37" spans="1:6" hidden="1" x14ac:dyDescent="0.25">
      <c r="A37" s="168"/>
      <c r="B37" s="165"/>
      <c r="C37" s="164"/>
      <c r="D37" s="39" t="s">
        <v>1965</v>
      </c>
      <c r="E37" s="17" t="s">
        <v>1870</v>
      </c>
      <c r="F37" s="30" t="s">
        <v>1833</v>
      </c>
    </row>
    <row r="38" spans="1:6" hidden="1" x14ac:dyDescent="0.25">
      <c r="A38" s="169"/>
      <c r="B38" s="165"/>
      <c r="C38" s="164"/>
      <c r="D38" s="39" t="s">
        <v>1966</v>
      </c>
      <c r="E38" s="17" t="s">
        <v>1870</v>
      </c>
      <c r="F38" s="32" t="s">
        <v>1967</v>
      </c>
    </row>
    <row r="39" spans="1:6" ht="45" hidden="1" customHeight="1" x14ac:dyDescent="0.25">
      <c r="A39" s="157">
        <v>43513.75</v>
      </c>
      <c r="B39" s="165" t="s">
        <v>196</v>
      </c>
      <c r="C39" s="164" t="s">
        <v>1968</v>
      </c>
      <c r="D39" s="39" t="s">
        <v>1957</v>
      </c>
      <c r="E39" s="27" t="s">
        <v>1835</v>
      </c>
      <c r="F39" s="40" t="s">
        <v>1980</v>
      </c>
    </row>
    <row r="40" spans="1:6" hidden="1" x14ac:dyDescent="0.25">
      <c r="A40" s="158"/>
      <c r="B40" s="165"/>
      <c r="C40" s="164"/>
      <c r="D40" s="37" t="s">
        <v>1969</v>
      </c>
      <c r="E40" s="27" t="s">
        <v>1835</v>
      </c>
      <c r="F40" s="40" t="s">
        <v>1980</v>
      </c>
    </row>
    <row r="41" spans="1:6" hidden="1" x14ac:dyDescent="0.25">
      <c r="A41" s="38">
        <v>43516.604166666664</v>
      </c>
      <c r="B41" s="27" t="s">
        <v>164</v>
      </c>
      <c r="C41" s="28" t="s">
        <v>1898</v>
      </c>
      <c r="D41" s="39" t="s">
        <v>1959</v>
      </c>
      <c r="E41" s="27" t="s">
        <v>1835</v>
      </c>
      <c r="F41" s="40" t="s">
        <v>1980</v>
      </c>
    </row>
    <row r="42" spans="1:6" ht="45" hidden="1" x14ac:dyDescent="0.25">
      <c r="A42" s="38">
        <v>43515.724999999999</v>
      </c>
      <c r="B42" s="27" t="s">
        <v>167</v>
      </c>
      <c r="C42" s="28" t="s">
        <v>1970</v>
      </c>
      <c r="D42" s="39" t="s">
        <v>1971</v>
      </c>
      <c r="E42" s="27" t="s">
        <v>1842</v>
      </c>
      <c r="F42" s="30" t="s">
        <v>1833</v>
      </c>
    </row>
    <row r="43" spans="1:6" ht="60" hidden="1" customHeight="1" x14ac:dyDescent="0.25">
      <c r="A43" s="157">
        <v>43520.888888888891</v>
      </c>
      <c r="B43" s="165" t="s">
        <v>164</v>
      </c>
      <c r="C43" s="164" t="s">
        <v>1972</v>
      </c>
      <c r="D43" s="39" t="s">
        <v>1973</v>
      </c>
      <c r="E43" s="27" t="s">
        <v>1881</v>
      </c>
      <c r="F43" s="30" t="s">
        <v>1833</v>
      </c>
    </row>
    <row r="44" spans="1:6" hidden="1" x14ac:dyDescent="0.25">
      <c r="A44" s="158"/>
      <c r="B44" s="165"/>
      <c r="C44" s="164"/>
      <c r="D44" s="39" t="s">
        <v>1974</v>
      </c>
      <c r="E44" s="27" t="s">
        <v>1975</v>
      </c>
      <c r="F44" s="40" t="s">
        <v>1980</v>
      </c>
    </row>
    <row r="45" spans="1:6" ht="45" hidden="1" x14ac:dyDescent="0.25">
      <c r="A45" s="38">
        <v>43524.354166666664</v>
      </c>
      <c r="B45" s="27" t="s">
        <v>164</v>
      </c>
      <c r="C45" s="28" t="s">
        <v>1977</v>
      </c>
      <c r="D45" s="39" t="s">
        <v>1978</v>
      </c>
      <c r="E45" s="27" t="s">
        <v>1979</v>
      </c>
      <c r="F45" s="30" t="s">
        <v>1833</v>
      </c>
    </row>
    <row r="46" spans="1:6" ht="75" hidden="1" x14ac:dyDescent="0.25">
      <c r="A46" s="38">
        <v>43525</v>
      </c>
      <c r="B46" s="41" t="s">
        <v>168</v>
      </c>
      <c r="C46" s="42" t="s">
        <v>2038</v>
      </c>
      <c r="D46" s="39" t="s">
        <v>2039</v>
      </c>
      <c r="E46" s="41" t="s">
        <v>1834</v>
      </c>
      <c r="F46" s="40" t="s">
        <v>1980</v>
      </c>
    </row>
    <row r="47" spans="1:6" ht="60" hidden="1" x14ac:dyDescent="0.25">
      <c r="A47" s="38">
        <v>43553.113194444442</v>
      </c>
      <c r="B47" s="41" t="s">
        <v>198</v>
      </c>
      <c r="C47" s="42" t="s">
        <v>2042</v>
      </c>
      <c r="D47" s="39" t="s">
        <v>2043</v>
      </c>
      <c r="E47" s="41" t="s">
        <v>2044</v>
      </c>
      <c r="F47" s="32" t="s">
        <v>2045</v>
      </c>
    </row>
    <row r="48" spans="1:6" ht="60" hidden="1" x14ac:dyDescent="0.25">
      <c r="A48" s="38">
        <v>43553.125</v>
      </c>
      <c r="B48" s="41" t="s">
        <v>195</v>
      </c>
      <c r="C48" s="42" t="s">
        <v>2046</v>
      </c>
      <c r="D48" s="39" t="s">
        <v>2035</v>
      </c>
      <c r="E48" s="41" t="s">
        <v>1834</v>
      </c>
      <c r="F48" s="40" t="s">
        <v>1980</v>
      </c>
    </row>
    <row r="49" spans="1:6" ht="30" hidden="1" x14ac:dyDescent="0.25">
      <c r="A49" s="38">
        <v>43559.040277777778</v>
      </c>
      <c r="B49" s="46" t="s">
        <v>196</v>
      </c>
      <c r="C49" s="47" t="s">
        <v>2144</v>
      </c>
      <c r="D49" s="39" t="s">
        <v>2156</v>
      </c>
      <c r="E49" s="46" t="s">
        <v>1835</v>
      </c>
      <c r="F49" s="30" t="s">
        <v>1833</v>
      </c>
    </row>
    <row r="50" spans="1:6" ht="30" hidden="1" x14ac:dyDescent="0.25">
      <c r="A50" s="38">
        <v>43559.040277777778</v>
      </c>
      <c r="B50" s="46" t="s">
        <v>196</v>
      </c>
      <c r="C50" s="47" t="s">
        <v>2144</v>
      </c>
      <c r="D50" s="39" t="s">
        <v>2173</v>
      </c>
      <c r="E50" s="46" t="s">
        <v>1838</v>
      </c>
      <c r="F50" s="40" t="s">
        <v>1980</v>
      </c>
    </row>
    <row r="51" spans="1:6" hidden="1" x14ac:dyDescent="0.25">
      <c r="A51" s="38">
        <v>43559.040277777778</v>
      </c>
      <c r="B51" s="48" t="s">
        <v>196</v>
      </c>
      <c r="C51" s="49" t="s">
        <v>2144</v>
      </c>
      <c r="D51" s="39" t="s">
        <v>2174</v>
      </c>
      <c r="E51" s="48" t="s">
        <v>1870</v>
      </c>
      <c r="F51" s="40" t="s">
        <v>1980</v>
      </c>
    </row>
    <row r="52" spans="1:6" ht="30" hidden="1" x14ac:dyDescent="0.25">
      <c r="A52" s="38">
        <v>43582.666666666664</v>
      </c>
      <c r="B52" s="46" t="s">
        <v>197</v>
      </c>
      <c r="C52" s="47" t="s">
        <v>2145</v>
      </c>
      <c r="D52" s="39" t="s">
        <v>2157</v>
      </c>
      <c r="E52" s="46" t="s">
        <v>1842</v>
      </c>
      <c r="F52" s="30" t="s">
        <v>1833</v>
      </c>
    </row>
    <row r="53" spans="1:6" ht="30" hidden="1" x14ac:dyDescent="0.25">
      <c r="A53" s="38">
        <v>43582.666666666664</v>
      </c>
      <c r="B53" s="46" t="s">
        <v>197</v>
      </c>
      <c r="C53" s="47" t="s">
        <v>2145</v>
      </c>
      <c r="D53" s="39" t="s">
        <v>2158</v>
      </c>
      <c r="E53" s="46" t="s">
        <v>2172</v>
      </c>
      <c r="F53" s="40" t="s">
        <v>1980</v>
      </c>
    </row>
    <row r="54" spans="1:6" ht="50.25" hidden="1" customHeight="1" x14ac:dyDescent="0.25">
      <c r="A54" s="38">
        <v>43582.666666666664</v>
      </c>
      <c r="B54" s="46" t="s">
        <v>197</v>
      </c>
      <c r="C54" s="47" t="s">
        <v>2145</v>
      </c>
      <c r="D54" s="39" t="s">
        <v>2159</v>
      </c>
      <c r="E54" s="46" t="s">
        <v>2175</v>
      </c>
      <c r="F54" s="40" t="s">
        <v>1980</v>
      </c>
    </row>
    <row r="55" spans="1:6" ht="50.25" hidden="1" customHeight="1" x14ac:dyDescent="0.25">
      <c r="A55" s="38">
        <v>43582.666666666664</v>
      </c>
      <c r="B55" s="46" t="s">
        <v>197</v>
      </c>
      <c r="C55" s="47" t="s">
        <v>2145</v>
      </c>
      <c r="D55" s="39" t="s">
        <v>2160</v>
      </c>
      <c r="E55" s="46" t="s">
        <v>2172</v>
      </c>
      <c r="F55" s="40" t="s">
        <v>1980</v>
      </c>
    </row>
    <row r="56" spans="1:6" hidden="1" x14ac:dyDescent="0.25">
      <c r="A56" s="38">
        <v>43584.4375</v>
      </c>
      <c r="B56" s="46" t="s">
        <v>196</v>
      </c>
      <c r="C56" s="47" t="s">
        <v>2146</v>
      </c>
      <c r="D56" s="39" t="s">
        <v>2161</v>
      </c>
      <c r="E56" s="48" t="s">
        <v>1835</v>
      </c>
      <c r="F56" s="30" t="s">
        <v>1833</v>
      </c>
    </row>
    <row r="57" spans="1:6" hidden="1" x14ac:dyDescent="0.25">
      <c r="A57" s="38">
        <v>43584.4375</v>
      </c>
      <c r="B57" s="46" t="s">
        <v>196</v>
      </c>
      <c r="C57" s="47" t="s">
        <v>2146</v>
      </c>
      <c r="D57" s="39" t="s">
        <v>2162</v>
      </c>
      <c r="E57" s="46" t="s">
        <v>1870</v>
      </c>
      <c r="F57" s="40" t="s">
        <v>1980</v>
      </c>
    </row>
    <row r="58" spans="1:6" ht="30" hidden="1" x14ac:dyDescent="0.25">
      <c r="A58" s="38">
        <v>43583.21875</v>
      </c>
      <c r="B58" s="46" t="s">
        <v>195</v>
      </c>
      <c r="C58" s="47" t="s">
        <v>2147</v>
      </c>
      <c r="D58" s="39" t="s">
        <v>2163</v>
      </c>
      <c r="E58" s="48" t="s">
        <v>1835</v>
      </c>
      <c r="F58" s="30" t="s">
        <v>1833</v>
      </c>
    </row>
    <row r="59" spans="1:6" hidden="1" x14ac:dyDescent="0.25">
      <c r="A59" s="38">
        <v>43583.21875</v>
      </c>
      <c r="B59" s="46" t="s">
        <v>195</v>
      </c>
      <c r="C59" s="47" t="s">
        <v>2147</v>
      </c>
      <c r="D59" s="39" t="s">
        <v>2164</v>
      </c>
      <c r="E59" s="48" t="s">
        <v>1835</v>
      </c>
      <c r="F59" s="30" t="s">
        <v>1833</v>
      </c>
    </row>
    <row r="60" spans="1:6" hidden="1" x14ac:dyDescent="0.25">
      <c r="A60" s="38">
        <v>43583.21875</v>
      </c>
      <c r="B60" s="46" t="s">
        <v>195</v>
      </c>
      <c r="C60" s="47" t="s">
        <v>2147</v>
      </c>
      <c r="D60" s="39" t="s">
        <v>2165</v>
      </c>
      <c r="E60" s="48" t="s">
        <v>1835</v>
      </c>
      <c r="F60" s="40" t="s">
        <v>1980</v>
      </c>
    </row>
    <row r="61" spans="1:6" hidden="1" x14ac:dyDescent="0.25">
      <c r="A61" s="38">
        <v>43583.21875</v>
      </c>
      <c r="B61" s="46" t="s">
        <v>195</v>
      </c>
      <c r="C61" s="47" t="s">
        <v>2147</v>
      </c>
      <c r="D61" s="39" t="s">
        <v>2166</v>
      </c>
      <c r="E61" s="46" t="s">
        <v>1838</v>
      </c>
      <c r="F61" s="40" t="s">
        <v>1980</v>
      </c>
    </row>
    <row r="62" spans="1:6" ht="30" hidden="1" x14ac:dyDescent="0.25">
      <c r="A62" s="38">
        <v>43583.042361111111</v>
      </c>
      <c r="B62" s="46" t="s">
        <v>197</v>
      </c>
      <c r="C62" s="47" t="s">
        <v>2144</v>
      </c>
      <c r="D62" s="39" t="s">
        <v>2167</v>
      </c>
      <c r="E62" s="46" t="s">
        <v>1870</v>
      </c>
      <c r="F62" s="40" t="s">
        <v>1980</v>
      </c>
    </row>
    <row r="63" spans="1:6" ht="30" hidden="1" x14ac:dyDescent="0.25">
      <c r="A63" s="38">
        <v>43583.042361111111</v>
      </c>
      <c r="B63" s="46" t="s">
        <v>197</v>
      </c>
      <c r="C63" s="47" t="s">
        <v>2144</v>
      </c>
      <c r="D63" s="39" t="s">
        <v>2168</v>
      </c>
      <c r="E63" s="46" t="s">
        <v>1870</v>
      </c>
      <c r="F63" s="40" t="s">
        <v>1980</v>
      </c>
    </row>
    <row r="64" spans="1:6" ht="30" hidden="1" x14ac:dyDescent="0.25">
      <c r="A64" s="38">
        <v>43583.042361111111</v>
      </c>
      <c r="B64" s="46" t="s">
        <v>197</v>
      </c>
      <c r="C64" s="47" t="s">
        <v>2144</v>
      </c>
      <c r="D64" s="39" t="s">
        <v>2169</v>
      </c>
      <c r="E64" s="48" t="s">
        <v>1870</v>
      </c>
      <c r="F64" s="40" t="s">
        <v>1980</v>
      </c>
    </row>
    <row r="65" spans="1:6" ht="30" hidden="1" x14ac:dyDescent="0.25">
      <c r="A65" s="38">
        <v>43584.625</v>
      </c>
      <c r="B65" s="46" t="s">
        <v>198</v>
      </c>
      <c r="C65" s="47" t="s">
        <v>2148</v>
      </c>
      <c r="D65" s="39" t="s">
        <v>2170</v>
      </c>
      <c r="E65" s="46" t="s">
        <v>1834</v>
      </c>
      <c r="F65" s="30" t="s">
        <v>1833</v>
      </c>
    </row>
    <row r="66" spans="1:6" ht="30" hidden="1" x14ac:dyDescent="0.25">
      <c r="A66" s="38">
        <v>43584.625</v>
      </c>
      <c r="B66" s="46" t="s">
        <v>198</v>
      </c>
      <c r="C66" s="47" t="s">
        <v>2148</v>
      </c>
      <c r="D66" s="39" t="s">
        <v>2171</v>
      </c>
      <c r="E66" s="48" t="s">
        <v>1834</v>
      </c>
      <c r="F66" s="40" t="s">
        <v>1980</v>
      </c>
    </row>
    <row r="67" spans="1:6" hidden="1" x14ac:dyDescent="0.25">
      <c r="A67" s="38">
        <v>43585.333333333336</v>
      </c>
      <c r="B67" s="46" t="s">
        <v>198</v>
      </c>
      <c r="C67" s="47" t="s">
        <v>2146</v>
      </c>
      <c r="D67" s="39" t="s">
        <v>2161</v>
      </c>
      <c r="E67" s="48" t="s">
        <v>1835</v>
      </c>
      <c r="F67" s="30" t="s">
        <v>1833</v>
      </c>
    </row>
    <row r="68" spans="1:6" hidden="1" x14ac:dyDescent="0.25">
      <c r="A68" s="38">
        <v>43585.333333333336</v>
      </c>
      <c r="B68" s="46" t="s">
        <v>198</v>
      </c>
      <c r="C68" s="47" t="s">
        <v>2146</v>
      </c>
      <c r="D68" s="39" t="s">
        <v>2162</v>
      </c>
      <c r="E68" s="48" t="s">
        <v>1870</v>
      </c>
      <c r="F68" s="40" t="s">
        <v>1980</v>
      </c>
    </row>
    <row r="69" spans="1:6" ht="30" hidden="1" x14ac:dyDescent="0.25">
      <c r="A69" s="38">
        <v>43577.6875</v>
      </c>
      <c r="B69" s="46" t="s">
        <v>165</v>
      </c>
      <c r="C69" s="47" t="s">
        <v>2149</v>
      </c>
      <c r="D69" s="39" t="s">
        <v>2176</v>
      </c>
      <c r="E69" s="46" t="s">
        <v>1881</v>
      </c>
      <c r="F69" s="40" t="s">
        <v>1980</v>
      </c>
    </row>
    <row r="70" spans="1:6" hidden="1" x14ac:dyDescent="0.25">
      <c r="A70" s="38">
        <v>43577.6875</v>
      </c>
      <c r="B70" s="48" t="s">
        <v>165</v>
      </c>
      <c r="C70" s="49" t="s">
        <v>2149</v>
      </c>
      <c r="D70" s="39" t="s">
        <v>2177</v>
      </c>
      <c r="E70" s="48" t="s">
        <v>1834</v>
      </c>
      <c r="F70" s="40" t="s">
        <v>1980</v>
      </c>
    </row>
    <row r="71" spans="1:6" hidden="1" x14ac:dyDescent="0.25">
      <c r="A71" s="38">
        <v>43585.604166666664</v>
      </c>
      <c r="B71" s="46" t="s">
        <v>165</v>
      </c>
      <c r="C71" s="47" t="s">
        <v>2150</v>
      </c>
      <c r="D71" s="39" t="s">
        <v>2178</v>
      </c>
      <c r="E71" s="48" t="s">
        <v>1834</v>
      </c>
      <c r="F71" s="30" t="s">
        <v>1833</v>
      </c>
    </row>
    <row r="72" spans="1:6" hidden="1" x14ac:dyDescent="0.25">
      <c r="A72" s="38">
        <v>43585.604166666664</v>
      </c>
      <c r="B72" s="48" t="s">
        <v>165</v>
      </c>
      <c r="C72" s="49" t="s">
        <v>2150</v>
      </c>
      <c r="D72" s="39" t="s">
        <v>2179</v>
      </c>
      <c r="E72" s="48" t="s">
        <v>1881</v>
      </c>
      <c r="F72" s="40" t="s">
        <v>1980</v>
      </c>
    </row>
    <row r="73" spans="1:6" hidden="1" x14ac:dyDescent="0.25">
      <c r="A73" s="38">
        <v>43584.375</v>
      </c>
      <c r="B73" s="46" t="s">
        <v>168</v>
      </c>
      <c r="C73" s="47" t="s">
        <v>2151</v>
      </c>
      <c r="D73" s="39" t="s">
        <v>2180</v>
      </c>
      <c r="E73" s="48" t="s">
        <v>1834</v>
      </c>
      <c r="F73" s="30" t="s">
        <v>1833</v>
      </c>
    </row>
    <row r="74" spans="1:6" hidden="1" x14ac:dyDescent="0.25">
      <c r="A74" s="38">
        <v>43584.375</v>
      </c>
      <c r="B74" s="48" t="s">
        <v>168</v>
      </c>
      <c r="C74" s="49" t="s">
        <v>2151</v>
      </c>
      <c r="D74" s="39" t="s">
        <v>2181</v>
      </c>
      <c r="E74" s="48" t="s">
        <v>1834</v>
      </c>
      <c r="F74" s="40" t="s">
        <v>1980</v>
      </c>
    </row>
    <row r="75" spans="1:6" ht="30" hidden="1" x14ac:dyDescent="0.25">
      <c r="A75" s="38">
        <v>43563.694444444445</v>
      </c>
      <c r="B75" s="46" t="s">
        <v>169</v>
      </c>
      <c r="C75" s="47" t="s">
        <v>2152</v>
      </c>
      <c r="D75" s="162" t="s">
        <v>2182</v>
      </c>
      <c r="E75" s="46" t="s">
        <v>2183</v>
      </c>
      <c r="F75" s="173" t="s">
        <v>1980</v>
      </c>
    </row>
    <row r="76" spans="1:6" ht="30" hidden="1" x14ac:dyDescent="0.25">
      <c r="A76" s="38">
        <v>43574.084722222222</v>
      </c>
      <c r="B76" s="46" t="s">
        <v>169</v>
      </c>
      <c r="C76" s="47" t="s">
        <v>2152</v>
      </c>
      <c r="D76" s="172"/>
      <c r="E76" s="48" t="s">
        <v>2183</v>
      </c>
      <c r="F76" s="174"/>
    </row>
    <row r="77" spans="1:6" ht="30" hidden="1" x14ac:dyDescent="0.25">
      <c r="A77" s="38">
        <v>43580.717361111114</v>
      </c>
      <c r="B77" s="46" t="s">
        <v>169</v>
      </c>
      <c r="C77" s="47" t="s">
        <v>2152</v>
      </c>
      <c r="D77" s="163"/>
      <c r="E77" s="48" t="s">
        <v>2183</v>
      </c>
      <c r="F77" s="175"/>
    </row>
    <row r="78" spans="1:6" ht="75" hidden="1" x14ac:dyDescent="0.25">
      <c r="A78" s="38">
        <v>43567.587500000001</v>
      </c>
      <c r="B78" s="46" t="s">
        <v>164</v>
      </c>
      <c r="C78" s="47" t="s">
        <v>2153</v>
      </c>
      <c r="D78" s="39" t="s">
        <v>2184</v>
      </c>
      <c r="E78" s="46" t="s">
        <v>1842</v>
      </c>
      <c r="F78" s="30" t="s">
        <v>1833</v>
      </c>
    </row>
    <row r="79" spans="1:6" hidden="1" x14ac:dyDescent="0.25">
      <c r="A79" s="38">
        <v>43580.746527777781</v>
      </c>
      <c r="B79" s="48" t="s">
        <v>170</v>
      </c>
      <c r="C79" s="49" t="s">
        <v>2154</v>
      </c>
      <c r="D79" s="39" t="s">
        <v>2198</v>
      </c>
      <c r="E79" s="48" t="s">
        <v>1834</v>
      </c>
      <c r="F79" s="40" t="s">
        <v>1980</v>
      </c>
    </row>
    <row r="80" spans="1:6" hidden="1" x14ac:dyDescent="0.25">
      <c r="A80" s="38">
        <v>43560.621527777781</v>
      </c>
      <c r="B80" s="46" t="s">
        <v>159</v>
      </c>
      <c r="C80" s="47" t="s">
        <v>2155</v>
      </c>
      <c r="D80" s="39" t="s">
        <v>2035</v>
      </c>
      <c r="E80" s="46" t="s">
        <v>1835</v>
      </c>
      <c r="F80" s="30" t="s">
        <v>1833</v>
      </c>
    </row>
    <row r="81" spans="1:6" ht="30" hidden="1" x14ac:dyDescent="0.25">
      <c r="A81" s="38">
        <v>43560.621527777781</v>
      </c>
      <c r="B81" s="48" t="s">
        <v>159</v>
      </c>
      <c r="C81" s="49" t="s">
        <v>2155</v>
      </c>
      <c r="D81" s="39" t="s">
        <v>2185</v>
      </c>
      <c r="E81" s="48" t="s">
        <v>2187</v>
      </c>
      <c r="F81" s="40" t="s">
        <v>1980</v>
      </c>
    </row>
    <row r="82" spans="1:6" ht="30" hidden="1" x14ac:dyDescent="0.25">
      <c r="A82" s="38">
        <v>43560.621527777781</v>
      </c>
      <c r="B82" s="48" t="s">
        <v>159</v>
      </c>
      <c r="C82" s="49" t="s">
        <v>2155</v>
      </c>
      <c r="D82" s="39" t="s">
        <v>2186</v>
      </c>
      <c r="E82" s="48" t="s">
        <v>2187</v>
      </c>
      <c r="F82" s="40" t="s">
        <v>1980</v>
      </c>
    </row>
    <row r="83" spans="1:6" ht="30" hidden="1" x14ac:dyDescent="0.25">
      <c r="A83" s="157">
        <v>43602.62777777778</v>
      </c>
      <c r="B83" s="151" t="s">
        <v>168</v>
      </c>
      <c r="C83" s="149" t="s">
        <v>2262</v>
      </c>
      <c r="D83" s="39" t="s">
        <v>2265</v>
      </c>
      <c r="E83" s="50" t="s">
        <v>1834</v>
      </c>
      <c r="F83" s="40" t="s">
        <v>1980</v>
      </c>
    </row>
    <row r="84" spans="1:6" ht="30" hidden="1" x14ac:dyDescent="0.25">
      <c r="A84" s="158"/>
      <c r="B84" s="152"/>
      <c r="C84" s="150"/>
      <c r="D84" s="39" t="s">
        <v>2266</v>
      </c>
      <c r="E84" s="50" t="s">
        <v>1881</v>
      </c>
      <c r="F84" s="40" t="s">
        <v>1980</v>
      </c>
    </row>
    <row r="85" spans="1:6" hidden="1" x14ac:dyDescent="0.25">
      <c r="A85" s="157">
        <v>43605.942361111112</v>
      </c>
      <c r="B85" s="151" t="s">
        <v>173</v>
      </c>
      <c r="C85" s="149" t="s">
        <v>2263</v>
      </c>
      <c r="D85" s="39" t="s">
        <v>2267</v>
      </c>
      <c r="E85" s="50" t="s">
        <v>1835</v>
      </c>
      <c r="F85" s="40" t="s">
        <v>1980</v>
      </c>
    </row>
    <row r="86" spans="1:6" ht="30" hidden="1" x14ac:dyDescent="0.25">
      <c r="A86" s="161"/>
      <c r="B86" s="160"/>
      <c r="C86" s="159"/>
      <c r="D86" s="39" t="s">
        <v>2268</v>
      </c>
      <c r="E86" s="50" t="s">
        <v>1846</v>
      </c>
      <c r="F86" s="40" t="s">
        <v>1980</v>
      </c>
    </row>
    <row r="87" spans="1:6" hidden="1" x14ac:dyDescent="0.25">
      <c r="A87" s="158"/>
      <c r="B87" s="152"/>
      <c r="C87" s="150"/>
      <c r="D87" s="39" t="s">
        <v>2269</v>
      </c>
      <c r="E87" s="50" t="s">
        <v>2270</v>
      </c>
      <c r="F87" s="40" t="s">
        <v>1980</v>
      </c>
    </row>
    <row r="88" spans="1:6" hidden="1" x14ac:dyDescent="0.25">
      <c r="A88" s="157">
        <v>43590.333333333336</v>
      </c>
      <c r="B88" s="151" t="s">
        <v>174</v>
      </c>
      <c r="C88" s="149" t="s">
        <v>2264</v>
      </c>
      <c r="D88" s="39" t="s">
        <v>2271</v>
      </c>
      <c r="E88" s="50" t="s">
        <v>2270</v>
      </c>
      <c r="F88" s="40" t="s">
        <v>1980</v>
      </c>
    </row>
    <row r="89" spans="1:6" hidden="1" x14ac:dyDescent="0.25">
      <c r="A89" s="158"/>
      <c r="B89" s="152"/>
      <c r="C89" s="150"/>
      <c r="D89" s="39" t="s">
        <v>2272</v>
      </c>
      <c r="E89" s="50" t="s">
        <v>2183</v>
      </c>
      <c r="F89" s="40" t="s">
        <v>1980</v>
      </c>
    </row>
    <row r="90" spans="1:6" hidden="1" x14ac:dyDescent="0.25">
      <c r="A90" s="157">
        <v>43612.549305555556</v>
      </c>
      <c r="B90" s="151" t="s">
        <v>175</v>
      </c>
      <c r="C90" s="149" t="s">
        <v>2264</v>
      </c>
      <c r="D90" s="39" t="s">
        <v>2271</v>
      </c>
      <c r="E90" s="50" t="s">
        <v>2270</v>
      </c>
      <c r="F90" s="40" t="s">
        <v>1980</v>
      </c>
    </row>
    <row r="91" spans="1:6" hidden="1" x14ac:dyDescent="0.25">
      <c r="A91" s="158"/>
      <c r="B91" s="152"/>
      <c r="C91" s="150"/>
      <c r="D91" s="39" t="s">
        <v>2272</v>
      </c>
      <c r="E91" s="50" t="s">
        <v>2183</v>
      </c>
      <c r="F91" s="40" t="s">
        <v>1980</v>
      </c>
    </row>
    <row r="92" spans="1:6" hidden="1" x14ac:dyDescent="0.25">
      <c r="A92" s="54">
        <v>43619.260416666664</v>
      </c>
      <c r="B92" s="55" t="s">
        <v>195</v>
      </c>
      <c r="C92" s="58" t="s">
        <v>2392</v>
      </c>
      <c r="D92" s="39" t="s">
        <v>2402</v>
      </c>
      <c r="E92" s="56" t="s">
        <v>1834</v>
      </c>
      <c r="F92" s="30" t="s">
        <v>1833</v>
      </c>
    </row>
    <row r="93" spans="1:6" ht="33" hidden="1" customHeight="1" x14ac:dyDescent="0.25">
      <c r="A93" s="157">
        <v>43619.314583333333</v>
      </c>
      <c r="B93" s="151" t="s">
        <v>196</v>
      </c>
      <c r="C93" s="149" t="s">
        <v>2393</v>
      </c>
      <c r="D93" s="39" t="s">
        <v>2405</v>
      </c>
      <c r="E93" s="17" t="s">
        <v>1870</v>
      </c>
      <c r="F93" s="30" t="s">
        <v>1833</v>
      </c>
    </row>
    <row r="94" spans="1:6" ht="33" hidden="1" customHeight="1" x14ac:dyDescent="0.25">
      <c r="A94" s="158"/>
      <c r="B94" s="152"/>
      <c r="C94" s="150"/>
      <c r="D94" s="39" t="s">
        <v>2406</v>
      </c>
      <c r="E94" s="17" t="s">
        <v>1870</v>
      </c>
      <c r="F94" s="40" t="s">
        <v>1980</v>
      </c>
    </row>
    <row r="95" spans="1:6" ht="30" hidden="1" x14ac:dyDescent="0.25">
      <c r="A95" s="38">
        <v>43619.270833333336</v>
      </c>
      <c r="B95" s="56" t="s">
        <v>198</v>
      </c>
      <c r="C95" s="57" t="s">
        <v>2394</v>
      </c>
      <c r="D95" s="39" t="s">
        <v>2407</v>
      </c>
      <c r="E95" s="56" t="s">
        <v>1834</v>
      </c>
      <c r="F95" s="30" t="s">
        <v>1833</v>
      </c>
    </row>
    <row r="96" spans="1:6" ht="30" hidden="1" x14ac:dyDescent="0.25">
      <c r="A96" s="166">
        <v>43621.341666666667</v>
      </c>
      <c r="B96" s="165" t="s">
        <v>197</v>
      </c>
      <c r="C96" s="164" t="s">
        <v>2395</v>
      </c>
      <c r="D96" s="39" t="s">
        <v>2408</v>
      </c>
      <c r="E96" s="17" t="s">
        <v>2172</v>
      </c>
      <c r="F96" s="40" t="s">
        <v>1980</v>
      </c>
    </row>
    <row r="97" spans="1:6" ht="30" hidden="1" x14ac:dyDescent="0.25">
      <c r="A97" s="166"/>
      <c r="B97" s="165"/>
      <c r="C97" s="164"/>
      <c r="D97" s="39" t="s">
        <v>2409</v>
      </c>
      <c r="E97" s="17" t="s">
        <v>1838</v>
      </c>
      <c r="F97" s="40" t="s">
        <v>1980</v>
      </c>
    </row>
    <row r="98" spans="1:6" hidden="1" x14ac:dyDescent="0.25">
      <c r="A98" s="157">
        <v>43629.829861111109</v>
      </c>
      <c r="B98" s="151" t="s">
        <v>195</v>
      </c>
      <c r="C98" s="149" t="s">
        <v>2392</v>
      </c>
      <c r="D98" s="39" t="s">
        <v>2397</v>
      </c>
      <c r="E98" s="56" t="s">
        <v>1834</v>
      </c>
      <c r="F98" s="30" t="s">
        <v>1833</v>
      </c>
    </row>
    <row r="99" spans="1:6" hidden="1" x14ac:dyDescent="0.25">
      <c r="A99" s="161"/>
      <c r="B99" s="160"/>
      <c r="C99" s="159"/>
      <c r="D99" s="39" t="s">
        <v>2398</v>
      </c>
      <c r="E99" s="56" t="s">
        <v>1870</v>
      </c>
      <c r="F99" s="40" t="s">
        <v>1980</v>
      </c>
    </row>
    <row r="100" spans="1:6" hidden="1" x14ac:dyDescent="0.25">
      <c r="A100" s="161"/>
      <c r="B100" s="160"/>
      <c r="C100" s="159"/>
      <c r="D100" s="39" t="s">
        <v>2399</v>
      </c>
      <c r="E100" s="56" t="s">
        <v>2401</v>
      </c>
      <c r="F100" s="40" t="s">
        <v>1980</v>
      </c>
    </row>
    <row r="101" spans="1:6" hidden="1" x14ac:dyDescent="0.25">
      <c r="A101" s="158"/>
      <c r="B101" s="152"/>
      <c r="C101" s="150"/>
      <c r="D101" s="39" t="s">
        <v>2400</v>
      </c>
      <c r="E101" s="56" t="s">
        <v>1834</v>
      </c>
      <c r="F101" s="40" t="s">
        <v>1980</v>
      </c>
    </row>
    <row r="102" spans="1:6" hidden="1" x14ac:dyDescent="0.25">
      <c r="A102" s="166">
        <v>43641.002083333333</v>
      </c>
      <c r="B102" s="165" t="s">
        <v>175</v>
      </c>
      <c r="C102" s="164" t="s">
        <v>2396</v>
      </c>
      <c r="D102" s="39" t="s">
        <v>2403</v>
      </c>
      <c r="E102" s="17" t="s">
        <v>1975</v>
      </c>
      <c r="F102" s="40" t="s">
        <v>1980</v>
      </c>
    </row>
    <row r="103" spans="1:6" hidden="1" x14ac:dyDescent="0.25">
      <c r="A103" s="166"/>
      <c r="B103" s="165"/>
      <c r="C103" s="164"/>
      <c r="D103" s="39" t="s">
        <v>2404</v>
      </c>
      <c r="E103" s="56" t="s">
        <v>1834</v>
      </c>
      <c r="F103" s="40" t="s">
        <v>1980</v>
      </c>
    </row>
    <row r="104" spans="1:6" hidden="1" x14ac:dyDescent="0.25">
      <c r="A104" s="166">
        <v>43666.665277777778</v>
      </c>
      <c r="B104" s="165" t="s">
        <v>196</v>
      </c>
      <c r="C104" s="164" t="s">
        <v>2446</v>
      </c>
      <c r="D104" s="39" t="s">
        <v>2447</v>
      </c>
      <c r="E104" s="61" t="s">
        <v>1834</v>
      </c>
      <c r="F104" s="40" t="s">
        <v>1980</v>
      </c>
    </row>
    <row r="105" spans="1:6" ht="30" hidden="1" x14ac:dyDescent="0.25">
      <c r="A105" s="166"/>
      <c r="B105" s="165"/>
      <c r="C105" s="164"/>
      <c r="D105" s="39" t="s">
        <v>2448</v>
      </c>
      <c r="E105" s="17" t="s">
        <v>1870</v>
      </c>
      <c r="F105" s="40" t="s">
        <v>1980</v>
      </c>
    </row>
    <row r="106" spans="1:6" ht="30" hidden="1" x14ac:dyDescent="0.25">
      <c r="A106" s="166"/>
      <c r="B106" s="165"/>
      <c r="C106" s="164"/>
      <c r="D106" s="39" t="s">
        <v>2449</v>
      </c>
      <c r="E106" s="61" t="s">
        <v>1834</v>
      </c>
      <c r="F106" s="40" t="s">
        <v>1980</v>
      </c>
    </row>
    <row r="107" spans="1:6" hidden="1" x14ac:dyDescent="0.25">
      <c r="A107" s="157">
        <v>43682</v>
      </c>
      <c r="B107" s="151" t="s">
        <v>173</v>
      </c>
      <c r="C107" s="149" t="s">
        <v>2581</v>
      </c>
      <c r="D107" s="39" t="s">
        <v>2582</v>
      </c>
      <c r="E107" s="64" t="s">
        <v>1842</v>
      </c>
      <c r="F107" s="30" t="s">
        <v>1833</v>
      </c>
    </row>
    <row r="108" spans="1:6" hidden="1" x14ac:dyDescent="0.25">
      <c r="A108" s="158"/>
      <c r="B108" s="152"/>
      <c r="C108" s="150"/>
      <c r="D108" s="39" t="s">
        <v>2583</v>
      </c>
      <c r="E108" s="64" t="s">
        <v>2584</v>
      </c>
      <c r="F108" s="65">
        <v>43738</v>
      </c>
    </row>
    <row r="109" spans="1:6" hidden="1" x14ac:dyDescent="0.25">
      <c r="A109" s="157">
        <v>43692</v>
      </c>
      <c r="B109" s="151" t="s">
        <v>170</v>
      </c>
      <c r="C109" s="149" t="s">
        <v>2578</v>
      </c>
      <c r="D109" s="39" t="s">
        <v>2579</v>
      </c>
      <c r="E109" s="64" t="s">
        <v>1834</v>
      </c>
      <c r="F109" s="30" t="s">
        <v>1833</v>
      </c>
    </row>
    <row r="110" spans="1:6" ht="30" hidden="1" x14ac:dyDescent="0.25">
      <c r="A110" s="158"/>
      <c r="B110" s="152"/>
      <c r="C110" s="150"/>
      <c r="D110" s="39" t="s">
        <v>2580</v>
      </c>
      <c r="E110" s="64" t="s">
        <v>1846</v>
      </c>
      <c r="F110" s="65">
        <v>43738</v>
      </c>
    </row>
    <row r="111" spans="1:6" ht="30" hidden="1" customHeight="1" x14ac:dyDescent="0.25">
      <c r="A111" s="157">
        <v>43698</v>
      </c>
      <c r="B111" s="165" t="s">
        <v>195</v>
      </c>
      <c r="C111" s="164" t="s">
        <v>2572</v>
      </c>
      <c r="D111" s="39" t="s">
        <v>2403</v>
      </c>
      <c r="E111" s="64" t="s">
        <v>1834</v>
      </c>
      <c r="F111" s="30" t="s">
        <v>1833</v>
      </c>
    </row>
    <row r="112" spans="1:6" hidden="1" x14ac:dyDescent="0.25">
      <c r="A112" s="158"/>
      <c r="B112" s="165"/>
      <c r="C112" s="164"/>
      <c r="D112" s="39" t="s">
        <v>2573</v>
      </c>
      <c r="E112" s="64" t="s">
        <v>1834</v>
      </c>
      <c r="F112" s="30" t="s">
        <v>1833</v>
      </c>
    </row>
    <row r="113" spans="1:6" hidden="1" x14ac:dyDescent="0.25">
      <c r="A113" s="166">
        <v>43699</v>
      </c>
      <c r="B113" s="165" t="s">
        <v>195</v>
      </c>
      <c r="C113" s="164" t="s">
        <v>2574</v>
      </c>
      <c r="D113" s="39" t="s">
        <v>2575</v>
      </c>
      <c r="E113" s="64" t="s">
        <v>1834</v>
      </c>
      <c r="F113" s="30" t="s">
        <v>1833</v>
      </c>
    </row>
    <row r="114" spans="1:6" hidden="1" x14ac:dyDescent="0.25">
      <c r="A114" s="166"/>
      <c r="B114" s="165"/>
      <c r="C114" s="164"/>
      <c r="D114" s="39" t="s">
        <v>2576</v>
      </c>
      <c r="E114" s="64" t="s">
        <v>1834</v>
      </c>
      <c r="F114" s="65">
        <v>43753</v>
      </c>
    </row>
    <row r="115" spans="1:6" hidden="1" x14ac:dyDescent="0.25">
      <c r="A115" s="166"/>
      <c r="B115" s="165"/>
      <c r="C115" s="164"/>
      <c r="D115" s="39" t="s">
        <v>2577</v>
      </c>
      <c r="E115" s="64" t="s">
        <v>1870</v>
      </c>
      <c r="F115" s="65">
        <v>43768</v>
      </c>
    </row>
    <row r="116" spans="1:6" ht="45" hidden="1" x14ac:dyDescent="0.25">
      <c r="A116" s="69">
        <v>43714.480555555558</v>
      </c>
      <c r="B116" s="70" t="s">
        <v>165</v>
      </c>
      <c r="C116" s="71" t="s">
        <v>2715</v>
      </c>
      <c r="D116" s="39" t="s">
        <v>2733</v>
      </c>
      <c r="E116" s="68" t="s">
        <v>1838</v>
      </c>
      <c r="F116" s="65">
        <v>43801</v>
      </c>
    </row>
    <row r="117" spans="1:6" ht="45" hidden="1" x14ac:dyDescent="0.25">
      <c r="A117" s="69">
        <v>43714.702777777777</v>
      </c>
      <c r="B117" s="70" t="s">
        <v>165</v>
      </c>
      <c r="C117" s="71" t="s">
        <v>2715</v>
      </c>
      <c r="D117" s="39" t="s">
        <v>2733</v>
      </c>
      <c r="E117" s="68" t="s">
        <v>1838</v>
      </c>
      <c r="F117" s="65">
        <v>43801</v>
      </c>
    </row>
    <row r="118" spans="1:6" hidden="1" x14ac:dyDescent="0.25">
      <c r="A118" s="69">
        <v>43715.969444444447</v>
      </c>
      <c r="B118" s="70" t="s">
        <v>166</v>
      </c>
      <c r="C118" s="71" t="s">
        <v>2716</v>
      </c>
      <c r="D118" s="39" t="s">
        <v>2725</v>
      </c>
      <c r="E118" s="68" t="s">
        <v>2719</v>
      </c>
      <c r="F118" s="65">
        <v>43779</v>
      </c>
    </row>
    <row r="119" spans="1:6" ht="45" hidden="1" x14ac:dyDescent="0.25">
      <c r="A119" s="69">
        <v>43711.590277777781</v>
      </c>
      <c r="B119" s="70" t="s">
        <v>175</v>
      </c>
      <c r="C119" s="71" t="s">
        <v>2717</v>
      </c>
      <c r="D119" s="39" t="s">
        <v>2722</v>
      </c>
      <c r="E119" s="68" t="s">
        <v>1975</v>
      </c>
      <c r="F119" s="65">
        <v>43779</v>
      </c>
    </row>
    <row r="120" spans="1:6" ht="45" hidden="1" customHeight="1" x14ac:dyDescent="0.25">
      <c r="A120" s="157">
        <v>43711.690972222219</v>
      </c>
      <c r="B120" s="151" t="s">
        <v>169</v>
      </c>
      <c r="C120" s="149" t="s">
        <v>2718</v>
      </c>
      <c r="D120" s="39" t="s">
        <v>2723</v>
      </c>
      <c r="E120" s="68" t="s">
        <v>1975</v>
      </c>
      <c r="F120" s="65">
        <v>43770</v>
      </c>
    </row>
    <row r="121" spans="1:6" ht="45" hidden="1" x14ac:dyDescent="0.25">
      <c r="A121" s="158"/>
      <c r="B121" s="152"/>
      <c r="C121" s="150"/>
      <c r="D121" s="39" t="s">
        <v>2724</v>
      </c>
      <c r="E121" s="68" t="s">
        <v>1867</v>
      </c>
      <c r="F121" s="65">
        <v>43784</v>
      </c>
    </row>
    <row r="122" spans="1:6" ht="42" hidden="1" customHeight="1" x14ac:dyDescent="0.25">
      <c r="A122" s="69">
        <v>43711.573611111111</v>
      </c>
      <c r="B122" s="70" t="s">
        <v>175</v>
      </c>
      <c r="C122" s="71" t="s">
        <v>2720</v>
      </c>
      <c r="D122" s="39" t="s">
        <v>2733</v>
      </c>
      <c r="E122" s="68" t="s">
        <v>1838</v>
      </c>
      <c r="F122" s="65">
        <v>43801</v>
      </c>
    </row>
    <row r="123" spans="1:6" ht="60" hidden="1" x14ac:dyDescent="0.25">
      <c r="A123" s="69">
        <v>43724.689583333333</v>
      </c>
      <c r="B123" s="70" t="s">
        <v>175</v>
      </c>
      <c r="C123" s="71" t="s">
        <v>2624</v>
      </c>
      <c r="D123" s="39" t="s">
        <v>2721</v>
      </c>
      <c r="E123" s="68" t="s">
        <v>1838</v>
      </c>
      <c r="F123" s="65">
        <v>43801</v>
      </c>
    </row>
    <row r="124" spans="1:6" ht="30" hidden="1" x14ac:dyDescent="0.25">
      <c r="A124" s="157">
        <v>43716.868750000001</v>
      </c>
      <c r="B124" s="151" t="s">
        <v>173</v>
      </c>
      <c r="C124" s="149" t="s">
        <v>2659</v>
      </c>
      <c r="D124" s="39" t="s">
        <v>2728</v>
      </c>
      <c r="E124" s="68" t="s">
        <v>1838</v>
      </c>
      <c r="F124" s="65">
        <v>43801</v>
      </c>
    </row>
    <row r="125" spans="1:6" ht="45" hidden="1" x14ac:dyDescent="0.25">
      <c r="A125" s="161"/>
      <c r="B125" s="160"/>
      <c r="C125" s="159"/>
      <c r="D125" s="72" t="s">
        <v>2729</v>
      </c>
      <c r="E125" s="70" t="s">
        <v>2270</v>
      </c>
      <c r="F125" s="73">
        <v>43863</v>
      </c>
    </row>
    <row r="126" spans="1:6" ht="30" hidden="1" x14ac:dyDescent="0.25">
      <c r="A126" s="161"/>
      <c r="B126" s="160"/>
      <c r="C126" s="159"/>
      <c r="D126" s="72" t="s">
        <v>2730</v>
      </c>
      <c r="E126" s="70" t="s">
        <v>2270</v>
      </c>
      <c r="F126" s="73">
        <v>43938</v>
      </c>
    </row>
    <row r="127" spans="1:6" ht="60" hidden="1" x14ac:dyDescent="0.25">
      <c r="A127" s="158"/>
      <c r="B127" s="152"/>
      <c r="C127" s="150"/>
      <c r="D127" s="72" t="s">
        <v>2731</v>
      </c>
      <c r="E127" s="70" t="s">
        <v>2732</v>
      </c>
      <c r="F127" s="73">
        <v>43836</v>
      </c>
    </row>
    <row r="128" spans="1:6" ht="30" hidden="1" customHeight="1" x14ac:dyDescent="0.25">
      <c r="A128" s="69">
        <v>43727.628472222219</v>
      </c>
      <c r="B128" s="70" t="s">
        <v>178</v>
      </c>
      <c r="C128" s="71" t="s">
        <v>2660</v>
      </c>
      <c r="D128" s="162" t="s">
        <v>2727</v>
      </c>
      <c r="E128" s="151" t="s">
        <v>1838</v>
      </c>
      <c r="F128" s="153">
        <v>43801</v>
      </c>
    </row>
    <row r="129" spans="1:6" ht="30" hidden="1" customHeight="1" x14ac:dyDescent="0.25">
      <c r="A129" s="69">
        <v>43727.711111111108</v>
      </c>
      <c r="B129" s="70" t="s">
        <v>178</v>
      </c>
      <c r="C129" s="71" t="s">
        <v>2661</v>
      </c>
      <c r="D129" s="163"/>
      <c r="E129" s="152"/>
      <c r="F129" s="154"/>
    </row>
    <row r="130" spans="1:6" ht="30" hidden="1" x14ac:dyDescent="0.25">
      <c r="A130" s="69">
        <v>43735.612500000003</v>
      </c>
      <c r="B130" s="68" t="s">
        <v>173</v>
      </c>
      <c r="C130" s="67" t="s">
        <v>2662</v>
      </c>
      <c r="D130" s="39" t="s">
        <v>2726</v>
      </c>
      <c r="E130" s="68" t="s">
        <v>1838</v>
      </c>
      <c r="F130" s="65">
        <v>43801</v>
      </c>
    </row>
    <row r="131" spans="1:6" ht="30" hidden="1" x14ac:dyDescent="0.25">
      <c r="A131" s="76">
        <v>43764.125</v>
      </c>
      <c r="B131" s="75" t="s">
        <v>168</v>
      </c>
      <c r="C131" s="74" t="s">
        <v>2801</v>
      </c>
      <c r="D131" s="39" t="s">
        <v>2807</v>
      </c>
      <c r="E131" s="75" t="s">
        <v>2172</v>
      </c>
      <c r="F131" s="65">
        <v>43829</v>
      </c>
    </row>
    <row r="132" spans="1:6" ht="30" hidden="1" x14ac:dyDescent="0.25">
      <c r="A132" s="157">
        <v>43739.580555555556</v>
      </c>
      <c r="B132" s="151" t="s">
        <v>169</v>
      </c>
      <c r="C132" s="149" t="s">
        <v>2802</v>
      </c>
      <c r="D132" s="39" t="s">
        <v>2814</v>
      </c>
      <c r="E132" s="75" t="s">
        <v>1834</v>
      </c>
      <c r="F132" s="65">
        <v>43845</v>
      </c>
    </row>
    <row r="133" spans="1:6" ht="30" hidden="1" x14ac:dyDescent="0.25">
      <c r="A133" s="158"/>
      <c r="B133" s="152"/>
      <c r="C133" s="150"/>
      <c r="D133" s="39" t="s">
        <v>2815</v>
      </c>
      <c r="E133" s="75" t="s">
        <v>2811</v>
      </c>
      <c r="F133" s="65">
        <v>43845</v>
      </c>
    </row>
    <row r="134" spans="1:6" ht="30" hidden="1" x14ac:dyDescent="0.25">
      <c r="A134" s="76">
        <v>43748.636111111111</v>
      </c>
      <c r="B134" s="75" t="s">
        <v>169</v>
      </c>
      <c r="C134" s="74" t="s">
        <v>2803</v>
      </c>
      <c r="D134" s="39" t="s">
        <v>2810</v>
      </c>
      <c r="E134" s="75" t="s">
        <v>2811</v>
      </c>
      <c r="F134" s="65">
        <v>43832</v>
      </c>
    </row>
    <row r="135" spans="1:6" ht="30" hidden="1" x14ac:dyDescent="0.25">
      <c r="A135" s="76">
        <v>43769.904166666667</v>
      </c>
      <c r="B135" s="75" t="s">
        <v>169</v>
      </c>
      <c r="C135" s="74" t="s">
        <v>2804</v>
      </c>
      <c r="D135" s="39" t="s">
        <v>2813</v>
      </c>
      <c r="E135" s="75"/>
      <c r="F135" s="65">
        <v>43801</v>
      </c>
    </row>
    <row r="136" spans="1:6" ht="30" hidden="1" customHeight="1" x14ac:dyDescent="0.25">
      <c r="A136" s="157">
        <v>43740.61041666667</v>
      </c>
      <c r="B136" s="151" t="s">
        <v>176</v>
      </c>
      <c r="C136" s="149" t="s">
        <v>2805</v>
      </c>
      <c r="D136" s="39" t="s">
        <v>2808</v>
      </c>
      <c r="E136" s="75" t="s">
        <v>1846</v>
      </c>
      <c r="F136" s="65">
        <v>43845</v>
      </c>
    </row>
    <row r="137" spans="1:6" ht="30" hidden="1" x14ac:dyDescent="0.25">
      <c r="A137" s="158"/>
      <c r="B137" s="152"/>
      <c r="C137" s="150"/>
      <c r="D137" s="39" t="s">
        <v>2809</v>
      </c>
      <c r="E137" s="75" t="s">
        <v>1846</v>
      </c>
      <c r="F137" s="65">
        <v>43876</v>
      </c>
    </row>
    <row r="138" spans="1:6" ht="45" hidden="1" x14ac:dyDescent="0.25">
      <c r="A138" s="76">
        <v>43752.159722222219</v>
      </c>
      <c r="B138" s="75" t="s">
        <v>176</v>
      </c>
      <c r="C138" s="74" t="s">
        <v>2787</v>
      </c>
      <c r="D138" s="39" t="s">
        <v>2812</v>
      </c>
      <c r="E138" s="75" t="s">
        <v>2719</v>
      </c>
      <c r="F138" s="65">
        <v>43832</v>
      </c>
    </row>
    <row r="139" spans="1:6" ht="60" hidden="1" x14ac:dyDescent="0.25">
      <c r="A139" s="78">
        <v>43796.326388888891</v>
      </c>
      <c r="B139" s="79" t="s">
        <v>195</v>
      </c>
      <c r="C139" s="80" t="s">
        <v>2894</v>
      </c>
      <c r="D139" s="39" t="s">
        <v>2898</v>
      </c>
      <c r="E139" s="77" t="s">
        <v>1870</v>
      </c>
      <c r="F139" s="65">
        <v>43871</v>
      </c>
    </row>
    <row r="140" spans="1:6" ht="30" hidden="1" x14ac:dyDescent="0.25">
      <c r="A140" s="157">
        <v>43778</v>
      </c>
      <c r="B140" s="155" t="s">
        <v>167</v>
      </c>
      <c r="C140" s="149" t="s">
        <v>2895</v>
      </c>
      <c r="D140" s="81" t="s">
        <v>2899</v>
      </c>
      <c r="E140" s="17" t="s">
        <v>1975</v>
      </c>
      <c r="F140" s="65">
        <v>43871</v>
      </c>
    </row>
    <row r="141" spans="1:6" ht="30" hidden="1" x14ac:dyDescent="0.25">
      <c r="A141" s="158"/>
      <c r="B141" s="156"/>
      <c r="C141" s="150"/>
      <c r="D141" s="81" t="s">
        <v>2900</v>
      </c>
      <c r="E141" s="17" t="s">
        <v>1975</v>
      </c>
      <c r="F141" s="65">
        <v>43850</v>
      </c>
    </row>
    <row r="142" spans="1:6" ht="60" hidden="1" x14ac:dyDescent="0.25">
      <c r="A142" s="78">
        <v>43781</v>
      </c>
      <c r="B142" s="79" t="s">
        <v>2897</v>
      </c>
      <c r="C142" s="80" t="s">
        <v>2896</v>
      </c>
      <c r="D142" s="81" t="s">
        <v>2901</v>
      </c>
      <c r="E142" s="17" t="s">
        <v>2902</v>
      </c>
      <c r="F142" s="65">
        <v>43860</v>
      </c>
    </row>
    <row r="143" spans="1:6" ht="61.5" customHeight="1" x14ac:dyDescent="0.25">
      <c r="A143" s="84">
        <v>44167</v>
      </c>
      <c r="B143" s="79" t="s">
        <v>165</v>
      </c>
      <c r="C143" s="82" t="s">
        <v>3009</v>
      </c>
      <c r="D143" s="85" t="s">
        <v>3013</v>
      </c>
      <c r="E143" s="83" t="s">
        <v>2172</v>
      </c>
      <c r="F143" s="65">
        <v>43893</v>
      </c>
    </row>
    <row r="144" spans="1:6" ht="61.5" customHeight="1" x14ac:dyDescent="0.25">
      <c r="A144" s="84">
        <v>44174</v>
      </c>
      <c r="B144" s="79" t="s">
        <v>168</v>
      </c>
      <c r="C144" s="82" t="s">
        <v>3010</v>
      </c>
      <c r="D144" s="85" t="s">
        <v>3014</v>
      </c>
      <c r="E144" s="83" t="s">
        <v>2172</v>
      </c>
      <c r="F144" s="65">
        <v>43900</v>
      </c>
    </row>
    <row r="145" spans="1:6" ht="61.5" customHeight="1" x14ac:dyDescent="0.25">
      <c r="A145" s="84">
        <v>44191</v>
      </c>
      <c r="B145" s="79" t="s">
        <v>175</v>
      </c>
      <c r="C145" s="82" t="s">
        <v>3011</v>
      </c>
      <c r="D145" s="85" t="s">
        <v>3012</v>
      </c>
      <c r="E145" s="83" t="s">
        <v>2811</v>
      </c>
      <c r="F145" s="65">
        <v>43900</v>
      </c>
    </row>
    <row r="146" spans="1:6" ht="54.75" hidden="1" customHeight="1" x14ac:dyDescent="0.25">
      <c r="A146" s="88">
        <v>43851.821527777778</v>
      </c>
      <c r="B146" s="79" t="s">
        <v>197</v>
      </c>
      <c r="C146" s="86" t="s">
        <v>3133</v>
      </c>
      <c r="D146" s="85" t="s">
        <v>3145</v>
      </c>
      <c r="E146" s="87" t="s">
        <v>1870</v>
      </c>
      <c r="F146" s="65">
        <v>43923</v>
      </c>
    </row>
    <row r="147" spans="1:6" ht="46.5" hidden="1" customHeight="1" x14ac:dyDescent="0.25">
      <c r="A147" s="88">
        <v>43852.904861111114</v>
      </c>
      <c r="B147" s="79" t="s">
        <v>198</v>
      </c>
      <c r="C147" s="86" t="s">
        <v>3134</v>
      </c>
      <c r="D147" s="149" t="s">
        <v>3144</v>
      </c>
      <c r="E147" s="151" t="s">
        <v>1870</v>
      </c>
      <c r="F147" s="153">
        <v>43923</v>
      </c>
    </row>
    <row r="148" spans="1:6" ht="45" hidden="1" x14ac:dyDescent="0.25">
      <c r="A148" s="88">
        <v>43854.583333333336</v>
      </c>
      <c r="B148" s="79" t="s">
        <v>198</v>
      </c>
      <c r="C148" s="86" t="s">
        <v>3135</v>
      </c>
      <c r="D148" s="150"/>
      <c r="E148" s="152"/>
      <c r="F148" s="154"/>
    </row>
    <row r="149" spans="1:6" ht="52.5" hidden="1" customHeight="1" x14ac:dyDescent="0.25">
      <c r="A149" s="88">
        <v>43860.784722222219</v>
      </c>
      <c r="B149" s="79" t="s">
        <v>197</v>
      </c>
      <c r="C149" s="86" t="s">
        <v>3137</v>
      </c>
      <c r="D149" s="85" t="s">
        <v>3146</v>
      </c>
      <c r="E149" s="87" t="s">
        <v>1870</v>
      </c>
      <c r="F149" s="65">
        <v>43941</v>
      </c>
    </row>
    <row r="150" spans="1:6" ht="52.5" hidden="1" customHeight="1" x14ac:dyDescent="0.25">
      <c r="A150" s="88">
        <v>43837.604166666664</v>
      </c>
      <c r="B150" s="79" t="s">
        <v>165</v>
      </c>
      <c r="C150" s="86" t="s">
        <v>3136</v>
      </c>
      <c r="D150" s="85" t="s">
        <v>3147</v>
      </c>
      <c r="E150" s="87" t="s">
        <v>2172</v>
      </c>
      <c r="F150" s="65">
        <v>43910</v>
      </c>
    </row>
    <row r="151" spans="1:6" ht="45" hidden="1" x14ac:dyDescent="0.25">
      <c r="A151" s="88">
        <v>43837.466666666667</v>
      </c>
      <c r="B151" s="79" t="s">
        <v>168</v>
      </c>
      <c r="C151" s="86" t="s">
        <v>3148</v>
      </c>
      <c r="D151" s="85" t="s">
        <v>3149</v>
      </c>
      <c r="E151" s="87" t="s">
        <v>2172</v>
      </c>
      <c r="F151" s="65">
        <v>43923</v>
      </c>
    </row>
    <row r="152" spans="1:6" ht="30" hidden="1" x14ac:dyDescent="0.25">
      <c r="A152" s="88">
        <v>43851.939583333333</v>
      </c>
      <c r="B152" s="79" t="s">
        <v>168</v>
      </c>
      <c r="C152" s="86" t="s">
        <v>3138</v>
      </c>
      <c r="D152" s="85" t="s">
        <v>3150</v>
      </c>
      <c r="E152" s="87" t="s">
        <v>2172</v>
      </c>
      <c r="F152" s="65">
        <v>43936</v>
      </c>
    </row>
    <row r="153" spans="1:6" ht="30" hidden="1" x14ac:dyDescent="0.25">
      <c r="A153" s="88">
        <v>43857.877083333333</v>
      </c>
      <c r="B153" s="79" t="s">
        <v>168</v>
      </c>
      <c r="C153" s="86" t="s">
        <v>3139</v>
      </c>
      <c r="D153" s="85" t="s">
        <v>3151</v>
      </c>
      <c r="E153" s="87" t="s">
        <v>2172</v>
      </c>
      <c r="F153" s="65">
        <v>43923</v>
      </c>
    </row>
    <row r="154" spans="1:6" ht="30" hidden="1" x14ac:dyDescent="0.25">
      <c r="A154" s="88">
        <v>43859.6875</v>
      </c>
      <c r="B154" s="79" t="s">
        <v>171</v>
      </c>
      <c r="C154" s="86" t="s">
        <v>3140</v>
      </c>
      <c r="D154" s="85" t="s">
        <v>3152</v>
      </c>
      <c r="E154" s="87" t="s">
        <v>2811</v>
      </c>
      <c r="F154" s="65">
        <v>43923</v>
      </c>
    </row>
    <row r="155" spans="1:6" ht="48.75" hidden="1" customHeight="1" x14ac:dyDescent="0.25">
      <c r="A155" s="88">
        <v>43848.633333333331</v>
      </c>
      <c r="B155" s="79" t="s">
        <v>172</v>
      </c>
      <c r="C155" s="86" t="s">
        <v>3141</v>
      </c>
      <c r="D155" s="85" t="s">
        <v>3153</v>
      </c>
      <c r="E155" s="87" t="s">
        <v>2719</v>
      </c>
      <c r="F155" s="65">
        <v>43941</v>
      </c>
    </row>
    <row r="156" spans="1:6" ht="66" hidden="1" customHeight="1" x14ac:dyDescent="0.25">
      <c r="A156" s="88">
        <v>43850.416666666664</v>
      </c>
      <c r="B156" s="79" t="s">
        <v>178</v>
      </c>
      <c r="C156" s="86" t="s">
        <v>3142</v>
      </c>
      <c r="D156" s="85" t="s">
        <v>3154</v>
      </c>
      <c r="E156" s="87" t="s">
        <v>2719</v>
      </c>
      <c r="F156" s="65">
        <v>43923</v>
      </c>
    </row>
    <row r="157" spans="1:6" ht="30" hidden="1" x14ac:dyDescent="0.25">
      <c r="A157" s="88">
        <v>43852.855555555558</v>
      </c>
      <c r="B157" s="79" t="s">
        <v>172</v>
      </c>
      <c r="C157" s="86" t="s">
        <v>3143</v>
      </c>
      <c r="D157" s="85" t="s">
        <v>3150</v>
      </c>
      <c r="E157" s="87" t="s">
        <v>2719</v>
      </c>
      <c r="F157" s="65">
        <v>43923</v>
      </c>
    </row>
    <row r="158" spans="1:6" ht="30" hidden="1" x14ac:dyDescent="0.25">
      <c r="A158" s="91">
        <v>43888.95208333333</v>
      </c>
      <c r="B158" s="79" t="s">
        <v>195</v>
      </c>
      <c r="C158" s="89" t="s">
        <v>3219</v>
      </c>
      <c r="D158" s="85" t="s">
        <v>3223</v>
      </c>
      <c r="E158" s="90" t="s">
        <v>1870</v>
      </c>
      <c r="F158" s="65">
        <v>43953</v>
      </c>
    </row>
    <row r="159" spans="1:6" ht="30" hidden="1" x14ac:dyDescent="0.25">
      <c r="A159" s="91">
        <v>43888.984027777777</v>
      </c>
      <c r="B159" s="79" t="s">
        <v>197</v>
      </c>
      <c r="C159" s="89" t="s">
        <v>3220</v>
      </c>
      <c r="D159" s="85" t="s">
        <v>3224</v>
      </c>
      <c r="E159" s="90" t="s">
        <v>2172</v>
      </c>
      <c r="F159" s="65">
        <v>43953</v>
      </c>
    </row>
    <row r="160" spans="1:6" hidden="1" x14ac:dyDescent="0.25">
      <c r="A160" s="91">
        <v>43888.977083333331</v>
      </c>
      <c r="B160" s="79" t="s">
        <v>168</v>
      </c>
      <c r="C160" s="89" t="s">
        <v>3221</v>
      </c>
      <c r="D160" s="85" t="s">
        <v>3226</v>
      </c>
      <c r="E160" s="90" t="s">
        <v>1846</v>
      </c>
      <c r="F160" s="65">
        <v>43953</v>
      </c>
    </row>
    <row r="161" spans="1:6" ht="30" hidden="1" x14ac:dyDescent="0.25">
      <c r="A161" s="91">
        <v>43870.448611111111</v>
      </c>
      <c r="B161" s="79" t="s">
        <v>172</v>
      </c>
      <c r="C161" s="89" t="s">
        <v>3222</v>
      </c>
      <c r="D161" s="85" t="s">
        <v>3225</v>
      </c>
      <c r="E161" s="90" t="s">
        <v>2719</v>
      </c>
      <c r="F161" s="65">
        <v>43953</v>
      </c>
    </row>
    <row r="162" spans="1:6" ht="45" hidden="1" x14ac:dyDescent="0.25">
      <c r="A162" s="94">
        <v>43900.593055555553</v>
      </c>
      <c r="B162" s="79" t="s">
        <v>171</v>
      </c>
      <c r="C162" s="92" t="s">
        <v>3315</v>
      </c>
      <c r="D162" s="85" t="s">
        <v>3320</v>
      </c>
      <c r="E162" s="93" t="s">
        <v>2811</v>
      </c>
      <c r="F162" s="65">
        <v>43984</v>
      </c>
    </row>
    <row r="163" spans="1:6" ht="75" hidden="1" x14ac:dyDescent="0.25">
      <c r="A163" s="94">
        <v>43919.864583333336</v>
      </c>
      <c r="B163" s="79" t="s">
        <v>198</v>
      </c>
      <c r="C163" s="92" t="s">
        <v>3316</v>
      </c>
      <c r="D163" s="85" t="s">
        <v>3321</v>
      </c>
      <c r="E163" s="93" t="s">
        <v>1870</v>
      </c>
      <c r="F163" s="65">
        <v>43997</v>
      </c>
    </row>
    <row r="164" spans="1:6" ht="49.5" hidden="1" customHeight="1" x14ac:dyDescent="0.25">
      <c r="A164" s="94">
        <v>43919.990277777775</v>
      </c>
      <c r="B164" s="79" t="s">
        <v>197</v>
      </c>
      <c r="C164" s="92" t="s">
        <v>3317</v>
      </c>
      <c r="D164" s="85" t="s">
        <v>3322</v>
      </c>
      <c r="E164" s="93" t="s">
        <v>1870</v>
      </c>
      <c r="F164" s="65">
        <v>43984</v>
      </c>
    </row>
    <row r="165" spans="1:6" ht="45" hidden="1" x14ac:dyDescent="0.25">
      <c r="A165" s="94">
        <v>43920.447916666664</v>
      </c>
      <c r="B165" s="79" t="s">
        <v>195</v>
      </c>
      <c r="C165" s="92" t="s">
        <v>3318</v>
      </c>
      <c r="D165" s="85" t="s">
        <v>3323</v>
      </c>
      <c r="E165" s="93" t="s">
        <v>1870</v>
      </c>
      <c r="F165" s="65">
        <v>43992</v>
      </c>
    </row>
    <row r="166" spans="1:6" ht="60" hidden="1" x14ac:dyDescent="0.25">
      <c r="A166" s="94">
        <v>43920.652777777781</v>
      </c>
      <c r="B166" s="79" t="s">
        <v>171</v>
      </c>
      <c r="C166" s="92" t="s">
        <v>3319</v>
      </c>
      <c r="D166" s="85" t="s">
        <v>3324</v>
      </c>
      <c r="E166" s="93" t="s">
        <v>2811</v>
      </c>
      <c r="F166" s="65">
        <v>43992</v>
      </c>
    </row>
    <row r="167" spans="1:6" ht="30" hidden="1" x14ac:dyDescent="0.25">
      <c r="A167" s="97">
        <v>43934</v>
      </c>
      <c r="B167" s="79" t="s">
        <v>169</v>
      </c>
      <c r="C167" s="95" t="s">
        <v>3378</v>
      </c>
      <c r="D167" s="85"/>
      <c r="E167" s="96" t="s">
        <v>2811</v>
      </c>
      <c r="F167" s="65">
        <v>44014</v>
      </c>
    </row>
    <row r="168" spans="1:6" ht="65.25" hidden="1" customHeight="1" x14ac:dyDescent="0.25">
      <c r="A168" s="97">
        <v>43945</v>
      </c>
      <c r="B168" s="79" t="s">
        <v>168</v>
      </c>
      <c r="C168" s="95" t="s">
        <v>3376</v>
      </c>
      <c r="D168" s="85" t="s">
        <v>3377</v>
      </c>
      <c r="E168" s="96" t="s">
        <v>2172</v>
      </c>
      <c r="F168" s="65">
        <v>44014</v>
      </c>
    </row>
    <row r="169" spans="1:6" ht="30" hidden="1" x14ac:dyDescent="0.25">
      <c r="A169" s="103">
        <v>43973.300694444442</v>
      </c>
      <c r="B169" s="79" t="s">
        <v>169</v>
      </c>
      <c r="C169" s="101" t="s">
        <v>3473</v>
      </c>
      <c r="D169" s="85" t="s">
        <v>3468</v>
      </c>
      <c r="E169" s="102" t="s">
        <v>2476</v>
      </c>
      <c r="F169" s="65"/>
    </row>
    <row r="170" spans="1:6" ht="30" hidden="1" x14ac:dyDescent="0.25">
      <c r="A170" s="103">
        <v>43976.416666666664</v>
      </c>
      <c r="B170" s="79" t="s">
        <v>198</v>
      </c>
      <c r="C170" s="101" t="s">
        <v>3460</v>
      </c>
      <c r="D170" s="85" t="s">
        <v>3467</v>
      </c>
      <c r="E170" s="102" t="s">
        <v>1870</v>
      </c>
      <c r="F170" s="65">
        <v>44045</v>
      </c>
    </row>
    <row r="171" spans="1:6" ht="30" hidden="1" x14ac:dyDescent="0.25">
      <c r="A171" s="103">
        <v>43976.625</v>
      </c>
      <c r="B171" s="79" t="s">
        <v>171</v>
      </c>
      <c r="C171" s="101" t="s">
        <v>3461</v>
      </c>
      <c r="D171" s="85" t="s">
        <v>3469</v>
      </c>
      <c r="E171" s="102" t="s">
        <v>2811</v>
      </c>
      <c r="F171" s="65">
        <v>44045</v>
      </c>
    </row>
    <row r="172" spans="1:6" ht="45" hidden="1" x14ac:dyDescent="0.25">
      <c r="A172" s="103">
        <v>43976.438194444447</v>
      </c>
      <c r="B172" s="79" t="s">
        <v>177</v>
      </c>
      <c r="C172" s="101" t="s">
        <v>3462</v>
      </c>
      <c r="D172" s="85" t="s">
        <v>3466</v>
      </c>
      <c r="E172" s="102" t="s">
        <v>2476</v>
      </c>
      <c r="F172" s="65"/>
    </row>
    <row r="173" spans="1:6" ht="45" hidden="1" x14ac:dyDescent="0.25">
      <c r="A173" s="103">
        <v>43976.472916666666</v>
      </c>
      <c r="B173" s="79" t="s">
        <v>178</v>
      </c>
      <c r="C173" s="101" t="s">
        <v>3463</v>
      </c>
      <c r="D173" s="85" t="s">
        <v>3466</v>
      </c>
      <c r="E173" s="102" t="s">
        <v>2476</v>
      </c>
      <c r="F173" s="65"/>
    </row>
    <row r="174" spans="1:6" ht="30" hidden="1" x14ac:dyDescent="0.25">
      <c r="A174" s="103">
        <v>43976.553472222222</v>
      </c>
      <c r="B174" s="79" t="s">
        <v>170</v>
      </c>
      <c r="C174" s="101" t="s">
        <v>3464</v>
      </c>
      <c r="D174" s="85" t="s">
        <v>3466</v>
      </c>
      <c r="E174" s="102" t="s">
        <v>2476</v>
      </c>
      <c r="F174" s="65"/>
    </row>
    <row r="175" spans="1:6" ht="45" hidden="1" x14ac:dyDescent="0.25">
      <c r="A175" s="103">
        <v>43976.47152777778</v>
      </c>
      <c r="B175" s="79" t="s">
        <v>165</v>
      </c>
      <c r="C175" s="101" t="s">
        <v>3465</v>
      </c>
      <c r="D175" s="85" t="s">
        <v>3474</v>
      </c>
      <c r="E175" s="102" t="s">
        <v>2172</v>
      </c>
      <c r="F175" s="65">
        <v>44045</v>
      </c>
    </row>
    <row r="176" spans="1:6" ht="45" hidden="1" x14ac:dyDescent="0.25">
      <c r="A176" s="103">
        <v>43976.47152777778</v>
      </c>
      <c r="B176" s="79" t="s">
        <v>166</v>
      </c>
      <c r="C176" s="101" t="s">
        <v>3475</v>
      </c>
      <c r="D176" s="85" t="s">
        <v>3474</v>
      </c>
      <c r="E176" s="102" t="s">
        <v>2172</v>
      </c>
      <c r="F176" s="65">
        <v>44045</v>
      </c>
    </row>
    <row r="177" spans="1:6" ht="45" hidden="1" x14ac:dyDescent="0.25">
      <c r="A177" s="111">
        <v>44000.416666666664</v>
      </c>
      <c r="B177" s="79" t="s">
        <v>196</v>
      </c>
      <c r="C177" s="109" t="s">
        <v>3595</v>
      </c>
      <c r="D177" s="85" t="s">
        <v>3596</v>
      </c>
      <c r="E177" s="110" t="s">
        <v>2811</v>
      </c>
      <c r="F177" s="65">
        <v>44106</v>
      </c>
    </row>
    <row r="178" spans="1:6" ht="30" hidden="1" x14ac:dyDescent="0.25">
      <c r="A178" s="114">
        <v>44018.722222222219</v>
      </c>
      <c r="B178" s="79" t="s">
        <v>195</v>
      </c>
      <c r="C178" s="112" t="s">
        <v>3701</v>
      </c>
      <c r="D178" s="85" t="s">
        <v>3466</v>
      </c>
      <c r="E178" s="113" t="s">
        <v>2476</v>
      </c>
      <c r="F178" s="65"/>
    </row>
    <row r="179" spans="1:6" hidden="1" x14ac:dyDescent="0.25">
      <c r="A179" s="114">
        <v>44018.666666666664</v>
      </c>
      <c r="B179" s="79" t="s">
        <v>197</v>
      </c>
      <c r="C179" s="112" t="s">
        <v>3702</v>
      </c>
      <c r="D179" s="85" t="s">
        <v>3705</v>
      </c>
      <c r="E179" s="113" t="s">
        <v>1870</v>
      </c>
      <c r="F179" s="65">
        <v>44109</v>
      </c>
    </row>
    <row r="180" spans="1:6" hidden="1" x14ac:dyDescent="0.25">
      <c r="A180" s="114">
        <v>44019.625</v>
      </c>
      <c r="B180" s="79" t="s">
        <v>170</v>
      </c>
      <c r="C180" s="112" t="s">
        <v>3703</v>
      </c>
      <c r="D180" s="85"/>
      <c r="E180" s="113" t="s">
        <v>2811</v>
      </c>
      <c r="F180" s="65"/>
    </row>
    <row r="181" spans="1:6" ht="45" hidden="1" x14ac:dyDescent="0.25">
      <c r="A181" s="114">
        <v>44034.411805555559</v>
      </c>
      <c r="B181" s="79" t="s">
        <v>170</v>
      </c>
      <c r="C181" s="112" t="s">
        <v>3704</v>
      </c>
      <c r="D181" s="85" t="s">
        <v>3706</v>
      </c>
      <c r="E181" s="113" t="s">
        <v>2476</v>
      </c>
      <c r="F181" s="65"/>
    </row>
    <row r="182" spans="1:6" ht="45" hidden="1" x14ac:dyDescent="0.25">
      <c r="A182" s="117">
        <v>44056.1875</v>
      </c>
      <c r="B182" s="79" t="s">
        <v>166</v>
      </c>
      <c r="C182" s="115" t="s">
        <v>3782</v>
      </c>
      <c r="D182" s="85" t="s">
        <v>3784</v>
      </c>
      <c r="E182" s="116" t="s">
        <v>2172</v>
      </c>
      <c r="F182" s="65">
        <v>44107</v>
      </c>
    </row>
    <row r="183" spans="1:6" ht="45" hidden="1" x14ac:dyDescent="0.25">
      <c r="A183" s="117">
        <v>44068.9375</v>
      </c>
      <c r="B183" s="79" t="s">
        <v>195</v>
      </c>
      <c r="C183" s="115" t="s">
        <v>3780</v>
      </c>
      <c r="D183" s="85" t="s">
        <v>3785</v>
      </c>
      <c r="E183" s="116" t="s">
        <v>2172</v>
      </c>
      <c r="F183" s="65">
        <v>44114</v>
      </c>
    </row>
    <row r="184" spans="1:6" ht="45" hidden="1" customHeight="1" x14ac:dyDescent="0.25">
      <c r="A184" s="157">
        <v>44068.979166666664</v>
      </c>
      <c r="B184" s="155" t="s">
        <v>197</v>
      </c>
      <c r="C184" s="149" t="s">
        <v>3781</v>
      </c>
      <c r="D184" s="85" t="s">
        <v>3786</v>
      </c>
      <c r="E184" s="116" t="s">
        <v>1870</v>
      </c>
      <c r="F184" s="65">
        <v>44127</v>
      </c>
    </row>
    <row r="185" spans="1:6" ht="45" hidden="1" x14ac:dyDescent="0.25">
      <c r="A185" s="158"/>
      <c r="B185" s="156"/>
      <c r="C185" s="150"/>
      <c r="D185" s="85" t="s">
        <v>3788</v>
      </c>
      <c r="E185" s="116" t="s">
        <v>1870</v>
      </c>
      <c r="F185" s="65">
        <v>44144</v>
      </c>
    </row>
    <row r="186" spans="1:6" ht="45" hidden="1" x14ac:dyDescent="0.25">
      <c r="A186" s="117">
        <v>44073.732638888891</v>
      </c>
      <c r="B186" s="79" t="s">
        <v>198</v>
      </c>
      <c r="C186" s="115" t="s">
        <v>3783</v>
      </c>
      <c r="D186" s="85" t="s">
        <v>3787</v>
      </c>
      <c r="E186" s="116" t="s">
        <v>2172</v>
      </c>
      <c r="F186" s="65">
        <v>44137</v>
      </c>
    </row>
    <row r="187" spans="1:6" ht="30" hidden="1" x14ac:dyDescent="0.25">
      <c r="A187" s="121">
        <v>44091</v>
      </c>
      <c r="B187" s="79" t="s">
        <v>168</v>
      </c>
      <c r="C187" s="119" t="s">
        <v>3924</v>
      </c>
      <c r="D187" s="85" t="s">
        <v>3923</v>
      </c>
      <c r="E187" s="120" t="s">
        <v>1975</v>
      </c>
      <c r="F187" s="65">
        <v>44165</v>
      </c>
    </row>
    <row r="188" spans="1:6" ht="30" hidden="1" x14ac:dyDescent="0.25">
      <c r="A188" s="121">
        <v>44102</v>
      </c>
      <c r="B188" s="79" t="s">
        <v>195</v>
      </c>
      <c r="C188" s="119" t="s">
        <v>3925</v>
      </c>
      <c r="D188" s="85" t="s">
        <v>3926</v>
      </c>
      <c r="E188" s="120" t="s">
        <v>1870</v>
      </c>
      <c r="F188" s="65">
        <v>44104</v>
      </c>
    </row>
    <row r="189" spans="1:6" ht="30" hidden="1" x14ac:dyDescent="0.25">
      <c r="A189" s="121">
        <v>44125</v>
      </c>
      <c r="B189" s="79" t="s">
        <v>175</v>
      </c>
      <c r="C189" s="119" t="s">
        <v>4065</v>
      </c>
      <c r="D189" s="85" t="s">
        <v>3923</v>
      </c>
      <c r="E189" s="120" t="s">
        <v>2811</v>
      </c>
      <c r="F189" s="65">
        <v>44147</v>
      </c>
    </row>
    <row r="190" spans="1:6" ht="30" x14ac:dyDescent="0.25">
      <c r="A190" s="121">
        <v>44168</v>
      </c>
      <c r="B190" s="79" t="s">
        <v>195</v>
      </c>
      <c r="C190" s="119" t="s">
        <v>4306</v>
      </c>
      <c r="D190" s="85" t="s">
        <v>4309</v>
      </c>
      <c r="E190" s="120" t="s">
        <v>4308</v>
      </c>
      <c r="F190" s="65">
        <v>44227</v>
      </c>
    </row>
    <row r="191" spans="1:6" ht="30" x14ac:dyDescent="0.25">
      <c r="A191" s="121">
        <v>44170</v>
      </c>
      <c r="B191" s="79" t="s">
        <v>174</v>
      </c>
      <c r="C191" s="119" t="s">
        <v>4303</v>
      </c>
      <c r="D191" s="85" t="s">
        <v>4307</v>
      </c>
      <c r="E191" s="120" t="s">
        <v>2811</v>
      </c>
      <c r="F191" s="65">
        <v>44242</v>
      </c>
    </row>
    <row r="192" spans="1:6" ht="30" x14ac:dyDescent="0.25">
      <c r="A192" s="121">
        <v>44171</v>
      </c>
      <c r="B192" s="79" t="s">
        <v>173</v>
      </c>
      <c r="C192" s="119" t="s">
        <v>4304</v>
      </c>
      <c r="D192" s="85" t="s">
        <v>4312</v>
      </c>
      <c r="E192" s="120" t="s">
        <v>2811</v>
      </c>
      <c r="F192" s="65">
        <v>44217</v>
      </c>
    </row>
    <row r="193" spans="1:6" ht="30" x14ac:dyDescent="0.25">
      <c r="A193" s="121">
        <v>44173</v>
      </c>
      <c r="B193" s="79" t="s">
        <v>198</v>
      </c>
      <c r="C193" s="119" t="s">
        <v>4305</v>
      </c>
      <c r="D193" s="85" t="s">
        <v>4310</v>
      </c>
      <c r="E193" s="120" t="s">
        <v>1870</v>
      </c>
      <c r="F193" s="65">
        <v>44225</v>
      </c>
    </row>
    <row r="194" spans="1:6" ht="30" x14ac:dyDescent="0.25">
      <c r="A194" s="121">
        <v>44187</v>
      </c>
      <c r="B194" s="79" t="s">
        <v>197</v>
      </c>
      <c r="C194" s="119" t="s">
        <v>4311</v>
      </c>
      <c r="D194" s="85" t="s">
        <v>4313</v>
      </c>
      <c r="E194" s="120" t="s">
        <v>2172</v>
      </c>
      <c r="F194" s="65">
        <v>44230</v>
      </c>
    </row>
    <row r="195" spans="1:6" ht="45" x14ac:dyDescent="0.25">
      <c r="A195" s="132">
        <v>44197</v>
      </c>
      <c r="B195" s="79" t="s">
        <v>197</v>
      </c>
      <c r="C195" s="130" t="s">
        <v>4483</v>
      </c>
      <c r="D195" s="85" t="s">
        <v>4484</v>
      </c>
      <c r="E195" s="133" t="s">
        <v>1870</v>
      </c>
      <c r="F195" s="65">
        <v>44218</v>
      </c>
    </row>
    <row r="196" spans="1:6" ht="30" x14ac:dyDescent="0.25">
      <c r="A196" s="132">
        <v>44223</v>
      </c>
      <c r="B196" s="79" t="s">
        <v>172</v>
      </c>
      <c r="C196" s="130" t="s">
        <v>4485</v>
      </c>
      <c r="D196" s="85" t="s">
        <v>4486</v>
      </c>
      <c r="E196" s="131" t="s">
        <v>2175</v>
      </c>
      <c r="F196" s="65">
        <v>44246</v>
      </c>
    </row>
    <row r="197" spans="1:6" ht="30" x14ac:dyDescent="0.25">
      <c r="A197" s="137">
        <v>44244</v>
      </c>
      <c r="B197" s="79" t="s">
        <v>198</v>
      </c>
      <c r="C197" s="130" t="s">
        <v>4677</v>
      </c>
      <c r="D197" s="85" t="s">
        <v>4673</v>
      </c>
      <c r="E197" s="131" t="s">
        <v>1870</v>
      </c>
      <c r="F197" s="65">
        <v>44290</v>
      </c>
    </row>
    <row r="198" spans="1:6" ht="30" x14ac:dyDescent="0.25">
      <c r="A198" s="137">
        <v>44254</v>
      </c>
      <c r="B198" s="79" t="s">
        <v>166</v>
      </c>
      <c r="C198" s="130" t="s">
        <v>4678</v>
      </c>
      <c r="D198" s="85" t="s">
        <v>4674</v>
      </c>
      <c r="E198" s="131" t="s">
        <v>4672</v>
      </c>
      <c r="F198" s="65">
        <v>44287</v>
      </c>
    </row>
    <row r="199" spans="1:6" ht="30" x14ac:dyDescent="0.25">
      <c r="A199" s="132">
        <v>44237</v>
      </c>
      <c r="B199" s="79" t="s">
        <v>172</v>
      </c>
      <c r="C199" s="130" t="s">
        <v>4679</v>
      </c>
      <c r="D199" s="85" t="s">
        <v>4675</v>
      </c>
      <c r="E199" s="131" t="s">
        <v>4676</v>
      </c>
      <c r="F199" s="65">
        <v>44288</v>
      </c>
    </row>
    <row r="200" spans="1:6" ht="30" x14ac:dyDescent="0.25">
      <c r="A200" s="132">
        <v>44230</v>
      </c>
      <c r="B200" s="79" t="s">
        <v>169</v>
      </c>
      <c r="C200" s="130" t="s">
        <v>4681</v>
      </c>
      <c r="D200" s="85" t="s">
        <v>4680</v>
      </c>
      <c r="E200" s="131" t="s">
        <v>1975</v>
      </c>
      <c r="F200" s="65" t="s">
        <v>1833</v>
      </c>
    </row>
    <row r="201" spans="1:6" x14ac:dyDescent="0.25">
      <c r="A201" s="132"/>
      <c r="B201" s="79"/>
      <c r="C201" s="130"/>
      <c r="D201" s="85"/>
      <c r="E201" s="131"/>
      <c r="F201" s="65"/>
    </row>
    <row r="202" spans="1:6" x14ac:dyDescent="0.25">
      <c r="A202" s="132"/>
      <c r="B202" s="79"/>
      <c r="C202" s="130"/>
      <c r="D202" s="85"/>
      <c r="E202" s="131"/>
      <c r="F202" s="65"/>
    </row>
    <row r="203" spans="1:6" x14ac:dyDescent="0.25">
      <c r="A203" s="132"/>
      <c r="B203" s="79"/>
      <c r="C203" s="130"/>
      <c r="D203" s="85"/>
      <c r="E203" s="131"/>
      <c r="F203" s="65"/>
    </row>
    <row r="204" spans="1:6" x14ac:dyDescent="0.25">
      <c r="A204" s="132"/>
      <c r="B204" s="79"/>
      <c r="C204" s="130"/>
      <c r="D204" s="85"/>
      <c r="E204" s="131"/>
      <c r="F204" s="65"/>
    </row>
    <row r="205" spans="1:6" x14ac:dyDescent="0.25">
      <c r="A205" s="132"/>
      <c r="B205" s="79"/>
      <c r="C205" s="130"/>
      <c r="D205" s="85"/>
      <c r="E205" s="131"/>
      <c r="F205" s="65"/>
    </row>
    <row r="206" spans="1:6" x14ac:dyDescent="0.25">
      <c r="A206" s="132"/>
      <c r="B206" s="79"/>
      <c r="C206" s="130"/>
      <c r="D206" s="85"/>
      <c r="E206" s="131"/>
      <c r="F206" s="65"/>
    </row>
  </sheetData>
  <autoFilter ref="A1:F193" xr:uid="{00000000-0009-0000-0000-00000A000000}">
    <filterColumn colId="0">
      <filters>
        <dateGroupItem year="2020" month="12" dateTimeGrouping="month"/>
      </filters>
    </filterColumn>
  </autoFilter>
  <mergeCells count="107">
    <mergeCell ref="A184:A185"/>
    <mergeCell ref="B184:B185"/>
    <mergeCell ref="C184:C185"/>
    <mergeCell ref="A107:A108"/>
    <mergeCell ref="B107:B108"/>
    <mergeCell ref="C107:C108"/>
    <mergeCell ref="C111:C112"/>
    <mergeCell ref="B111:B112"/>
    <mergeCell ref="A111:A112"/>
    <mergeCell ref="C113:C115"/>
    <mergeCell ref="B113:B115"/>
    <mergeCell ref="A113:A115"/>
    <mergeCell ref="A109:A110"/>
    <mergeCell ref="B109:B110"/>
    <mergeCell ref="C109:C110"/>
    <mergeCell ref="A132:A133"/>
    <mergeCell ref="B132:B133"/>
    <mergeCell ref="C132:C133"/>
    <mergeCell ref="D75:D77"/>
    <mergeCell ref="F75:F77"/>
    <mergeCell ref="C30:C32"/>
    <mergeCell ref="B30:B32"/>
    <mergeCell ref="C33:C35"/>
    <mergeCell ref="B33:B35"/>
    <mergeCell ref="B36:B38"/>
    <mergeCell ref="C36:C38"/>
    <mergeCell ref="B39:B40"/>
    <mergeCell ref="C39:C40"/>
    <mergeCell ref="B43:B44"/>
    <mergeCell ref="C43:C44"/>
    <mergeCell ref="A30:A32"/>
    <mergeCell ref="A33:A35"/>
    <mergeCell ref="C4:C6"/>
    <mergeCell ref="C9:C10"/>
    <mergeCell ref="C7:C8"/>
    <mergeCell ref="B7:B8"/>
    <mergeCell ref="B4:B6"/>
    <mergeCell ref="B9:B10"/>
    <mergeCell ref="C11:C12"/>
    <mergeCell ref="B11:B12"/>
    <mergeCell ref="C13:C17"/>
    <mergeCell ref="B13:B17"/>
    <mergeCell ref="C18:C19"/>
    <mergeCell ref="B18:B19"/>
    <mergeCell ref="C20:C21"/>
    <mergeCell ref="B20:B21"/>
    <mergeCell ref="C25:C26"/>
    <mergeCell ref="B25:B26"/>
    <mergeCell ref="C27:C29"/>
    <mergeCell ref="B27:B29"/>
    <mergeCell ref="A4:A6"/>
    <mergeCell ref="A7:A8"/>
    <mergeCell ref="A9:A10"/>
    <mergeCell ref="A11:A12"/>
    <mergeCell ref="A13:A17"/>
    <mergeCell ref="A18:A19"/>
    <mergeCell ref="A20:A21"/>
    <mergeCell ref="A25:A26"/>
    <mergeCell ref="A27:A29"/>
    <mergeCell ref="A96:A97"/>
    <mergeCell ref="C96:C97"/>
    <mergeCell ref="C93:C94"/>
    <mergeCell ref="B93:B94"/>
    <mergeCell ref="A93:A94"/>
    <mergeCell ref="B96:B97"/>
    <mergeCell ref="A36:A38"/>
    <mergeCell ref="A39:A40"/>
    <mergeCell ref="A43:A44"/>
    <mergeCell ref="A83:A84"/>
    <mergeCell ref="B83:B84"/>
    <mergeCell ref="C83:C84"/>
    <mergeCell ref="C85:C87"/>
    <mergeCell ref="B85:B87"/>
    <mergeCell ref="A85:A87"/>
    <mergeCell ref="A88:A89"/>
    <mergeCell ref="B88:B89"/>
    <mergeCell ref="C88:C89"/>
    <mergeCell ref="A90:A91"/>
    <mergeCell ref="B90:B91"/>
    <mergeCell ref="C90:C91"/>
    <mergeCell ref="C104:C106"/>
    <mergeCell ref="B104:B106"/>
    <mergeCell ref="A104:A106"/>
    <mergeCell ref="B98:B101"/>
    <mergeCell ref="C98:C101"/>
    <mergeCell ref="A98:A101"/>
    <mergeCell ref="C102:C103"/>
    <mergeCell ref="B102:B103"/>
    <mergeCell ref="A102:A103"/>
    <mergeCell ref="F128:F129"/>
    <mergeCell ref="C124:C127"/>
    <mergeCell ref="B124:B127"/>
    <mergeCell ref="A124:A127"/>
    <mergeCell ref="A120:A121"/>
    <mergeCell ref="B120:B121"/>
    <mergeCell ref="C120:C121"/>
    <mergeCell ref="D128:D129"/>
    <mergeCell ref="E128:E129"/>
    <mergeCell ref="D147:D148"/>
    <mergeCell ref="E147:E148"/>
    <mergeCell ref="F147:F148"/>
    <mergeCell ref="C140:C141"/>
    <mergeCell ref="B140:B141"/>
    <mergeCell ref="A140:A141"/>
    <mergeCell ref="A136:A137"/>
    <mergeCell ref="B136:B137"/>
    <mergeCell ref="C136:C137"/>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12</vt:i4>
      </vt:variant>
    </vt:vector>
  </HeadingPairs>
  <TitlesOfParts>
    <vt:vector size="12" baseType="lpstr">
      <vt:lpstr>VALIDAÇÃO</vt:lpstr>
      <vt:lpstr>EQUIPAMENTOS MONITORADOS</vt:lpstr>
      <vt:lpstr>Planilha3</vt:lpstr>
      <vt:lpstr>ACOMPANHAMENTO</vt:lpstr>
      <vt:lpstr>DADOS CONF</vt:lpstr>
      <vt:lpstr>Trips por classe</vt:lpstr>
      <vt:lpstr>Trips mês</vt:lpstr>
      <vt:lpstr>Trips por eq ano</vt:lpstr>
      <vt:lpstr>Tabela META</vt:lpstr>
      <vt:lpstr>Definição de meta 2021</vt:lpstr>
      <vt:lpstr>Resumo Eventos</vt:lpstr>
      <vt:lpstr>Plano de Ação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2021-04-13T20:22:43Z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8e61996e-cafd-4c9a-8a94-2dc1b82131ae_Enabled">
    <vt:lpwstr>true</vt:lpwstr>
  </property>
  <property fmtid="{D5CDD505-2E9C-101B-9397-08002B2CF9AE}" pid="3" name="MSIP_Label_8e61996e-cafd-4c9a-8a94-2dc1b82131ae_SetDate">
    <vt:lpwstr>2020-09-14T12:41:55Z</vt:lpwstr>
  </property>
  <property fmtid="{D5CDD505-2E9C-101B-9397-08002B2CF9AE}" pid="4" name="MSIP_Label_8e61996e-cafd-4c9a-8a94-2dc1b82131ae_Method">
    <vt:lpwstr>Standard</vt:lpwstr>
  </property>
  <property fmtid="{D5CDD505-2E9C-101B-9397-08002B2CF9AE}" pid="5" name="MSIP_Label_8e61996e-cafd-4c9a-8a94-2dc1b82131ae_Name">
    <vt:lpwstr>NP-1</vt:lpwstr>
  </property>
  <property fmtid="{D5CDD505-2E9C-101B-9397-08002B2CF9AE}" pid="6" name="MSIP_Label_8e61996e-cafd-4c9a-8a94-2dc1b82131ae_SiteId">
    <vt:lpwstr>5b6f6241-9a57-4be4-8e50-1dfa72e79a57</vt:lpwstr>
  </property>
  <property fmtid="{D5CDD505-2E9C-101B-9397-08002B2CF9AE}" pid="7" name="MSIP_Label_8e61996e-cafd-4c9a-8a94-2dc1b82131ae_ActionId">
    <vt:lpwstr>7b26f410-699a-4ad3-88ad-c90c2f14ffa8</vt:lpwstr>
  </property>
  <property fmtid="{D5CDD505-2E9C-101B-9397-08002B2CF9AE}" pid="8" name="MSIP_Label_8e61996e-cafd-4c9a-8a94-2dc1b82131ae_ContentBits">
    <vt:lpwstr>0</vt:lpwstr>
  </property>
</Properties>
</file>